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3375" windowWidth="15015" windowHeight="4800" tabRatio="671"/>
  </bookViews>
  <sheets>
    <sheet name="CONTRATOS" sheetId="1" r:id="rId1"/>
    <sheet name="CONVÊNIOS" sheetId="8" r:id="rId2"/>
    <sheet name="TERMOS DE COOPERAÇÃO" sheetId="11" r:id="rId3"/>
    <sheet name="OUTROS CONVÊNIOS" sheetId="12" r:id="rId4"/>
    <sheet name="OUTROS TERMOS" sheetId="9" r:id="rId5"/>
    <sheet name="CONTRATOS DE ATER" sheetId="10" r:id="rId6"/>
    <sheet name="Aguardando" sheetId="13" r:id="rId7"/>
    <sheet name="Valores Pagos - Outubro" sheetId="3" r:id="rId8"/>
    <sheet name="Gráf1" sheetId="15" r:id="rId9"/>
    <sheet name="Plan1" sheetId="14" state="hidden" r:id="rId10"/>
  </sheets>
  <definedNames>
    <definedName name="_xlnm._FilterDatabase" localSheetId="0" hidden="1">CONTRATOS!$A$1:$AI$128</definedName>
    <definedName name="_xlnm._FilterDatabase" localSheetId="1" hidden="1">CONVÊNIOS!$A$1:$AI$90</definedName>
    <definedName name="_xlnm._FilterDatabase" localSheetId="3" hidden="1">'OUTROS CONVÊNIOS'!$A$1:$AG$44</definedName>
    <definedName name="_xlnm._FilterDatabase" localSheetId="4" hidden="1">'OUTROS TERMOS'!$A$1:$AG$46</definedName>
    <definedName name="_xlnm._FilterDatabase" localSheetId="2" hidden="1">'TERMOS DE COOPERAÇÃO'!$A$1:$U$79</definedName>
    <definedName name="_xlnm.Print_Area" localSheetId="1">CONVÊNIOS!$A$1:$N$8</definedName>
  </definedNames>
  <calcPr calcId="144525"/>
</workbook>
</file>

<file path=xl/calcChain.xml><?xml version="1.0" encoding="utf-8"?>
<calcChain xmlns="http://schemas.openxmlformats.org/spreadsheetml/2006/main">
  <c r="M26" i="9" l="1"/>
  <c r="A26" i="9" s="1"/>
  <c r="M15" i="11" l="1"/>
  <c r="A15" i="11" s="1"/>
  <c r="O6" i="1" l="1"/>
  <c r="A6" i="1" s="1"/>
  <c r="I31" i="14" l="1"/>
  <c r="I30" i="14"/>
  <c r="I28" i="14"/>
  <c r="H26" i="14"/>
  <c r="H25" i="14"/>
  <c r="H24" i="14"/>
  <c r="H23" i="14"/>
  <c r="H22" i="14"/>
  <c r="H19" i="14"/>
  <c r="H18" i="14"/>
  <c r="H17" i="14"/>
  <c r="H16" i="14"/>
  <c r="H15" i="14"/>
  <c r="H12" i="14"/>
  <c r="H11" i="14"/>
  <c r="H10" i="14"/>
  <c r="H9" i="14"/>
  <c r="H8" i="14"/>
  <c r="H7" i="14"/>
  <c r="H6" i="14"/>
  <c r="H5" i="14"/>
  <c r="H4" i="14"/>
  <c r="H3" i="14"/>
  <c r="H2" i="14"/>
  <c r="H1" i="14"/>
  <c r="O31" i="1" l="1"/>
  <c r="A31" i="1" s="1"/>
  <c r="O12" i="1" l="1"/>
  <c r="A12" i="1" s="1"/>
  <c r="M2" i="9" l="1"/>
  <c r="A2" i="9" s="1"/>
  <c r="K29" i="1" l="1"/>
  <c r="M18" i="11" l="1"/>
  <c r="A18" i="11" s="1"/>
  <c r="M12" i="9" l="1"/>
  <c r="A12" i="9" s="1"/>
  <c r="M11" i="9"/>
  <c r="A11" i="9" s="1"/>
  <c r="O27" i="1" l="1"/>
  <c r="A27" i="1" s="1"/>
  <c r="M27" i="9" l="1"/>
  <c r="A27" i="9" s="1"/>
  <c r="M6" i="11"/>
  <c r="O15" i="1" l="1"/>
  <c r="A15" i="1" s="1"/>
  <c r="V123" i="1" l="1"/>
  <c r="O5" i="1" l="1"/>
  <c r="O38" i="1"/>
  <c r="A38" i="1" s="1"/>
  <c r="O37" i="1"/>
  <c r="A37" i="1" s="1"/>
  <c r="O39" i="1"/>
  <c r="A39" i="1" s="1"/>
  <c r="O22" i="1"/>
  <c r="A22" i="1" s="1"/>
  <c r="O24" i="1"/>
  <c r="O70" i="1"/>
  <c r="O74" i="1"/>
  <c r="O72" i="1"/>
  <c r="O9" i="10" l="1"/>
  <c r="M11" i="11" l="1"/>
  <c r="A11" i="11" s="1"/>
  <c r="M25" i="12"/>
  <c r="A25" i="12" s="1"/>
  <c r="M2" i="12" l="1"/>
  <c r="M20" i="12"/>
  <c r="M21" i="12"/>
  <c r="M22" i="12"/>
  <c r="M23" i="12"/>
  <c r="M3" i="12"/>
  <c r="A24" i="1" l="1"/>
  <c r="T30" i="11" l="1"/>
  <c r="K2" i="8" l="1"/>
  <c r="O2" i="8"/>
  <c r="A2" i="8" s="1"/>
  <c r="M12" i="11" l="1"/>
  <c r="A12" i="11" s="1"/>
  <c r="V114" i="1" l="1"/>
  <c r="V115" i="1"/>
  <c r="M38" i="9"/>
  <c r="A38" i="9" s="1"/>
  <c r="M37" i="9"/>
  <c r="A37" i="9" s="1"/>
  <c r="M36" i="9"/>
  <c r="A36" i="9" s="1"/>
  <c r="M35" i="9"/>
  <c r="A35" i="9" s="1"/>
  <c r="M3" i="11" l="1"/>
  <c r="A3" i="11" s="1"/>
  <c r="T39" i="11" l="1"/>
  <c r="K8" i="8" l="1"/>
  <c r="K9" i="8"/>
  <c r="K11" i="8"/>
  <c r="K12" i="8"/>
  <c r="K13" i="8"/>
  <c r="K14" i="8"/>
  <c r="K15" i="8"/>
  <c r="K16" i="8"/>
  <c r="K17" i="8"/>
  <c r="K18" i="8"/>
  <c r="K10" i="8"/>
  <c r="K7" i="8"/>
  <c r="K5" i="8"/>
  <c r="K6" i="8"/>
  <c r="O12" i="8"/>
  <c r="O13" i="8"/>
  <c r="O14" i="8"/>
  <c r="O15" i="8"/>
  <c r="O16" i="8"/>
  <c r="O17" i="8"/>
  <c r="O18" i="8"/>
  <c r="O10" i="8"/>
  <c r="A10" i="8" s="1"/>
  <c r="O7" i="8"/>
  <c r="A7" i="8" s="1"/>
  <c r="O36" i="1" l="1"/>
  <c r="A36" i="1" s="1"/>
  <c r="M34" i="9" l="1"/>
  <c r="A34" i="9" s="1"/>
  <c r="M33" i="9"/>
  <c r="A33" i="9" s="1"/>
  <c r="M32" i="9"/>
  <c r="A32" i="9" s="1"/>
  <c r="M10" i="12" l="1"/>
  <c r="A10" i="12" s="1"/>
  <c r="M30" i="12" l="1"/>
  <c r="M31" i="12"/>
  <c r="M32" i="12"/>
  <c r="M33" i="12"/>
  <c r="M34" i="12"/>
  <c r="M35" i="12"/>
  <c r="M36" i="12"/>
  <c r="M37" i="12"/>
  <c r="M24" i="12"/>
  <c r="M38" i="12"/>
  <c r="M39" i="12"/>
  <c r="M11" i="12"/>
  <c r="M15" i="12"/>
  <c r="M40" i="12"/>
  <c r="M42" i="12"/>
  <c r="M43" i="12"/>
  <c r="M44" i="12"/>
  <c r="M45" i="12"/>
  <c r="M4" i="12"/>
  <c r="M5" i="12"/>
  <c r="A3" i="12" l="1"/>
  <c r="M8" i="12" l="1"/>
  <c r="M26" i="12"/>
  <c r="M9" i="12"/>
  <c r="M17" i="12"/>
  <c r="M7" i="12"/>
  <c r="M23" i="9"/>
  <c r="A23" i="9" s="1"/>
  <c r="M18" i="9"/>
  <c r="A18" i="9" s="1"/>
  <c r="M17" i="9"/>
  <c r="A17" i="9" s="1"/>
  <c r="M16" i="9"/>
  <c r="A16" i="9" s="1"/>
  <c r="M15" i="9"/>
  <c r="A15" i="9" s="1"/>
  <c r="M30" i="9"/>
  <c r="A30" i="9" s="1"/>
  <c r="M4" i="9"/>
  <c r="M9" i="9"/>
  <c r="M3" i="9"/>
  <c r="M10" i="9"/>
  <c r="M13" i="9"/>
  <c r="M14" i="9"/>
  <c r="M19" i="9"/>
  <c r="M20" i="9"/>
  <c r="M21" i="9"/>
  <c r="M22" i="9"/>
  <c r="M24" i="9"/>
  <c r="M28" i="9"/>
  <c r="M29" i="9"/>
  <c r="M31" i="9"/>
  <c r="M25" i="9"/>
  <c r="M7" i="9"/>
  <c r="M8" i="9"/>
  <c r="M6" i="9"/>
  <c r="M5" i="9"/>
  <c r="M21" i="11" l="1"/>
  <c r="A21" i="11" s="1"/>
  <c r="A25" i="9"/>
  <c r="A31" i="9"/>
  <c r="A24" i="9"/>
  <c r="M31" i="11" l="1"/>
  <c r="A31" i="11" s="1"/>
  <c r="T31" i="11"/>
  <c r="M32" i="11"/>
  <c r="A32" i="11" s="1"/>
  <c r="T32" i="11"/>
  <c r="M33" i="11"/>
  <c r="A33" i="11" s="1"/>
  <c r="T33" i="11"/>
  <c r="M34" i="11"/>
  <c r="A34" i="11" s="1"/>
  <c r="T34" i="11"/>
  <c r="M35" i="11"/>
  <c r="A35" i="11" s="1"/>
  <c r="T35" i="11"/>
  <c r="M36" i="11"/>
  <c r="A36" i="11" s="1"/>
  <c r="T36" i="11"/>
  <c r="M37" i="11"/>
  <c r="A37" i="11" s="1"/>
  <c r="T37" i="11"/>
  <c r="M38" i="11"/>
  <c r="A38" i="11" s="1"/>
  <c r="T38" i="11"/>
  <c r="M39" i="11"/>
  <c r="A39" i="11" s="1"/>
  <c r="M40" i="11"/>
  <c r="A40" i="11" s="1"/>
  <c r="T40" i="11"/>
  <c r="M41" i="11"/>
  <c r="A41" i="11" s="1"/>
  <c r="T41" i="11"/>
  <c r="M42" i="11"/>
  <c r="A42" i="11" s="1"/>
  <c r="T42" i="11"/>
  <c r="M43" i="11"/>
  <c r="A43" i="11" s="1"/>
  <c r="T43" i="11"/>
  <c r="M44" i="11"/>
  <c r="A44" i="11" s="1"/>
  <c r="T44" i="11"/>
  <c r="M22" i="11"/>
  <c r="A22" i="11" s="1"/>
  <c r="M23" i="11"/>
  <c r="A23" i="11" s="1"/>
  <c r="M29" i="11"/>
  <c r="A29" i="11" s="1"/>
  <c r="T29" i="11"/>
  <c r="M30" i="11"/>
  <c r="A30" i="11" s="1"/>
  <c r="M8" i="11"/>
  <c r="A8" i="11" s="1"/>
  <c r="M26" i="11"/>
  <c r="A26" i="11" s="1"/>
  <c r="M13" i="11"/>
  <c r="A13" i="11" s="1"/>
  <c r="A33" i="12"/>
  <c r="A34" i="12"/>
  <c r="A35" i="12"/>
  <c r="A36" i="12"/>
  <c r="A37" i="12"/>
  <c r="A24" i="12"/>
  <c r="A38" i="12"/>
  <c r="A39" i="12"/>
  <c r="A11" i="12"/>
  <c r="A15" i="12"/>
  <c r="A40" i="12"/>
  <c r="A41" i="12"/>
  <c r="A42" i="12"/>
  <c r="A43" i="12"/>
  <c r="A44" i="12"/>
  <c r="A45" i="12"/>
  <c r="A4" i="12"/>
  <c r="A5" i="12"/>
  <c r="M27" i="12"/>
  <c r="A27" i="12" s="1"/>
  <c r="A30" i="12"/>
  <c r="A31" i="12"/>
  <c r="A32" i="12"/>
  <c r="M6" i="12"/>
  <c r="A6" i="12" s="1"/>
  <c r="M16" i="12"/>
  <c r="A16" i="12" s="1"/>
  <c r="A7" i="12"/>
  <c r="A8" i="12"/>
  <c r="A26" i="12"/>
  <c r="A9" i="12"/>
  <c r="A17" i="12"/>
  <c r="A2" i="12"/>
  <c r="A20" i="12"/>
  <c r="A21" i="12"/>
  <c r="A22" i="12"/>
  <c r="A23" i="12"/>
  <c r="M13" i="12"/>
  <c r="A13" i="12" s="1"/>
  <c r="M19" i="12"/>
  <c r="A19" i="12" s="1"/>
  <c r="M14" i="12"/>
  <c r="A14" i="12" s="1"/>
  <c r="M12" i="12"/>
  <c r="A12" i="12" s="1"/>
  <c r="M18" i="12"/>
  <c r="A18" i="12" s="1"/>
  <c r="O3" i="10"/>
  <c r="M25" i="11" l="1"/>
  <c r="A25" i="11" s="1"/>
  <c r="M16" i="11"/>
  <c r="A16" i="11" s="1"/>
  <c r="M2" i="11"/>
  <c r="A2" i="11" s="1"/>
  <c r="M17" i="11" l="1"/>
  <c r="A17" i="11" s="1"/>
  <c r="M14" i="11"/>
  <c r="A14" i="11" s="1"/>
  <c r="M10" i="11"/>
  <c r="A10" i="11" s="1"/>
  <c r="M20" i="11"/>
  <c r="A20" i="11" s="1"/>
  <c r="M19" i="11"/>
  <c r="A19" i="11" s="1"/>
  <c r="M24" i="11"/>
  <c r="A24" i="11" s="1"/>
  <c r="M7" i="11"/>
  <c r="M4" i="11"/>
  <c r="M27" i="11"/>
  <c r="M28" i="11"/>
  <c r="M9" i="11"/>
  <c r="A9" i="11" s="1"/>
  <c r="T5" i="11" l="1"/>
  <c r="M5" i="11"/>
  <c r="A5" i="11" s="1"/>
  <c r="O79" i="1"/>
  <c r="O80" i="1"/>
  <c r="O81" i="1"/>
  <c r="O82" i="1"/>
  <c r="M28" i="12"/>
  <c r="A28" i="12" s="1"/>
  <c r="M29" i="12"/>
  <c r="A29" i="12" s="1"/>
  <c r="O23" i="1"/>
  <c r="A23" i="1" s="1"/>
  <c r="A12" i="8" l="1"/>
  <c r="O6" i="8"/>
  <c r="A6" i="8" s="1"/>
  <c r="O5" i="8" l="1"/>
  <c r="O9" i="8" l="1"/>
  <c r="A9" i="8" s="1"/>
  <c r="A18" i="8"/>
  <c r="V17" i="8"/>
  <c r="A17" i="8"/>
  <c r="V16" i="8"/>
  <c r="A16" i="8"/>
  <c r="V15" i="8"/>
  <c r="A15" i="8"/>
  <c r="V14" i="8"/>
  <c r="A14" i="8"/>
  <c r="A5" i="8"/>
  <c r="O11" i="8"/>
  <c r="A11" i="8" s="1"/>
  <c r="O8" i="8"/>
  <c r="A8" i="8" s="1"/>
  <c r="O4" i="8"/>
  <c r="A4" i="8" s="1"/>
  <c r="T79" i="11" l="1"/>
  <c r="M79" i="11"/>
  <c r="A79" i="11" s="1"/>
  <c r="A4" i="11"/>
  <c r="T7" i="11"/>
  <c r="A7" i="11"/>
  <c r="A6" i="11"/>
  <c r="O4" i="10"/>
  <c r="A4" i="10" s="1"/>
  <c r="O91" i="1"/>
  <c r="A91" i="1" s="1"/>
  <c r="O45" i="1"/>
  <c r="A45" i="1" s="1"/>
  <c r="V88" i="1"/>
  <c r="O88" i="1"/>
  <c r="A88" i="1" s="1"/>
  <c r="V87" i="1"/>
  <c r="O87" i="1"/>
  <c r="A87" i="1" s="1"/>
  <c r="V86" i="1"/>
  <c r="O86" i="1"/>
  <c r="A86" i="1" s="1"/>
  <c r="V89" i="1"/>
  <c r="O89" i="1"/>
  <c r="A89" i="1" s="1"/>
  <c r="V90" i="1"/>
  <c r="O90" i="1"/>
  <c r="A90" i="1" s="1"/>
  <c r="V93" i="1"/>
  <c r="O93" i="1"/>
  <c r="A93" i="1" s="1"/>
  <c r="V94" i="1"/>
  <c r="O94" i="1"/>
  <c r="A94" i="1" s="1"/>
  <c r="V95" i="1"/>
  <c r="O95" i="1"/>
  <c r="A95" i="1" s="1"/>
  <c r="V97" i="1"/>
  <c r="O97" i="1"/>
  <c r="A97" i="1" s="1"/>
  <c r="V96" i="1"/>
  <c r="O96" i="1"/>
  <c r="A96" i="1" s="1"/>
  <c r="V101" i="1"/>
  <c r="O101" i="1"/>
  <c r="A101" i="1" s="1"/>
  <c r="O102" i="1"/>
  <c r="A102" i="1" s="1"/>
  <c r="V100" i="1"/>
  <c r="O100" i="1"/>
  <c r="A100" i="1" s="1"/>
  <c r="V99" i="1"/>
  <c r="O99" i="1"/>
  <c r="A99" i="1" s="1"/>
  <c r="V98" i="1"/>
  <c r="O98" i="1"/>
  <c r="A98" i="1" s="1"/>
  <c r="V103" i="1"/>
  <c r="O103" i="1"/>
  <c r="A103" i="1" s="1"/>
  <c r="V110" i="1"/>
  <c r="O110" i="1"/>
  <c r="A110" i="1" s="1"/>
  <c r="V109" i="1"/>
  <c r="O109" i="1"/>
  <c r="A109" i="1" s="1"/>
  <c r="V108" i="1"/>
  <c r="O108" i="1"/>
  <c r="A108" i="1" s="1"/>
  <c r="V107" i="1"/>
  <c r="O107" i="1"/>
  <c r="A107" i="1" s="1"/>
  <c r="V106" i="1"/>
  <c r="O106" i="1"/>
  <c r="A106" i="1" s="1"/>
  <c r="V105" i="1"/>
  <c r="O105" i="1"/>
  <c r="A105" i="1" s="1"/>
  <c r="V104" i="1"/>
  <c r="O104" i="1"/>
  <c r="A104" i="1" s="1"/>
  <c r="V111" i="1"/>
  <c r="O111" i="1"/>
  <c r="A111" i="1" s="1"/>
  <c r="V113" i="1"/>
  <c r="O113" i="1"/>
  <c r="A113" i="1" s="1"/>
  <c r="O114" i="1"/>
  <c r="A114" i="1" s="1"/>
  <c r="O115" i="1"/>
  <c r="A115" i="1" s="1"/>
  <c r="V116" i="1"/>
  <c r="O116" i="1"/>
  <c r="A116" i="1" s="1"/>
  <c r="V117" i="1"/>
  <c r="O117" i="1"/>
  <c r="A117" i="1" s="1"/>
  <c r="V118" i="1"/>
  <c r="O118" i="1"/>
  <c r="A118" i="1" s="1"/>
  <c r="V120" i="1"/>
  <c r="O120" i="1"/>
  <c r="A120" i="1" s="1"/>
  <c r="V119" i="1"/>
  <c r="O119" i="1"/>
  <c r="A119" i="1" s="1"/>
  <c r="V121" i="1"/>
  <c r="O121" i="1"/>
  <c r="A121" i="1" s="1"/>
  <c r="V122" i="1"/>
  <c r="O122" i="1"/>
  <c r="A122" i="1" s="1"/>
  <c r="O123" i="1"/>
  <c r="A123" i="1" s="1"/>
  <c r="V124" i="1"/>
  <c r="O124" i="1"/>
  <c r="A124" i="1" s="1"/>
  <c r="V125" i="1"/>
  <c r="O125" i="1"/>
  <c r="A125" i="1" s="1"/>
  <c r="V126" i="1"/>
  <c r="O126" i="1"/>
  <c r="A126" i="1" s="1"/>
  <c r="V127" i="1"/>
  <c r="O127" i="1"/>
  <c r="A127" i="1" s="1"/>
  <c r="V128" i="1"/>
  <c r="O128" i="1"/>
  <c r="A128" i="1" s="1"/>
  <c r="V129" i="1"/>
  <c r="O129" i="1"/>
  <c r="A129" i="1" s="1"/>
  <c r="V130" i="1"/>
  <c r="O130" i="1"/>
  <c r="A130" i="1" s="1"/>
  <c r="V132" i="1"/>
  <c r="O132" i="1"/>
  <c r="A132" i="1" s="1"/>
  <c r="V131" i="1"/>
  <c r="O131" i="1"/>
  <c r="A131" i="1" s="1"/>
  <c r="V133" i="1"/>
  <c r="O133" i="1"/>
  <c r="A133" i="1" s="1"/>
  <c r="V134" i="1"/>
  <c r="O134" i="1"/>
  <c r="A134" i="1" s="1"/>
  <c r="V135" i="1"/>
  <c r="O135" i="1"/>
  <c r="A135" i="1" s="1"/>
  <c r="V136" i="1"/>
  <c r="O136" i="1"/>
  <c r="A136" i="1" s="1"/>
  <c r="V137" i="1"/>
  <c r="O137" i="1"/>
  <c r="A137" i="1" s="1"/>
  <c r="V139" i="1"/>
  <c r="O139" i="1"/>
  <c r="A139" i="1" s="1"/>
  <c r="V138" i="1"/>
  <c r="O138" i="1"/>
  <c r="A138" i="1" s="1"/>
  <c r="V140" i="1"/>
  <c r="O140" i="1"/>
  <c r="A140" i="1" s="1"/>
  <c r="V84" i="1"/>
  <c r="O84" i="1"/>
  <c r="A84" i="1" s="1"/>
  <c r="V85" i="1"/>
  <c r="O85" i="1"/>
  <c r="A85" i="1" s="1"/>
  <c r="V92" i="1"/>
  <c r="O92" i="1"/>
  <c r="A92" i="1" s="1"/>
  <c r="V68" i="1"/>
  <c r="O68" i="1"/>
  <c r="A68" i="1" s="1"/>
  <c r="V69" i="1"/>
  <c r="O69" i="1"/>
  <c r="A69" i="1" s="1"/>
  <c r="V71" i="1"/>
  <c r="O71" i="1"/>
  <c r="A71" i="1" s="1"/>
  <c r="V73" i="1"/>
  <c r="O73" i="1"/>
  <c r="A73" i="1" s="1"/>
  <c r="V78" i="1"/>
  <c r="O78" i="1"/>
  <c r="A78" i="1" s="1"/>
  <c r="V77" i="1"/>
  <c r="O77" i="1"/>
  <c r="A77" i="1" s="1"/>
  <c r="V76" i="1"/>
  <c r="O76" i="1"/>
  <c r="A76" i="1" s="1"/>
  <c r="V75" i="1"/>
  <c r="O75" i="1"/>
  <c r="A75" i="1" s="1"/>
  <c r="V55" i="1"/>
  <c r="O55" i="1"/>
  <c r="A55" i="1" s="1"/>
  <c r="V54" i="1"/>
  <c r="O54" i="1"/>
  <c r="A54" i="1" s="1"/>
  <c r="V56" i="1"/>
  <c r="O56" i="1"/>
  <c r="A56" i="1" s="1"/>
  <c r="V60" i="1"/>
  <c r="O60" i="1"/>
  <c r="A60" i="1" s="1"/>
  <c r="V62" i="1"/>
  <c r="O62" i="1"/>
  <c r="A62" i="1" s="1"/>
  <c r="V66" i="1"/>
  <c r="O66" i="1"/>
  <c r="A66" i="1" s="1"/>
  <c r="O17" i="1" l="1"/>
  <c r="A17" i="1" s="1"/>
  <c r="K17" i="1"/>
  <c r="A9" i="10"/>
  <c r="K9" i="10"/>
  <c r="A3" i="10"/>
  <c r="K3" i="10"/>
  <c r="O21" i="1" l="1"/>
  <c r="K13" i="1"/>
  <c r="O8" i="10" l="1"/>
  <c r="A8" i="10" s="1"/>
  <c r="K8" i="10"/>
  <c r="O7" i="10"/>
  <c r="A7" i="10" s="1"/>
  <c r="K7" i="10"/>
  <c r="O6" i="10"/>
  <c r="A6" i="10" s="1"/>
  <c r="K6" i="10"/>
  <c r="O2" i="10"/>
  <c r="A2" i="10" s="1"/>
  <c r="K2" i="10"/>
  <c r="O5" i="10"/>
  <c r="A5" i="10" s="1"/>
  <c r="K5" i="10"/>
  <c r="K4" i="1"/>
  <c r="K20" i="1"/>
  <c r="K25" i="1"/>
  <c r="K32" i="1"/>
  <c r="K9" i="1"/>
  <c r="K3" i="1"/>
  <c r="K11" i="1"/>
  <c r="K14" i="1"/>
  <c r="K16" i="1"/>
  <c r="K18" i="1"/>
  <c r="K19" i="1"/>
  <c r="K21" i="1"/>
  <c r="K65" i="1"/>
  <c r="K112" i="1"/>
  <c r="K141" i="1"/>
  <c r="K58" i="1"/>
  <c r="K83" i="1"/>
  <c r="K41" i="1"/>
  <c r="K64" i="1"/>
  <c r="K61" i="1"/>
  <c r="K67" i="1"/>
  <c r="K59" i="1"/>
  <c r="K57" i="1"/>
  <c r="K63" i="1"/>
  <c r="K52" i="1"/>
  <c r="K53" i="1"/>
  <c r="K51" i="1"/>
  <c r="K43" i="1"/>
  <c r="K2" i="1"/>
  <c r="K44" i="1"/>
  <c r="K26" i="1"/>
  <c r="K28" i="1"/>
  <c r="K30" i="1"/>
  <c r="K40" i="1"/>
  <c r="K50" i="1"/>
  <c r="K49" i="1"/>
  <c r="K42" i="1"/>
  <c r="K7" i="1"/>
  <c r="K8" i="1"/>
  <c r="K10" i="1"/>
  <c r="K48" i="1"/>
  <c r="K47" i="1"/>
  <c r="K46" i="1"/>
  <c r="A5" i="9" l="1"/>
  <c r="A7" i="9"/>
  <c r="A8" i="9"/>
  <c r="A4" i="9"/>
  <c r="A9" i="9"/>
  <c r="A3" i="9"/>
  <c r="A10" i="9"/>
  <c r="A13" i="9"/>
  <c r="A14" i="9"/>
  <c r="A19" i="9"/>
  <c r="A20" i="9"/>
  <c r="A21" i="9"/>
  <c r="A22" i="9"/>
  <c r="A28" i="9"/>
  <c r="A29" i="9"/>
  <c r="A6" i="9"/>
  <c r="O112" i="1"/>
  <c r="A112" i="1" s="1"/>
  <c r="O141" i="1"/>
  <c r="A141" i="1" s="1"/>
  <c r="O58" i="1"/>
  <c r="A58" i="1" s="1"/>
  <c r="O83" i="1"/>
  <c r="A83" i="1" s="1"/>
  <c r="O41" i="1"/>
  <c r="A41" i="1" s="1"/>
  <c r="O64" i="1"/>
  <c r="A64" i="1" s="1"/>
  <c r="O61" i="1"/>
  <c r="A61" i="1" s="1"/>
  <c r="O67" i="1"/>
  <c r="A67" i="1" s="1"/>
  <c r="O59" i="1"/>
  <c r="A59" i="1" s="1"/>
  <c r="O57" i="1"/>
  <c r="A57" i="1" s="1"/>
  <c r="O63" i="1"/>
  <c r="A63" i="1" s="1"/>
  <c r="O52" i="1"/>
  <c r="A52" i="1" s="1"/>
  <c r="O53" i="1"/>
  <c r="A53" i="1" s="1"/>
  <c r="O51" i="1"/>
  <c r="A51" i="1" s="1"/>
  <c r="O2" i="1"/>
  <c r="A2" i="1" s="1"/>
  <c r="O50" i="1"/>
  <c r="A50" i="1" s="1"/>
  <c r="O49" i="1"/>
  <c r="A49" i="1" s="1"/>
  <c r="O42" i="1"/>
  <c r="A42" i="1" s="1"/>
  <c r="O8" i="1"/>
  <c r="A8" i="1" s="1"/>
  <c r="O48" i="1"/>
  <c r="A48" i="1" s="1"/>
  <c r="O47" i="1"/>
  <c r="A47" i="1" s="1"/>
  <c r="O46" i="1"/>
  <c r="A46" i="1" s="1"/>
  <c r="O4" i="1"/>
  <c r="A4" i="1" s="1"/>
  <c r="O25" i="1"/>
  <c r="A25" i="1" s="1"/>
  <c r="O26" i="1"/>
  <c r="A26" i="1" s="1"/>
  <c r="O43" i="1"/>
  <c r="A43" i="1" s="1"/>
  <c r="O44" i="1"/>
  <c r="A44" i="1" s="1"/>
  <c r="O28" i="1"/>
  <c r="A28" i="1" s="1"/>
  <c r="O29" i="1"/>
  <c r="A29" i="1" s="1"/>
  <c r="O40" i="1"/>
  <c r="A40" i="1" s="1"/>
  <c r="O30" i="1"/>
  <c r="A30" i="1" s="1"/>
  <c r="O32" i="1"/>
  <c r="A32" i="1" s="1"/>
  <c r="A5" i="1"/>
  <c r="O7" i="1"/>
  <c r="A7" i="1" s="1"/>
  <c r="O9" i="1"/>
  <c r="A9" i="1" s="1"/>
  <c r="O3" i="1"/>
  <c r="A3" i="1" s="1"/>
  <c r="O10" i="1"/>
  <c r="A10" i="1" s="1"/>
  <c r="O11" i="1"/>
  <c r="A11" i="1" s="1"/>
  <c r="O14" i="1"/>
  <c r="A14" i="1" s="1"/>
  <c r="O16" i="1"/>
  <c r="A16" i="1" s="1"/>
  <c r="O18" i="1"/>
  <c r="A18" i="1" s="1"/>
  <c r="O19" i="1"/>
  <c r="A19" i="1" s="1"/>
  <c r="O20" i="1"/>
  <c r="A20" i="1" s="1"/>
  <c r="A21" i="1"/>
  <c r="O13" i="1"/>
  <c r="A13" i="1" s="1"/>
  <c r="O3" i="8"/>
  <c r="A3" i="8" s="1"/>
  <c r="V65" i="1"/>
  <c r="O65" i="1"/>
  <c r="A65" i="1" s="1"/>
</calcChain>
</file>

<file path=xl/sharedStrings.xml><?xml version="1.0" encoding="utf-8"?>
<sst xmlns="http://schemas.openxmlformats.org/spreadsheetml/2006/main" count="4721" uniqueCount="1476">
  <si>
    <t>i</t>
  </si>
  <si>
    <t>TIPO</t>
  </si>
  <si>
    <t>INSTRUMENTO</t>
  </si>
  <si>
    <t>NÚMERO</t>
  </si>
  <si>
    <t>CNPJ</t>
  </si>
  <si>
    <t>CONTRAPARTE</t>
  </si>
  <si>
    <t>OBJETO</t>
  </si>
  <si>
    <t>VALOR</t>
  </si>
  <si>
    <t>SITUAÇÃO</t>
  </si>
  <si>
    <t>INÍCIO</t>
  </si>
  <si>
    <t>FIM</t>
  </si>
  <si>
    <t>DIAS RESTANTES</t>
  </si>
  <si>
    <t>U.G.</t>
  </si>
  <si>
    <t>EXECUTOR</t>
  </si>
  <si>
    <t>PRORROGÁVEL</t>
  </si>
  <si>
    <t>ADITIVOS</t>
  </si>
  <si>
    <t>LOCAL</t>
  </si>
  <si>
    <t>GARANTIA
CONTRAPARTIDA</t>
  </si>
  <si>
    <t>DOCUMENTOS</t>
  </si>
  <si>
    <t>OBS:</t>
  </si>
  <si>
    <t>CONTRATO</t>
  </si>
  <si>
    <t>072.000.404/2006</t>
  </si>
  <si>
    <t>TERMO DE CONTRATO</t>
  </si>
  <si>
    <t>010/2007-GCONV</t>
  </si>
  <si>
    <t>02.720.554/0001-99</t>
  </si>
  <si>
    <t>AUTO UNIÃO DISTTRIBUIDORA E COMÉRCIO LTDA</t>
  </si>
  <si>
    <t>Manutenção de veículos da marca FIAT</t>
  </si>
  <si>
    <t>Em execução</t>
  </si>
  <si>
    <t>CENTRER / GEDES</t>
  </si>
  <si>
    <t>Sandra Cristina de Souza e Selma Aparecida</t>
  </si>
  <si>
    <t>-</t>
  </si>
  <si>
    <t>1º ADITIVO</t>
  </si>
  <si>
    <t>C4</t>
  </si>
  <si>
    <t>NÃO</t>
  </si>
  <si>
    <t>COMODATO</t>
  </si>
  <si>
    <t>072.000.443/2010</t>
  </si>
  <si>
    <t>TERMO DE COMODATO</t>
  </si>
  <si>
    <t>13600.10/0089-8
(EMBRAPA)</t>
  </si>
  <si>
    <t>00.348.003/0001-10</t>
  </si>
  <si>
    <t>EMPRESA BRASILEIRA DE PESQUISA AGROPECUÁRIA - EMBRAPA</t>
  </si>
  <si>
    <t>Impressora, Televisor, Monitor e Microcomputadores</t>
  </si>
  <si>
    <t>Prestação de Contas</t>
  </si>
  <si>
    <t>B3</t>
  </si>
  <si>
    <t>SIM</t>
  </si>
  <si>
    <t>072.000.174/2010</t>
  </si>
  <si>
    <t>TERMO DE PERMISSÃO GRATUITA DE USO</t>
  </si>
  <si>
    <t>001/2010-GCONV</t>
  </si>
  <si>
    <t>00.579.904/0001-13</t>
  </si>
  <si>
    <t>ASSOCIAÇÃO DOS SERVIDORES DA EMATER-DF - ASSER//DF</t>
  </si>
  <si>
    <t>1 sala localizada no subsolo do Ed. Emater-DF</t>
  </si>
  <si>
    <t>GESET</t>
  </si>
  <si>
    <t>João Bosco Godinho</t>
  </si>
  <si>
    <t>4º ADITIVO</t>
  </si>
  <si>
    <t>072.000.088/2012</t>
  </si>
  <si>
    <t>21200/12/0019-0 (EMBRAPA)</t>
  </si>
  <si>
    <t>00.348.003/0055-03</t>
  </si>
  <si>
    <t>Bens cedidos em comodato, os quais deverão ser utilizados exclusivamente na execução das atividades de transferência de tecnologia, em consonância com o acordo de Cooperação 21200.12/0005-9 . Proc. 072.000.114/2012</t>
  </si>
  <si>
    <t>COPER</t>
  </si>
  <si>
    <t>Antônio Dantas da Costa Júnior</t>
  </si>
  <si>
    <t>COOPERAÇÃO</t>
  </si>
  <si>
    <t>072.000.135/2011</t>
  </si>
  <si>
    <t>TERMO DE COOPERAÇÃO</t>
  </si>
  <si>
    <t>002/2012-SECRIANÇA</t>
  </si>
  <si>
    <t>SECRETARIA DE ESTADO DA CRIANÇA DO DISTRITO FEDERAL</t>
  </si>
  <si>
    <t>Possibilitar a aplicação das medidas socioeducativas de Prestação de Serviços à Comunidade - PSC e de semiliberdade aos adolescentes em conflito com a lei.</t>
  </si>
  <si>
    <t>GEPES</t>
  </si>
  <si>
    <t>Iracema Gomes de Oliveira</t>
  </si>
  <si>
    <t>072.000.306/2010</t>
  </si>
  <si>
    <t>TERMO DE CESSÃO DE USO DE IMÓVEL</t>
  </si>
  <si>
    <t>00.394.700/0001-08</t>
  </si>
  <si>
    <t>SECRETARIA DE ESTADO DE SAÚDE - DF</t>
  </si>
  <si>
    <t>Parte do imóvel localizado na SEDE da EMATER-DF</t>
  </si>
  <si>
    <t>CONVÊNIO</t>
  </si>
  <si>
    <t>072.000.557/2008</t>
  </si>
  <si>
    <t>TERMO DE CONVÊNIO</t>
  </si>
  <si>
    <t>001/2009-GCONV</t>
  </si>
  <si>
    <t>FUNDAÇÃO RURAL</t>
  </si>
  <si>
    <t>Promover o desenvolvimento rural sustentável e implementar ações de ATER no DF e RIDE</t>
  </si>
  <si>
    <t>GEAGR</t>
  </si>
  <si>
    <t>072.000.159/2011</t>
  </si>
  <si>
    <t>004/2011-GCONV</t>
  </si>
  <si>
    <t>04.799.835/0001-04</t>
  </si>
  <si>
    <t>ALSAR TECNOLOGIA EM REDES LTDA</t>
  </si>
  <si>
    <t>Aquisição, instalação e suporte técnico de solução de armazenamento de dados</t>
  </si>
  <si>
    <t>072.000.553/2008</t>
  </si>
  <si>
    <t>ASSOCIAÇÃO DOS FEIRANTES PRODUTORES RURAIS E ATACADISTAS DA FEIRA DE CEILÂNDIA  E ENTORNO - AFEPRACE</t>
  </si>
  <si>
    <t>Criação de núcleo de inclusão digital-Projeto Campo On Line</t>
  </si>
  <si>
    <t>5º ADITIVO</t>
  </si>
  <si>
    <t>072.000.377/2010</t>
  </si>
  <si>
    <t>003/2011-GCONV</t>
  </si>
  <si>
    <t>AUTO UNIÃO DISTRIBUIDORA E COMÉRCIO LTDA</t>
  </si>
  <si>
    <t>072.000.068/2010</t>
  </si>
  <si>
    <t>006/2010-GCONV</t>
  </si>
  <si>
    <t>03.220.168/0001-09</t>
  </si>
  <si>
    <t>TECAM CAMINHÕES E SERVIÇOS LTDA</t>
  </si>
  <si>
    <t>Manutenção e reparos preventivos e corretivos nos caminhões IVECO</t>
  </si>
  <si>
    <t>Aguinaldo Santos</t>
  </si>
  <si>
    <t>2º ADITIVO</t>
  </si>
  <si>
    <t>072.000.250/2009</t>
  </si>
  <si>
    <t>TERMO DE DEPÓSITO</t>
  </si>
  <si>
    <t>CONSELHO NACIONAL DE DESENVOLVIMENTO CIENTÍFICO E TECNOLÓGICO - CNPQ</t>
  </si>
  <si>
    <t>GETIN</t>
  </si>
  <si>
    <t>Fredson Rodrigues Silva</t>
  </si>
  <si>
    <t>072.000.454/2010</t>
  </si>
  <si>
    <t>001/2011 INCRA</t>
  </si>
  <si>
    <t>02.360.944/0001-03</t>
  </si>
  <si>
    <t>EMATER-DF / INCRA</t>
  </si>
  <si>
    <t>Nelson Marinho de Castro</t>
  </si>
  <si>
    <t>B2</t>
  </si>
  <si>
    <t>072.000.232/2012</t>
  </si>
  <si>
    <t>SEE-DF 09/2012</t>
  </si>
  <si>
    <t>00.394.676/0001-07</t>
  </si>
  <si>
    <t>SEE/DF - Estagiários</t>
  </si>
  <si>
    <t>Cooperação para realização de estágio curricular.</t>
  </si>
  <si>
    <t>Florence Marie</t>
  </si>
  <si>
    <t>072.000.232/2013</t>
  </si>
  <si>
    <t>TERMO DE CESSÃO DE USO DE BEM MÓVEL</t>
  </si>
  <si>
    <t>004/2013-GCONV</t>
  </si>
  <si>
    <t>00.509.612/0001-04</t>
  </si>
  <si>
    <t>FLORENCE MARIE BERTHIER</t>
  </si>
  <si>
    <t>Ocupação do imóvel residencial localizado no Núcleo Rural Jardim Casa 01 - Paranoá-DF</t>
  </si>
  <si>
    <t>GEDIN</t>
  </si>
  <si>
    <t>Nilda de Sousa Araújo</t>
  </si>
  <si>
    <t>03/2005 SEAPA</t>
  </si>
  <si>
    <t>SECRETARIA DE ESTADO DE AGRICULTURA E DESENVOLVIMENTO RURAL - SEAGRI-DF</t>
  </si>
  <si>
    <t>Veículo fiat uno mile placa JKH 1141.</t>
  </si>
  <si>
    <t>072.000.460/2013</t>
  </si>
  <si>
    <t>007/2014-GCONV</t>
  </si>
  <si>
    <t>03.293.214/0001-91</t>
  </si>
  <si>
    <t>COMÉRCIO E DERIVADOS DE PETRÓLEO IRMÃOS SABADIN LTDA</t>
  </si>
  <si>
    <t>Fornecimento de Combustíveis Automotivos para UL de Cristalina-GO</t>
  </si>
  <si>
    <t>GEAMB</t>
  </si>
  <si>
    <t>072.000.093/2010</t>
  </si>
  <si>
    <t>INSTITUTO BRASILEIRO DE GEOGRAFIA E ESTATÍSTICA - IBGE</t>
  </si>
  <si>
    <t>Não informado</t>
  </si>
  <si>
    <t>D3</t>
  </si>
  <si>
    <t>072.000.131/2010</t>
  </si>
  <si>
    <t>TERMO DE COOPERAÇÃO TÉCNICA</t>
  </si>
  <si>
    <t>003/2010-GCONV</t>
  </si>
  <si>
    <t>737.538.661-72</t>
  </si>
  <si>
    <t>INSTITUTO INTERAMERICANO DE COOPERAÇÃO PARA  A AGRICULTURA - IICA</t>
  </si>
  <si>
    <t>Fundamento legal a futuros projetos de Coop. Técnica e contribuir com soluções tecnológicas.</t>
  </si>
  <si>
    <t>Rubstain Ferreira</t>
  </si>
  <si>
    <t>072.000.093/2013</t>
  </si>
  <si>
    <t>017/2013-GCONV</t>
  </si>
  <si>
    <t>07.579.986/001-03</t>
  </si>
  <si>
    <t>MAM RIBEIRO COMÉRCIO DE ALIMENTOS - ME</t>
  </si>
  <si>
    <t>A aquisição  de gêneros alimentícios (Hortifrutigranjeiros) para atender as demandas dos cursos de capacitação</t>
  </si>
  <si>
    <t>072.000.302/2012</t>
  </si>
  <si>
    <t>015/2012-GCONV</t>
  </si>
  <si>
    <t>61.600.839/0001-55</t>
  </si>
  <si>
    <t>CENTRO DE INTEGRAÇÃO EMPRESA ESCOLA - CIEE</t>
  </si>
  <si>
    <t>Contratação de empresa especializada em capacitação e formação de jovens</t>
  </si>
  <si>
    <t>C2</t>
  </si>
  <si>
    <t>072.000.292/2009</t>
  </si>
  <si>
    <t>020/2009-GCONV</t>
  </si>
  <si>
    <t>01.685.903/0001-16</t>
  </si>
  <si>
    <t>CLARO S.A. - AMERICEL</t>
  </si>
  <si>
    <t>Acessos telefônicos digitais com os aparelhos(telefonia móvel)</t>
  </si>
  <si>
    <t>072.000.582/2011</t>
  </si>
  <si>
    <t>13.802.028/0001-94</t>
  </si>
  <si>
    <t>SUDECO</t>
  </si>
  <si>
    <t>072.000.098/2008</t>
  </si>
  <si>
    <t>045/2008-GCONV</t>
  </si>
  <si>
    <t>UNIÃO DISTRIBUIDORA E COMÉRCIO LTDA</t>
  </si>
  <si>
    <t>Manutenção e reparos em veículos VW</t>
  </si>
  <si>
    <t>Leide Sara Lopes de Moraes</t>
  </si>
  <si>
    <t>3º ADITIVO</t>
  </si>
  <si>
    <t>044/2008-GCONV</t>
  </si>
  <si>
    <t>37.170.032/0001-45</t>
  </si>
  <si>
    <t>MINEIRÃO AUTO PEÇAS E SERVIÇOS LTDA</t>
  </si>
  <si>
    <t>Manutenção de veículos Mercedes-Benz</t>
  </si>
  <si>
    <t>Paulo César de Oliveira</t>
  </si>
  <si>
    <t>072.000.323/2009</t>
  </si>
  <si>
    <t>NUTRA/PROJU 251/2009</t>
  </si>
  <si>
    <t>00.359.877/0001-73</t>
  </si>
  <si>
    <t>TERRACAP</t>
  </si>
  <si>
    <t>OBJETO: Aquisição de imóvel unifamiliar para os servidores da EMATER-DF com incidência de juros de 6% ao ano.</t>
  </si>
  <si>
    <t>Felipe Camargo de P. Cardoso(téc)/Thais Soares e Silva Chaves(ADM)</t>
  </si>
  <si>
    <t>016/2013-GCONV</t>
  </si>
  <si>
    <t>05.205.399/0001-60</t>
  </si>
  <si>
    <t>CDV COMERCIAL LTDA</t>
  </si>
  <si>
    <t>Aquisição de alimentos (hortfrutigranjeiros) para atender as demandas dos cursos de capacitação e outras atividades do Plano Anual de Trabalho.</t>
  </si>
  <si>
    <t>Mateus Miranda de Castro(téc)/João Victor Bergamo Gonçalves(ADM)</t>
  </si>
  <si>
    <t>072.000.091/2013</t>
  </si>
  <si>
    <t>021/2013-GCONV</t>
  </si>
  <si>
    <t>07.579.986/0001-03</t>
  </si>
  <si>
    <t>Álvaro Luiz Marinho Castro(téc)/Ed Carlos Barbosa Neves(ADM)</t>
  </si>
  <si>
    <t>020/2013-GCONV</t>
  </si>
  <si>
    <t>Mateus Miranda de Castro(téc)/Eder Andrade Ribeiro(ADM)</t>
  </si>
  <si>
    <t>072.000.021/2013</t>
  </si>
  <si>
    <t>Adelino Servato Ferreira(téc)/Jorge Alexandre Xavier Rocha(ADM)</t>
  </si>
  <si>
    <t>072.000.255/2009</t>
  </si>
  <si>
    <t>022/2009-GCONV</t>
  </si>
  <si>
    <t>01.412.845/0001-57</t>
  </si>
  <si>
    <t>TAGUAMOTORS AUTO PEÇAS E MOTORES LTDA</t>
  </si>
  <si>
    <t>Prestação de serviços de manutenção corretiva e preventiva e revisão dos veículos</t>
  </si>
  <si>
    <t>GCONV</t>
  </si>
  <si>
    <t>072.000.417/2013</t>
  </si>
  <si>
    <t>019/2014-GCONV</t>
  </si>
  <si>
    <t>00.348.003/0055-03</t>
  </si>
  <si>
    <t>EMBRAPA</t>
  </si>
  <si>
    <t>750 Análises de Solo</t>
  </si>
  <si>
    <t>Irailton Gomes Modesto</t>
  </si>
  <si>
    <t>072.000.032/1994</t>
  </si>
  <si>
    <t>009/83-GCONV</t>
  </si>
  <si>
    <t>00.000.208/0001-00</t>
  </si>
  <si>
    <t>BRB</t>
  </si>
  <si>
    <t>Concessão de empréstimo pelo BRB a servidor</t>
  </si>
  <si>
    <t>002/2012-GCONV</t>
  </si>
  <si>
    <t>Cessão de uso de 15 flambadores à Gás.</t>
  </si>
  <si>
    <t>Marcos Natal Pacheco</t>
  </si>
  <si>
    <t>CESSÃO DE USO</t>
  </si>
  <si>
    <t>GEDEC</t>
  </si>
  <si>
    <t>072.000.573/2011</t>
  </si>
  <si>
    <t>MINISTÉRIO DO DESENVOLVIMENTO SOCIAL - MDS</t>
  </si>
  <si>
    <t>Jakeline Silva de Oliveira</t>
  </si>
  <si>
    <t>072.000.256/2009</t>
  </si>
  <si>
    <t>026/2009-GCONV</t>
  </si>
  <si>
    <t>02.203.159/0001-39</t>
  </si>
  <si>
    <t>PREMIER VEÍCULOS LTDA</t>
  </si>
  <si>
    <t>Prestação de serviços de manutenção e reparos preventivos e garantia de quilometragem em veículos da EMATER-DF</t>
  </si>
  <si>
    <t>6º ADITIVO</t>
  </si>
  <si>
    <t>072.000.171/2005</t>
  </si>
  <si>
    <t>22300.99/088-8-EMBRAPA</t>
  </si>
  <si>
    <t>EMPRESA BRASILEIRA DE PESQUISA AGROPECUÁRIA - EMBRAPA CERRADOS</t>
  </si>
  <si>
    <t>Desenvolvimento de atividade em parceria entre pesquisa e a extensão rural com vistas ao desenvolvimento agropecuário e agro-industrial do DF.</t>
  </si>
  <si>
    <t>Gervásio Cardoso Vieira</t>
  </si>
  <si>
    <t>072.000.331/2010</t>
  </si>
  <si>
    <t>021/2011-GCONV</t>
  </si>
  <si>
    <t>41.597.303/0008-97</t>
  </si>
  <si>
    <t>NEWLAND VEÍCULOS LTDA</t>
  </si>
  <si>
    <t>Prestação de serviços de revisões de garantia e periódicas para 04 veículos TOYOTA HILLUX</t>
  </si>
  <si>
    <t>Adalberto Tadeu de Araújo</t>
  </si>
  <si>
    <t>072.000.116/2014</t>
  </si>
  <si>
    <t>021/20014 - GCONV</t>
  </si>
  <si>
    <t>06.889.977/0001-98</t>
  </si>
  <si>
    <t>RODA BRASIL COMÉRCIO DE PEÇAS PARA VEÍCULOS LTDA</t>
  </si>
  <si>
    <t>Aquisição de Material de Consumo (116 Pneus Automotivos)</t>
  </si>
  <si>
    <t>072.000.487/2011</t>
  </si>
  <si>
    <t>026/2011-GCONV</t>
  </si>
  <si>
    <t>61.797.924/0001-40</t>
  </si>
  <si>
    <t>HEWLETT PACKARD BRASIL LTDA</t>
  </si>
  <si>
    <t>Aquisição de 09 (nove) Notebooks HP Probook 646b</t>
  </si>
  <si>
    <t>Fabrício Portes Braga</t>
  </si>
  <si>
    <t>072.000.367/2008</t>
  </si>
  <si>
    <t>CONSELHO REGIONAL DE ENGENHARIA - CREA-DF</t>
  </si>
  <si>
    <t>Fiscalização na elaboração de projetos</t>
  </si>
  <si>
    <t>PAD/DF</t>
  </si>
  <si>
    <t>Marconi Moreira Borges</t>
  </si>
  <si>
    <t>A2</t>
  </si>
  <si>
    <t>072.000.031/2013</t>
  </si>
  <si>
    <t>775.963/2012 SICONV</t>
  </si>
  <si>
    <t>05.482692/0001-75</t>
  </si>
  <si>
    <t>MPA</t>
  </si>
  <si>
    <t>Silvana das Graças Reinert Dias</t>
  </si>
  <si>
    <t>072.000.575/2008</t>
  </si>
  <si>
    <t>004/2009-GCONV</t>
  </si>
  <si>
    <t>FACULDADE PROJEÇÃO</t>
  </si>
  <si>
    <t>072.000.283/2013</t>
  </si>
  <si>
    <t>006/2013-GCONV</t>
  </si>
  <si>
    <t>02.254.666/0001-00</t>
  </si>
  <si>
    <t>IDAF/ES</t>
  </si>
  <si>
    <t>Cessão do empregado Marcus Vinícius Rodrigues</t>
  </si>
  <si>
    <t>Vinícius Valle</t>
  </si>
  <si>
    <t>072.000.176/2012</t>
  </si>
  <si>
    <t>001/2013-GCONV</t>
  </si>
  <si>
    <t>51.536.795/0001-98</t>
  </si>
  <si>
    <t>SANTIAGO E CINTRA IMPORTAÇÃO</t>
  </si>
  <si>
    <t>Aquisição de material (reeptor GNSS modelo Hiper II da TOPCON com coletora FC25.)</t>
  </si>
  <si>
    <t>Emerson Ferreira do Nascimento</t>
  </si>
  <si>
    <t>D1</t>
  </si>
  <si>
    <t>072.000.312/2009</t>
  </si>
  <si>
    <t>002/2010-GCONV</t>
  </si>
  <si>
    <t>07.757.357/0001-68</t>
  </si>
  <si>
    <t>TECARBRASILIA VEÍCULOS</t>
  </si>
  <si>
    <t>Prestação de serviços de manutenção em veículos FIAT</t>
  </si>
  <si>
    <t>072.000.040/2014</t>
  </si>
  <si>
    <t>CONTRATAÇÃO DE SERVIÇO</t>
  </si>
  <si>
    <t>04/2014-GCONV</t>
  </si>
  <si>
    <t>10.769.864/0001-06</t>
  </si>
  <si>
    <t>CULT RODAS CONSULTORIA LTDA - ME</t>
  </si>
  <si>
    <t>Aluguel de caminhões</t>
  </si>
  <si>
    <t>072.000.136/2010</t>
  </si>
  <si>
    <t>FACITEC</t>
  </si>
  <si>
    <t>072.000.092/2013</t>
  </si>
  <si>
    <t>05/2014-GCONV</t>
  </si>
  <si>
    <t>072.000.361/2012</t>
  </si>
  <si>
    <t>CONTRATO DE REPASSE</t>
  </si>
  <si>
    <t>00.360.305/0001-04</t>
  </si>
  <si>
    <t>072.000.179/2014</t>
  </si>
  <si>
    <t>003/2014-EMATER-DF</t>
  </si>
  <si>
    <t>13.766.790/0001-92</t>
  </si>
  <si>
    <t>COOPERATIVA REDE TERRA</t>
  </si>
  <si>
    <t>Promoção do turismo, por meio da comercialização de produtos da agricultura familiar no espaço da torre de TV</t>
  </si>
  <si>
    <t>072.000.171/2011</t>
  </si>
  <si>
    <t>9912276008-ECT</t>
  </si>
  <si>
    <t>EMPRESA DE CORREIOS E TELÉGRAFOS-ECT</t>
  </si>
  <si>
    <t>Serviços Postais</t>
  </si>
  <si>
    <t>Flávio Rodrigo Benassuly Maues Pereira</t>
  </si>
  <si>
    <t>072.000.458/2011</t>
  </si>
  <si>
    <t>04/2013-GCONV</t>
  </si>
  <si>
    <t>76.535.764/0001-43</t>
  </si>
  <si>
    <t>OI S/A - LONGA DISTÂNCIA</t>
  </si>
  <si>
    <t>prestação de serviços de telefonia fixa longa distância</t>
  </si>
  <si>
    <t>GEDES</t>
  </si>
  <si>
    <t>072.000.284/2014</t>
  </si>
  <si>
    <t>047/2014-GABIN</t>
  </si>
  <si>
    <t>INCRA SR(28)DFE</t>
  </si>
  <si>
    <t>Assessoria técnica, social e ambiental a trabalhadores rurais do programa de ATER-PRONATER</t>
  </si>
  <si>
    <t>Paulo Cesar de Oliveira</t>
  </si>
  <si>
    <t>072.000.285/2014</t>
  </si>
  <si>
    <t>044/2014-GABIN</t>
  </si>
  <si>
    <t>072.000.286/2014</t>
  </si>
  <si>
    <t>045/2014-GABIN</t>
  </si>
  <si>
    <t>072.000.287/2014</t>
  </si>
  <si>
    <t>042/2014-GABIN</t>
  </si>
  <si>
    <t>072.000.288/2014</t>
  </si>
  <si>
    <t>046/2014-GABIN</t>
  </si>
  <si>
    <t>José Gil Soares</t>
  </si>
  <si>
    <t>072.000.210/2014</t>
  </si>
  <si>
    <t>010/2014 GCONV</t>
  </si>
  <si>
    <t>IMAGENS PROMOÇÕES LTDA</t>
  </si>
  <si>
    <t>Organização de eventos e serviços correlatos, realizados pela EMATER no DF e na RIDE</t>
  </si>
  <si>
    <t>072.000.173/2014</t>
  </si>
  <si>
    <t>009/2014-GCONV</t>
  </si>
  <si>
    <t>38.016.507/0001-06</t>
  </si>
  <si>
    <t>COPAS - São Sebastião</t>
  </si>
  <si>
    <t>Aquisição por dispença de licitação de 6000 kits de lanches</t>
  </si>
  <si>
    <t>072.000.303/2011</t>
  </si>
  <si>
    <t>005/2013-GCONV</t>
  </si>
  <si>
    <t>OI S/A - FIXO</t>
  </si>
  <si>
    <t>prestação de serviços de telefonia fixa.</t>
  </si>
  <si>
    <t>072.000.190/2009</t>
  </si>
  <si>
    <t>005/2010-GCONV</t>
  </si>
  <si>
    <t>37.077.716/0001-05</t>
  </si>
  <si>
    <t>CITY SERVICE SEGURANÇA LTDA</t>
  </si>
  <si>
    <t>Vigilância ostensiva armada e desarmada</t>
  </si>
  <si>
    <t>072.000.306/2009</t>
  </si>
  <si>
    <t>002/2010-GCONV</t>
  </si>
  <si>
    <t>SISTEMA FAEP - SENAR-PR</t>
  </si>
  <si>
    <t>Treinamento sobre o RURALPRÓ</t>
  </si>
  <si>
    <t>072.000.155/2011</t>
  </si>
  <si>
    <t>003/2012-GCONV</t>
  </si>
  <si>
    <t>00.604.122/0001-97</t>
  </si>
  <si>
    <t>TRIVALE ADMINISTRAÇÃO LTDA</t>
  </si>
  <si>
    <t>Fornecimento de cartão alimentação/refeição</t>
  </si>
  <si>
    <t>072.000.511/2008</t>
  </si>
  <si>
    <t>016/2009-GCONV</t>
  </si>
  <si>
    <t>26.414.755/0001-26</t>
  </si>
  <si>
    <t>CIDADE SERVIÇOS e MÃO DE OBRA ESPECIALIZADA LTDA</t>
  </si>
  <si>
    <t>Serviços gerais  - Limpeza e conservação</t>
  </si>
  <si>
    <t>072.000.282/2010</t>
  </si>
  <si>
    <t>008/2010-GCONV</t>
  </si>
  <si>
    <t>01.765.213/0001-77</t>
  </si>
  <si>
    <t>COPYSYSTEM COPIADORA-SISTEMAS E SERV. LTDA</t>
  </si>
  <si>
    <t>Serviço de impressão com instalação de equipamentos</t>
  </si>
  <si>
    <t>072.000.164/2014</t>
  </si>
  <si>
    <t>MEMO 11/2014 C.I</t>
  </si>
  <si>
    <t>54.102.785/0001-32</t>
  </si>
  <si>
    <t>NOVA DIMENSÃO JURÍDICA</t>
  </si>
  <si>
    <t>Assinatura anual do Boletim de Direito Administrativo</t>
  </si>
  <si>
    <t>072.000.293/2005</t>
  </si>
  <si>
    <t>FUB 8079</t>
  </si>
  <si>
    <t>UNB</t>
  </si>
  <si>
    <t>072.000.238/2011</t>
  </si>
  <si>
    <t>011/2011-GCONV</t>
  </si>
  <si>
    <t>04.786.911/0001-47</t>
  </si>
  <si>
    <t>PSN TECNOLOGIA LTDA</t>
  </si>
  <si>
    <t>Renovação de 255 unidades e aquisição de 63 licenças de software antivírus</t>
  </si>
  <si>
    <t>DIREX</t>
  </si>
  <si>
    <t>072.000.363/2010</t>
  </si>
  <si>
    <t>EMPRESA BRASILEIRA DE PESQUISA AGROPECUÁRIA - EMBRAPA  / COOPERATIVA AGROPECUÁRIA DA REGIÃO DO DISTRITO FEDERAL - COOPA-DF</t>
  </si>
  <si>
    <t>Instalação e condução de ensaios necessários à avaliação e cultivares.</t>
  </si>
  <si>
    <t>Sumar Magalhães</t>
  </si>
  <si>
    <t>A1</t>
  </si>
  <si>
    <t>072.000.302/2014</t>
  </si>
  <si>
    <t>017/2014-GCONV</t>
  </si>
  <si>
    <t>06.955.770/0001-74</t>
  </si>
  <si>
    <t>P&amp;P TURISMO LTDA-ME</t>
  </si>
  <si>
    <t>Fornecimento de Passagens Aéreas</t>
  </si>
  <si>
    <t>072.000.091/2014</t>
  </si>
  <si>
    <t>016/2014-GCONV</t>
  </si>
  <si>
    <t>14.659.881/0001-61</t>
  </si>
  <si>
    <t>GP WEB</t>
  </si>
  <si>
    <t>Contratação de Serviço de Customização de Sodtware (suporte técnico)</t>
  </si>
  <si>
    <t>072.000.169/2012</t>
  </si>
  <si>
    <t>014/2013-GCONV</t>
  </si>
  <si>
    <t>00.706.148/0001-46</t>
  </si>
  <si>
    <t>BRASILMED AUDITORIA MÉDICA E SERVIÇOS</t>
  </si>
  <si>
    <t>Prestação de serviços de auditorias médicas</t>
  </si>
  <si>
    <t>PRESI</t>
  </si>
  <si>
    <t>072.000.397/2013</t>
  </si>
  <si>
    <t>012/2014-GCONV</t>
  </si>
  <si>
    <t>06.124.321/0001-84</t>
  </si>
  <si>
    <t>3WAY  NETWORKS INFORMÁTICA LTDA</t>
  </si>
  <si>
    <t>Desenvolvimento de Aplicativos JAVA</t>
  </si>
  <si>
    <t>CPLAN</t>
  </si>
  <si>
    <t>072.000.219/2014</t>
  </si>
  <si>
    <t>015/2014-GCONV</t>
  </si>
  <si>
    <t>03.506.307/0001-57</t>
  </si>
  <si>
    <t>EMPRESA BRASILEIRA DE TECNOLOGIA E ADMINISTRAÇÃO DE CONVÊNIOS HOM LTDA.</t>
  </si>
  <si>
    <t>Prestação de Serviços de Gerenciamento de Frota para atender os veículos da EMATER - DF.</t>
  </si>
  <si>
    <t>072.000.319/2014</t>
  </si>
  <si>
    <t>028/2014 GCONV</t>
  </si>
  <si>
    <t>COOPERATIVA AGROPECUÁRIA DE SÃO SEBASTIÃO LTDA - COPAS</t>
  </si>
  <si>
    <t>Aquisição de Produtos da Agricultura Familiar ( 700 kits lanche)</t>
  </si>
  <si>
    <t>072.000.102/2014</t>
  </si>
  <si>
    <t>014/2014 - GCONV</t>
  </si>
  <si>
    <t>16.841.580/0001-80</t>
  </si>
  <si>
    <t>ADVISECLIP SERVIÇOS EM TECNOLOGIA LTDA - ME</t>
  </si>
  <si>
    <t>Prestação de serviços em Clipping Eletrônico</t>
  </si>
  <si>
    <t>072.000.250/2014</t>
  </si>
  <si>
    <t>029/2014 GCONV</t>
  </si>
  <si>
    <t>24916363/001-30</t>
  </si>
  <si>
    <t>Líder - Processamento de dados LTDA</t>
  </si>
  <si>
    <t>Aquisição de Software de Aplicação</t>
  </si>
  <si>
    <t>072.000.412/2013</t>
  </si>
  <si>
    <t>TERMO DE CESSÃO DE USO</t>
  </si>
  <si>
    <t>ADMINISTRAÇÃO REGIONAL DE SÃO SEBASTIÃO - RA XIV</t>
  </si>
  <si>
    <t>GEMAP</t>
  </si>
  <si>
    <t>072.000.395/2011</t>
  </si>
  <si>
    <t>022/2011-GCONV</t>
  </si>
  <si>
    <t>59.456.277/0001-76</t>
  </si>
  <si>
    <t>ORACLE DO BRASIL SISTEMAS LTDA</t>
  </si>
  <si>
    <t>Serviços de manunteção e suporte em 02 equipamentos servidores de rede modelo SUN FIRE.</t>
  </si>
  <si>
    <t>072.000.396/2010</t>
  </si>
  <si>
    <t>004/2010-GCONV</t>
  </si>
  <si>
    <t>SECRETARIA DE ESTADO DE SAÚDE DO DF / DIVISA</t>
  </si>
  <si>
    <t>Melhoria da qualidade dos alimentos produzidos e comercializados no DF</t>
  </si>
  <si>
    <t>072.000.424/2013</t>
  </si>
  <si>
    <t>001/2014-GCONV</t>
  </si>
  <si>
    <t>03.261.491/0001-12</t>
  </si>
  <si>
    <t>AUTO POSTO MILLENIUM LTDA</t>
  </si>
  <si>
    <t>Fornecimento de combustível na modalidade de cartão de crédito</t>
  </si>
  <si>
    <t>072.000.377/2011</t>
  </si>
  <si>
    <t>COOPERATIVA AGROPECUÁRIA DA REGIÃO DO DISTRITO FEDERAL - COOPA-DF / INSTITUTO AGRONÔMICO DO PARANÁ - IAPAR</t>
  </si>
  <si>
    <t>Apoio visando á implementação da feira tecnológica AGROBRASÍLIA, com a finalidade de promover o fortalecimento do agronegócio do DF e RIDE.</t>
  </si>
  <si>
    <t>072.000.374/2012</t>
  </si>
  <si>
    <t>146/2012-GCONV</t>
  </si>
  <si>
    <t>00.509.612/001-04</t>
  </si>
  <si>
    <t>EMATER-DF / MINISTÉRIO DESENVOLVIMENTO AGRÁRIO</t>
  </si>
  <si>
    <t>Prestação de serviços de ATRE no DF</t>
  </si>
  <si>
    <t>072.000.368/2012</t>
  </si>
  <si>
    <t>EMATER-DF / FURNAS CENTRAIS ELÉTRICAS</t>
  </si>
  <si>
    <t>Prestação de Serviços (ATES)</t>
  </si>
  <si>
    <t>072.000.233/2014</t>
  </si>
  <si>
    <t>TERMO DE OCUPAÇÃO DE IMÓVEL</t>
  </si>
  <si>
    <t>003/2014-GCONV</t>
  </si>
  <si>
    <t>JOÃO BATISTA DA SILVA</t>
  </si>
  <si>
    <t>Ocupação do imóvel residencial localizado no núcleo Rural Jardim CASA 02</t>
  </si>
  <si>
    <t>Nilda de Souza Araújo</t>
  </si>
  <si>
    <t>072.000.238/2014</t>
  </si>
  <si>
    <t>LUCIANA XAVIER RAMOS</t>
  </si>
  <si>
    <t>072.000.242/2014</t>
  </si>
  <si>
    <t>011/2014-GCONV</t>
  </si>
  <si>
    <t>JANAÍNA PEREIRA DIAS</t>
  </si>
  <si>
    <t>Ocupação do imóvel residencial localizado na Quadra 17, Conj. 01 casa 57 - Vargem Bonita</t>
  </si>
  <si>
    <t>Em aditamento</t>
  </si>
  <si>
    <t>072.000.234/2014</t>
  </si>
  <si>
    <t>004/2014-GCONV</t>
  </si>
  <si>
    <t>FRANCISCO HELIO AMANCIO DE OLIVEIRA</t>
  </si>
  <si>
    <t>072.000.235/2014</t>
  </si>
  <si>
    <t>005/2014-GCONV</t>
  </si>
  <si>
    <t>OTACÍLIO R. DE AZEVEDO</t>
  </si>
  <si>
    <t>Ocupação do imóvel residencial localizado no núcleo Rural Tabatinga CASA 78</t>
  </si>
  <si>
    <t>072.000.239/2014</t>
  </si>
  <si>
    <t>008/2014-GCONV</t>
  </si>
  <si>
    <t>WEBER ALVES DE BRITO</t>
  </si>
  <si>
    <t>Ocupação do imóvel residencial localizado no núcleo Rural PAD/DF S/N</t>
  </si>
  <si>
    <t>072.000.237/2014</t>
  </si>
  <si>
    <t>006./2014-GCONV</t>
  </si>
  <si>
    <t>REGINA LUCIA DA CUNHA LIMA</t>
  </si>
  <si>
    <t>Ocupação do imóvel residencial localizado no núcleo Rural Rio Preto CASA 92</t>
  </si>
  <si>
    <t>072.000.254/2011</t>
  </si>
  <si>
    <t>002/2011-GCONV</t>
  </si>
  <si>
    <t>ÚNICA EDUCACIONAL</t>
  </si>
  <si>
    <t>072.000.147/2011</t>
  </si>
  <si>
    <t>001/2011-GCONV</t>
  </si>
  <si>
    <t>UDF</t>
  </si>
  <si>
    <t>072.000.322/2014</t>
  </si>
  <si>
    <t>026/2014 - GCONV</t>
  </si>
  <si>
    <t>40.432.544/0001-47</t>
  </si>
  <si>
    <t>CLARO S.A.</t>
  </si>
  <si>
    <t>Contratação para Fornecimento com Prestação de Serviços de Telefonia Móvel.</t>
  </si>
  <si>
    <t>072.000.405/2010</t>
  </si>
  <si>
    <t>PROTOCOLO DE ITENÇÕES</t>
  </si>
  <si>
    <t>Priscila Regina da Silva e Rogério Lúcio Vianna</t>
  </si>
  <si>
    <t>072.000.260/2009</t>
  </si>
  <si>
    <t>ACORDO DE COOPERAÇÃO TÉCNICA</t>
  </si>
  <si>
    <t>015/2011-ANA</t>
  </si>
  <si>
    <t>AGÊNCIA NACIONAL DE ÁGUAS - ANA</t>
  </si>
  <si>
    <t>Integração de esforços para o desenvolvimento de instrumentos e metodologia visando à implementação do Projeto Produtor de Água no Pipiripau</t>
  </si>
  <si>
    <t>Cleison Medas Duval</t>
  </si>
  <si>
    <t>072.000.351/2011</t>
  </si>
  <si>
    <t>S/N</t>
  </si>
  <si>
    <t>BANCO DO BRASIL S/A</t>
  </si>
  <si>
    <t>Troca de informações e prestação de serviços atinentes ao programa de formação do patrimônio do Servidor Público-Pasep.</t>
  </si>
  <si>
    <t>072.000.085/2012</t>
  </si>
  <si>
    <t>001/2012-GCONV</t>
  </si>
  <si>
    <t>UBEC/UCB</t>
  </si>
  <si>
    <t>072.000.212/2007</t>
  </si>
  <si>
    <t>10200.07/0039-8 (EMBRAPA)</t>
  </si>
  <si>
    <t>Condições básicas para cooperação como:definir,planejar,coordenar e executar levantamentos, pesquisas, planos e programas no âmbito da agricultura, pecuária, silvicultura e demais áreas afins.</t>
  </si>
  <si>
    <t>072.000.317/2014</t>
  </si>
  <si>
    <t>01.738.780/0001-34</t>
  </si>
  <si>
    <t>PREFEITURA MUNICIPAL DE FORMOSA</t>
  </si>
  <si>
    <t>072.000.332/2014</t>
  </si>
  <si>
    <t>02.360.944/001-03</t>
  </si>
  <si>
    <t>072.000.086/2012 / 070.001.807/2012</t>
  </si>
  <si>
    <t>SEAGRI-DF / CEASA-DF / EMATER-DF</t>
  </si>
  <si>
    <t>Promover a política de desenvolvimento rural, através de programas que articulem ações dos setores de produção, beneficiamento,comercialização e consumo de alimentos</t>
  </si>
  <si>
    <t>072.000.373/2012</t>
  </si>
  <si>
    <t>FACIPLAC</t>
  </si>
  <si>
    <t>072.000.139/2013</t>
  </si>
  <si>
    <t>02/2013-GCONV</t>
  </si>
  <si>
    <t>95.606.380/0001-19</t>
  </si>
  <si>
    <t>INSTITUTO SUPERIOR FRANCISCANO NOSSA SENHORA DE FÁTIMA</t>
  </si>
  <si>
    <t>Convênio para realização de Estágio Obrigatório</t>
  </si>
  <si>
    <t>Encerrado</t>
  </si>
  <si>
    <t>072.000.071/2013</t>
  </si>
  <si>
    <t>003/2013-GCONV</t>
  </si>
  <si>
    <t>UNIP</t>
  </si>
  <si>
    <t>Fábio Pinto Matos</t>
  </si>
  <si>
    <t>10.297.324/0004-30</t>
  </si>
  <si>
    <t>FACULDADE PROJEÇÃO UNIDADE SOBRADINHO</t>
  </si>
  <si>
    <t>Convênio para Realização de Estágio Curricular.</t>
  </si>
  <si>
    <t>072.000.327/2013</t>
  </si>
  <si>
    <t>01.138.122/0001-01</t>
  </si>
  <si>
    <t>PREFEITURA DE CRISTALINA</t>
  </si>
  <si>
    <t>Acordo de Cooperação Técnica entre a EMATER e PREFEITURA DE CRISTALINA para desenvolvimento de intercâmbio técnico, observadas as políticas Federal e Estadual</t>
  </si>
  <si>
    <t>072.000.217/2013</t>
  </si>
  <si>
    <t>INSTITUTO FEDERAL DE BSB-IFB</t>
  </si>
  <si>
    <t>072.000.455/2013</t>
  </si>
  <si>
    <t>MUNICÍPIO DE PADRE BERNARDO - GO</t>
  </si>
  <si>
    <t>Implementação de ações de apoio à população rural e/ou atividades rurais para captação de tecnologia e de técnicos.</t>
  </si>
  <si>
    <t>072.000.251/2008</t>
  </si>
  <si>
    <t>02/2008-GCONV</t>
  </si>
  <si>
    <t>00.422.333/0001-09</t>
  </si>
  <si>
    <t>INST. DE EDUCAÇÃO SUPERIOR - IESB</t>
  </si>
  <si>
    <t>Convênio para Realização de Estágio Curricular Obrigatório</t>
  </si>
  <si>
    <t>Leonardo Hamú</t>
  </si>
  <si>
    <t>072.000.043/2009</t>
  </si>
  <si>
    <t>02/2009-GCONV</t>
  </si>
  <si>
    <t>FACULDADE UNICEUB</t>
  </si>
  <si>
    <t>072.000.077/2014</t>
  </si>
  <si>
    <t>00.319.889/0001-74</t>
  </si>
  <si>
    <t>UPIS</t>
  </si>
  <si>
    <t>Realização de estágio curricular e extra curricular</t>
  </si>
  <si>
    <t>072.000.265/2012</t>
  </si>
  <si>
    <t>138/2012 -GCONV</t>
  </si>
  <si>
    <t>00.394.718/0003-71</t>
  </si>
  <si>
    <t>Polícia Militar do Distrito Federal</t>
  </si>
  <si>
    <t>072.000.178/2014</t>
  </si>
  <si>
    <t>03.636.479/0001-45</t>
  </si>
  <si>
    <t>SEAGRI-DF</t>
  </si>
  <si>
    <t>Acordo de Cooperação Técnica entre SEAGRI, EMATER e FAPE para CAdastro Geral dos Produtores Rurais.</t>
  </si>
  <si>
    <t>072.000.157/2013</t>
  </si>
  <si>
    <t>011/2013-GCONV</t>
  </si>
  <si>
    <t>01.601.111/0001-16</t>
  </si>
  <si>
    <t>Disponibilização de Conjunto Agrícola (trator e implementos)</t>
  </si>
  <si>
    <t>072.000.156/2013</t>
  </si>
  <si>
    <t>010/2013-GCONV</t>
  </si>
  <si>
    <t>37.055.720/0001-64</t>
  </si>
  <si>
    <t>COOPERATIVA AGRÍCOLA DO RIO PRETO LTDA - COARP</t>
  </si>
  <si>
    <t>072.000.155/2013</t>
  </si>
  <si>
    <t>009/2013-GCONV</t>
  </si>
  <si>
    <t>09.814.692/0001-86</t>
  </si>
  <si>
    <t>ASSOCIAÇÃO DOS PRODUTORES, MORADORES E TRABALHADORES RURAIS DO NÚCLEO RURAL RECANTO DOS BURITIS - ASPRO BURITIS-DF</t>
  </si>
  <si>
    <t>João Pires</t>
  </si>
  <si>
    <t>072.000.154/2013</t>
  </si>
  <si>
    <t>008/2013-GCONV</t>
  </si>
  <si>
    <t>05.654.664/0001-98</t>
  </si>
  <si>
    <t>ASSOCIAÇÃO DOS PRODUTORES RURAIS NOVO HORIZONTE BETINHO - ASPRONTE</t>
  </si>
  <si>
    <t>072.000.153/2013</t>
  </si>
  <si>
    <t>007/2013-GCONV</t>
  </si>
  <si>
    <t>17.176.242/0001-33</t>
  </si>
  <si>
    <t>ASSOCIAÇÃO RURAL DE SAMAMBAIA - ARUSAM</t>
  </si>
  <si>
    <t>072.000.152/2013</t>
  </si>
  <si>
    <t>26.503.805/0001-41</t>
  </si>
  <si>
    <t>ASSOCIAÇÃO DOS PRODUTORES DO PROJETO CONTAGEM - APROCON</t>
  </si>
  <si>
    <t>072.000.151/2013</t>
  </si>
  <si>
    <t>03.815.237/0001-19</t>
  </si>
  <si>
    <t>ASSOCIAÇÃO COMUNITÁRIA DO NÚCLEO RURAL CÓRREGO DA ONÇA - ACONURCO</t>
  </si>
  <si>
    <t>CRISTALINA</t>
  </si>
  <si>
    <t>072.000.079/2013</t>
  </si>
  <si>
    <t>013/2013-GCONV</t>
  </si>
  <si>
    <t>07.457.600/0001-22</t>
  </si>
  <si>
    <t>AGM CAETANO ME</t>
  </si>
  <si>
    <t>Serviço de Locação de ônibus.</t>
  </si>
  <si>
    <t>Sem informações</t>
  </si>
  <si>
    <t>072.000.547/2011</t>
  </si>
  <si>
    <t>Promover o desenvolvimento de ações conjuntas para a regularização fundiária das unidades da agricultura familiar do DF.</t>
  </si>
  <si>
    <t>Blaiton Carvalho da Silva</t>
  </si>
  <si>
    <t>072.000.545/2011</t>
  </si>
  <si>
    <t>756749/2011</t>
  </si>
  <si>
    <t>Promover a expansão da floricultura do Distrito Federal</t>
  </si>
  <si>
    <t>072.000.351/2009</t>
  </si>
  <si>
    <t>072.000.374/2009</t>
  </si>
  <si>
    <t>Notebook, Monitor e Microcomputador, veículos, no break, cadeiras, ap celular</t>
  </si>
  <si>
    <t>TERMO DE CONCESSÃO DE USO</t>
  </si>
  <si>
    <t>575/85 01/2008 SEAPA</t>
  </si>
  <si>
    <t>072.000.540/2008</t>
  </si>
  <si>
    <t>Assistência técnica em nível de imóvel crédito rural.</t>
  </si>
  <si>
    <t>Almeri da Silva Martins</t>
  </si>
  <si>
    <t>072.000.096/2007</t>
  </si>
  <si>
    <t>CEF</t>
  </si>
  <si>
    <t>Conectivação e certificação eletrônica</t>
  </si>
  <si>
    <t>072.000.395/2007</t>
  </si>
  <si>
    <t>PROTOCOLO DE COOPERAÇÃO TÉCNICA</t>
  </si>
  <si>
    <t>Propiciar o atendimento da estratégia de governo na realização de projetos de pesquisa científica tecnológica e/ou inovação</t>
  </si>
  <si>
    <t>COOPERAÇÃO INTERNACIONAL</t>
  </si>
  <si>
    <t>072.000.199/2011</t>
  </si>
  <si>
    <t>TERMO DE COOPERAÇÃO INTERNACIONAL</t>
  </si>
  <si>
    <t>ABC / SURINAME</t>
  </si>
  <si>
    <t>Programa de Treinamento em produção e industrialização de alimentos vegetais.</t>
  </si>
  <si>
    <t>072.000.083/2013</t>
  </si>
  <si>
    <t>72.590.276/0001-88</t>
  </si>
  <si>
    <t>CHANNEL LOCAÇÃO E EVENTOS</t>
  </si>
  <si>
    <t>Prestação de serviço, sob demanda, de organização de eventos e correlatos.</t>
  </si>
  <si>
    <t>Marcos Francisco de Carvalho e outros</t>
  </si>
  <si>
    <t>13.631.103/0001-00</t>
  </si>
  <si>
    <t>CLASSE A ADMINISTRAÇÃO DE SERVIÇOS E CURSOS LTDA-ME</t>
  </si>
  <si>
    <t>Prestação de serviço, sob demanda, de organização de eventos e correlatos.</t>
  </si>
  <si>
    <t>GEMEC</t>
  </si>
  <si>
    <t>Diândria e outros</t>
  </si>
  <si>
    <t>072.000.082/2013</t>
  </si>
  <si>
    <t>07.444.719/001-05</t>
  </si>
  <si>
    <t>COMÉRCIO J A DE MERCADORIAS E SERVIÇOS LTDA – EPP</t>
  </si>
  <si>
    <t>Contratação de empresa especializada em fornecimento de refeições preparadas, na forma de marmita, kit lanches e similares</t>
  </si>
  <si>
    <t>Irailton Gomes e Francisco Pereira</t>
  </si>
  <si>
    <t>07.851.262/0001-09</t>
  </si>
  <si>
    <t>MV EVENTOS ARTÍSTICOS E ESPORTIVOS LTDA</t>
  </si>
  <si>
    <t>Rubstain Ferreira e outros</t>
  </si>
  <si>
    <t>072.000.510/2008</t>
  </si>
  <si>
    <t>025/2009-GCONV</t>
  </si>
  <si>
    <t>24.936.973/0001-03</t>
  </si>
  <si>
    <t>LINK DATA INFORMÁTICA LTDA</t>
  </si>
  <si>
    <t>Prestação de serviços de software para o patrimônio da EMATER-DF</t>
  </si>
  <si>
    <t>Irailton Gomes Modesto e João Bosco Galdino</t>
  </si>
  <si>
    <t>072.000.104/2014</t>
  </si>
  <si>
    <t>006/2014-GCONV</t>
  </si>
  <si>
    <t>24.900.938/0001-26</t>
  </si>
  <si>
    <t>DIFUSÃO CONSULTORIA LTDA</t>
  </si>
  <si>
    <t>Elaboração de inventário Florestal</t>
  </si>
  <si>
    <t>SEAGRI</t>
  </si>
  <si>
    <t>Viviane e Augusto</t>
  </si>
  <si>
    <t>072.000.051/2008</t>
  </si>
  <si>
    <t>028/2008-GCONV</t>
  </si>
  <si>
    <t>01.979.369/0001-50</t>
  </si>
  <si>
    <t>ADRIANO JOSÉ DE MOURA SOUSA - ME</t>
  </si>
  <si>
    <t>Reprodução e encadernação de documentos</t>
  </si>
  <si>
    <t>7º ADITIVO</t>
  </si>
  <si>
    <t>010/2012-GCONV</t>
  </si>
  <si>
    <t>007/2012-GCONV</t>
  </si>
  <si>
    <t>006/2012-GCONV</t>
  </si>
  <si>
    <t>005/2012-GCONV</t>
  </si>
  <si>
    <t>004/2012-GCONV</t>
  </si>
  <si>
    <t>002/2013-GCONV</t>
  </si>
  <si>
    <t>072.000.360/2013</t>
  </si>
  <si>
    <t>10.940.271/0001-80</t>
  </si>
  <si>
    <t>A G ENGENHARIA M.E.</t>
  </si>
  <si>
    <t>Aquisição de material (kits de irrigação)</t>
  </si>
  <si>
    <t>GEREO</t>
  </si>
  <si>
    <t>070.000.436/2008(seapa); 072.000.483/2008(emater)</t>
  </si>
  <si>
    <t>001/2008-GCONV</t>
  </si>
  <si>
    <t>Reduzir desigualdades  sociais na população rural, garantir a segurança alimentar  e a educação ambiental</t>
  </si>
  <si>
    <t>Edson Garcia Citrangulo</t>
  </si>
  <si>
    <t>072.000.488/2008</t>
  </si>
  <si>
    <t>04/2008-GCONV</t>
  </si>
  <si>
    <t>072.000.250/2012</t>
  </si>
  <si>
    <t>015/2013-GCONV</t>
  </si>
  <si>
    <t>06.911.404/0001-13</t>
  </si>
  <si>
    <t>SOLUÇÃO PLANEJAMENTO E COMÉRCIO LTDA</t>
  </si>
  <si>
    <t>Aquisição de 01 (um) veículo de tração mecânica tipo Furgão</t>
  </si>
  <si>
    <t>PARANOÁ</t>
  </si>
  <si>
    <t>072.000.378/2010</t>
  </si>
  <si>
    <t>07.843.902/0001-39</t>
  </si>
  <si>
    <t>METRÓPOLE COM.SERV.E SOL.LTDA</t>
  </si>
  <si>
    <t>Auditoria  Externa na empresa</t>
  </si>
  <si>
    <t>GECON</t>
  </si>
  <si>
    <t>072.000.412/2006</t>
  </si>
  <si>
    <t>009/2007-GCONV</t>
  </si>
  <si>
    <t>76.535.764/0329-90</t>
  </si>
  <si>
    <t>BRASIL TELECOM</t>
  </si>
  <si>
    <t>Serviços de ligações interurbana fixa(014)</t>
  </si>
  <si>
    <t>Francisca Fonseca/Daura Soares Bernardo</t>
  </si>
  <si>
    <t>008/2007-GCONV</t>
  </si>
  <si>
    <t>33.530.486/0001-29</t>
  </si>
  <si>
    <t>EMBRATEL</t>
  </si>
  <si>
    <t>Serviços de ligações interegionais e internacionais</t>
  </si>
  <si>
    <t>Rogério Rodrigues da Silva</t>
  </si>
  <si>
    <t>072.000.272/2010</t>
  </si>
  <si>
    <t>007/2010-GCONV</t>
  </si>
  <si>
    <t>08.885.119/0001-09</t>
  </si>
  <si>
    <t>SOFTWELL SOLUTION EM INFORMÁTICA LTDA</t>
  </si>
  <si>
    <t>Tecnologia da informação</t>
  </si>
  <si>
    <t>072.000181/2011</t>
  </si>
  <si>
    <t>008/2011-GCONV</t>
  </si>
  <si>
    <t>06.021.598/0001-81</t>
  </si>
  <si>
    <t>A3 BRASIL EVENTOS LTDA</t>
  </si>
  <si>
    <t>Prestação de serviços de eventos</t>
  </si>
  <si>
    <t>072.000.186/2010</t>
  </si>
  <si>
    <t>010/2010-GCONV</t>
  </si>
  <si>
    <t>03.913.851/0001-13</t>
  </si>
  <si>
    <t>COMÉRCIO DE ALIMENTOS PC LTDA</t>
  </si>
  <si>
    <t>Fornecimento e lanches e similares</t>
  </si>
  <si>
    <t>072.000.403/2011</t>
  </si>
  <si>
    <t>017/2011-GCONV</t>
  </si>
  <si>
    <t>06.318.611/0001-69</t>
  </si>
  <si>
    <t>NEO - EVENTOS PRODUÇÕES E PROMOÇÕES LTDA</t>
  </si>
  <si>
    <t>Locação e montagem de estandes para o evento Fest Flor Brasil</t>
  </si>
  <si>
    <t>RIO PRETO</t>
  </si>
  <si>
    <t>Francisco Pereira de Azevedo</t>
  </si>
  <si>
    <t>072.000.406/2010</t>
  </si>
  <si>
    <t>013/2010-GCONV</t>
  </si>
  <si>
    <t>Suporte técnico em redes de computadores</t>
  </si>
  <si>
    <t>072.000.339/2011</t>
  </si>
  <si>
    <t>016/2011-GCONV</t>
  </si>
  <si>
    <t>Prestação, sob demanda, de serviços de planejamento, organização e execução de eventos</t>
  </si>
  <si>
    <t>BRAZLÂNDIA</t>
  </si>
  <si>
    <t>Ivan Mendes Peixoto</t>
  </si>
  <si>
    <t>072.000.165/2011</t>
  </si>
  <si>
    <t>005/2011-GCONV</t>
  </si>
  <si>
    <t>00.448.994/0001-03</t>
  </si>
  <si>
    <t>CLASSIC VIAGENS E TURISMO LTDA</t>
  </si>
  <si>
    <t>Fornecimento de passagens aéreas/terrestres</t>
  </si>
  <si>
    <t>Rodrigo Teixeira Alves e Cleber Mendes dos Santos</t>
  </si>
  <si>
    <t>072.000.353/2010</t>
  </si>
  <si>
    <t>01.028.067/0001-05</t>
  </si>
  <si>
    <t>MOURA TRANSPORTES</t>
  </si>
  <si>
    <t>Fretamento eventual de ônibus urbano e interestadual</t>
  </si>
  <si>
    <t>Titular: Alice Martins de Oliveira e Silva Substituta: Adalgisa Gonçalves dos Santos</t>
  </si>
  <si>
    <t>072.000.546/2011</t>
  </si>
  <si>
    <t>028/2011-GCONV</t>
  </si>
  <si>
    <t>16.701.716/0001-56</t>
  </si>
  <si>
    <t>FIAT AUTOMÓVEIS S/A</t>
  </si>
  <si>
    <t>Aquisição de 07 veículos automotor marca FIAT MILLE ECONOMY 1.0</t>
  </si>
  <si>
    <t>072.000.043/2012</t>
  </si>
  <si>
    <t>Contratação de empresa especializada em auditoria externa.</t>
  </si>
  <si>
    <t>072.000.097/2011</t>
  </si>
  <si>
    <t>006/2011-GCONV</t>
  </si>
  <si>
    <t>05.056.633/0001-35</t>
  </si>
  <si>
    <t>OMNIWARE SOLUÇÕES LTDA</t>
  </si>
  <si>
    <t>Assinatura anual para clipping eletrônico do Diário da Justiça</t>
  </si>
  <si>
    <t>ASJUR</t>
  </si>
  <si>
    <t>Myssuki</t>
  </si>
  <si>
    <t>072.000.495/2011</t>
  </si>
  <si>
    <t>025/2011-GCONV</t>
  </si>
  <si>
    <t>04.907.402/0001-25</t>
  </si>
  <si>
    <t>INSTITUTO PUBLIX</t>
  </si>
  <si>
    <t>Prestação de serviços de treinamento pessoal (Planejamento estratégico)</t>
  </si>
  <si>
    <t>Rosângela Andrade Ruas</t>
  </si>
  <si>
    <t>072.000.032/2006</t>
  </si>
  <si>
    <t>010/2006-GCONV</t>
  </si>
  <si>
    <t>47.866.934/0001-74</t>
  </si>
  <si>
    <t>TICKET SERVIÇOS S/A</t>
  </si>
  <si>
    <t>Fornecimento de ticket refeição</t>
  </si>
  <si>
    <t>Carlos Antonio Banci e Francisca Deijane</t>
  </si>
  <si>
    <t>072.000.173/2011</t>
  </si>
  <si>
    <t>014/2011-GCONV</t>
  </si>
  <si>
    <t>08.602.745/0001-32</t>
  </si>
  <si>
    <t>CAPEMISA SEGURADORA DE VIDA E PREVIDÊNCIA</t>
  </si>
  <si>
    <t>Seguro Coletivo de Acidentes Pessoais (Estagiários)</t>
  </si>
  <si>
    <t>Luzineide Amaro B. Alves</t>
  </si>
  <si>
    <t>072.000.245/2011</t>
  </si>
  <si>
    <t>010/2011-GCONV</t>
  </si>
  <si>
    <t>72.381.189/0001-10</t>
  </si>
  <si>
    <t>DELL COMPUTADORES DO BRASIL LTDA</t>
  </si>
  <si>
    <t>Aquisição de um servidor PowerEdge R910</t>
  </si>
  <si>
    <t>C5</t>
  </si>
  <si>
    <t>072.000.051/2012</t>
  </si>
  <si>
    <t>013/2012-GCONV</t>
  </si>
  <si>
    <t>Aquisição de 21 veículos Fiat Mille Way</t>
  </si>
  <si>
    <t>Fernando Frazão</t>
  </si>
  <si>
    <t>072.000.296/2011</t>
  </si>
  <si>
    <t>015/2011-GCONV</t>
  </si>
  <si>
    <t>08.308.731/0001-</t>
  </si>
  <si>
    <t>VINCENT COM DE ELETRO-ELETRÔNICOS LTDA</t>
  </si>
  <si>
    <t>Fornecimento de equipamentos de informática</t>
  </si>
  <si>
    <t>Irailton Gomes Modesto</t>
  </si>
  <si>
    <t>072.000.299/2011</t>
  </si>
  <si>
    <t>013/2011-GCONV</t>
  </si>
  <si>
    <t>02.955.183/0001-24</t>
  </si>
  <si>
    <t>PROAD INFORMÁTICA LTDA</t>
  </si>
  <si>
    <t>Fornecimento e prestação de serviço de assistência técnica para 09 notebooks.</t>
  </si>
  <si>
    <t>072.000.304/2011</t>
  </si>
  <si>
    <t>012/2011-GCONV</t>
  </si>
  <si>
    <t>Aquisição de 200 microcomputadores sendo; 192 desktop tipo I e 8 desktop tipo II</t>
  </si>
  <si>
    <t>Francisca Fonseca da Silva</t>
  </si>
  <si>
    <t>072.000.374/2011</t>
  </si>
  <si>
    <t>018/2011-GCONV</t>
  </si>
  <si>
    <t>11.416.247/0001-00</t>
  </si>
  <si>
    <t>AGBRASIL COMÉRCIO E SERVIÇOS GRÁFICOS LTDA-ME</t>
  </si>
  <si>
    <t>Serviços gráficos em off set - impressos/plastificação</t>
  </si>
  <si>
    <t>ASCOM</t>
  </si>
  <si>
    <t>072.000.373/2011</t>
  </si>
  <si>
    <t>020/2011-GCONV</t>
  </si>
  <si>
    <t>Aquisição de 02 veículos Doblo</t>
  </si>
  <si>
    <t>GETIN / GEDES</t>
  </si>
  <si>
    <t>Rinaldo Costa Silva</t>
  </si>
  <si>
    <t>072.000.305/2012</t>
  </si>
  <si>
    <t>016/2012-GCONV</t>
  </si>
  <si>
    <t>NEO EVENTOS PRODUÇÕES E PROMOÇÕES LTDA</t>
  </si>
  <si>
    <t>Gervásio Cardoso Vieira e José Eustáquio</t>
  </si>
  <si>
    <t>072.000.508/2011</t>
  </si>
  <si>
    <t>024/2011-GCONV</t>
  </si>
  <si>
    <t>00.903.429/0001-99</t>
  </si>
  <si>
    <t>WORLD TELECOM LTDA EPP</t>
  </si>
  <si>
    <t>Fornecimento e instalação de 15 torres Auto-Portante   para uma rede de transmissão de dados.</t>
  </si>
  <si>
    <t>B5</t>
  </si>
  <si>
    <t>072.000.462/2011</t>
  </si>
  <si>
    <t>023/2011-GCONV</t>
  </si>
  <si>
    <t>00.950.386/0001-00</t>
  </si>
  <si>
    <t>STELMAT TELEINFORMÁTICA LTDA</t>
  </si>
  <si>
    <t>Fornecimento, instalação e configuração de rede de transmissão de dados.</t>
  </si>
  <si>
    <t>Fabrício Portes Braga e Fábio Pinto Matos</t>
  </si>
  <si>
    <t>C1</t>
  </si>
  <si>
    <t>072.000.332/2005</t>
  </si>
  <si>
    <t>016/2006-GCONV</t>
  </si>
  <si>
    <t>BRASIL TELECOM S/A</t>
  </si>
  <si>
    <t>Telefonia fixa comutada PABX</t>
  </si>
  <si>
    <t>072.000.067/2012</t>
  </si>
  <si>
    <t>072.597.966/0001-69</t>
  </si>
  <si>
    <t>VIAGENS BRASIL TURISMO LTDA</t>
  </si>
  <si>
    <t>Agenciamento de viagens, por vias aéreas e terrestre, no âmbito nacional e internacional.</t>
  </si>
  <si>
    <t>072.000.180/2012</t>
  </si>
  <si>
    <t>020/2012-GCONV</t>
  </si>
  <si>
    <t>88.658.984/0004-96</t>
  </si>
  <si>
    <t>AGRITECH LAVRALE S/A</t>
  </si>
  <si>
    <t>Aquisição de Material: Enxada Rotativa</t>
  </si>
  <si>
    <t>023/2012-GCONV</t>
  </si>
  <si>
    <t>08.017.578/0001-62</t>
  </si>
  <si>
    <t>ASA EMPRESARIAL LTDA</t>
  </si>
  <si>
    <t>Aquisição de material (Triturador de Resíduos Orgânicos)</t>
  </si>
  <si>
    <t>018/2012-GCONV</t>
  </si>
  <si>
    <t>95.863.684/0001-61</t>
  </si>
  <si>
    <t>BUDNY INDÚSTRIA E COMÉRCIO LTDA</t>
  </si>
  <si>
    <t>022/2012-GCONV</t>
  </si>
  <si>
    <t>05.797.417/0001-40</t>
  </si>
  <si>
    <t>COMERCIAL AGRÍCOLA CAPRI LTDA</t>
  </si>
  <si>
    <t>Aquisição de material (Colhedora de Forragens)</t>
  </si>
  <si>
    <t>019/2012-GCONV</t>
  </si>
  <si>
    <t>92.264.472/0001-70</t>
  </si>
  <si>
    <t>KOHLER IMPLEMENTOS AGRÍCOLAS LTDA</t>
  </si>
  <si>
    <t>Aquisição de Material: Carreta Forrageira</t>
  </si>
  <si>
    <t>017/2012-GCONV</t>
  </si>
  <si>
    <t>18.360.374/0001-18</t>
  </si>
  <si>
    <t>UNAPEL VEÍCULOS PEÇAS LTDA</t>
  </si>
  <si>
    <t>Aquisição de material: Distribuidor</t>
  </si>
  <si>
    <t>025/2012-GCONV</t>
  </si>
  <si>
    <t>Aquisição de material: Plantadeira Adubadeira 5 linhas</t>
  </si>
  <si>
    <t>072.000.277/2011</t>
  </si>
  <si>
    <t>05.642.646/0001-96</t>
  </si>
  <si>
    <t>COMÉRCIO J A DE MERCADORIA E SERVIÇOS LTDA</t>
  </si>
  <si>
    <t>Fornecimento de refeições preparadas, marmitas, kit lanche e similares.</t>
  </si>
  <si>
    <t>072.000.153/2012</t>
  </si>
  <si>
    <t>72.590.276/0001</t>
  </si>
  <si>
    <t>Prestação de serviço, sob demanda, de organização de eventos e correlatos. (LOTE 5)</t>
  </si>
  <si>
    <t>072.000.150/2012</t>
  </si>
  <si>
    <t>72.638.372/0001-59</t>
  </si>
  <si>
    <t>EXEMPLUS COMUNICAÇÃO E MARKETING LTDA</t>
  </si>
  <si>
    <t>Prestação de serviço, sob demanda, de organização de eventos e correlatos. (LOTE 1)</t>
  </si>
  <si>
    <t>072.000.149/2012</t>
  </si>
  <si>
    <t>012/2012-GCONV</t>
  </si>
  <si>
    <t>Prestação de serviço, sob demanda, de organização de eventos e correlatos. (LOTE 3)</t>
  </si>
  <si>
    <t>Adilson Rodrigues Paixão</t>
  </si>
  <si>
    <t>072.000.154/2012</t>
  </si>
  <si>
    <t>12.385.484/0001-13</t>
  </si>
  <si>
    <t>MISTRAL EVENTOS LTDA</t>
  </si>
  <si>
    <t>Prestação de serviço, sob demanda, de organização de eventos e correlatos. (LOTE 6)</t>
  </si>
  <si>
    <t>Rubstain Ferreira, Luciana Umbelino, Cléber mendes</t>
  </si>
  <si>
    <t>072.000.152/2012</t>
  </si>
  <si>
    <t>008/2012-GCONV</t>
  </si>
  <si>
    <t>Prestação de serviço, sob demanda, de organização de eventos e correlatos. (LOTE 4)</t>
  </si>
  <si>
    <t>072.000.155/2012</t>
  </si>
  <si>
    <t>Serviço de locação de ônibus, conforme especificado no lote 01 do Edital de licitação Pregão Eletrônico nº163/2012.</t>
  </si>
  <si>
    <t>GESEB / GESET</t>
  </si>
  <si>
    <t>072.000.156/2012</t>
  </si>
  <si>
    <t>011/2012-GCONV</t>
  </si>
  <si>
    <t>Serviço de locação de ônibus, conforme especificado no lote 02 do Edital de licitação Pregão Eletrônico nº163/2012.</t>
  </si>
  <si>
    <t>Ivan Marques de Castro e Aguinaldo Santos</t>
  </si>
  <si>
    <t>072.000.111/2010</t>
  </si>
  <si>
    <t>072.000.392/2012</t>
  </si>
  <si>
    <t>OI S/A</t>
  </si>
  <si>
    <t>prestação de serviços de telefonia.</t>
  </si>
  <si>
    <t>072.000.325/2012</t>
  </si>
  <si>
    <t>37.166.592/0001-26</t>
  </si>
  <si>
    <t>A. TELECOM TELEINFORMÁTICA LTDA</t>
  </si>
  <si>
    <t>fornecimento, instalação e garantia “on site” de solução de telefonia baseada em central telefônica PABX IP</t>
  </si>
  <si>
    <t>072.000.346/2012</t>
  </si>
  <si>
    <t>024/2012-GCONV</t>
  </si>
  <si>
    <t>072.000.399/2013</t>
  </si>
  <si>
    <t>018/2013-GCONV</t>
  </si>
  <si>
    <t>NEO - EVENTOS, PRODUÇÕES E PROMOÇÕES LTDA</t>
  </si>
  <si>
    <t>Prestação de serviço de locação e montagem de estandes e auditórios para o evento Fest Flor Brasil 2013</t>
  </si>
  <si>
    <t>072.000.024/2008</t>
  </si>
  <si>
    <t>004/2008-GCONV</t>
  </si>
  <si>
    <t>Missuky Gasparini Nascimento</t>
  </si>
  <si>
    <t>072.000.009/2013</t>
  </si>
  <si>
    <t>00.394.684/0001-53</t>
  </si>
  <si>
    <t>DIÁRIO OFICIAL DO DF - DODF</t>
  </si>
  <si>
    <t>Publicações DODF</t>
  </si>
  <si>
    <t>CPLAN/GCONV</t>
  </si>
  <si>
    <t>Francisa Fonseca</t>
  </si>
  <si>
    <t>072.000.413/2006</t>
  </si>
  <si>
    <t>002/2008-GCONV</t>
  </si>
  <si>
    <t>Neusa Teodoro do Amaral e Silvana Reinert Dias</t>
  </si>
  <si>
    <t>072.000.267/2011</t>
  </si>
  <si>
    <t>04.610.386/0001-04</t>
  </si>
  <si>
    <t>WORK LINK LTDA</t>
  </si>
  <si>
    <t>Aquisição de material: (switch e transceivers ópticos)</t>
  </si>
  <si>
    <t>072.000.392/2007</t>
  </si>
  <si>
    <t>039/2007</t>
  </si>
  <si>
    <t>MINISTÉRIO DO DESENVOLVIMENTO AGRÁRIO</t>
  </si>
  <si>
    <t>Assistência técnica aos agricultores familiares do DF.</t>
  </si>
  <si>
    <t>072.000.189/2010</t>
  </si>
  <si>
    <t>Nº 733655/2010</t>
  </si>
  <si>
    <t>MCT</t>
  </si>
  <si>
    <t>Realização de feiras e exposições em núcleos rurais com ações de difusões e extensão tecnologia para os produtores- Valor Total: R$335.145,20</t>
  </si>
  <si>
    <t>072.000.371/2009 072.000.024/2010</t>
  </si>
  <si>
    <t>Nº 01.0047.00/2009</t>
  </si>
  <si>
    <t>Apoia a infraestrutura de distribuição de água para capacitação de agricultores rurais e cultivo de hortifruticultura no Assentamento Fazenda Larga               Valor Total:R$230.000,00</t>
  </si>
  <si>
    <t>072.000.047/2009</t>
  </si>
  <si>
    <t>Nº 01.0202.00/2008</t>
  </si>
  <si>
    <t>Implantação do arranjo produtivo do leite                                                 Valor Total:R$223.765,22</t>
  </si>
  <si>
    <t>072.000.351/2009 e 072.000.139/2010</t>
  </si>
  <si>
    <t>Nº 01.09.0633.00</t>
  </si>
  <si>
    <t>FINEP / MCT</t>
  </si>
  <si>
    <t>072.000.094/2010</t>
  </si>
  <si>
    <t>CEASA/DF</t>
  </si>
  <si>
    <t>Implantação do programa Rede Verde</t>
  </si>
  <si>
    <t>072.000.505/2011</t>
  </si>
  <si>
    <t>INSTITUTO TERCEIRO SETOR - ITS</t>
  </si>
  <si>
    <t>Criação, produção, editoração, publicação, lançamento e veiculação de 10 (dez) livros-títulos técnicos, com 26 (vinte seis) páginas selecionados a partir da coleção de publicações da EMATER-DF.</t>
  </si>
  <si>
    <t>072.000.078/2004</t>
  </si>
  <si>
    <t>003/2007</t>
  </si>
  <si>
    <t>UNIÃO EDUC. DO PLANALTO CENTRAL - FACIPLAC</t>
  </si>
  <si>
    <t>072.000.235/2009</t>
  </si>
  <si>
    <t>Nº 701200/2008</t>
  </si>
  <si>
    <t>Assistência técnica e Extensão Rural aos agricultores                                 Valor:R$ 3.716.842,50</t>
  </si>
  <si>
    <t>072.000.377/2007</t>
  </si>
  <si>
    <t>SECT</t>
  </si>
  <si>
    <t>072.000.414/2008</t>
  </si>
  <si>
    <t>003/2008-GCONV</t>
  </si>
  <si>
    <t>FACULDADE FORTIUM</t>
  </si>
  <si>
    <t>0072-000367/2008</t>
  </si>
  <si>
    <t>00304725/0001-73</t>
  </si>
  <si>
    <t>CREA-DF</t>
  </si>
  <si>
    <t>APRIMORAMENTO DA AÇÃO FISCALIZADORA EM PROJETOS DE AGRONOMIA</t>
  </si>
  <si>
    <t>Aguardando publicação</t>
  </si>
  <si>
    <t>072.000.064/2003</t>
  </si>
  <si>
    <t>007/2003-GCONV</t>
  </si>
  <si>
    <t>Cooperação Técnica</t>
  </si>
  <si>
    <t>072.000.402/2010 (EMATER) 070.000.802/2010 (SEAPA)</t>
  </si>
  <si>
    <t>Máquina lavadora automática para caixas plásticas de hortifruti</t>
  </si>
  <si>
    <t>José Eustáquio Vieira</t>
  </si>
  <si>
    <t>072.000.315/2011</t>
  </si>
  <si>
    <t>COMPANHIA URBANIZADORA DA NOVA CAPITAL DO BRASIL - NOVACAP</t>
  </si>
  <si>
    <t>Execução de obras/serviços para a unidade da  EMATER/DF em Brazlândia..</t>
  </si>
  <si>
    <t>2408/2011</t>
  </si>
  <si>
    <t>Rodrigo Teixeira Alves</t>
  </si>
  <si>
    <t>072.000.267/2010</t>
  </si>
  <si>
    <t>SETRAB-DF / SESCOOP-DF / OCDF / CDT/FUB / SENAR-DF</t>
  </si>
  <si>
    <t>Estabelecer a forma de participação dos "parceiros" na operacionalização das atividades a serem desenvolvidas.</t>
  </si>
  <si>
    <t>Maria Bezerra</t>
  </si>
  <si>
    <t>072.000.114/2012</t>
  </si>
  <si>
    <t>EMPRESA BRASILEIRA DE PESQUISA AGROPECUÁRIA - EMBRAPA HORTALIÇAS</t>
  </si>
  <si>
    <t>Desenvolvimento do Arranjo Produtivo Local (APL) da cultura do morango nas regiões de Brazlândia e Alexandre Gusmão.</t>
  </si>
  <si>
    <t>A. GUSMÃO</t>
  </si>
  <si>
    <t>Hélio Roberto</t>
  </si>
  <si>
    <t>072.000.135/2009</t>
  </si>
  <si>
    <t>CENTRAIS DE ABASTECIMENTO DO DISTRITO FEDERAL - CEASA-DF</t>
  </si>
  <si>
    <t>Instalação de um Posto de Atendimento da EMATER-DF no Pavilhão B-8.</t>
  </si>
  <si>
    <t>BRASÍLIA</t>
  </si>
  <si>
    <t>José Carlos da Matta</t>
  </si>
  <si>
    <t>070.000.405/2010(SEAPA)</t>
  </si>
  <si>
    <t>ASSOCIAÇÃO  DOS PRODUTORES RURAIS DA FAZENDA LARGA - APROFAL</t>
  </si>
  <si>
    <t>Infra-estrutura de comercialização em atenção à execução do PRONAT no âmbito do Território da Cidadania  das Águas Emendadas(Caminhão Baú).</t>
  </si>
  <si>
    <t>070.000.404/2010(SEAPA)  072.000.115/2011(EMATER)</t>
  </si>
  <si>
    <t>ASSOCIAÇÃO  DOS PRODUTORES RURAIS DE ALEXANDRE DE GUSMÃO - ASPAG</t>
  </si>
  <si>
    <t>Infra-estrutura de comercialização em atenção à execução do PRONAT no âmbito do Território da Cidadania  das Águas Emendadas(Caminhão Baú)</t>
  </si>
  <si>
    <t>072.000.403/2010</t>
  </si>
  <si>
    <t>ASSOCIAÇÃO  DOS PRODUTORES RURAIS DE TRÊS CONQUISTAS - ASTRAC</t>
  </si>
  <si>
    <t>Tiago de Castro Júnior</t>
  </si>
  <si>
    <t>072.000.432/2010</t>
  </si>
  <si>
    <t>005/2010-GCONV</t>
  </si>
  <si>
    <t>FEDERAÇÃO DE AGRICULTURA E  PECUÁRIA DO DF- FAPE/DF</t>
  </si>
  <si>
    <t>Fomentar desenvolvimento rural sustentável por meio de ampliação do atendimento da EMATER-DF aos produtores rurais do DF.</t>
  </si>
  <si>
    <t>Natal Gomes da Silva</t>
  </si>
  <si>
    <t>072.000.051/2010</t>
  </si>
  <si>
    <t>ABC / TANZÂNIA</t>
  </si>
  <si>
    <t>Fomentar o desenvolvimento de produtos de horticultura com melhor qualidade na Tanzânia como uma ferramenta para fortalecer o desenvolvimento econômico e social</t>
  </si>
  <si>
    <t>072.000.302/2010</t>
  </si>
  <si>
    <t>ABC / ANGOLA</t>
  </si>
  <si>
    <t>Dotar os técnicos do setor de ATEA de Angola de maior competência e habilidade para fazer a gestão de planos, programas e projetos voltados para o desenvolvimento do espaço rural</t>
  </si>
  <si>
    <t>072.000.198/2010</t>
  </si>
  <si>
    <t>ABC / REPÚBLICA DOMINICANA</t>
  </si>
  <si>
    <t>Rastreabilidade genética e produção bovina de carne e leite e Controle da Mosca da Fruta</t>
  </si>
  <si>
    <t>072.000.426/2010</t>
  </si>
  <si>
    <t>ABC / SENEGAL</t>
  </si>
  <si>
    <t>Apoio ao Desenvolvimento da Rizicultura no Senegal</t>
  </si>
  <si>
    <t>NOTA DE EMPENHO</t>
  </si>
  <si>
    <t>072.000.134/2011</t>
  </si>
  <si>
    <t>NE 00344</t>
  </si>
  <si>
    <t>48.715.759/0001-86</t>
  </si>
  <si>
    <t>SMS TECNOLOGIA ELETRÔNICA LTDA</t>
  </si>
  <si>
    <t>Fornecimento de equipamentos de informática ( No-Break)</t>
  </si>
  <si>
    <t>072.000.152/2011</t>
  </si>
  <si>
    <t>NE 00369</t>
  </si>
  <si>
    <t>48.715.759/0001-87</t>
  </si>
  <si>
    <t>PATRULHA MECANIZADA</t>
  </si>
  <si>
    <t>072.000.409/2014</t>
  </si>
  <si>
    <t>SEEDF</t>
  </si>
  <si>
    <t>Convênio para Concessão de Estágio</t>
  </si>
  <si>
    <t>Em elaboração</t>
  </si>
  <si>
    <t>CONTRATOS</t>
  </si>
  <si>
    <t>PROCESSO</t>
  </si>
  <si>
    <t>VALORES PAGOS 2014</t>
  </si>
  <si>
    <t>TOTAL R$ DE NF NÃO PAGAS</t>
  </si>
  <si>
    <t>PREVISÃO DE PAGAMENTOS ATÉ DEZ/2014</t>
  </si>
  <si>
    <t>010/2007 e 045/2008 -GCONV</t>
  </si>
  <si>
    <t>Manutenção de veículos da marca FIAT e VW</t>
  </si>
  <si>
    <t>016/2013 e 005/2014 GCONV</t>
  </si>
  <si>
    <t>Fabrício Portes Braga</t>
  </si>
  <si>
    <t>10.769.864/0001-26</t>
  </si>
  <si>
    <t>Aquisição por dispença de licitação de kits de lanches</t>
  </si>
  <si>
    <t>004 e 005/2013-GCONV</t>
  </si>
  <si>
    <t>OI S/A</t>
  </si>
  <si>
    <t>Adelino</t>
  </si>
  <si>
    <t>CONVÊNIOS</t>
  </si>
  <si>
    <t>PROCESSO Nº</t>
  </si>
  <si>
    <t>PROPOSTA Nº</t>
  </si>
  <si>
    <t>Nº SICONV</t>
  </si>
  <si>
    <t>CONCEDENTE</t>
  </si>
  <si>
    <t>TOTAL DO CONVÊNIO</t>
  </si>
  <si>
    <t>SALDO A EXECUTAR/ REMANESCENTE</t>
  </si>
  <si>
    <t>VALIDADE</t>
  </si>
  <si>
    <t>4381/2008</t>
  </si>
  <si>
    <t>701.200/2008</t>
  </si>
  <si>
    <t>MDA</t>
  </si>
  <si>
    <t>ATIVIDADES ATER</t>
  </si>
  <si>
    <t>R$ -</t>
  </si>
  <si>
    <t>BLAITON</t>
  </si>
  <si>
    <t>022.532/2011</t>
  </si>
  <si>
    <t>760.564/2011</t>
  </si>
  <si>
    <t>MDS</t>
  </si>
  <si>
    <t>AGRICULTURA URBANA</t>
  </si>
  <si>
    <t>ROGÉRIO VIANA</t>
  </si>
  <si>
    <t>042.449/2012</t>
  </si>
  <si>
    <t>774.925/2012</t>
  </si>
  <si>
    <t>EQUIP. INFORMÁTICA</t>
  </si>
  <si>
    <t>FLÁVIO E FABRÍCIO</t>
  </si>
  <si>
    <t>047.643/2011</t>
  </si>
  <si>
    <t>756.749/2011</t>
  </si>
  <si>
    <t>FLORICULTURA</t>
  </si>
  <si>
    <t>29/10/2013*</t>
  </si>
  <si>
    <t>CLEISOM</t>
  </si>
  <si>
    <t>061.914/2011</t>
  </si>
  <si>
    <t>763.059/2011</t>
  </si>
  <si>
    <t>034.154/2012</t>
  </si>
  <si>
    <t>773.459/2012</t>
  </si>
  <si>
    <t>MAPA</t>
  </si>
  <si>
    <t>UNIDADE MÓVEL</t>
  </si>
  <si>
    <t>LETÍCIA</t>
  </si>
  <si>
    <t>045.601/2012</t>
  </si>
  <si>
    <t>775.963/2012</t>
  </si>
  <si>
    <t>PESCA</t>
  </si>
  <si>
    <t>CARLOS EDUARDO</t>
  </si>
  <si>
    <t>018657/2014</t>
  </si>
  <si>
    <t>802098/2014 </t>
  </si>
  <si>
    <t>MAPA/ABC</t>
  </si>
  <si>
    <t>DIFUSÃO DE TECNOLOGIA DO PLANO ABC</t>
  </si>
  <si>
    <t>088.683/2013</t>
  </si>
  <si>
    <t>798331/2013</t>
  </si>
  <si>
    <t>MAPA/BPA</t>
  </si>
  <si>
    <t>BOAS PRÁTICAS AGRÍCOLAS</t>
  </si>
  <si>
    <t>089.847/2013</t>
  </si>
  <si>
    <t>796082/2013</t>
  </si>
  <si>
    <t>MDA/CEF</t>
  </si>
  <si>
    <t>EQUPI. INFORMATICA E MÓVEIS</t>
  </si>
  <si>
    <t>CONTRATOS DE ATER</t>
  </si>
  <si>
    <t>CONTRATO Nº</t>
  </si>
  <si>
    <t>CONTRATANTE</t>
  </si>
  <si>
    <t>VALOR DO CONTRATO</t>
  </si>
  <si>
    <t>VALOR RECEBIDO</t>
  </si>
  <si>
    <t>072.000454/2010</t>
  </si>
  <si>
    <t>001/2011</t>
  </si>
  <si>
    <t>INCRA</t>
  </si>
  <si>
    <t>Prestação Serviços de ATER</t>
  </si>
  <si>
    <t>ATER/ATES 8000006230</t>
  </si>
  <si>
    <t>FURNAS</t>
  </si>
  <si>
    <t>Prestação Serviços de ATES</t>
  </si>
  <si>
    <t>146/2012</t>
  </si>
  <si>
    <t>Roberto Carneiro</t>
  </si>
  <si>
    <t>VISUALIZAR</t>
  </si>
  <si>
    <t>■</t>
  </si>
  <si>
    <t xml:space="preserve">
</t>
  </si>
  <si>
    <t>A aquisição de gêneros alimentícios (Hortifrutigranjeiros) para atender as demandas dos cursos de capacitação</t>
  </si>
  <si>
    <t>A aquisição de gêneros alimentícios para atender as demandas dos cursos de capacitação</t>
  </si>
  <si>
    <t>Serviços gerais - Limpeza e conservação</t>
  </si>
  <si>
    <t>3WAY NETWORKS INFORMÁTICA LTDA</t>
  </si>
  <si>
    <t>Mesa para micro, mesa impressora, cadeira, câmera digital , notebook, capela</t>
  </si>
  <si>
    <t>072.000.349/2005 070.000.137/2012</t>
  </si>
  <si>
    <t xml:space="preserve">TERMO DE CESSÃO PARA EMPREGADO
</t>
  </si>
  <si>
    <t>AGÊNCIA BRASILEIRA DE COOPERAÇÃO - ABC/MRE</t>
  </si>
  <si>
    <t>Colaboração entre os partícipes na implementação de programas, projetos e atividades de cooperação técnica em benefício de países em desenvolvimento.</t>
  </si>
  <si>
    <t>072.000.491/2008 070.000.355/2005</t>
  </si>
  <si>
    <t>Cessão de imóveis localizados nos Núcleos Rurais</t>
  </si>
  <si>
    <t>Joao Pires e Adelino</t>
  </si>
  <si>
    <t>Diandria</t>
  </si>
  <si>
    <t>Saturnino Soares da Silva</t>
  </si>
  <si>
    <t>CIDADE SERVIÇOS MÃO DE OBRA ESPECIALIZADA LTDA.</t>
  </si>
  <si>
    <t>Vinicius Vale</t>
  </si>
  <si>
    <t>Sumar</t>
  </si>
  <si>
    <t>Rubstain Ferreira Ramos</t>
  </si>
  <si>
    <t>VALOR PAGO</t>
  </si>
  <si>
    <t>VALOR REMANESCENTE</t>
  </si>
  <si>
    <t>CENTRER</t>
  </si>
  <si>
    <t xml:space="preserve">VISUALIZAR </t>
  </si>
  <si>
    <t>Daniela Julio</t>
  </si>
  <si>
    <t>Felipe Camargo de P. Cardoso</t>
  </si>
  <si>
    <t>Assentamento Leste</t>
  </si>
  <si>
    <t>INCRA SR(28)DFE - 500</t>
  </si>
  <si>
    <t>INCRA SR(28)DFE - 200</t>
  </si>
  <si>
    <t>FORMOSA</t>
  </si>
  <si>
    <t>Mateus Miranda de Castro</t>
  </si>
  <si>
    <t>INCRA SR(28)DFE - 300</t>
  </si>
  <si>
    <t>Alvaro Luiz Marinho Castro</t>
  </si>
  <si>
    <t>INCRA SR(28)DFE - 100</t>
  </si>
  <si>
    <t>Adelino Servato Ferreira</t>
  </si>
  <si>
    <t>Gervasio Cardoso Vieira</t>
  </si>
  <si>
    <t xml:space="preserve"> 07/10/2014</t>
  </si>
  <si>
    <t>Missuky Nascimento</t>
  </si>
  <si>
    <t>Alberto Tadeu de Araújo</t>
  </si>
  <si>
    <t>CONIN</t>
  </si>
  <si>
    <t>072.000.267/2014</t>
  </si>
  <si>
    <t>018/2014-GCONV</t>
  </si>
  <si>
    <t>65.999.953/0004-06</t>
  </si>
  <si>
    <t>Fábrica de Software</t>
  </si>
  <si>
    <t>CPM BRAXIS</t>
  </si>
  <si>
    <t>Rogério Vianna</t>
  </si>
  <si>
    <t>Letícia Pastor</t>
  </si>
  <si>
    <t>Flavio Maues</t>
  </si>
  <si>
    <t>774.925/2012 SICONV</t>
  </si>
  <si>
    <t>773.459/2012 SICONV</t>
  </si>
  <si>
    <t>763059/2011 SICONV</t>
  </si>
  <si>
    <t>760.564/2011 SICONV</t>
  </si>
  <si>
    <t>ENCAMINHADO PARA O ARQUIVO EM 03/02/2015</t>
  </si>
  <si>
    <t xml:space="preserve">796082/2013 SICONV </t>
  </si>
  <si>
    <r>
      <t xml:space="preserve">Reestruturar e ampliar as </t>
    </r>
    <r>
      <rPr>
        <b/>
        <sz val="8"/>
        <color rgb="FF000000"/>
        <rFont val="Arial"/>
        <family val="2"/>
      </rPr>
      <t>hortas comunitárias</t>
    </r>
    <r>
      <rPr>
        <sz val="8"/>
        <color rgb="FF000000"/>
        <rFont val="Arial"/>
        <family val="2"/>
      </rPr>
      <t xml:space="preserve"> instaladas nas cidades e escolas do DF, levando capacitação, assistência e fomento produtivo aos beneficiários do projeto</t>
    </r>
  </si>
  <si>
    <t>MINISTÉRIO DA PESCA E AQUICULTURA - MPA</t>
  </si>
  <si>
    <r>
      <t xml:space="preserve">Aquisição de duas </t>
    </r>
    <r>
      <rPr>
        <b/>
        <sz val="8"/>
        <color rgb="FF000000"/>
        <rFont val="Arial"/>
        <family val="2"/>
      </rPr>
      <t xml:space="preserve">unidades móveis </t>
    </r>
    <r>
      <rPr>
        <sz val="8"/>
        <color rgb="FF000000"/>
        <rFont val="Arial"/>
        <family val="2"/>
      </rPr>
      <t>para atendimento e capacitação de pequenos agricultores do DF e Entorno.</t>
    </r>
  </si>
  <si>
    <r>
      <t xml:space="preserve">Disponibilizar ações de Assistência Técnica e Extensão Pesqueira e Aquícola - </t>
    </r>
    <r>
      <rPr>
        <b/>
        <sz val="8"/>
        <color rgb="FF000000"/>
        <rFont val="Arial"/>
        <family val="2"/>
      </rPr>
      <t>ATEPA</t>
    </r>
  </si>
  <si>
    <r>
      <rPr>
        <b/>
        <sz val="8"/>
        <color rgb="FF000000"/>
        <rFont val="Arial"/>
        <family val="2"/>
      </rPr>
      <t>Aquisição de veículos</t>
    </r>
    <r>
      <rPr>
        <sz val="8"/>
        <color rgb="FF000000"/>
        <rFont val="Arial"/>
        <family val="2"/>
      </rPr>
      <t>, equipamentos de informática e audiovisual para fortalecimento da estrutura pública de ATER do DF.</t>
    </r>
  </si>
  <si>
    <r>
      <t xml:space="preserve">Aquisição de </t>
    </r>
    <r>
      <rPr>
        <b/>
        <sz val="8"/>
        <color rgb="FF000000"/>
        <rFont val="Arial"/>
        <family val="2"/>
      </rPr>
      <t>equipamentos de informática</t>
    </r>
    <r>
      <rPr>
        <sz val="8"/>
        <color rgb="FF000000"/>
        <rFont val="Arial"/>
        <family val="2"/>
      </rPr>
      <t xml:space="preserve"> e móveis.</t>
    </r>
  </si>
  <si>
    <t>MINISTÉRIO DO DESENVOLVIMENTO AGRÁRIO - MDA</t>
  </si>
  <si>
    <t xml:space="preserve">MINISTÉRIO DA AGRICULTURA, PECUÁRIA E ABASTECIMENTO - MAPA </t>
  </si>
  <si>
    <t>72.000.235/2009</t>
  </si>
  <si>
    <t xml:space="preserve">701.200/2008 SICONV </t>
  </si>
  <si>
    <t>Atividades de ATER</t>
  </si>
  <si>
    <t>Blaiton</t>
  </si>
  <si>
    <t>Está na Prateleira com os outros Convênios</t>
  </si>
  <si>
    <t>756.749/2011 SICONV</t>
  </si>
  <si>
    <r>
      <t xml:space="preserve">Promover a expansão da </t>
    </r>
    <r>
      <rPr>
        <b/>
        <sz val="8"/>
        <color rgb="FF000000"/>
        <rFont val="Arial"/>
        <family val="2"/>
      </rPr>
      <t>floricultura</t>
    </r>
    <r>
      <rPr>
        <sz val="8"/>
        <color rgb="FF000000"/>
        <rFont val="Arial"/>
        <family val="2"/>
      </rPr>
      <t xml:space="preserve"> do Distrito Federal</t>
    </r>
  </si>
  <si>
    <r>
      <t xml:space="preserve">Aquisição de </t>
    </r>
    <r>
      <rPr>
        <b/>
        <sz val="8"/>
        <color rgb="FF000000"/>
        <rFont val="Arial"/>
        <family val="2"/>
      </rPr>
      <t>Patrulhas Mecanizadas</t>
    </r>
  </si>
  <si>
    <t>VALOR UTILIZADO</t>
  </si>
  <si>
    <t>072.000.217/2014</t>
  </si>
  <si>
    <t>2015NE00061</t>
  </si>
  <si>
    <t>00.411.199/0001-40</t>
  </si>
  <si>
    <t>CARIMBOS BRASIL LTDA - ME</t>
  </si>
  <si>
    <t>Fornecimento de Carimbos</t>
  </si>
  <si>
    <t>072.000.379/2012</t>
  </si>
  <si>
    <t>MDA; MDS; DF; SEAGRI/DF</t>
  </si>
  <si>
    <t>Plano Brasil Sem Miséria</t>
  </si>
  <si>
    <t>Suspenso</t>
  </si>
  <si>
    <t>Maria da Conceição Martins Bezerra</t>
  </si>
  <si>
    <t>o Aditivo foi encaminhado com as devidas assinaturas em 26/11/2014. No dia 22/01/2015 fomos informados que o MDA não assinaria o Aditivo, pois ocorrerão alterações.</t>
  </si>
  <si>
    <t>Desenvolvimento de intercâmbio técnico e a cooperação na execução de políticas e diretrizes dos Governos Federal, Estadual e Municipal.</t>
  </si>
  <si>
    <t>SEAGRI/ SEBRAE/ FAPE</t>
  </si>
  <si>
    <t>Comunhão de esforços das entidades partícipes, com vistas à concepçao e operação do CADASTRO GERAL DOS PRODUTORES RURAIS DO DF.</t>
  </si>
  <si>
    <t>20200.10/0071-5</t>
  </si>
  <si>
    <t>04.419.455/0001-05</t>
  </si>
  <si>
    <t>CEILÂNDIA</t>
  </si>
  <si>
    <t>Aécio Wanderley Silveira Prado</t>
  </si>
  <si>
    <t>002/2010 - SEAPA</t>
  </si>
  <si>
    <t>11.509.706/0001-08</t>
  </si>
  <si>
    <t>ASSOCIAÇÃO DE PRODUTORES DE ALEXANDRE GUSMÃO - ASPAG</t>
  </si>
  <si>
    <t>Implantação de infra-estrutura de comercialização.</t>
  </si>
  <si>
    <t>072.000.115/2011/ 070.000.404/2010</t>
  </si>
  <si>
    <t>Marconi Pereira Borges</t>
  </si>
  <si>
    <t>Implantação e Execução do Projeto Sala da Cidadania</t>
  </si>
  <si>
    <t>Blaiton Carvalho</t>
  </si>
  <si>
    <t>VISUALIAZAR</t>
  </si>
  <si>
    <t>Sergio Rufino</t>
  </si>
  <si>
    <t>Revan</t>
  </si>
  <si>
    <t>GAMA</t>
  </si>
  <si>
    <t>SOBRADINHO</t>
  </si>
  <si>
    <t>072.000.076/2014</t>
  </si>
  <si>
    <t>TERMO DE CESSÃO DE USO DE BEM IMÓVEL</t>
  </si>
  <si>
    <t>002/2014 GCONV</t>
  </si>
  <si>
    <t>16.678.175/0001-92</t>
  </si>
  <si>
    <t>ADMINISTRAÇÃO REGIONAL DO PARANOÁ - RA VII</t>
  </si>
  <si>
    <t>Cessão de Uso de bem imóvel, localizado na Quadra 05, Paranoá-DF</t>
  </si>
  <si>
    <t>Gerlan Teixeira Fonseca</t>
  </si>
  <si>
    <t>Marconi</t>
  </si>
  <si>
    <t>003/2011 GCONV</t>
  </si>
  <si>
    <t>COOPA/DF, SEAGRI/DF e IAPAR</t>
  </si>
  <si>
    <t>00.509.612/0001-04 (COOPA) 03.318.233/0001-25 (SEAGRI)  75.234.757/0001-49 (IAPAR)</t>
  </si>
  <si>
    <t>Implementação da AGROBRASÍLIA.</t>
  </si>
  <si>
    <t>Cessão de uso para Instalação de torres de comunicação em terreno da EMATER</t>
  </si>
  <si>
    <t>EDUARDO PACHECO DAMASIO DA SILVA</t>
  </si>
  <si>
    <t>Ocupação do imóvel residencial localizado Nucleo Rural do Jardim, Casa nº 01.</t>
  </si>
  <si>
    <t>072.000.182/2014</t>
  </si>
  <si>
    <t>TERMO DE OCUPAÇÃO</t>
  </si>
  <si>
    <t>072.000.283/2014</t>
  </si>
  <si>
    <t>002/2014-GCONV</t>
  </si>
  <si>
    <t>LUCAS PACHECO MÁXIMO</t>
  </si>
  <si>
    <t>Ocupação do imóvel residencial localizado no núcleo Rural Tabatinga, Casa 80 - Tabatinga - DF</t>
  </si>
  <si>
    <t>Ocupação do imóvel residencial localizado no núcleo Rural Jardim, Casa 03 - DF</t>
  </si>
  <si>
    <t>EMIRTON DE ARAÚJO CARVALHO</t>
  </si>
  <si>
    <t>DANIEL RODRIGUES DE OLIVEIRA</t>
  </si>
  <si>
    <t>Ocupação do imóvel residencial localizado Bloco A, Casa 01, Setor Tradicional, Avenida Veredinha, Brazlandia - DF</t>
  </si>
  <si>
    <t>072.000.240/2014</t>
  </si>
  <si>
    <t>009./2014-GCONV</t>
  </si>
  <si>
    <t>Ocupação do imóvel residencial localizado no núcleo Rural Tabatinga, nº 78.</t>
  </si>
  <si>
    <t>0012/2014-GCONV</t>
  </si>
  <si>
    <t>072.000.444/2014</t>
  </si>
  <si>
    <t>31/11/2011</t>
  </si>
  <si>
    <t>009/2011-GCONV</t>
  </si>
  <si>
    <t>070.000.358/2012 070.001.675/2012</t>
  </si>
  <si>
    <t>03.602.202/0001-00</t>
  </si>
  <si>
    <t>Cessão de uso de bem imóvel, a fração de aproximadamente a 1.100 m² do espaço. Lote 08 e 09, Centro de Múltplas Atividades - Centro de São Sebastião</t>
  </si>
  <si>
    <t>02/2008-CREA</t>
  </si>
  <si>
    <t>00.304.725/0001-73</t>
  </si>
  <si>
    <t>Nelson Marinho</t>
  </si>
  <si>
    <t xml:space="preserve">02.667.622/0001-01 (FUNTEC/DF)   </t>
  </si>
  <si>
    <t>Leonardo Hamu</t>
  </si>
  <si>
    <t xml:space="preserve">COPER </t>
  </si>
  <si>
    <t>João Pires da Silva Filho</t>
  </si>
  <si>
    <t>Nº 003/2011</t>
  </si>
  <si>
    <t>02.603.185/0001-54</t>
  </si>
  <si>
    <t>X</t>
  </si>
  <si>
    <t>ARQUIVO CENTRAL</t>
  </si>
  <si>
    <t>072.000.078/2014</t>
  </si>
  <si>
    <t>11.111.202/0001-27</t>
  </si>
  <si>
    <t>COOPERATIVA DOS PRODUTORES DE FLORES E PLANTAS ORNAMENTAIS DO DISTRITO FEDERAL - MULTIFLOR</t>
  </si>
  <si>
    <t>Disponibilização de 2 estabilizadores, 1 furgão ducato e 2 computadores.</t>
  </si>
  <si>
    <t>Rio Preto</t>
  </si>
  <si>
    <t>Amanda Vidigal Venturim de Carvalho/ Eduardo Wagner Damasio da Silva</t>
  </si>
  <si>
    <t>A5</t>
  </si>
  <si>
    <t>Nº 001/2010 CEASA</t>
  </si>
  <si>
    <t>00.314.310/0001-80</t>
  </si>
  <si>
    <t>Ivan Mendes</t>
  </si>
  <si>
    <t>072.000.105/2011</t>
  </si>
  <si>
    <t>004./2012-GCONV</t>
  </si>
  <si>
    <t>B1</t>
  </si>
  <si>
    <t>072.000.107/2011</t>
  </si>
  <si>
    <t>002./2012-GCONV</t>
  </si>
  <si>
    <t>SEDMA FIRMINO DE QUEIROZ PINTO</t>
  </si>
  <si>
    <t>Ocupação do imóvel residencial localizado no núcleo Rural Tabatinga, nº 80.</t>
  </si>
  <si>
    <t>Ocupação do imóvel residencial localizado no núcleo Rural Tabatinga, nº 79.</t>
  </si>
  <si>
    <t>072.000.106/2011</t>
  </si>
  <si>
    <t>003./2012-GCONV</t>
  </si>
  <si>
    <t>01/2009-GCONV</t>
  </si>
  <si>
    <t xml:space="preserve">Sistema produtivo de biodiesel a partir de misturas de óleos vegetais virgens e usados.                                              </t>
  </si>
  <si>
    <t>072.000.366/2014</t>
  </si>
  <si>
    <t>030/2014-GCONV</t>
  </si>
  <si>
    <t>01.514.382/0001-34</t>
  </si>
  <si>
    <t>INSTITUTO FECOMÉRCIO DO DISTRITO FEDERAL</t>
  </si>
  <si>
    <t>CONTRATAÇÃO DE SERVIÇOS DE EMPRESA ESPECIALIZADA NA ASSISTÊNCIA AO ADOLESCENTE E EDUCAÇÃO PROFISSIONAL (EMPREGADO APRENDIZ)</t>
  </si>
  <si>
    <t xml:space="preserve">GETIN </t>
  </si>
  <si>
    <t>falta digitalizar e incluir Instrução (executor)</t>
  </si>
  <si>
    <t>Nilda Pedroso de Sousa</t>
  </si>
  <si>
    <t>MAPA / BOAS PRÁTICAS</t>
  </si>
  <si>
    <t>Apoiar e desenvolver boas práticas agrícolas para os produtoresde frutas e hortaliças no DF</t>
  </si>
  <si>
    <t>Letícia</t>
  </si>
  <si>
    <t>072.000.230/2014</t>
  </si>
  <si>
    <t>MAPA / ABC</t>
  </si>
  <si>
    <t>Implementar e difundir tecnologias do plano ABC no DF.</t>
  </si>
  <si>
    <t>Fernando Frazão da Silva</t>
  </si>
  <si>
    <t>05.928.206/0001-08</t>
  </si>
  <si>
    <t>072.000.273/2010</t>
  </si>
  <si>
    <t>TERMO DE COOPERAÇÃO MÚTUA</t>
  </si>
  <si>
    <t>001/2010 GCONV</t>
  </si>
  <si>
    <t>00.438.200/0001-20</t>
  </si>
  <si>
    <t>SEBRAE/DF</t>
  </si>
  <si>
    <t>Definir, planejar, coordenar e executar estudos, levamtamentos, pesquisas, projetos, programas e planos destinados ao desenvolvimento rural, no âmbito da cricultura, pecuária, silvicultura e demais áreas afins, bem como nas áreas de meio ambiente, de desenvolvimento institucional, de mercado, tecnologia de alimentos, monitoramento ambiental, instrumentação agricola, com perspectiva constante nos conceitos de sustentabilidade;</t>
  </si>
  <si>
    <t>Carlos Antonio Banci</t>
  </si>
  <si>
    <t>INCRA SR(28)DFE - 400</t>
  </si>
  <si>
    <t>072.000.100/2011</t>
  </si>
  <si>
    <t>009/2012-GCONV</t>
  </si>
  <si>
    <t>343.063.821-68</t>
  </si>
  <si>
    <t>Ocupação do imóvel residencial localizado no núcleo Rural Jardim CASA 03</t>
  </si>
  <si>
    <t>B4</t>
  </si>
  <si>
    <t>072.000.102/2011</t>
  </si>
  <si>
    <t>602.775.561-04</t>
  </si>
  <si>
    <t>Ocupação do imóvel residencial localizado na Av. Veredinha, Setor Tradicional Brazlândia - DF</t>
  </si>
  <si>
    <t>072.000.099/2011</t>
  </si>
  <si>
    <t>434.347.793-34</t>
  </si>
  <si>
    <t>072.000.104/2011</t>
  </si>
  <si>
    <t>478.989.921-72</t>
  </si>
  <si>
    <t>A4</t>
  </si>
  <si>
    <t>Daniel Rodrigues Oliveira</t>
  </si>
  <si>
    <t>JOÃO Ricardo Ramos Soares</t>
  </si>
  <si>
    <t>072.000.457/2014</t>
  </si>
  <si>
    <t>005/2013 TRT</t>
  </si>
  <si>
    <t>TRT</t>
  </si>
  <si>
    <t>Implementação de Programas e Ações Regionais voltadas à Prevenção de Acidentes de Trabalho</t>
  </si>
  <si>
    <t>Anne Caroline Lobo Borges</t>
  </si>
  <si>
    <t>Renata Cabús Dias Batista</t>
  </si>
  <si>
    <t>JARDIM</t>
  </si>
  <si>
    <t>Márcio Meirelles</t>
  </si>
  <si>
    <t>072.000.073/2013</t>
  </si>
  <si>
    <t>763059/2011 - SUDECO</t>
  </si>
  <si>
    <t>C3</t>
  </si>
  <si>
    <t>EMATER/SUDECO</t>
  </si>
  <si>
    <t>Aquisição de 7 Patrulhas Mecanizadas (Associações) CHAMAMENTO PÚBLICO</t>
  </si>
  <si>
    <t>Atualizado em 09/02/2015.</t>
  </si>
  <si>
    <t>Atualizado em 05/02/2015.</t>
  </si>
  <si>
    <t>Atualizado em 11/02/2015.</t>
  </si>
  <si>
    <t>Atualizado  em 18/03/2015.</t>
  </si>
  <si>
    <t>Atualizado em 05/03/2015.</t>
  </si>
  <si>
    <t>ATER - PRONATER, Lote 12, Planaltina-GO.</t>
  </si>
  <si>
    <t>1° ADITIVO</t>
  </si>
  <si>
    <t>04.606.955/0001/48</t>
  </si>
  <si>
    <t>Atualizado em 25/03/2015. Encaminhado ao ARQUIVO.</t>
  </si>
  <si>
    <t>072.000.088/2015</t>
  </si>
  <si>
    <t>Inexigibilidade de licitação</t>
  </si>
  <si>
    <t>01.543.032/0001-04</t>
  </si>
  <si>
    <t>CELG</t>
  </si>
  <si>
    <t>Serviço de Fornecimento de Energia Elétrica - Cristalina - GO</t>
  </si>
  <si>
    <t>Convênio para propiciar estágio curricular e extracurricular de estudantes</t>
  </si>
  <si>
    <t>Propiciar estágio obrigatório e não obrigatório aos estudantes de Nivel Superior.</t>
  </si>
  <si>
    <t xml:space="preserve">Iracema </t>
  </si>
  <si>
    <t>MINISTÉRIO DO DESENVOLVIMENTO AGRÁRIO - MDA/CEF</t>
  </si>
  <si>
    <t>072.000.022/2014</t>
  </si>
  <si>
    <t>072.000.104/2015</t>
  </si>
  <si>
    <t>00.348.003/0116-60</t>
  </si>
  <si>
    <t>EMBRAPA/CNPTIA</t>
  </si>
  <si>
    <t>Licenciamento, a título não-exclusivo e gratuito, do programa de computador AINFO - Versãso 6.</t>
  </si>
  <si>
    <t>Biblioteca</t>
  </si>
  <si>
    <t>Atualizado em 09/04/2015. Aguardando a Embrapa informar data de assinatura.</t>
  </si>
  <si>
    <t>072.000.443/2014</t>
  </si>
  <si>
    <t>00.375.972/0001-60</t>
  </si>
  <si>
    <t>MDA/INCRA</t>
  </si>
  <si>
    <t>Viabilizar a operacionalização dos Créditos de Instalação do sistema do SIATER</t>
  </si>
  <si>
    <t>Roberto Guimarães Carneiro</t>
  </si>
  <si>
    <t>072.000.247/2014 072.000.284/2014</t>
  </si>
  <si>
    <t>072.000.247/2014 072.000.285/2014</t>
  </si>
  <si>
    <t>072.000.247/2014 072.000.286/2014</t>
  </si>
  <si>
    <t>072.000.247/2014 072.000.287/2014</t>
  </si>
  <si>
    <t>072.000.247/2014 072.000.288/2014</t>
  </si>
  <si>
    <t>Assessoria técnica, social e ambiental a trabalhadores rurais do programa de ATER-PRONATER                      (Contrato decorrente da Chamada Pública referente ao processo 072.000.247/2014)</t>
  </si>
  <si>
    <t>CEB</t>
  </si>
  <si>
    <t>072.000.009/2015</t>
  </si>
  <si>
    <t>Serviço de Fornecimento de Energia Elétrica aos Imóveis onde funcionam as Gerências da EMATER - DF</t>
  </si>
  <si>
    <t>CAESB</t>
  </si>
  <si>
    <t>Serviço de Fornecimento de água e serviços de esgoto das gerências da EMATER-DF.</t>
  </si>
  <si>
    <t>SANEAGO</t>
  </si>
  <si>
    <t>Serviço de Fornecimento de água e serviços de esgoto - Cristalina - GO</t>
  </si>
  <si>
    <t>072.000.010/2015</t>
  </si>
  <si>
    <t>ASBRAER</t>
  </si>
  <si>
    <t>Taxa de Contribuição das associadas.</t>
  </si>
  <si>
    <t>072.000.053/1990</t>
  </si>
  <si>
    <t>Cleber Mendes</t>
  </si>
  <si>
    <t>PADDF</t>
  </si>
  <si>
    <t>Atualizado em 24/04/2015.</t>
  </si>
  <si>
    <t>Paralisado</t>
  </si>
  <si>
    <t>072.000.367/2014</t>
  </si>
  <si>
    <t>027/2014 - GCONV</t>
  </si>
  <si>
    <t>Incluir arquivo.</t>
  </si>
  <si>
    <t>Atualizado em 12/05/2015.</t>
  </si>
  <si>
    <t>Amanda Vidigal Venturim de Carvalho/ Daniel Rodrigues Oliveira</t>
  </si>
  <si>
    <t>Atualizado  em 12/05/2015.</t>
  </si>
  <si>
    <t xml:space="preserve">01.612.452/0001-97 (MDA) 05.756.246/0001-01 (MDS) 00.394.601/0001-26 (SEAGRI)     </t>
  </si>
  <si>
    <t>MDA/MDS/SEAGRI</t>
  </si>
  <si>
    <t>Execução de Ações de Inclusão Produtiva Rural que compõem o Plano Brasil sem Miséria (PBSM)</t>
  </si>
  <si>
    <t>D4</t>
  </si>
  <si>
    <t>Aguardando reunião para novo acordo entre MDS/MDA/SEAGRI.(Atualizado em 14/05/2015)</t>
  </si>
  <si>
    <t>Adelino Servato Ferreira/Maurício de Almeida Gonçalves</t>
  </si>
  <si>
    <t>CREDENCIAMENTO EMPRESA</t>
  </si>
  <si>
    <t>072.000.276/2012</t>
  </si>
  <si>
    <t>Recredenciamento SIATER MDA</t>
  </si>
  <si>
    <t>072.000.148/2015</t>
  </si>
  <si>
    <t>003/2015 - GCONV</t>
  </si>
  <si>
    <t>Aquisição de Produtos da Agricultura Familiar (5000 kits lanche) para EVAF AGROBRASíLIA</t>
  </si>
  <si>
    <t>072.000.071/2015</t>
  </si>
  <si>
    <t>CREA-GO</t>
  </si>
  <si>
    <t>Pagamento de anuidade do Conselho Regional de Engenharia, Arquitetura e Agronomia de Goiás - CREA-GO</t>
  </si>
  <si>
    <t>01.619.022/0001-05</t>
  </si>
  <si>
    <t>Não</t>
  </si>
  <si>
    <t>072.000.129/2015</t>
  </si>
  <si>
    <t>072.000.160/2015</t>
  </si>
  <si>
    <t>FAPE-DF</t>
  </si>
  <si>
    <t>Comunhão de esforços para fomentar o desenvolvimento rural sustentável por meio da inclusão produtiva e ampliação do atendimento da EMATER_DF aos médios produtores rurais do Distrito Federal.</t>
  </si>
  <si>
    <t>Atualizado  em 09/06/2015. AGUARDANDO A VOLTA DO TERMO ASSINADO (levado para Amanda Vidigal)-14/05/2015</t>
  </si>
  <si>
    <t>Atualizado em 09/08/2015. Aguardando via da Multiflor - executor levou para colher assinatura em 25/5/2015.</t>
  </si>
  <si>
    <t>A3</t>
  </si>
  <si>
    <t xml:space="preserve">Atualizado em 09/06/2015.Aguardando aditivo a ser enviado pelo INCRA. </t>
  </si>
  <si>
    <t>,</t>
  </si>
  <si>
    <t xml:space="preserve">Atualizada em 09/06/2015. </t>
  </si>
  <si>
    <t>072.000.067/2014</t>
  </si>
  <si>
    <t>Atualizado em 12/06/2015.</t>
  </si>
  <si>
    <t>072.000.273/2014</t>
  </si>
  <si>
    <t>Termo de Responsabilidade</t>
  </si>
  <si>
    <t>Cessão Kits de Irrigação ( Termo de Responsabilidade)</t>
  </si>
  <si>
    <t>Antônio Dantas</t>
  </si>
  <si>
    <t>Aguardando os termos a serem enviados pelo Antº Dantas. 23/06/2015</t>
  </si>
  <si>
    <t>072.000.391/2012</t>
  </si>
  <si>
    <t>Aguardando a pedido do Heráclito.</t>
  </si>
  <si>
    <t>EMIRTON ARAUJO CARVALHO</t>
  </si>
  <si>
    <t>072.000.125/2013</t>
  </si>
  <si>
    <t>SETUR</t>
  </si>
  <si>
    <t>072.000.376/2014</t>
  </si>
  <si>
    <t>SEAGRO/GO</t>
  </si>
  <si>
    <t>Aguardando a pedido do Heráclito.   (Com observação de instruir o processo assim que o termo assinado chegar e eniar o processo ao João Pires)</t>
  </si>
  <si>
    <t>ABERTURA CONVÊNIO</t>
  </si>
  <si>
    <t>072.000.333/2014</t>
  </si>
  <si>
    <t>IBRAM/DF</t>
  </si>
  <si>
    <t>Aguardando a pedido do Heráclito.   (Com observação de instruir o processo assim que o termo assinado chegar.)</t>
  </si>
  <si>
    <t>GRUPO DE APOIO AOS MORADORES DO NÚCLEO JARDIM I - GAMNRJ</t>
  </si>
  <si>
    <t>072.000.341/2013</t>
  </si>
  <si>
    <t>001/2015-GCONV</t>
  </si>
  <si>
    <t>12.661.958/0001-02</t>
  </si>
  <si>
    <t>AMORIM E ALVES COMÉRCIO DE VEÍCULOS LTDA</t>
  </si>
  <si>
    <t>Aquisição de 3 veículos marca CHEVROLET, modelo CLASSIC LS</t>
  </si>
  <si>
    <t>João Bosco Godinho/Paulo César de Oliveira</t>
  </si>
  <si>
    <t>12º ADITIVO</t>
  </si>
  <si>
    <t>008/2015-GCONV</t>
  </si>
  <si>
    <t>Prestação de serviços de limpeza, conservação e higienização.</t>
  </si>
  <si>
    <t>072.000.081/2015     (072.000.238/2015)</t>
  </si>
  <si>
    <t>Serviços de manutenção e suporte em 02 equipamentos servidores de rede modelo SUN FIRE.</t>
  </si>
  <si>
    <t xml:space="preserve">Letícia Pastor Gomez Martinez </t>
  </si>
  <si>
    <t>072.000.271/2014</t>
  </si>
  <si>
    <t>FUNGER/DF</t>
  </si>
  <si>
    <t>Prestação de serviços de operacionalização dos empréstimos e financiamentos com recursops do FUNGER/DF.</t>
  </si>
  <si>
    <t>072.000.255/2013</t>
  </si>
  <si>
    <t>SODEXO</t>
  </si>
  <si>
    <t>Aguardando a pedido do Heráclito, O RETORNO DO TERMO ASSINADO.  (Com observação de instruir o processo assim que o termo assinado chegar.)</t>
  </si>
  <si>
    <t xml:space="preserve">002/2014 SEAGRO </t>
  </si>
  <si>
    <t>01.409.622/0001-30</t>
  </si>
  <si>
    <t>SEAGRO</t>
  </si>
  <si>
    <t>Assistência técnica, acompanhamento e avaliação da PRODUÇÃO COMUNITÁRIA DE ALIMENTOS (Lavoura Comunitária) - Safras 2014/2015, 2015/2016.</t>
  </si>
  <si>
    <t>E1</t>
  </si>
  <si>
    <t>Kelly Francisca Ribeiro Eustáquio</t>
  </si>
  <si>
    <t>072.000.521/2011</t>
  </si>
  <si>
    <t>NOVACAP</t>
  </si>
  <si>
    <t>Armazenado para consulta.</t>
  </si>
  <si>
    <t>Processo em Cristalina.</t>
  </si>
  <si>
    <t>Processo em Formosa.</t>
  </si>
  <si>
    <t>8º ADITIVO</t>
  </si>
  <si>
    <t>Atualizado em 21/07/2015.</t>
  </si>
  <si>
    <t>Atualizaçao em 21/07/2015.</t>
  </si>
  <si>
    <t>▲</t>
  </si>
  <si>
    <t>072.000.208/2015</t>
  </si>
  <si>
    <t>005/2015-GCONV</t>
  </si>
  <si>
    <t>89237911/0001-40</t>
  </si>
  <si>
    <t>GLOBAL DISTRIBUIÇÃO DE BENS DE CONSUMO LTDA</t>
  </si>
  <si>
    <t>Aquisição de equipamentos de informática - 40 COMPUTADORES</t>
  </si>
  <si>
    <t>072.000.207/2015</t>
  </si>
  <si>
    <t>006/2015-GCONV</t>
  </si>
  <si>
    <t>Aquisição de equipamentos de informática - 17 NOTEBOOKS</t>
  </si>
  <si>
    <t>072.000.209/2015</t>
  </si>
  <si>
    <t>004/2015-GCONV</t>
  </si>
  <si>
    <t>Aquisição de equipamentos de informática - 6 SWITCH</t>
  </si>
  <si>
    <t>CONTRATO DE LOCAÇÃO DE IMÓVEL</t>
  </si>
  <si>
    <t>001/2013 - GCONV</t>
  </si>
  <si>
    <t>070.565.948-83</t>
  </si>
  <si>
    <t>CLEONICE DE SOUZA SCANDIUZZI</t>
  </si>
  <si>
    <t>Locação de Imóvel para instalação do escritório local de CRISTALINA</t>
  </si>
  <si>
    <t>Atualizado em 27/07/2015</t>
  </si>
  <si>
    <t>JOÃO Pires da Silva filho</t>
  </si>
  <si>
    <t>Atualizada em 27/07/2015</t>
  </si>
  <si>
    <t>Adalmyr Morais Borges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</si>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</sst>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m/d/yyyy;@"/>
    <numFmt numFmtId="165" formatCode="[$R$ -416]#,##0.00"/>
    <numFmt numFmtId="166" formatCode="d/m/yy;@"/>
    <numFmt numFmtId="167" formatCode="_-[$R$-416]\ * #,##0.00_-;\-[$R$-416]\ * #,##0.00_-;_-[$R$-416]\ * &quot;-&quot;??_-;_-@_-"/>
    <numFmt numFmtId="168" formatCode="dd/mm/yy;@"/>
  </numFmts>
  <fonts count="122" x14ac:knownFonts="1">
    <font>
      <sz val="10"/>
      <color rgb="FF000000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b/>
      <sz val="14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4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b/>
      <sz val="14"/>
      <color rgb="FF000000"/>
      <name val="Arial"/>
      <family val="2"/>
    </font>
    <font>
      <sz val="7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sz val="7"/>
      <color rgb="FF000000"/>
      <name val="Arial"/>
      <family val="2"/>
    </font>
    <font>
      <b/>
      <sz val="14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7"/>
      <color rgb="FF274E13"/>
      <name val="Arial"/>
      <family val="2"/>
    </font>
    <font>
      <sz val="8"/>
      <color rgb="FF000000"/>
      <name val="Arial"/>
      <family val="2"/>
    </font>
    <font>
      <b/>
      <sz val="7"/>
      <color rgb="FF274E13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  <family val="2"/>
    </font>
    <font>
      <b/>
      <sz val="8"/>
      <color rgb="FFB7B7B7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u/>
      <sz val="10"/>
      <color theme="10"/>
      <name val="Arial"/>
      <family val="2"/>
    </font>
    <font>
      <sz val="1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u/>
      <sz val="10"/>
      <color rgb="FFFF000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8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D9D9D9"/>
      </left>
      <right style="thin">
        <color indexed="64"/>
      </right>
      <top style="thin">
        <color indexed="64"/>
      </top>
      <bottom/>
      <diagonal/>
    </border>
    <border>
      <left style="thin">
        <color rgb="FFD9D9D9"/>
      </left>
      <right style="thin">
        <color rgb="FFD9D9D9"/>
      </right>
      <top style="thin">
        <color indexed="64"/>
      </top>
      <bottom/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indexed="64"/>
      </right>
      <top/>
      <bottom style="thin">
        <color rgb="FFD9D9D9"/>
      </bottom>
      <diagonal/>
    </border>
    <border>
      <left style="thin">
        <color indexed="64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</borders>
  <cellStyleXfs count="3">
    <xf numFmtId="0" fontId="0" fillId="0" borderId="0"/>
    <xf numFmtId="0" fontId="106" fillId="0" borderId="0" applyNumberFormat="0" applyFill="0" applyBorder="0" applyAlignment="0" applyProtection="0"/>
    <xf numFmtId="44" fontId="111" fillId="0" borderId="0" applyFont="0" applyFill="0" applyBorder="0" applyAlignment="0" applyProtection="0"/>
  </cellStyleXfs>
  <cellXfs count="444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0" borderId="4" xfId="0" applyFont="1" applyBorder="1" applyAlignment="1">
      <alignment vertical="center" wrapText="1"/>
    </xf>
    <xf numFmtId="165" fontId="18" fillId="2" borderId="1" xfId="0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wrapText="1"/>
    </xf>
    <xf numFmtId="0" fontId="20" fillId="0" borderId="3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2" borderId="12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vertical="center" wrapText="1"/>
    </xf>
    <xf numFmtId="0" fontId="25" fillId="0" borderId="1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7" fillId="2" borderId="0" xfId="0" applyFont="1" applyFill="1" applyAlignment="1">
      <alignment wrapText="1"/>
    </xf>
    <xf numFmtId="165" fontId="29" fillId="0" borderId="14" xfId="0" applyNumberFormat="1" applyFont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165" fontId="31" fillId="0" borderId="17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165" fontId="32" fillId="0" borderId="10" xfId="0" applyNumberFormat="1" applyFont="1" applyBorder="1" applyAlignment="1">
      <alignment horizontal="center" vertical="center" wrapText="1"/>
    </xf>
    <xf numFmtId="165" fontId="34" fillId="0" borderId="3" xfId="0" applyNumberFormat="1" applyFont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vertical="center" wrapText="1"/>
    </xf>
    <xf numFmtId="165" fontId="0" fillId="0" borderId="1" xfId="0" applyNumberFormat="1" applyBorder="1" applyAlignment="1">
      <alignment wrapText="1"/>
    </xf>
    <xf numFmtId="0" fontId="39" fillId="0" borderId="10" xfId="0" applyFont="1" applyBorder="1" applyAlignment="1">
      <alignment vertical="center" wrapText="1"/>
    </xf>
    <xf numFmtId="165" fontId="41" fillId="0" borderId="18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0" fontId="44" fillId="2" borderId="1" xfId="0" applyFont="1" applyFill="1" applyBorder="1" applyAlignment="1">
      <alignment vertical="center" wrapText="1"/>
    </xf>
    <xf numFmtId="0" fontId="47" fillId="2" borderId="12" xfId="0" applyFont="1" applyFill="1" applyBorder="1" applyAlignment="1">
      <alignment horizontal="center" wrapText="1"/>
    </xf>
    <xf numFmtId="165" fontId="48" fillId="2" borderId="12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1" fillId="2" borderId="0" xfId="0" applyFont="1" applyFill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60" fillId="0" borderId="5" xfId="0" applyFont="1" applyBorder="1" applyAlignment="1">
      <alignment vertical="center" wrapText="1"/>
    </xf>
    <xf numFmtId="0" fontId="65" fillId="0" borderId="12" xfId="0" applyFont="1" applyBorder="1" applyAlignment="1">
      <alignment horizontal="center" vertical="center" wrapText="1"/>
    </xf>
    <xf numFmtId="165" fontId="67" fillId="0" borderId="1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70" fillId="0" borderId="19" xfId="0" applyFont="1" applyBorder="1" applyAlignment="1">
      <alignment horizontal="center" vertical="center" wrapText="1"/>
    </xf>
    <xf numFmtId="0" fontId="71" fillId="0" borderId="21" xfId="0" applyFont="1" applyBorder="1" applyAlignment="1">
      <alignment horizontal="center" vertical="center" wrapText="1"/>
    </xf>
    <xf numFmtId="164" fontId="72" fillId="2" borderId="1" xfId="0" applyNumberFormat="1" applyFont="1" applyFill="1" applyBorder="1" applyAlignment="1">
      <alignment horizontal="center" vertical="center" wrapText="1"/>
    </xf>
    <xf numFmtId="165" fontId="73" fillId="0" borderId="14" xfId="0" applyNumberFormat="1" applyFont="1" applyBorder="1" applyAlignment="1">
      <alignment vertical="center" wrapText="1"/>
    </xf>
    <xf numFmtId="164" fontId="74" fillId="0" borderId="1" xfId="0" applyNumberFormat="1" applyFont="1" applyBorder="1" applyAlignment="1">
      <alignment horizontal="center" vertical="center" wrapText="1"/>
    </xf>
    <xf numFmtId="0" fontId="75" fillId="2" borderId="5" xfId="0" applyFont="1" applyFill="1" applyBorder="1" applyAlignment="1">
      <alignment horizontal="center" wrapText="1"/>
    </xf>
    <xf numFmtId="0" fontId="77" fillId="2" borderId="1" xfId="0" applyFont="1" applyFill="1" applyBorder="1" applyAlignment="1">
      <alignment vertical="center" wrapText="1"/>
    </xf>
    <xf numFmtId="0" fontId="80" fillId="0" borderId="3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165" fontId="82" fillId="2" borderId="1" xfId="0" applyNumberFormat="1" applyFont="1" applyFill="1" applyBorder="1" applyAlignment="1">
      <alignment horizontal="center" vertical="center" wrapText="1"/>
    </xf>
    <xf numFmtId="0" fontId="83" fillId="0" borderId="22" xfId="0" applyFont="1" applyBorder="1" applyAlignment="1">
      <alignment horizontal="center" vertical="center" wrapText="1"/>
    </xf>
    <xf numFmtId="165" fontId="84" fillId="0" borderId="23" xfId="0" applyNumberFormat="1" applyFont="1" applyBorder="1" applyAlignment="1">
      <alignment horizontal="center" vertical="center" wrapText="1"/>
    </xf>
    <xf numFmtId="0" fontId="85" fillId="2" borderId="0" xfId="0" applyFont="1" applyFill="1" applyAlignment="1">
      <alignment vertical="center" wrapText="1"/>
    </xf>
    <xf numFmtId="0" fontId="87" fillId="0" borderId="4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 wrapText="1"/>
    </xf>
    <xf numFmtId="0" fontId="0" fillId="0" borderId="19" xfId="0" applyBorder="1" applyAlignment="1">
      <alignment wrapText="1"/>
    </xf>
    <xf numFmtId="0" fontId="89" fillId="2" borderId="0" xfId="0" applyFont="1" applyFill="1" applyAlignment="1">
      <alignment vertical="center" wrapText="1"/>
    </xf>
    <xf numFmtId="165" fontId="90" fillId="0" borderId="10" xfId="0" applyNumberFormat="1" applyFont="1" applyBorder="1" applyAlignment="1">
      <alignment vertical="center" wrapText="1"/>
    </xf>
    <xf numFmtId="0" fontId="91" fillId="2" borderId="1" xfId="0" applyFont="1" applyFill="1" applyBorder="1" applyAlignment="1">
      <alignment horizontal="left" vertical="center" wrapText="1"/>
    </xf>
    <xf numFmtId="0" fontId="92" fillId="2" borderId="1" xfId="0" applyFont="1" applyFill="1" applyBorder="1" applyAlignment="1">
      <alignment horizontal="left" vertical="center" wrapText="1"/>
    </xf>
    <xf numFmtId="165" fontId="93" fillId="0" borderId="1" xfId="0" applyNumberFormat="1" applyFont="1" applyBorder="1" applyAlignment="1">
      <alignment horizontal="center" vertical="center" wrapText="1"/>
    </xf>
    <xf numFmtId="165" fontId="96" fillId="4" borderId="1" xfId="0" applyNumberFormat="1" applyFont="1" applyFill="1" applyBorder="1" applyAlignment="1">
      <alignment horizontal="center" vertical="center" wrapText="1"/>
    </xf>
    <xf numFmtId="0" fontId="98" fillId="4" borderId="1" xfId="0" applyFont="1" applyFill="1" applyBorder="1" applyAlignment="1">
      <alignment horizontal="center" vertical="center" wrapText="1"/>
    </xf>
    <xf numFmtId="164" fontId="99" fillId="2" borderId="1" xfId="0" applyNumberFormat="1" applyFont="1" applyFill="1" applyBorder="1" applyAlignment="1">
      <alignment horizontal="center" vertical="center" wrapText="1"/>
    </xf>
    <xf numFmtId="0" fontId="101" fillId="2" borderId="1" xfId="0" applyFont="1" applyFill="1" applyBorder="1" applyAlignment="1">
      <alignment vertical="center" wrapText="1"/>
    </xf>
    <xf numFmtId="0" fontId="103" fillId="2" borderId="1" xfId="0" applyFont="1" applyFill="1" applyBorder="1" applyAlignment="1">
      <alignment horizontal="center" vertical="center" wrapText="1"/>
    </xf>
    <xf numFmtId="165" fontId="104" fillId="0" borderId="3" xfId="0" applyNumberFormat="1" applyFont="1" applyBorder="1" applyAlignment="1">
      <alignment vertical="center" wrapText="1"/>
    </xf>
    <xf numFmtId="0" fontId="105" fillId="0" borderId="1" xfId="0" applyFont="1" applyBorder="1" applyAlignment="1">
      <alignment vertical="center" wrapText="1"/>
    </xf>
    <xf numFmtId="0" fontId="63" fillId="0" borderId="3" xfId="0" applyFont="1" applyFill="1" applyBorder="1" applyAlignment="1">
      <alignment horizontal="center" vertical="center" wrapText="1"/>
    </xf>
    <xf numFmtId="165" fontId="57" fillId="0" borderId="3" xfId="0" applyNumberFormat="1" applyFont="1" applyFill="1" applyBorder="1" applyAlignment="1">
      <alignment horizontal="center" vertical="center" wrapText="1"/>
    </xf>
    <xf numFmtId="0" fontId="69" fillId="0" borderId="3" xfId="0" applyFont="1" applyFill="1" applyBorder="1" applyAlignment="1">
      <alignment horizontal="center" vertical="center" wrapText="1"/>
    </xf>
    <xf numFmtId="165" fontId="78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97" fillId="0" borderId="3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166" fontId="9" fillId="0" borderId="3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08" fillId="0" borderId="0" xfId="0" applyFont="1" applyBorder="1" applyAlignment="1">
      <alignment horizontal="center" vertical="center" wrapText="1"/>
    </xf>
    <xf numFmtId="0" fontId="10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69" fillId="0" borderId="3" xfId="0" applyNumberFormat="1" applyFont="1" applyFill="1" applyBorder="1" applyAlignment="1">
      <alignment horizontal="center" vertical="center" wrapText="1"/>
    </xf>
    <xf numFmtId="0" fontId="109" fillId="0" borderId="3" xfId="0" applyFont="1" applyFill="1" applyBorder="1" applyAlignment="1">
      <alignment horizontal="center" vertical="center" wrapText="1"/>
    </xf>
    <xf numFmtId="167" fontId="69" fillId="0" borderId="3" xfId="0" applyNumberFormat="1" applyFont="1" applyFill="1" applyBorder="1" applyAlignment="1">
      <alignment horizontal="center" vertical="center" wrapText="1"/>
    </xf>
    <xf numFmtId="0" fontId="110" fillId="0" borderId="0" xfId="0" applyFont="1" applyAlignment="1">
      <alignment wrapText="1"/>
    </xf>
    <xf numFmtId="0" fontId="69" fillId="6" borderId="3" xfId="0" applyFont="1" applyFill="1" applyBorder="1" applyAlignment="1">
      <alignment horizontal="center" vertical="center" wrapText="1"/>
    </xf>
    <xf numFmtId="167" fontId="69" fillId="6" borderId="3" xfId="0" applyNumberFormat="1" applyFont="1" applyFill="1" applyBorder="1" applyAlignment="1">
      <alignment horizontal="center" vertical="center" wrapText="1"/>
    </xf>
    <xf numFmtId="166" fontId="69" fillId="6" borderId="3" xfId="0" applyNumberFormat="1" applyFont="1" applyFill="1" applyBorder="1" applyAlignment="1">
      <alignment horizontal="center" vertical="center" wrapText="1"/>
    </xf>
    <xf numFmtId="0" fontId="109" fillId="6" borderId="3" xfId="0" applyFont="1" applyFill="1" applyBorder="1" applyAlignment="1">
      <alignment horizontal="center" vertical="center" wrapText="1"/>
    </xf>
    <xf numFmtId="0" fontId="106" fillId="6" borderId="3" xfId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44" fontId="69" fillId="6" borderId="3" xfId="2" applyFont="1" applyFill="1" applyBorder="1" applyAlignment="1">
      <alignment horizontal="center" vertical="center" wrapText="1"/>
    </xf>
    <xf numFmtId="166" fontId="1" fillId="6" borderId="3" xfId="0" applyNumberFormat="1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63" fillId="6" borderId="3" xfId="0" applyFont="1" applyFill="1" applyBorder="1" applyAlignment="1">
      <alignment horizontal="center" vertical="center" wrapText="1"/>
    </xf>
    <xf numFmtId="0" fontId="37" fillId="6" borderId="3" xfId="0" applyFont="1" applyFill="1" applyBorder="1" applyAlignment="1">
      <alignment horizontal="center" vertical="center" wrapText="1"/>
    </xf>
    <xf numFmtId="165" fontId="57" fillId="6" borderId="3" xfId="0" applyNumberFormat="1" applyFont="1" applyFill="1" applyBorder="1" applyAlignment="1">
      <alignment horizontal="center" vertical="center" wrapText="1"/>
    </xf>
    <xf numFmtId="166" fontId="28" fillId="6" borderId="3" xfId="0" applyNumberFormat="1" applyFont="1" applyFill="1" applyBorder="1" applyAlignment="1">
      <alignment horizontal="center" vertical="center" wrapText="1"/>
    </xf>
    <xf numFmtId="0" fontId="97" fillId="6" borderId="3" xfId="0" applyFont="1" applyFill="1" applyBorder="1" applyAlignment="1">
      <alignment horizontal="center" vertical="center" wrapText="1"/>
    </xf>
    <xf numFmtId="0" fontId="102" fillId="6" borderId="4" xfId="0" applyFont="1" applyFill="1" applyBorder="1" applyAlignment="1">
      <alignment horizontal="center" vertical="center" wrapText="1"/>
    </xf>
    <xf numFmtId="0" fontId="76" fillId="6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66" fontId="9" fillId="6" borderId="3" xfId="0" applyNumberFormat="1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166" fontId="40" fillId="6" borderId="3" xfId="0" applyNumberFormat="1" applyFont="1" applyFill="1" applyBorder="1" applyAlignment="1">
      <alignment horizontal="center" vertical="center" wrapText="1"/>
    </xf>
    <xf numFmtId="166" fontId="63" fillId="6" borderId="3" xfId="0" applyNumberFormat="1" applyFont="1" applyFill="1" applyBorder="1" applyAlignment="1">
      <alignment horizontal="center" vertical="center" wrapText="1"/>
    </xf>
    <xf numFmtId="0" fontId="112" fillId="8" borderId="3" xfId="0" applyFont="1" applyFill="1" applyBorder="1" applyAlignment="1">
      <alignment horizontal="center" vertical="center" wrapText="1"/>
    </xf>
    <xf numFmtId="0" fontId="63" fillId="6" borderId="24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06" fillId="6" borderId="24" xfId="1" applyFill="1" applyBorder="1" applyAlignment="1">
      <alignment horizontal="center" vertical="center" wrapText="1"/>
    </xf>
    <xf numFmtId="0" fontId="63" fillId="6" borderId="25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06" fillId="6" borderId="25" xfId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109" fillId="6" borderId="0" xfId="0" applyFont="1" applyFill="1" applyBorder="1" applyAlignment="1">
      <alignment horizontal="center" vertical="center" wrapText="1"/>
    </xf>
    <xf numFmtId="0" fontId="106" fillId="6" borderId="0" xfId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14" fontId="1" fillId="6" borderId="3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14" fontId="1" fillId="6" borderId="25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07" fillId="5" borderId="3" xfId="0" applyFont="1" applyFill="1" applyBorder="1" applyAlignment="1">
      <alignment horizontal="center" vertical="center" wrapText="1"/>
    </xf>
    <xf numFmtId="0" fontId="63" fillId="6" borderId="0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6" borderId="25" xfId="0" applyNumberFormat="1" applyFont="1" applyFill="1" applyBorder="1" applyAlignment="1">
      <alignment horizontal="center" vertical="center" wrapText="1"/>
    </xf>
    <xf numFmtId="0" fontId="35" fillId="9" borderId="3" xfId="0" applyFont="1" applyFill="1" applyBorder="1" applyAlignment="1">
      <alignment horizontal="center" vertical="center" wrapText="1"/>
    </xf>
    <xf numFmtId="0" fontId="1" fillId="6" borderId="3" xfId="0" applyNumberFormat="1" applyFont="1" applyFill="1" applyBorder="1" applyAlignment="1">
      <alignment horizontal="center" vertical="center" wrapText="1"/>
    </xf>
    <xf numFmtId="0" fontId="110" fillId="0" borderId="0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11" fillId="6" borderId="3" xfId="0" applyNumberFormat="1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14" fillId="7" borderId="3" xfId="1" applyFont="1" applyFill="1" applyBorder="1" applyAlignment="1">
      <alignment horizontal="center" vertical="center" wrapText="1"/>
    </xf>
    <xf numFmtId="0" fontId="114" fillId="0" borderId="3" xfId="1" applyFont="1" applyFill="1" applyBorder="1" applyAlignment="1">
      <alignment horizontal="center" vertical="center" wrapText="1"/>
    </xf>
    <xf numFmtId="0" fontId="114" fillId="6" borderId="3" xfId="1" applyFont="1" applyFill="1" applyBorder="1" applyAlignment="1">
      <alignment horizontal="center" vertical="center" wrapText="1"/>
    </xf>
    <xf numFmtId="168" fontId="9" fillId="6" borderId="3" xfId="0" applyNumberFormat="1" applyFont="1" applyFill="1" applyBorder="1" applyAlignment="1">
      <alignment horizontal="center" vertical="center" wrapText="1"/>
    </xf>
    <xf numFmtId="0" fontId="35" fillId="11" borderId="3" xfId="0" applyFont="1" applyFill="1" applyBorder="1" applyAlignment="1">
      <alignment horizontal="center" vertical="center" wrapText="1"/>
    </xf>
    <xf numFmtId="0" fontId="106" fillId="11" borderId="3" xfId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17" fillId="8" borderId="3" xfId="0" applyFont="1" applyFill="1" applyBorder="1" applyAlignment="1">
      <alignment horizontal="center" vertical="center" wrapText="1"/>
    </xf>
    <xf numFmtId="44" fontId="116" fillId="6" borderId="3" xfId="2" applyFont="1" applyFill="1" applyBorder="1" applyAlignment="1">
      <alignment horizontal="center" vertical="center" wrapText="1"/>
    </xf>
    <xf numFmtId="167" fontId="118" fillId="6" borderId="3" xfId="1" applyNumberFormat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35" fillId="6" borderId="3" xfId="0" applyFont="1" applyFill="1" applyBorder="1" applyAlignment="1">
      <alignment horizontal="left" vertical="center" wrapText="1"/>
    </xf>
    <xf numFmtId="0" fontId="97" fillId="6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6" fillId="6" borderId="3" xfId="0" applyFont="1" applyFill="1" applyBorder="1" applyAlignment="1">
      <alignment horizontal="center" vertical="center" wrapText="1"/>
    </xf>
    <xf numFmtId="0" fontId="46" fillId="6" borderId="3" xfId="0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center" vertical="center" wrapText="1"/>
    </xf>
    <xf numFmtId="14" fontId="1" fillId="6" borderId="2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14" fontId="1" fillId="0" borderId="25" xfId="0" applyNumberFormat="1" applyFont="1" applyFill="1" applyBorder="1" applyAlignment="1">
      <alignment horizontal="center" vertical="center" wrapText="1"/>
    </xf>
    <xf numFmtId="0" fontId="106" fillId="0" borderId="3" xfId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110" fillId="0" borderId="0" xfId="0" applyFont="1" applyFill="1" applyAlignment="1">
      <alignment wrapText="1"/>
    </xf>
    <xf numFmtId="0" fontId="106" fillId="0" borderId="0" xfId="1" applyFill="1" applyBorder="1" applyAlignment="1">
      <alignment horizontal="center" vertical="center" wrapText="1"/>
    </xf>
    <xf numFmtId="14" fontId="11" fillId="6" borderId="25" xfId="0" applyNumberFormat="1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06" fillId="12" borderId="3" xfId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166" fontId="63" fillId="6" borderId="25" xfId="0" applyNumberFormat="1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wrapText="1"/>
    </xf>
    <xf numFmtId="0" fontId="106" fillId="7" borderId="3" xfId="1" applyFill="1" applyBorder="1" applyAlignment="1">
      <alignment horizontal="center" vertical="center" wrapText="1"/>
    </xf>
    <xf numFmtId="0" fontId="69" fillId="7" borderId="3" xfId="0" applyFont="1" applyFill="1" applyBorder="1" applyAlignment="1">
      <alignment horizontal="center" vertical="center" wrapText="1"/>
    </xf>
    <xf numFmtId="0" fontId="63" fillId="2" borderId="3" xfId="0" applyFont="1" applyFill="1" applyBorder="1" applyAlignment="1">
      <alignment horizontal="center" vertical="center" wrapText="1"/>
    </xf>
    <xf numFmtId="0" fontId="119" fillId="8" borderId="3" xfId="0" applyFont="1" applyFill="1" applyBorder="1" applyAlignment="1">
      <alignment horizontal="center" vertical="center" wrapText="1"/>
    </xf>
    <xf numFmtId="167" fontId="112" fillId="8" borderId="3" xfId="0" applyNumberFormat="1" applyFont="1" applyFill="1" applyBorder="1" applyAlignment="1">
      <alignment horizontal="center" vertical="center" wrapText="1"/>
    </xf>
    <xf numFmtId="44" fontId="112" fillId="8" borderId="3" xfId="2" applyFont="1" applyFill="1" applyBorder="1" applyAlignment="1">
      <alignment horizontal="center" vertical="center" wrapText="1"/>
    </xf>
    <xf numFmtId="166" fontId="112" fillId="8" borderId="3" xfId="0" applyNumberFormat="1" applyFont="1" applyFill="1" applyBorder="1" applyAlignment="1">
      <alignment horizontal="center" vertical="center" wrapText="1"/>
    </xf>
    <xf numFmtId="0" fontId="113" fillId="8" borderId="0" xfId="0" applyFont="1" applyFill="1" applyAlignment="1">
      <alignment horizontal="center" vertical="center" wrapText="1"/>
    </xf>
    <xf numFmtId="167" fontId="69" fillId="7" borderId="3" xfId="0" applyNumberFormat="1" applyFont="1" applyFill="1" applyBorder="1" applyAlignment="1">
      <alignment horizontal="center" vertical="center" wrapText="1"/>
    </xf>
    <xf numFmtId="44" fontId="69" fillId="7" borderId="3" xfId="2" applyFont="1" applyFill="1" applyBorder="1" applyAlignment="1">
      <alignment horizontal="center" vertical="center" wrapText="1"/>
    </xf>
    <xf numFmtId="166" fontId="69" fillId="7" borderId="3" xfId="0" applyNumberFormat="1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09" fillId="7" borderId="3" xfId="0" applyFont="1" applyFill="1" applyBorder="1" applyAlignment="1">
      <alignment horizontal="center" vertical="center" wrapText="1"/>
    </xf>
    <xf numFmtId="14" fontId="69" fillId="7" borderId="3" xfId="2" applyNumberFormat="1" applyFont="1" applyFill="1" applyBorder="1" applyAlignment="1">
      <alignment horizontal="center" vertical="center" wrapText="1"/>
    </xf>
    <xf numFmtId="14" fontId="1" fillId="7" borderId="3" xfId="2" applyNumberFormat="1" applyFont="1" applyFill="1" applyBorder="1" applyAlignment="1">
      <alignment horizontal="center" vertical="center" wrapText="1"/>
    </xf>
    <xf numFmtId="166" fontId="1" fillId="7" borderId="3" xfId="0" applyNumberFormat="1" applyFont="1" applyFill="1" applyBorder="1" applyAlignment="1">
      <alignment horizontal="center" vertical="center" wrapText="1"/>
    </xf>
    <xf numFmtId="0" fontId="108" fillId="7" borderId="3" xfId="0" applyFont="1" applyFill="1" applyBorder="1" applyAlignment="1">
      <alignment horizontal="center" vertical="center" wrapText="1"/>
    </xf>
    <xf numFmtId="44" fontId="69" fillId="0" borderId="3" xfId="2" applyFont="1" applyFill="1" applyBorder="1" applyAlignment="1">
      <alignment horizontal="center" vertical="center" wrapText="1"/>
    </xf>
    <xf numFmtId="44" fontId="69" fillId="0" borderId="0" xfId="2" applyFont="1" applyFill="1" applyBorder="1" applyAlignment="1">
      <alignment horizontal="center" vertical="center" wrapText="1"/>
    </xf>
    <xf numFmtId="166" fontId="28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66" fontId="63" fillId="0" borderId="3" xfId="0" applyNumberFormat="1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167" fontId="62" fillId="0" borderId="3" xfId="0" applyNumberFormat="1" applyFont="1" applyBorder="1" applyAlignment="1">
      <alignment horizontal="center" vertical="center" wrapText="1"/>
    </xf>
    <xf numFmtId="44" fontId="62" fillId="0" borderId="3" xfId="2" applyFont="1" applyBorder="1" applyAlignment="1">
      <alignment horizontal="center" vertical="center" wrapText="1"/>
    </xf>
    <xf numFmtId="166" fontId="14" fillId="0" borderId="3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10" fillId="0" borderId="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167" fontId="0" fillId="0" borderId="3" xfId="0" applyNumberFormat="1" applyBorder="1" applyAlignment="1">
      <alignment horizontal="center" vertical="center" wrapText="1"/>
    </xf>
    <xf numFmtId="167" fontId="62" fillId="0" borderId="0" xfId="0" applyNumberFormat="1" applyFont="1" applyBorder="1" applyAlignment="1">
      <alignment horizontal="center" vertical="center" wrapText="1"/>
    </xf>
    <xf numFmtId="44" fontId="62" fillId="0" borderId="0" xfId="2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4" fontId="0" fillId="0" borderId="3" xfId="2" applyFon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166" fontId="14" fillId="0" borderId="0" xfId="0" applyNumberFormat="1" applyFont="1" applyBorder="1" applyAlignment="1">
      <alignment horizontal="center" vertical="center" wrapText="1"/>
    </xf>
    <xf numFmtId="0" fontId="63" fillId="2" borderId="0" xfId="0" applyFont="1" applyFill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 vertical="center" wrapText="1"/>
    </xf>
    <xf numFmtId="44" fontId="0" fillId="0" borderId="0" xfId="2" applyFon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0" fontId="76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12" fillId="8" borderId="3" xfId="0" applyFont="1" applyFill="1" applyBorder="1" applyAlignment="1">
      <alignment horizontal="left" vertical="center" wrapText="1"/>
    </xf>
    <xf numFmtId="14" fontId="106" fillId="6" borderId="3" xfId="1" applyNumberFormat="1" applyFill="1" applyBorder="1" applyAlignment="1">
      <alignment horizontal="center" vertical="center" wrapText="1"/>
    </xf>
    <xf numFmtId="0" fontId="120" fillId="12" borderId="3" xfId="0" applyFont="1" applyFill="1" applyBorder="1" applyAlignment="1">
      <alignment horizontal="center" vertical="center" wrapText="1"/>
    </xf>
    <xf numFmtId="0" fontId="115" fillId="12" borderId="0" xfId="0" applyFont="1" applyFill="1" applyAlignment="1">
      <alignment horizontal="center" vertical="center" wrapText="1"/>
    </xf>
    <xf numFmtId="0" fontId="109" fillId="12" borderId="0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166" fontId="1" fillId="12" borderId="3" xfId="0" applyNumberFormat="1" applyFont="1" applyFill="1" applyBorder="1" applyAlignment="1">
      <alignment horizontal="center" vertical="center" wrapText="1"/>
    </xf>
    <xf numFmtId="4" fontId="1" fillId="12" borderId="3" xfId="0" applyNumberFormat="1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0" fontId="114" fillId="0" borderId="0" xfId="1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165" fontId="57" fillId="0" borderId="0" xfId="0" applyNumberFormat="1" applyFont="1" applyFill="1" applyBorder="1" applyAlignment="1">
      <alignment horizontal="center" vertical="center" wrapText="1"/>
    </xf>
    <xf numFmtId="166" fontId="63" fillId="0" borderId="0" xfId="0" applyNumberFormat="1" applyFont="1" applyFill="1" applyBorder="1" applyAlignment="1">
      <alignment horizontal="center" vertical="center" wrapText="1"/>
    </xf>
    <xf numFmtId="166" fontId="9" fillId="0" borderId="0" xfId="0" applyNumberFormat="1" applyFont="1" applyFill="1" applyBorder="1" applyAlignment="1">
      <alignment horizontal="center" vertical="center" wrapText="1"/>
    </xf>
    <xf numFmtId="0" fontId="97" fillId="0" borderId="0" xfId="0" applyFont="1" applyFill="1" applyBorder="1" applyAlignment="1">
      <alignment horizontal="center" vertical="center" wrapText="1"/>
    </xf>
    <xf numFmtId="0" fontId="76" fillId="0" borderId="3" xfId="0" applyFont="1" applyFill="1" applyBorder="1" applyAlignment="1">
      <alignment horizontal="center" vertical="center" wrapText="1"/>
    </xf>
    <xf numFmtId="0" fontId="102" fillId="6" borderId="0" xfId="0" applyFont="1" applyFill="1" applyBorder="1" applyAlignment="1">
      <alignment horizontal="center" vertical="center" wrapText="1"/>
    </xf>
    <xf numFmtId="0" fontId="76" fillId="6" borderId="0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63" fillId="0" borderId="24" xfId="0" applyFont="1" applyFill="1" applyBorder="1" applyAlignment="1">
      <alignment horizontal="center" vertical="center" wrapText="1"/>
    </xf>
    <xf numFmtId="0" fontId="97" fillId="6" borderId="0" xfId="0" applyFont="1" applyFill="1" applyBorder="1" applyAlignment="1">
      <alignment horizontal="center" vertical="center" wrapText="1"/>
    </xf>
    <xf numFmtId="0" fontId="112" fillId="6" borderId="3" xfId="0" applyFont="1" applyFill="1" applyBorder="1" applyAlignment="1">
      <alignment horizontal="center" vertical="center" wrapText="1"/>
    </xf>
    <xf numFmtId="0" fontId="102" fillId="6" borderId="26" xfId="0" applyFont="1" applyFill="1" applyBorder="1" applyAlignment="1">
      <alignment horizontal="center" vertical="center" wrapText="1"/>
    </xf>
    <xf numFmtId="0" fontId="76" fillId="6" borderId="26" xfId="0" applyFont="1" applyFill="1" applyBorder="1" applyAlignment="1">
      <alignment horizontal="center" vertical="center" wrapText="1"/>
    </xf>
    <xf numFmtId="0" fontId="19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115" fillId="6" borderId="0" xfId="0" applyFont="1" applyFill="1" applyAlignment="1">
      <alignment horizontal="center" vertical="center" wrapText="1"/>
    </xf>
    <xf numFmtId="0" fontId="109" fillId="6" borderId="4" xfId="0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69" fillId="12" borderId="3" xfId="0" applyFont="1" applyFill="1" applyBorder="1" applyAlignment="1">
      <alignment horizontal="center" vertical="center" wrapText="1"/>
    </xf>
    <xf numFmtId="8" fontId="118" fillId="6" borderId="3" xfId="1" applyNumberFormat="1" applyFont="1" applyFill="1" applyBorder="1" applyAlignment="1">
      <alignment horizontal="center" vertical="center" wrapText="1"/>
    </xf>
    <xf numFmtId="44" fontId="118" fillId="6" borderId="3" xfId="1" applyNumberFormat="1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68" fillId="13" borderId="3" xfId="0" applyFont="1" applyFill="1" applyBorder="1" applyAlignment="1">
      <alignment horizontal="center" vertical="center" wrapText="1"/>
    </xf>
    <xf numFmtId="165" fontId="94" fillId="13" borderId="3" xfId="0" applyNumberFormat="1" applyFont="1" applyFill="1" applyBorder="1" applyAlignment="1">
      <alignment horizontal="center" vertical="center" wrapText="1"/>
    </xf>
    <xf numFmtId="14" fontId="1" fillId="13" borderId="25" xfId="0" applyNumberFormat="1" applyFont="1" applyFill="1" applyBorder="1" applyAlignment="1">
      <alignment horizontal="center" vertical="center" wrapText="1"/>
    </xf>
    <xf numFmtId="0" fontId="1" fillId="13" borderId="25" xfId="0" applyNumberFormat="1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14" fontId="106" fillId="13" borderId="3" xfId="1" applyNumberForma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09" fillId="13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69" fillId="13" borderId="3" xfId="0" applyFont="1" applyFill="1" applyBorder="1" applyAlignment="1">
      <alignment horizontal="center" vertical="center" wrapText="1"/>
    </xf>
    <xf numFmtId="0" fontId="114" fillId="13" borderId="3" xfId="1" applyFont="1" applyFill="1" applyBorder="1" applyAlignment="1">
      <alignment horizontal="center" vertical="center" wrapText="1"/>
    </xf>
    <xf numFmtId="166" fontId="69" fillId="13" borderId="3" xfId="0" applyNumberFormat="1" applyFont="1" applyFill="1" applyBorder="1" applyAlignment="1">
      <alignment horizontal="center" vertical="center" wrapText="1"/>
    </xf>
    <xf numFmtId="0" fontId="106" fillId="13" borderId="3" xfId="1" applyFill="1" applyBorder="1" applyAlignment="1">
      <alignment horizontal="center" vertical="center" wrapText="1"/>
    </xf>
    <xf numFmtId="166" fontId="1" fillId="13" borderId="3" xfId="0" applyNumberFormat="1" applyFont="1" applyFill="1" applyBorder="1" applyAlignment="1">
      <alignment horizontal="center" vertical="center" wrapText="1"/>
    </xf>
    <xf numFmtId="8" fontId="109" fillId="0" borderId="3" xfId="0" applyNumberFormat="1" applyFont="1" applyFill="1" applyBorder="1" applyAlignment="1">
      <alignment horizontal="center" vertical="center" wrapText="1"/>
    </xf>
    <xf numFmtId="14" fontId="109" fillId="0" borderId="3" xfId="0" applyNumberFormat="1" applyFont="1" applyFill="1" applyBorder="1" applyAlignment="1">
      <alignment horizontal="center" vertical="center" wrapText="1"/>
    </xf>
    <xf numFmtId="0" fontId="108" fillId="0" borderId="3" xfId="0" applyFont="1" applyFill="1" applyBorder="1" applyAlignment="1">
      <alignment horizontal="center" vertical="center" wrapText="1"/>
    </xf>
    <xf numFmtId="0" fontId="63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09" fillId="13" borderId="3" xfId="0" applyFont="1" applyFill="1" applyBorder="1" applyAlignment="1">
      <alignment horizontal="center" vertical="center" wrapText="1"/>
    </xf>
    <xf numFmtId="0" fontId="114" fillId="12" borderId="3" xfId="1" applyFont="1" applyFill="1" applyBorder="1" applyAlignment="1">
      <alignment horizontal="center" vertical="center" wrapText="1"/>
    </xf>
    <xf numFmtId="167" fontId="69" fillId="12" borderId="3" xfId="0" applyNumberFormat="1" applyFont="1" applyFill="1" applyBorder="1" applyAlignment="1">
      <alignment horizontal="center" vertical="center" wrapText="1"/>
    </xf>
    <xf numFmtId="44" fontId="69" fillId="12" borderId="3" xfId="2" applyFont="1" applyFill="1" applyBorder="1" applyAlignment="1">
      <alignment horizontal="center" vertical="center" wrapText="1"/>
    </xf>
    <xf numFmtId="166" fontId="69" fillId="12" borderId="3" xfId="0" applyNumberFormat="1" applyFont="1" applyFill="1" applyBorder="1" applyAlignment="1">
      <alignment horizontal="center" vertical="center" wrapText="1"/>
    </xf>
    <xf numFmtId="0" fontId="109" fillId="12" borderId="3" xfId="0" applyFont="1" applyFill="1" applyBorder="1" applyAlignment="1">
      <alignment horizontal="center" vertical="center" wrapText="1"/>
    </xf>
    <xf numFmtId="14" fontId="1" fillId="12" borderId="3" xfId="0" applyNumberFormat="1" applyFont="1" applyFill="1" applyBorder="1" applyAlignment="1">
      <alignment horizontal="center" vertical="center" wrapText="1"/>
    </xf>
    <xf numFmtId="0" fontId="97" fillId="12" borderId="3" xfId="0" applyFont="1" applyFill="1" applyBorder="1" applyAlignment="1">
      <alignment horizontal="left" vertical="center" wrapText="1"/>
    </xf>
    <xf numFmtId="0" fontId="63" fillId="13" borderId="3" xfId="0" applyFont="1" applyFill="1" applyBorder="1" applyAlignment="1">
      <alignment horizontal="center" vertical="center" wrapText="1"/>
    </xf>
    <xf numFmtId="166" fontId="63" fillId="13" borderId="3" xfId="0" applyNumberFormat="1" applyFont="1" applyFill="1" applyBorder="1" applyAlignment="1">
      <alignment horizontal="center" vertical="center" wrapText="1"/>
    </xf>
    <xf numFmtId="166" fontId="9" fillId="13" borderId="3" xfId="0" applyNumberFormat="1" applyFont="1" applyFill="1" applyBorder="1" applyAlignment="1">
      <alignment horizontal="center" vertical="center" wrapText="1"/>
    </xf>
    <xf numFmtId="0" fontId="63" fillId="13" borderId="24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166" fontId="9" fillId="13" borderId="0" xfId="0" applyNumberFormat="1" applyFont="1" applyFill="1" applyBorder="1" applyAlignment="1">
      <alignment horizontal="center" vertical="center" wrapText="1"/>
    </xf>
    <xf numFmtId="0" fontId="35" fillId="14" borderId="3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166" fontId="1" fillId="14" borderId="3" xfId="0" applyNumberFormat="1" applyFont="1" applyFill="1" applyBorder="1" applyAlignment="1">
      <alignment horizontal="center" vertical="center" wrapText="1"/>
    </xf>
    <xf numFmtId="0" fontId="106" fillId="14" borderId="3" xfId="1" applyFill="1" applyBorder="1" applyAlignment="1">
      <alignment horizontal="center" vertical="center" wrapText="1"/>
    </xf>
    <xf numFmtId="0" fontId="109" fillId="14" borderId="0" xfId="0" applyFont="1" applyFill="1" applyBorder="1" applyAlignment="1">
      <alignment horizontal="center" vertical="center" wrapText="1"/>
    </xf>
    <xf numFmtId="0" fontId="0" fillId="14" borderId="0" xfId="0" applyFill="1" applyBorder="1" applyAlignment="1">
      <alignment horizontal="center" vertical="center" wrapText="1"/>
    </xf>
    <xf numFmtId="0" fontId="97" fillId="14" borderId="3" xfId="0" applyFont="1" applyFill="1" applyBorder="1" applyAlignment="1">
      <alignment horizontal="left" vertical="center" wrapText="1"/>
    </xf>
    <xf numFmtId="0" fontId="0" fillId="14" borderId="0" xfId="0" applyFill="1" applyAlignment="1">
      <alignment horizontal="center" vertical="center" wrapText="1"/>
    </xf>
    <xf numFmtId="0" fontId="37" fillId="14" borderId="3" xfId="0" applyFont="1" applyFill="1" applyBorder="1" applyAlignment="1">
      <alignment horizontal="center" vertical="center" wrapText="1"/>
    </xf>
    <xf numFmtId="166" fontId="9" fillId="14" borderId="3" xfId="0" applyNumberFormat="1" applyFont="1" applyFill="1" applyBorder="1" applyAlignment="1">
      <alignment horizontal="center" vertical="center" wrapText="1"/>
    </xf>
    <xf numFmtId="0" fontId="63" fillId="14" borderId="3" xfId="0" applyFont="1" applyFill="1" applyBorder="1" applyAlignment="1">
      <alignment horizontal="center" vertical="center" wrapText="1"/>
    </xf>
    <xf numFmtId="0" fontId="69" fillId="14" borderId="3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left" vertical="center" wrapText="1"/>
    </xf>
    <xf numFmtId="0" fontId="114" fillId="14" borderId="3" xfId="1" applyFont="1" applyFill="1" applyBorder="1" applyAlignment="1">
      <alignment horizontal="center" vertical="center" wrapText="1"/>
    </xf>
    <xf numFmtId="8" fontId="63" fillId="14" borderId="3" xfId="0" applyNumberFormat="1" applyFont="1" applyFill="1" applyBorder="1" applyAlignment="1">
      <alignment horizontal="center" vertical="center" wrapText="1"/>
    </xf>
    <xf numFmtId="14" fontId="63" fillId="14" borderId="3" xfId="0" applyNumberFormat="1" applyFont="1" applyFill="1" applyBorder="1" applyAlignment="1">
      <alignment horizontal="center" vertical="center" wrapText="1"/>
    </xf>
    <xf numFmtId="14" fontId="1" fillId="14" borderId="25" xfId="0" applyNumberFormat="1" applyFont="1" applyFill="1" applyBorder="1" applyAlignment="1">
      <alignment horizontal="center" vertical="center" wrapText="1"/>
    </xf>
    <xf numFmtId="0" fontId="97" fillId="14" borderId="3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/>
    </xf>
    <xf numFmtId="165" fontId="57" fillId="14" borderId="3" xfId="0" applyNumberFormat="1" applyFont="1" applyFill="1" applyBorder="1" applyAlignment="1">
      <alignment horizontal="center" vertical="center" wrapText="1"/>
    </xf>
    <xf numFmtId="0" fontId="102" fillId="14" borderId="4" xfId="0" applyFont="1" applyFill="1" applyBorder="1" applyAlignment="1">
      <alignment horizontal="center" vertical="center" wrapText="1"/>
    </xf>
    <xf numFmtId="0" fontId="76" fillId="14" borderId="0" xfId="0" applyFont="1" applyFill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0" fontId="63" fillId="14" borderId="3" xfId="0" applyFont="1" applyFill="1" applyBorder="1" applyAlignment="1">
      <alignment horizontal="center" vertical="center"/>
    </xf>
    <xf numFmtId="167" fontId="69" fillId="14" borderId="3" xfId="0" applyNumberFormat="1" applyFont="1" applyFill="1" applyBorder="1" applyAlignment="1">
      <alignment horizontal="center" vertical="center" wrapText="1"/>
    </xf>
    <xf numFmtId="44" fontId="69" fillId="14" borderId="3" xfId="2" applyFont="1" applyFill="1" applyBorder="1" applyAlignment="1">
      <alignment horizontal="center" vertical="center" wrapText="1"/>
    </xf>
    <xf numFmtId="166" fontId="69" fillId="14" borderId="3" xfId="0" applyNumberFormat="1" applyFont="1" applyFill="1" applyBorder="1" applyAlignment="1">
      <alignment horizontal="center" vertical="center" wrapText="1"/>
    </xf>
    <xf numFmtId="166" fontId="9" fillId="14" borderId="0" xfId="0" applyNumberFormat="1" applyFont="1" applyFill="1" applyBorder="1" applyAlignment="1">
      <alignment horizontal="center" vertical="center" wrapText="1"/>
    </xf>
    <xf numFmtId="44" fontId="116" fillId="14" borderId="3" xfId="2" applyFont="1" applyFill="1" applyBorder="1" applyAlignment="1">
      <alignment horizontal="center" vertical="center" wrapText="1"/>
    </xf>
    <xf numFmtId="0" fontId="1" fillId="14" borderId="0" xfId="0" applyFont="1" applyFill="1" applyBorder="1" applyAlignment="1">
      <alignment horizontal="center" vertical="center" wrapText="1"/>
    </xf>
    <xf numFmtId="0" fontId="69" fillId="14" borderId="0" xfId="0" applyFont="1" applyFill="1" applyBorder="1" applyAlignment="1">
      <alignment horizontal="center" vertical="center" wrapText="1"/>
    </xf>
    <xf numFmtId="0" fontId="1" fillId="14" borderId="25" xfId="0" applyNumberFormat="1" applyFont="1" applyFill="1" applyBorder="1" applyAlignment="1">
      <alignment horizontal="center" vertical="center" wrapText="1"/>
    </xf>
    <xf numFmtId="14" fontId="1" fillId="14" borderId="3" xfId="0" applyNumberFormat="1" applyFont="1" applyFill="1" applyBorder="1" applyAlignment="1">
      <alignment horizontal="center" vertical="center" wrapText="1"/>
    </xf>
    <xf numFmtId="14" fontId="106" fillId="14" borderId="3" xfId="1" applyNumberFormat="1" applyFill="1" applyBorder="1" applyAlignment="1">
      <alignment horizontal="center" vertical="center" wrapText="1"/>
    </xf>
    <xf numFmtId="0" fontId="1" fillId="14" borderId="26" xfId="0" applyFont="1" applyFill="1" applyBorder="1" applyAlignment="1">
      <alignment horizontal="center" vertical="center" wrapText="1"/>
    </xf>
    <xf numFmtId="0" fontId="46" fillId="14" borderId="3" xfId="0" applyFont="1" applyFill="1" applyBorder="1" applyAlignment="1">
      <alignment horizontal="center" vertical="center" wrapText="1"/>
    </xf>
    <xf numFmtId="14" fontId="1" fillId="14" borderId="26" xfId="0" applyNumberFormat="1" applyFont="1" applyFill="1" applyBorder="1" applyAlignment="1">
      <alignment horizontal="center" vertical="center" wrapText="1"/>
    </xf>
    <xf numFmtId="14" fontId="11" fillId="14" borderId="3" xfId="0" applyNumberFormat="1" applyFont="1" applyFill="1" applyBorder="1" applyAlignment="1">
      <alignment horizontal="center" vertical="center" wrapText="1"/>
    </xf>
    <xf numFmtId="0" fontId="63" fillId="12" borderId="3" xfId="0" applyFont="1" applyFill="1" applyBorder="1" applyAlignment="1">
      <alignment horizontal="center" vertical="center" wrapText="1"/>
    </xf>
    <xf numFmtId="165" fontId="57" fillId="12" borderId="3" xfId="0" applyNumberFormat="1" applyFont="1" applyFill="1" applyBorder="1" applyAlignment="1">
      <alignment horizontal="center" vertical="center" wrapText="1"/>
    </xf>
    <xf numFmtId="44" fontId="116" fillId="12" borderId="3" xfId="2" applyFont="1" applyFill="1" applyBorder="1" applyAlignment="1">
      <alignment horizontal="center" vertical="center" wrapText="1"/>
    </xf>
    <xf numFmtId="166" fontId="9" fillId="12" borderId="3" xfId="0" applyNumberFormat="1" applyFont="1" applyFill="1" applyBorder="1" applyAlignment="1">
      <alignment horizontal="center" vertical="center" wrapText="1"/>
    </xf>
    <xf numFmtId="0" fontId="76" fillId="12" borderId="3" xfId="0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 vertical="center" wrapText="1"/>
    </xf>
    <xf numFmtId="8" fontId="0" fillId="0" borderId="0" xfId="0" applyNumberForma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69" fillId="0" borderId="24" xfId="0" applyFont="1" applyFill="1" applyBorder="1" applyAlignment="1">
      <alignment horizontal="center" vertical="center" wrapText="1"/>
    </xf>
    <xf numFmtId="0" fontId="69" fillId="7" borderId="25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8" fontId="1" fillId="6" borderId="3" xfId="0" applyNumberFormat="1" applyFont="1" applyFill="1" applyBorder="1" applyAlignment="1">
      <alignment horizontal="center" vertical="center" wrapText="1"/>
    </xf>
    <xf numFmtId="0" fontId="113" fillId="9" borderId="4" xfId="0" applyFont="1" applyFill="1" applyBorder="1" applyAlignment="1">
      <alignment horizontal="center" vertical="center"/>
    </xf>
    <xf numFmtId="0" fontId="113" fillId="9" borderId="0" xfId="0" applyFont="1" applyFill="1" applyAlignment="1">
      <alignment horizontal="center" vertical="center"/>
    </xf>
    <xf numFmtId="0" fontId="113" fillId="9" borderId="0" xfId="0" applyFont="1" applyFill="1" applyAlignment="1">
      <alignment horizontal="center" vertical="center" wrapText="1"/>
    </xf>
    <xf numFmtId="0" fontId="69" fillId="9" borderId="3" xfId="0" applyFont="1" applyFill="1" applyBorder="1" applyAlignment="1">
      <alignment horizontal="center" vertical="center" wrapText="1"/>
    </xf>
    <xf numFmtId="0" fontId="76" fillId="9" borderId="3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69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76" fillId="9" borderId="0" xfId="0" applyFont="1" applyFill="1" applyBorder="1" applyAlignment="1">
      <alignment horizontal="center" vertical="center" wrapText="1"/>
    </xf>
    <xf numFmtId="0" fontId="19" fillId="9" borderId="0" xfId="0" applyFont="1" applyFill="1" applyBorder="1" applyAlignment="1">
      <alignment horizontal="center" vertical="center" wrapText="1"/>
    </xf>
    <xf numFmtId="0" fontId="76" fillId="9" borderId="0" xfId="0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0" fontId="76" fillId="9" borderId="5" xfId="0" applyFont="1" applyFill="1" applyBorder="1" applyAlignment="1">
      <alignment horizontal="center" vertical="center" wrapText="1"/>
    </xf>
    <xf numFmtId="0" fontId="19" fillId="9" borderId="5" xfId="0" applyFont="1" applyFill="1" applyBorder="1" applyAlignment="1">
      <alignment horizontal="center" vertical="center" wrapText="1"/>
    </xf>
    <xf numFmtId="0" fontId="76" fillId="9" borderId="7" xfId="0" applyFont="1" applyFill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center" vertical="center" wrapText="1"/>
    </xf>
    <xf numFmtId="0" fontId="61" fillId="9" borderId="0" xfId="0" applyFont="1" applyFill="1" applyBorder="1" applyAlignment="1">
      <alignment horizontal="center" vertical="center" wrapText="1"/>
    </xf>
    <xf numFmtId="0" fontId="33" fillId="9" borderId="0" xfId="0" applyFont="1" applyFill="1" applyBorder="1" applyAlignment="1">
      <alignment horizontal="center" vertical="center" wrapText="1"/>
    </xf>
    <xf numFmtId="0" fontId="37" fillId="9" borderId="0" xfId="0" applyFont="1" applyFill="1" applyBorder="1" applyAlignment="1">
      <alignment horizontal="center" vertical="center" wrapText="1"/>
    </xf>
    <xf numFmtId="0" fontId="100" fillId="9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81" fillId="9" borderId="0" xfId="0" applyFont="1" applyFill="1" applyBorder="1" applyAlignment="1">
      <alignment horizontal="center" vertical="center" wrapText="1"/>
    </xf>
    <xf numFmtId="0" fontId="109" fillId="9" borderId="0" xfId="0" applyFont="1" applyFill="1" applyBorder="1" applyAlignment="1">
      <alignment horizontal="center" vertical="center" wrapText="1"/>
    </xf>
    <xf numFmtId="0" fontId="109" fillId="9" borderId="3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102" fillId="9" borderId="4" xfId="0" applyFont="1" applyFill="1" applyBorder="1" applyAlignment="1">
      <alignment horizontal="center" vertical="center" wrapText="1"/>
    </xf>
    <xf numFmtId="0" fontId="102" fillId="9" borderId="0" xfId="0" applyFont="1" applyFill="1" applyBorder="1" applyAlignment="1">
      <alignment horizontal="center" vertical="center" wrapText="1"/>
    </xf>
    <xf numFmtId="0" fontId="37" fillId="12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59" fillId="3" borderId="20" xfId="0" applyFont="1" applyFill="1" applyBorder="1" applyAlignment="1">
      <alignment horizontal="center" vertical="center" wrapText="1"/>
    </xf>
    <xf numFmtId="0" fontId="79" fillId="3" borderId="6" xfId="0" applyFont="1" applyFill="1" applyBorder="1" applyAlignment="1">
      <alignment horizontal="center" vertical="center" wrapText="1"/>
    </xf>
    <xf numFmtId="165" fontId="66" fillId="3" borderId="6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vertical="center" wrapText="1"/>
    </xf>
    <xf numFmtId="165" fontId="64" fillId="3" borderId="1" xfId="0" applyNumberFormat="1" applyFont="1" applyFill="1" applyBorder="1" applyAlignment="1">
      <alignment vertical="center" wrapText="1"/>
    </xf>
    <xf numFmtId="165" fontId="45" fillId="3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165" fontId="43" fillId="3" borderId="6" xfId="0" applyNumberFormat="1" applyFont="1" applyFill="1" applyBorder="1" applyAlignment="1">
      <alignment vertical="center" wrapText="1"/>
    </xf>
    <xf numFmtId="165" fontId="10" fillId="3" borderId="9" xfId="0" applyNumberFormat="1" applyFont="1" applyFill="1" applyBorder="1" applyAlignment="1">
      <alignment horizontal="center" vertical="center" wrapText="1"/>
    </xf>
    <xf numFmtId="0" fontId="35" fillId="2" borderId="24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6" borderId="0" xfId="0" applyFont="1" applyFill="1" applyBorder="1" applyAlignment="1">
      <alignment horizontal="center" vertical="center" wrapText="1"/>
    </xf>
    <xf numFmtId="0" fontId="63" fillId="0" borderId="1" xfId="0" applyFont="1" applyFill="1" applyBorder="1" applyAlignment="1">
      <alignment horizontal="center" vertical="center" wrapText="1"/>
    </xf>
    <xf numFmtId="0" fontId="114" fillId="0" borderId="24" xfId="1" applyFont="1" applyFill="1" applyBorder="1" applyAlignment="1">
      <alignment horizontal="center" vertical="center" wrapText="1"/>
    </xf>
    <xf numFmtId="0" fontId="114" fillId="0" borderId="1" xfId="1" applyFont="1" applyFill="1" applyBorder="1" applyAlignment="1">
      <alignment horizontal="center" vertical="center" wrapText="1"/>
    </xf>
    <xf numFmtId="0" fontId="114" fillId="6" borderId="0" xfId="1" applyFont="1" applyFill="1" applyBorder="1" applyAlignment="1">
      <alignment horizontal="center" vertical="center" wrapText="1"/>
    </xf>
    <xf numFmtId="0" fontId="37" fillId="0" borderId="24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7" fillId="6" borderId="0" xfId="0" applyFont="1" applyFill="1" applyBorder="1" applyAlignment="1">
      <alignment horizontal="center" vertical="center" wrapText="1"/>
    </xf>
    <xf numFmtId="165" fontId="57" fillId="0" borderId="24" xfId="0" applyNumberFormat="1" applyFont="1" applyFill="1" applyBorder="1" applyAlignment="1">
      <alignment horizontal="center" vertical="center" wrapText="1"/>
    </xf>
    <xf numFmtId="8" fontId="1" fillId="12" borderId="3" xfId="0" applyNumberFormat="1" applyFont="1" applyFill="1" applyBorder="1" applyAlignment="1">
      <alignment horizontal="center" vertical="center" wrapText="1"/>
    </xf>
    <xf numFmtId="167" fontId="69" fillId="0" borderId="1" xfId="0" applyNumberFormat="1" applyFont="1" applyFill="1" applyBorder="1" applyAlignment="1">
      <alignment horizontal="center" vertical="center" wrapText="1"/>
    </xf>
    <xf numFmtId="165" fontId="57" fillId="0" borderId="1" xfId="0" applyNumberFormat="1" applyFont="1" applyFill="1" applyBorder="1" applyAlignment="1">
      <alignment horizontal="center" vertical="center" wrapText="1"/>
    </xf>
    <xf numFmtId="165" fontId="57" fillId="6" borderId="0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4" fontId="69" fillId="0" borderId="1" xfId="2" applyFont="1" applyFill="1" applyBorder="1" applyAlignment="1">
      <alignment horizontal="center" vertical="center" wrapText="1"/>
    </xf>
    <xf numFmtId="0" fontId="109" fillId="0" borderId="1" xfId="0" applyFont="1" applyFill="1" applyBorder="1" applyAlignment="1">
      <alignment horizontal="center" vertical="center" wrapText="1"/>
    </xf>
    <xf numFmtId="166" fontId="63" fillId="0" borderId="24" xfId="0" applyNumberFormat="1" applyFont="1" applyFill="1" applyBorder="1" applyAlignment="1">
      <alignment horizontal="center" vertical="center" wrapText="1"/>
    </xf>
    <xf numFmtId="166" fontId="69" fillId="0" borderId="1" xfId="0" applyNumberFormat="1" applyFont="1" applyFill="1" applyBorder="1" applyAlignment="1">
      <alignment horizontal="center" vertical="center" wrapText="1"/>
    </xf>
    <xf numFmtId="166" fontId="63" fillId="0" borderId="1" xfId="0" applyNumberFormat="1" applyFont="1" applyFill="1" applyBorder="1" applyAlignment="1">
      <alignment horizontal="center" vertical="center" wrapText="1"/>
    </xf>
    <xf numFmtId="166" fontId="63" fillId="6" borderId="0" xfId="0" applyNumberFormat="1" applyFont="1" applyFill="1" applyBorder="1" applyAlignment="1">
      <alignment horizontal="center" vertical="center" wrapText="1"/>
    </xf>
    <xf numFmtId="166" fontId="9" fillId="0" borderId="24" xfId="0" applyNumberFormat="1" applyFont="1" applyFill="1" applyBorder="1" applyAlignment="1">
      <alignment horizontal="center"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166" fontId="9" fillId="6" borderId="0" xfId="0" applyNumberFormat="1" applyFont="1" applyFill="1" applyBorder="1" applyAlignment="1">
      <alignment horizontal="center" vertical="center" wrapText="1"/>
    </xf>
    <xf numFmtId="0" fontId="97" fillId="0" borderId="24" xfId="0" applyFont="1" applyFill="1" applyBorder="1" applyAlignment="1">
      <alignment horizontal="center" vertical="center" wrapText="1"/>
    </xf>
    <xf numFmtId="0" fontId="106" fillId="0" borderId="1" xfId="1" applyFill="1" applyBorder="1" applyAlignment="1">
      <alignment horizontal="center" vertical="center" wrapText="1"/>
    </xf>
    <xf numFmtId="0" fontId="97" fillId="0" borderId="1" xfId="0" applyFont="1" applyFill="1" applyBorder="1" applyAlignment="1">
      <alignment horizontal="center" vertical="center" wrapText="1"/>
    </xf>
    <xf numFmtId="0" fontId="121" fillId="12" borderId="3" xfId="1" applyFont="1" applyFill="1" applyBorder="1" applyAlignment="1">
      <alignment horizontal="center" vertical="center" wrapText="1"/>
    </xf>
    <xf numFmtId="0" fontId="69" fillId="7" borderId="24" xfId="0" applyFont="1" applyFill="1" applyBorder="1" applyAlignment="1">
      <alignment horizontal="center" vertical="center" wrapText="1"/>
    </xf>
    <xf numFmtId="0" fontId="69" fillId="7" borderId="1" xfId="0" applyFont="1" applyFill="1" applyBorder="1" applyAlignment="1">
      <alignment horizontal="center" vertical="center" wrapText="1"/>
    </xf>
    <xf numFmtId="0" fontId="76" fillId="9" borderId="24" xfId="0" applyFont="1" applyFill="1" applyBorder="1" applyAlignment="1">
      <alignment horizontal="center" vertical="center" wrapText="1"/>
    </xf>
    <xf numFmtId="0" fontId="102" fillId="9" borderId="1" xfId="0" applyFont="1" applyFill="1" applyBorder="1" applyAlignment="1">
      <alignment horizontal="center" vertical="center" wrapText="1"/>
    </xf>
    <xf numFmtId="0" fontId="76" fillId="9" borderId="1" xfId="0" applyFont="1" applyFill="1" applyBorder="1" applyAlignment="1">
      <alignment horizontal="center" vertical="center" wrapText="1"/>
    </xf>
    <xf numFmtId="0" fontId="61" fillId="9" borderId="4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69" fillId="9" borderId="1" xfId="0" applyFont="1" applyFill="1" applyBorder="1" applyAlignment="1">
      <alignment horizontal="center" vertical="center" wrapText="1"/>
    </xf>
    <xf numFmtId="166" fontId="1" fillId="6" borderId="25" xfId="0" applyNumberFormat="1" applyFont="1" applyFill="1" applyBorder="1" applyAlignment="1">
      <alignment horizontal="center" vertical="center" wrapText="1"/>
    </xf>
    <xf numFmtId="0" fontId="97" fillId="14" borderId="0" xfId="0" applyFont="1" applyFill="1" applyBorder="1" applyAlignment="1">
      <alignment horizontal="center" vertical="center" wrapText="1"/>
    </xf>
    <xf numFmtId="14" fontId="1" fillId="13" borderId="26" xfId="0" applyNumberFormat="1" applyFont="1" applyFill="1" applyBorder="1" applyAlignment="1">
      <alignment horizontal="center" vertical="center" wrapText="1"/>
    </xf>
    <xf numFmtId="0" fontId="102" fillId="6" borderId="25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76" fillId="6" borderId="25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</cellXfs>
  <cellStyles count="3">
    <cellStyle name="Hiperlink" xfId="1" builtinId="8"/>
    <cellStyle name="Moeda" xfId="2" builtinId="4"/>
    <cellStyle name="Normal" xfId="0" builtinId="0"/>
  </cellStyles>
  <dxfs count="365"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  <dxf>
      <font>
        <color rgb="FFB6D7A8"/>
      </font>
      <fill>
        <patternFill patternType="solid">
          <bgColor rgb="FFB6D7A8"/>
        </patternFill>
      </fill>
    </dxf>
    <dxf>
      <font>
        <color rgb="FFFF9900"/>
      </font>
      <fill>
        <patternFill patternType="solid">
          <bgColor rgb="FFFF9900"/>
        </patternFill>
      </fill>
    </dxf>
    <dxf>
      <font>
        <color rgb="FFB7B7B7"/>
      </font>
      <fill>
        <patternFill patternType="solid">
          <bgColor rgb="FFB7B7B7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274E13"/>
      </font>
      <fill>
        <patternFill patternType="solid">
          <bgColor rgb="FF274E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 DE ATER'!$A$9:$V$9</c:f>
              <c:strCache>
                <c:ptCount val="1"/>
                <c:pt idx="0">
                  <c:v>▲ CONTRATO 072.000.368/2012 TERMO DE CONTRATO - 00.509.612/001-04 EMATER-DF / FURNAS CENTRAIS ELÉTRICAS Prestação de Serviços (ATES)  R$ 2.729.030,00   R$ 689.152,02   R$ 2.039.877,98  Em execução 15/5/13 15/5/16 286 CRISTALINA Adelino Servato Ferreira/Ma</c:v>
                </c:pt>
              </c:strCache>
            </c:strRef>
          </c:tx>
          <c:invertIfNegative val="0"/>
          <c:cat>
            <c:strRef>
              <c:f>'CONTRATOS DE ATER'!$W$1:$W$8</c:f>
              <c:strCache>
                <c:ptCount val="8"/>
                <c:pt idx="0">
                  <c:v>OBS:</c:v>
                </c:pt>
                <c:pt idx="3">
                  <c:v>Atualizado em 21/07/2015.</c:v>
                </c:pt>
                <c:pt idx="6">
                  <c:v>Processo em Formosa.</c:v>
                </c:pt>
                <c:pt idx="7">
                  <c:v>Processo em Cristalina.</c:v>
                </c:pt>
              </c:strCache>
            </c:strRef>
          </c:cat>
          <c:val>
            <c:numRef>
              <c:f>'CONTRATOS DE ATER'!$W$9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20352"/>
        <c:axId val="101192832"/>
      </c:barChart>
      <c:catAx>
        <c:axId val="944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92832"/>
        <c:crosses val="autoZero"/>
        <c:auto val="1"/>
        <c:lblAlgn val="ctr"/>
        <c:lblOffset val="100"/>
        <c:noMultiLvlLbl val="0"/>
      </c:catAx>
      <c:valAx>
        <c:axId val="1011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2017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u/0/folders/0Bw19ATw30pOSMjVxb2EtOGxyUWc/0B3Ehz8d35IafOVZhT3E5dGtENzA/0B3Ehz8d35IafV2JYVk5FQ0Z6S28?tab=mo" TargetMode="External"/><Relationship Id="rId13" Type="http://schemas.openxmlformats.org/officeDocument/2006/relationships/hyperlink" Target="https://drive.google.com/drive/u/0/folders/0BzPYsWweYPnucWRVVm9OZUdRU3M/0B3Ehz8d35IafMUxjcFF1OFlvZGs?tab=mo" TargetMode="External"/><Relationship Id="rId18" Type="http://schemas.openxmlformats.org/officeDocument/2006/relationships/hyperlink" Target="https://drive.google.com/drive/u/0/folders/0Bw19ATw30pOSMjVxb2EtOGxyUWc/0B61l6cqJie_XNkVlTUJWR1RkRmc/0B61l6cqJie_XalBQazFtTkU0ZEU?tab=mo" TargetMode="External"/><Relationship Id="rId26" Type="http://schemas.openxmlformats.org/officeDocument/2006/relationships/hyperlink" Target="https://drive.google.com/drive/u/0/folders/0Bw19ATw30pOSMjVxb2EtOGxyUWc/0B3Ehz8d35IafZ2lKMlBaM3RBZXM?tab=mo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u/0/folders/0Bw19ATw30pOSMjVxb2EtOGxyUWc/0B61l6cqJie_XWEVOTGhVcVJBWkU?tab=mo" TargetMode="External"/><Relationship Id="rId21" Type="http://schemas.openxmlformats.org/officeDocument/2006/relationships/hyperlink" Target="https://drive.google.com/drive/u/0/folders/0Bw19ATw30pOSMjVxb2EtOGxyUWc/0B3Ehz8d35IafNkNHeU5wanNTUDA/0B3Ehz8d35IafUDFQNTU5YlVtQ0U?tab=mo" TargetMode="External"/><Relationship Id="rId34" Type="http://schemas.openxmlformats.org/officeDocument/2006/relationships/hyperlink" Target="https://drive.google.com/drive/u/0/folders/0B61l6cqJie_XfkoyRFkyRlVZZXlKdUgzX" TargetMode="External"/><Relationship Id="rId7" Type="http://schemas.openxmlformats.org/officeDocument/2006/relationships/hyperlink" Target="https://drive.google.com/drive/u/0/folders/0Bw19ATw30pOSMjVxb2EtOGxyUWc/0B3Ehz8d35IafMUxjcFF1OFlvZGs/0B3Ehz8d35IafOVZhT3E5dGtENzA?tab=mo" TargetMode="External"/><Relationship Id="rId12" Type="http://schemas.openxmlformats.org/officeDocument/2006/relationships/hyperlink" Target="https://drive.google.com/drive/u/0/folders/0Bw19ATw30pOSMjVxb2EtOGxyUWc/0B3Ehz8d35IafODRNOTN0Y2NlWDA/0B3Ehz8d35IafNkNHeU5wanNTUDA?tab=mo" TargetMode="External"/><Relationship Id="rId17" Type="http://schemas.openxmlformats.org/officeDocument/2006/relationships/hyperlink" Target="https://drive.google.com/drive/u/0/folders/0Bw19ATw30pOSMjVxb2EtOGxyUWc/0B61l6cqJie_XdEJaZ3VUX2FsUkk/0B61l6cqJie_XNkVlTUJWR1RkRmc?tab=mo" TargetMode="External"/><Relationship Id="rId25" Type="http://schemas.openxmlformats.org/officeDocument/2006/relationships/hyperlink" Target="https://drive.google.com/drive/u/0/folders/0BzPYsWweYPnuQWxaMHYyTzVpMU0/0B61l6cqJie_XfjRzM3Nmcllza2QtRUI5dlhpQXpfWkNNb1NWRGIwYkF2YU9GVS0xUWNnYWs?tab=mo" TargetMode="External"/><Relationship Id="rId33" Type="http://schemas.openxmlformats.org/officeDocument/2006/relationships/hyperlink" Target="https://drive.google.com/drive/u/0/folders/0B61l6cqJie_XfkFoQTRuWmJYTHo0WFJZVEhRMENRRmZVRlFQTUw3dVhUWnlKMGdvQnBCMWs" TargetMode="External"/><Relationship Id="rId38" Type="http://schemas.openxmlformats.org/officeDocument/2006/relationships/hyperlink" Target="https://drive.google.com/drive/folders/0B61l6cqJie_XflhPdnRFNG9WU0hUWE5DeFhKWGhZZ05kY2JMemVrYllpX1FRWmowOUFLanc" TargetMode="External"/><Relationship Id="rId2" Type="http://schemas.openxmlformats.org/officeDocument/2006/relationships/hyperlink" Target="https://drive.google.com/drive/u/0/folders/0Bw19ATw30pOSMjVxb2EtOGxyUWc/0B3Ehz8d35IafRkNKMU8yZjUtZFE/0B3Ehz8d35IafZ2RKS25CaG4yT2M?tab=mo" TargetMode="External"/><Relationship Id="rId16" Type="http://schemas.openxmlformats.org/officeDocument/2006/relationships/hyperlink" Target="https://drive.google.com/drive/u/0/folders/0Bw19ATw30pOSMjVxb2EtOGxyUWc/0B3Ehz8d35IafUzBBenJldUVGbG8/0Bw19ATw30pOST1dZdGtDZVFCaTA?tab=mo" TargetMode="External"/><Relationship Id="rId20" Type="http://schemas.openxmlformats.org/officeDocument/2006/relationships/hyperlink" Target="https://drive.google.com/drive/u/0/folders/0Bw19ATw30pOSMjVxb2EtOGxyUWc/0B61l6cqJie_XR1VYSkwyY0JRbUk/0B61l6cqJie_XTHhXNUdYQW15bUE?tab=mo" TargetMode="External"/><Relationship Id="rId29" Type="http://schemas.openxmlformats.org/officeDocument/2006/relationships/hyperlink" Target="https://drive.google.com/drive/u/0/folders/0Bw19ATw30pOSMjVxb2EtOGxyUWc/0B3Ehz8d35IafRkNKMU8yZjUtZFE?tab=mo" TargetMode="External"/><Relationship Id="rId1" Type="http://schemas.openxmlformats.org/officeDocument/2006/relationships/hyperlink" Target="https://drive.google.com/drive/u/0/folders/0Bw19ATw30pOSMjVxb2EtOGxyUWc/0Bw19ATw30pOST1dZdGtDZVFCaTA/0B61l6cqJie_XdEJaZ3VUX2FsUkk?tab=mo" TargetMode="External"/><Relationship Id="rId6" Type="http://schemas.openxmlformats.org/officeDocument/2006/relationships/hyperlink" Target="https://drive.google.com/drive/u/0/folders/0Bw19ATw30pOSMjVxb2EtOGxyUWc/0B3Ehz8d35IafVTB4dmNNZ1E2Z1k/0B3Ehz8d35IafWlV5SnpzYkRnUU0?tab=mo" TargetMode="External"/><Relationship Id="rId11" Type="http://schemas.openxmlformats.org/officeDocument/2006/relationships/hyperlink" Target="https://drive.google.com/drive/u/0/folders/0Bw19ATw30pOSMjVxb2EtOGxyUWc/0B61l6cqJie_XTHhXNUdYQW15bUE/0B3Ehz8d35IafODRNOTN0Y2NlWDA?tab=mo" TargetMode="External"/><Relationship Id="rId24" Type="http://schemas.openxmlformats.org/officeDocument/2006/relationships/hyperlink" Target="https://drive.google.com/drive/u/0/folders/0Bw19ATw30pOSMjVxb2EtOGxyUWc/0B61l6cqJie_XfjRzM3Nmcllza2QtRUI5dlhpQXpfWkNNb1NWRGIwYkF2YU9GVS0xUWNnYWs/0B61l6cqJie_Xa0s3clpseUNfMFU?tab=mo" TargetMode="External"/><Relationship Id="rId32" Type="http://schemas.openxmlformats.org/officeDocument/2006/relationships/hyperlink" Target="https://drive.google.com/drive/folders/0Bw19ATw30pOSMjVxb2EtOGxyUWc/0B61l6cqJie_XfjdWZnlGbVJpcnFfb2tJdDh1NTByZHB4NEt5a2FXLWFGVW94STYtaVloUXM" TargetMode="External"/><Relationship Id="rId37" Type="http://schemas.openxmlformats.org/officeDocument/2006/relationships/hyperlink" Target="https://drive.google.com/drive/folders/0B61l6cqJie_XfjZFS2U0a3g5cUxKWHVvczdXMU1mNHFoS3Q0bm03TDRWSHBRRGFWcjFYSVU" TargetMode="External"/><Relationship Id="rId5" Type="http://schemas.openxmlformats.org/officeDocument/2006/relationships/hyperlink" Target="https://drive.google.com/drive/u/0/folders/0BzPYsWweYPnuZ1gxUlVGQjU5ckk/0B3Ehz8d35IafVTB4dmNNZ1E2Z1k?tab=mo" TargetMode="External"/><Relationship Id="rId15" Type="http://schemas.openxmlformats.org/officeDocument/2006/relationships/hyperlink" Target="https://drive.google.com/drive/u/0/folders/0Bw19ATw30pOSMjVxb2EtOGxyUWc/0B3Ehz8d35IafR3JsTTM2dnlMQ3c/0BzPYsWweYPnuZ1gxUlVGQjU5ckk?tab=mo" TargetMode="External"/><Relationship Id="rId23" Type="http://schemas.openxmlformats.org/officeDocument/2006/relationships/hyperlink" Target="https://drive.google.com/drive/u/0/folders/0Bw19ATw30pOSMjVxb2EtOGxyUWc/0B61l6cqJie_XalBQazFtTkU0ZEU/0BzPYsWweYPnuekY2MzhiN3QyU2M?tab=mo" TargetMode="External"/><Relationship Id="rId28" Type="http://schemas.openxmlformats.org/officeDocument/2006/relationships/hyperlink" Target="https://drive.google.com/drive/u/0/folders/0Bw19ATw30pOSMjVxb2EtOGxyUWc/0B3Ehz8d35IafZ2lKMlBaM3RBZXM/0B61l6cqJie_XVjMtdllnZldkREU?tab=mo" TargetMode="External"/><Relationship Id="rId36" Type="http://schemas.openxmlformats.org/officeDocument/2006/relationships/hyperlink" Target="https://drive.google.com/drive/folders/0B61l6cqJie_XfnNyWk00Q2tMYWpvLVUzZE5LTmRTVUhKU2V3bWt1NmZONGVFRzNlUVlMems" TargetMode="External"/><Relationship Id="rId10" Type="http://schemas.openxmlformats.org/officeDocument/2006/relationships/hyperlink" Target="https://drive.google.com/drive/u/0/folders/0Bw19ATw30pOSMjVxb2EtOGxyUWc/0B61l6cqJie_XVjMtdllnZldkREU/0B3Ehz8d35IafdWN1dmJPaVhTdlk?tab=mo" TargetMode="External"/><Relationship Id="rId19" Type="http://schemas.openxmlformats.org/officeDocument/2006/relationships/hyperlink" Target="https://drive.google.com/drive/u/0/folders/0BzPYsWweYPnuekY2MzhiN3QyU2M/0B61l6cqJie_XR1VYSkwyY0JRbUk?tab=mo" TargetMode="External"/><Relationship Id="rId31" Type="http://schemas.openxmlformats.org/officeDocument/2006/relationships/hyperlink" Target="https://drive.google.com/drive/u/0/folders/0Bw19ATw30pOSMjVxb2EtOGxyUWc/0B3Ehz8d35IafUDFQNTU5YlVtQ0U/0BzPYsWweYPnuQWxaMHYyTzVpMU0?tab=mo" TargetMode="External"/><Relationship Id="rId4" Type="http://schemas.openxmlformats.org/officeDocument/2006/relationships/hyperlink" Target="https://drive.google.com/drive/u/0/folders/0Bw19ATw30pOSMjVxb2EtOGxyUWc/0B3Ehz8d35IafaGNmdllpalVhaGs/0B3Ehz8d35IafR3JsTTM2dnlMQ3c?tab=mo" TargetMode="External"/><Relationship Id="rId9" Type="http://schemas.openxmlformats.org/officeDocument/2006/relationships/hyperlink" Target="https://drive.google.com/drive/u/0/folders/0Bw19ATw30pOSMjVxb2EtOGxyUWc/0Bw19ATw30pOSVDVOb0lpVVJFM0E/0B3Ehz8d35IafUzBBenJldUVGbG8?tab=mo" TargetMode="External"/><Relationship Id="rId14" Type="http://schemas.openxmlformats.org/officeDocument/2006/relationships/hyperlink" Target="https://drive.google.com/drive/u/0/folders/0Bw19ATw30pOSMjVxb2EtOGxyUWc/0B3Ehz8d35IafV2JYVk5FQ0Z6S28/0Bw19ATw30pOSVDVOb0lpVVJFM0E?tab=mo" TargetMode="External"/><Relationship Id="rId22" Type="http://schemas.openxmlformats.org/officeDocument/2006/relationships/hyperlink" Target="https://drive.google.com/drive/u/0/folders/0Bw19ATw30pOSMjVxb2EtOGxyUWc/0B3Ehz8d35IafdWN1dmJPaVhTdlk/0BzPYsWweYPnucWRVVm9OZUdRU3M?tab=mo" TargetMode="External"/><Relationship Id="rId27" Type="http://schemas.openxmlformats.org/officeDocument/2006/relationships/hyperlink" Target="https://drive.google.com/drive/u/0/folders/0Bw19ATw30pOSMjVxb2EtOGxyUWc/0B3Ehz8d35IafZ2lKMlBaM3RBZXM/0B61l6cqJie_XUTIyTHpUX0xwb00?tab=mo" TargetMode="External"/><Relationship Id="rId30" Type="http://schemas.openxmlformats.org/officeDocument/2006/relationships/hyperlink" Target="https://drive.google.com/drive/u/0/folders/0Bw19ATw30pOSMjVxb2EtOGxyUWc/0B61l6cqJie_XWEVOTGhVcVJBWkU/0B3Ehz8d35IafaGNmdllpalVhaGs?tab=mo" TargetMode="External"/><Relationship Id="rId35" Type="http://schemas.openxmlformats.org/officeDocument/2006/relationships/hyperlink" Target="https://drive.google.com/drive/u/0/folders/0B61l6cqJie_XfnA2TXZhVmM4dVowSEpFYVF1RFZiaEwxMHJGZldTMXZ0dC16blJGbW5oODQ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u/0/folders/0BzPYsWweYPnuZVJzeGwxc0lZZGc/0B3Ehz8d35IafX3ptd2htSkRnekU?tab=mo" TargetMode="External"/><Relationship Id="rId3" Type="http://schemas.openxmlformats.org/officeDocument/2006/relationships/hyperlink" Target="https://drive.google.com/drive/u/0/folders/0Bw19ATw30pOSMjVxb2EtOGxyUWc/0B3Ehz8d35IafTW01VHF5NXlUNEk/0B3Ehz8d35IafMWZvbnBOX2dpbWM?tab=mo" TargetMode="External"/><Relationship Id="rId7" Type="http://schemas.openxmlformats.org/officeDocument/2006/relationships/hyperlink" Target="https://drive.google.com/drive/u/0/folders/0Bw19ATw30pOSMjVxb2EtOGxyUWc/0B3Ehz8d35IafYXpfWUQ1VFNMMVU/0BzPYsWweYPnuZVJzeGwxc0lZZGc?tab=mo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drive/u/0/folders/0Bw19ATw30pOSMjVxb2EtOGxyUWc/0B3Ehz8d35IafeDFRQ3g3ZFdtb1k/0B3Ehz8d35IafSXFRX3ItakRmYjQ?tab=mo" TargetMode="External"/><Relationship Id="rId1" Type="http://schemas.openxmlformats.org/officeDocument/2006/relationships/hyperlink" Target="https://drive.google.com/drive/u/0/folders/0Bw19ATw30pOSMjVxb2EtOGxyUWc/0B3Ehz8d35IafZFVrUFB3YVNYbUU/0B3Ehz8d35IafYXpfWUQ1VFNMMVU?tab=mo" TargetMode="External"/><Relationship Id="rId6" Type="http://schemas.openxmlformats.org/officeDocument/2006/relationships/hyperlink" Target="https://drive.google.com/drive/u/0/folders/0Bw19ATw30pOSMjVxb2EtOGxyUWc/0B3Ehz8d35IafMWZvbnBOX2dpbWM/0B61l6cqJie_XfmI2cUt4dGFCTi1ZQUYwYU5KZG9FQUVLeVhGR3dwQnBOanBwdmc4bmlFb2s?tab=mo" TargetMode="External"/><Relationship Id="rId11" Type="http://schemas.openxmlformats.org/officeDocument/2006/relationships/hyperlink" Target="https://drive.google.com/drive/folders/0Bw19ATw30pOSMjVxb2EtOGxyUWc/0B61l6cqJie_XfkhPbEFoNFZ1ODNHUzVmNkFkNjBta09RV0g5eGtRY252YTd2M0pDVFl4Zlk" TargetMode="External"/><Relationship Id="rId5" Type="http://schemas.openxmlformats.org/officeDocument/2006/relationships/hyperlink" Target="https://drive.google.com/drive/u/0/folders/0Bw19ATw30pOSMjVxb2EtOGxyUWc/0B61l6cqJie_XfmI2cUt4dGFCTi1ZQUYwYU5KZG9FQUVLeVhGR3dwQnBOanBwdmc4bmlFb2s/0B3Ehz8d35IafeDFRQ3g3ZFdtb1k?tab=mo" TargetMode="External"/><Relationship Id="rId10" Type="http://schemas.openxmlformats.org/officeDocument/2006/relationships/hyperlink" Target="https://drive.google.com/drive/u/0/folders/0Bw19ATw30pOSMjVxb2EtOGxyUWc/0B3Ehz8d35IafX3ptd2htSkRnekU/0B61l6cqJie_XfmVrNGREU3hDSmZxRFpFdlczMThFcnNmT1NWU0pKOXg2amxrSXVFQlZnQWM?tab=mo" TargetMode="External"/><Relationship Id="rId4" Type="http://schemas.openxmlformats.org/officeDocument/2006/relationships/hyperlink" Target="https://drive.google.com/drive/u/0/folders/0Bw19ATw30pOSMjVxb2EtOGxyUWc/0B3Ehz8d35IafSXFRX3ItakRmYjQ/0B3Ehz8d35IafZFVrUFB3YVNYbUU?tab=mo" TargetMode="External"/><Relationship Id="rId9" Type="http://schemas.openxmlformats.org/officeDocument/2006/relationships/hyperlink" Target="https://drive.google.com/drive/u/0/folders/0Bw19ATw30pOSMjVxb2EtOGxyUWc/0B3Ehz8d35IafWlV5SnpzYkRnUU0/0B3Ehz8d35IafTW01VHF5NXlUNEk?tab=m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u/0/folders/0Bw19ATw30pOSMjVxb2EtOGxyUWc/0B61l6cqJie_XMnAwR0RMXzVzVW8/0B3Ehz8d35IafZmhVdkNMblBUUlU?tab=mo" TargetMode="External"/><Relationship Id="rId13" Type="http://schemas.openxmlformats.org/officeDocument/2006/relationships/hyperlink" Target="https://drive.google.com/drive/folders/0Bw19ATw30pOSMjVxb2EtOGxyUWc/0B3Ehz8d35IafUXFoNjBCdWFWSVE/0B3Ehz8d35IafUlAtcVF2RUlETkU?tab=mo" TargetMode="External"/><Relationship Id="rId18" Type="http://schemas.openxmlformats.org/officeDocument/2006/relationships/hyperlink" Target="https://drive.google.com/drive/folders/0Bw19ATw30pOSMjVxb2EtOGxyUWc/0B61l6cqJie_XfjZ2THVzQUIwV3RqSFdSUEVRZ0liN1VYZFpNdkJGMmJFelRFZEdYWUk3NWM/0B61l6cqJie_XfjVmZGNpUHZYLUJjTWliUy1BTVBCaVUwaW1KTU82RDRxelVBcjEydU00eTQ?tab=mo" TargetMode="External"/><Relationship Id="rId3" Type="http://schemas.openxmlformats.org/officeDocument/2006/relationships/hyperlink" Target="https://drive.google.com/drive/folders/0Bw19ATw30pOSMjVxb2EtOGxyUWc/0Bw19ATw30pOScWRmRlh6MEtjdlU/0B3Ehz8d35IafUXFoNjBCdWFWSVE?tab=mo" TargetMode="External"/><Relationship Id="rId21" Type="http://schemas.openxmlformats.org/officeDocument/2006/relationships/hyperlink" Target="https://drive.google.com/drive/folders/0Bw19ATw30pOSMjVxb2EtOGxyUWc/0B61l6cqJie_XfndnMnFjeFhvTWlhYVluN3J5VC1PRmNtaGQ3WjRYdDdFbDNfdy1CZFJSWUk" TargetMode="External"/><Relationship Id="rId7" Type="http://schemas.openxmlformats.org/officeDocument/2006/relationships/hyperlink" Target="https://drive.google.com/drive/u/0/folders/0Bw19ATw30pOSMjVxb2EtOGxyUWc/0B3Ehz8d35IafTXhYQXF2ZkkxNEU/0B61l6cqJie_XMnAwR0RMXzVzVW8?tab=mo" TargetMode="External"/><Relationship Id="rId12" Type="http://schemas.openxmlformats.org/officeDocument/2006/relationships/hyperlink" Target="https://drive.google.com/drive/u/0/folders/0B3Ehz8d35IafTXhYQXF2ZkkxNEU?tab=mo" TargetMode="External"/><Relationship Id="rId17" Type="http://schemas.openxmlformats.org/officeDocument/2006/relationships/hyperlink" Target="https://drive.google.com/drive/u/0/folders/0Bw19ATw30pOSMjVxb2EtOGxyUWc/0B3Ehz8d35IafZmhVdkNMblBUUlU/0B3Ehz8d35IafMmI2U1lOQ0tmMzQ?tab=mo" TargetMode="External"/><Relationship Id="rId2" Type="http://schemas.openxmlformats.org/officeDocument/2006/relationships/hyperlink" Target="https://drive.google.com/drive/folders/0Bw19ATw30pOSMjVxb2EtOGxyUWc/0B3Ehz8d35IafUlAtcVF2RUlETkU/0Bw19ATw30pOScWRmRlh6MEtjdlU?tab=mo" TargetMode="External"/><Relationship Id="rId16" Type="http://schemas.openxmlformats.org/officeDocument/2006/relationships/hyperlink" Target="https://drive.google.com/drive/folders/0Bw19ATw30pOSMjVxb2EtOGxyUWc/0B3Ehz8d35IafUlAtcVF2RUlETkU/0BzPYsWweYPnuTnhQaG5ySW1ZR0k?tab=mo" TargetMode="External"/><Relationship Id="rId20" Type="http://schemas.openxmlformats.org/officeDocument/2006/relationships/hyperlink" Target="https://drive.google.com/drive/folders/0Bw19ATw30pOSMjVxb2EtOGxyUWc/0B61l6cqJie_XfmdSRXlpUFR2SjdRVzRQSUZKbHhKX252ZnNKSVl5U0xpdHdRMENKVGZYblE" TargetMode="External"/><Relationship Id="rId1" Type="http://schemas.openxmlformats.org/officeDocument/2006/relationships/hyperlink" Target="https://drive.google.com/drive/folders/0Bw19ATw30pOSMjVxb2EtOGxyUWc/0B61l6cqJie_XSUVoc0dRUzRDcDg/0BzPYsWweYPnuVEc1UHJpN2Y3TFk?tab=mo" TargetMode="External"/><Relationship Id="rId6" Type="http://schemas.openxmlformats.org/officeDocument/2006/relationships/hyperlink" Target="https://drive.google.com/drive/folders/0Bw19ATw30pOSMjVxb2EtOGxyUWc/0B3Ehz8d35IafTkgwSU1VR2VJcWc/0B3Ehz8d35IafN1pCcTJjQXVkbFU?tab=mo" TargetMode="External"/><Relationship Id="rId11" Type="http://schemas.openxmlformats.org/officeDocument/2006/relationships/hyperlink" Target="https://drive.google.com/drive/u/0/folders/0Bw19ATw30pOSMjVxb2EtOGxyUWc/0B3Ehz8d35IafMmI2U1lOQ0tmMzQ/0B3Ehz8d35IafT0dJUFBqV0dIems?tab=mo" TargetMode="External"/><Relationship Id="rId5" Type="http://schemas.openxmlformats.org/officeDocument/2006/relationships/hyperlink" Target="https://drive.google.com/drive/folders/0Bw19ATw30pOSMjVxb2EtOGxyUWc/0B61l6cqJie_XfjVmZGNpUHZYLUJjTWliUy1BTVBCaVUwaW1KTU82RDRxelVBcjEydU00eTQ/0B3Ehz8d35IafTkgwSU1VR2VJcWc?tab=mo" TargetMode="External"/><Relationship Id="rId15" Type="http://schemas.openxmlformats.org/officeDocument/2006/relationships/hyperlink" Target="https://drive.google.com/drive/folders/0BzPYsWweYPnuTnhQaG5ySW1ZR0k/0BzPYsWweYPnucEVuTEwwcjNRUVk?tab=mo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drive.google.com/drive/folders/0BzPYsWweYPnucEVuTEwwcjNRUVk/0B61l6cqJie_XdGRXaXpIek1FSGs?tab=mo" TargetMode="External"/><Relationship Id="rId19" Type="http://schemas.openxmlformats.org/officeDocument/2006/relationships/hyperlink" Target="https://drive.google.com/drive/u/0/folders/0B61l6cqJie_XfjZ2THVzQUIwV3RqSFdSUEVRZ0liN1VYZFpNdkJGMmJFelRFZEdYWUk3NWM" TargetMode="External"/><Relationship Id="rId4" Type="http://schemas.openxmlformats.org/officeDocument/2006/relationships/hyperlink" Target="https://drive.google.com/drive/folders/0BzPYsWweYPnuVEc1UHJpN2Y3TFk/0B3Ehz8d35IafenNTTU5NNFZQdEU?tab=mo" TargetMode="External"/><Relationship Id="rId9" Type="http://schemas.openxmlformats.org/officeDocument/2006/relationships/hyperlink" Target="https://drive.google.com/drive/folders/0Bw19ATw30pOSMjVxb2EtOGxyUWc/0B3Ehz8d35IafN1pCcTJjQXVkbFU/0B3Ehz8d35IafUlAtcVF2RUlETkU?tab=mo" TargetMode="External"/><Relationship Id="rId14" Type="http://schemas.openxmlformats.org/officeDocument/2006/relationships/hyperlink" Target="https://drive.google.com/drive/folders/0Bw19ATw30pOSMjVxb2EtOGxyUWc/0B3Ehz8d35IafcGRqWnVsNDJPWjA/0B61l6cqJie_XSUVoc0dRUzRDcDg?tab=mo" TargetMode="External"/><Relationship Id="rId22" Type="http://schemas.openxmlformats.org/officeDocument/2006/relationships/hyperlink" Target="file:///\\10.22.1.240\gconv\ADITIVO%20MDA%202013%2004%201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u/0/folders/0Bw19ATw30pOSMjVxb2EtOGxyUWc/0B3Ehz8d35IafWnJWMFZ4b2RyR2s/0B61l6cqJie_Xdi1iR1d3eTJMMzg?tab=mo" TargetMode="External"/><Relationship Id="rId13" Type="http://schemas.openxmlformats.org/officeDocument/2006/relationships/hyperlink" Target="https://drive.google.com/drive/u/0/folders/0Bw19ATw30pOSMjVxb2EtOGxyUWc/0B3Ehz8d35IafWDRQa29JdmIwSmM/0B3Ehz8d35IafTjRGNzRpR3hSZVU?tab=mo" TargetMode="External"/><Relationship Id="rId18" Type="http://schemas.openxmlformats.org/officeDocument/2006/relationships/hyperlink" Target="https://drive.google.com/drive/folders/0Bw19ATw30pOSMjVxb2EtOGxyUWc/0B61l6cqJie_XdGRXaXpIek1FSGs/0B61l6cqJie_XfklicEVpcnFNRXNxT1p5MUxGNWplcWgzTndEcG5SUE5BeDNQcXFWNFZBLWs?tab=mo" TargetMode="External"/><Relationship Id="rId3" Type="http://schemas.openxmlformats.org/officeDocument/2006/relationships/hyperlink" Target="https://drive.google.com/drive/u/0/folders/0Bw19ATw30pOSMjVxb2EtOGxyUWc/0B3Ehz8d35IafSW5XSHRfaExLd0E/0B3Ehz8d35IafaVV1RkM1LW0zQlU?tab=mo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s://drive.google.com/drive/u/0/folders/0Bw19ATw30pOSMjVxb2EtOGxyUWc/0B3Ehz8d35IafOWdKdFRpYW5xMVk/0B3Ehz8d35IafWDRQa29JdmIwSmM?tab=mo" TargetMode="External"/><Relationship Id="rId12" Type="http://schemas.openxmlformats.org/officeDocument/2006/relationships/hyperlink" Target="https://drive.google.com/drive/u/0/folders/0Bw19ATw30pOSMjVxb2EtOGxyUWc/0B3Ehz8d35IafT09TMzJRN0tvWTA/0B3Ehz8d35IafdmtaTmVaak1VV00?tab=mo" TargetMode="External"/><Relationship Id="rId17" Type="http://schemas.openxmlformats.org/officeDocument/2006/relationships/hyperlink" Target="https://drive.google.com/drive/u/0/folders/0Bw19ATw30pOSMjVxb2EtOGxyUWc/0B3Ehz8d35IafU3V6Z2kzRERjY1U/0B3Ehz8d35IafWnJWMFZ4b2RyR2s?tab=mo" TargetMode="External"/><Relationship Id="rId2" Type="http://schemas.openxmlformats.org/officeDocument/2006/relationships/hyperlink" Target="https://drive.google.com/drive/u/0/folders/0Bw19ATw30pOSMjVxb2EtOGxyUWc/0B3Ehz8d35IafaVV1RkM1LW0zQlU/0B3Ehz8d35Iafb3EySTc4bHR5UXM?tab=mo" TargetMode="External"/><Relationship Id="rId16" Type="http://schemas.openxmlformats.org/officeDocument/2006/relationships/hyperlink" Target="https://drive.google.com/drive/u/0/folders/0Bw19ATw30pOSMjVxb2EtOGxyUWc/0B3Ehz8d35IafME1WczNRUzVId1U/0B3Ehz8d35IafV2pQeWMzbjRyVlU?tab=mo" TargetMode="External"/><Relationship Id="rId20" Type="http://schemas.openxmlformats.org/officeDocument/2006/relationships/hyperlink" Target="https://drive.google.com/drive/folders/0BzPYsWweYPnucEVuTEwwcjNRUVk/0B61l6cqJie_XdGRXaXpIek1FSGs?tab=mo" TargetMode="External"/><Relationship Id="rId1" Type="http://schemas.openxmlformats.org/officeDocument/2006/relationships/hyperlink" Target="https://drive.google.com/drive/u/0/folders/0Bw19ATw30pOSMjVxb2EtOGxyUWc/0B3Ehz8d35Iafb3EySTc4bHR5UXM/0B3Ehz8d35IafME1WczNRUzVId1U?tab=mo" TargetMode="External"/><Relationship Id="rId6" Type="http://schemas.openxmlformats.org/officeDocument/2006/relationships/hyperlink" Target="https://drive.google.com/drive/u/0/folders/0Bw19ATw30pOSMjVxb2EtOGxyUWc/0B3Ehz8d35IafT09TMzJRN0tvWTA/0B3Ehz8d35IafU3V6Z2kzRERjY1U?tab=mo" TargetMode="External"/><Relationship Id="rId11" Type="http://schemas.openxmlformats.org/officeDocument/2006/relationships/hyperlink" Target="https://drive.google.com/drive/u/0/folders/0Bw19ATw30pOSMjVxb2EtOGxyUWc/0B3Ehz8d35IafTjRGNzRpR3hSZVU/0B3Ehz8d35IafX2hRRDZIS2I4cUE?tab=mo" TargetMode="External"/><Relationship Id="rId5" Type="http://schemas.openxmlformats.org/officeDocument/2006/relationships/hyperlink" Target="https://drive.google.com/drive/u/0/folders/0Bw19ATw30pOSMjVxb2EtOGxyUWc/0B61l6cqJie_XU2liR0JlbFNIWnM/0B3Ehz8d35IafQlh0WUtqLW50Ums?tab=mo" TargetMode="External"/><Relationship Id="rId15" Type="http://schemas.openxmlformats.org/officeDocument/2006/relationships/hyperlink" Target="https://drive.google.com/drive/u/0/folders/0Bw19ATw30pOSMjVxb2EtOGxyUWc/0B3Ehz8d35IafdmtaTmVaak1VV00/0B61l6cqJie_XU2liR0JlbFNIWnM?tab=mo" TargetMode="External"/><Relationship Id="rId10" Type="http://schemas.openxmlformats.org/officeDocument/2006/relationships/hyperlink" Target="https://drive.google.com/drive/u/0/folders/0Bw19ATw30pOSMjVxb2EtOGxyUWc/0B61l6cqJie_Xdi1iR1d3eTJMMzg/0B3Ehz8d35IafT09TMzJRN0tvWTA?tab=mo" TargetMode="External"/><Relationship Id="rId19" Type="http://schemas.openxmlformats.org/officeDocument/2006/relationships/hyperlink" Target="https://drive.google.com/drive/u/0/folders/0Bw19ATw30pOSMjVxb2EtOGxyUWc/0B61l6cqJie_XRi1ZNzFGMTJsVEE/0B3Ehz8d35IafT09TMzJRN0tvWTA?tab=mo" TargetMode="External"/><Relationship Id="rId4" Type="http://schemas.openxmlformats.org/officeDocument/2006/relationships/hyperlink" Target="https://drive.google.com/drive/u/0/folders/0Bw19ATw30pOSMjVxb2EtOGxyUWc/0B3Ehz8d35IafQlh0WUtqLW50Ums/0B3Ehz8d35IafSW5XSHRfaExLd0E?tab=mo" TargetMode="External"/><Relationship Id="rId9" Type="http://schemas.openxmlformats.org/officeDocument/2006/relationships/hyperlink" Target="https://drive.google.com/drive/u/0/folders/0Bw19ATw30pOSMjVxb2EtOGxyUWc/0B3Ehz8d35IafX2hRRDZIS2I4cUE/0B61l6cqJie_XVW5aZDFtM0FlM0U?tab=mo" TargetMode="External"/><Relationship Id="rId14" Type="http://schemas.openxmlformats.org/officeDocument/2006/relationships/hyperlink" Target="https://drive.google.com/drive/u/0/folders/0Bw19ATw30pOSMjVxb2EtOGxyUWc/0B3Ehz8d35IafT0dJUFBqV0dIems/0B61l6cqJie_XRi1ZNzFGMTJsVEE?tab=m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u/0/folders/0Bw19ATw30pOSMjVxb2EtOGxyUWc/0B61l6cqJie_XRXJTeFQ2NnJnelU/0Bw19ATw30pOSSXUtWUx1cXNVdVU?tab=mo" TargetMode="External"/><Relationship Id="rId13" Type="http://schemas.openxmlformats.org/officeDocument/2006/relationships/hyperlink" Target="https://drive.google.com/drive/u/0/folders/0Bw19ATw30pOSMjVxb2EtOGxyUWc/0B3Ehz8d35IafVF80dlhrNGREYzA/0B3Ehz8d35IafUUppbklYeHBUMzA?tab=mo" TargetMode="External"/><Relationship Id="rId18" Type="http://schemas.openxmlformats.org/officeDocument/2006/relationships/hyperlink" Target="https://drive.google.com/drive/u/0/folders/0Bw19ATw30pOSMjVxb2EtOGxyUWc/0B61l6cqJie_XVW5aZDFtM0FlM0U/0B3Ehz8d35IafMExYRmVadXA0eE0?tab=mo" TargetMode="External"/><Relationship Id="rId3" Type="http://schemas.openxmlformats.org/officeDocument/2006/relationships/hyperlink" Target="https://drive.google.com/drive/u/0/folders/0Bw19ATw30pOSMjVxb2EtOGxyUWc/0B61l6cqJie_XZFhXUUgzU0dUZEU/0B3Ehz8d35IafYXM1NVBMZ2l1U0U?tab=mo" TargetMode="External"/><Relationship Id="rId21" Type="http://schemas.openxmlformats.org/officeDocument/2006/relationships/hyperlink" Target="https://drive.google.com/drive/u/0/folders/0Bw19ATw30pOSMjVxb2EtOGxyUWc/0B3Ehz8d35IafLVo5VDhyUnc5Tm8/0B3Ehz8d35IafTDQwb0pvMUJiQnc?tab=mo" TargetMode="External"/><Relationship Id="rId7" Type="http://schemas.openxmlformats.org/officeDocument/2006/relationships/hyperlink" Target="https://drive.google.com/drive/u/0/folders/0Bw19ATw30pOSMjVxb2EtOGxyUWc/0B61l6cqJie_XNmxhYTA4WjhMdGM/0B61l6cqJie_XRXJTeFQ2NnJnelU?tab=mo" TargetMode="External"/><Relationship Id="rId12" Type="http://schemas.openxmlformats.org/officeDocument/2006/relationships/hyperlink" Target="https://drive.google.com/drive/u/0/folders/0Bw19ATw30pOSMjVxb2EtOGxyUWc/0B61l6cqJie_XTHBXaHdFQkE0X0E/0BzPYsWweYPnuTEViYWRvUkNsbzQ?tab=mo" TargetMode="External"/><Relationship Id="rId17" Type="http://schemas.openxmlformats.org/officeDocument/2006/relationships/hyperlink" Target="https://drive.google.com/drive/u/0/folders/0Bw19ATw30pOSMjVxb2EtOGxyUWc/0B3Ehz8d35IafLVl5ZzEyZnJoZTg/0B3Ehz8d35IafOWdKdFRpYW5xMVk?tab=mo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https://drive.google.com/drive/u/0/folders/0BzPYsWweYPnuTEViYWRvUkNsbzQ/0B61l6cqJie_XZFhXUUgzU0dUZEU?tab=mo" TargetMode="External"/><Relationship Id="rId16" Type="http://schemas.openxmlformats.org/officeDocument/2006/relationships/hyperlink" Target="https://drive.google.com/drive/u/0/folders/0Bw19ATw30pOSMjVxb2EtOGxyUWc/0B3Ehz8d35IafMExYRmVadXA0eE0/0B3Ehz8d35IafVF80dlhrNGREYzA?tab=mo" TargetMode="External"/><Relationship Id="rId20" Type="http://schemas.openxmlformats.org/officeDocument/2006/relationships/hyperlink" Target="https://drive.google.com/drive/u/0/folders/0BzPYsWweYPnuRXRpUjV6dkRKRU0/0B3Ehz8d35IafLVo5VDhyUnc5Tm8?tab=mo" TargetMode="External"/><Relationship Id="rId1" Type="http://schemas.openxmlformats.org/officeDocument/2006/relationships/hyperlink" Target="https://drive.google.com/drive/folders/0Bw19ATw30pOSMjVxb2EtOGxyUWc/0B61l6cqJie_Xfkt0ZzJCV29HT24tbjdLeUgzM29tSjdHWU1NcWI5VC1Bd2FKd1VyUzA1bG8" TargetMode="External"/><Relationship Id="rId6" Type="http://schemas.openxmlformats.org/officeDocument/2006/relationships/hyperlink" Target="https://drive.google.com/drive/u/0/folders/0Bw19ATw30pOSMjVxb2EtOGxyUWc/0B61l6cqJie_XNWpWSUJGVmJBOVU/0B61l6cqJie_XNmxhYTA4WjhMdGM?tab=mo" TargetMode="External"/><Relationship Id="rId11" Type="http://schemas.openxmlformats.org/officeDocument/2006/relationships/hyperlink" Target="https://drive.google.com/drive/u/0/folders/0Bw19ATw30pOSMjVxb2EtOGxyUWc/0B61l6cqJie_XX2gzb1pFTDVUSjA/0B61l6cqJie_XTHBXaHdFQkE0X0E?tab=mo" TargetMode="External"/><Relationship Id="rId24" Type="http://schemas.openxmlformats.org/officeDocument/2006/relationships/hyperlink" Target="https://drive.google.com/drive/folders/0B61l6cqJie_XfnJQdkFGa29TNzlwZkFnenpTa3AtOEY4S2kzSDZUa0JPejlyb2VVLU8wMjA" TargetMode="External"/><Relationship Id="rId5" Type="http://schemas.openxmlformats.org/officeDocument/2006/relationships/hyperlink" Target="https://drive.google.com/drive/u/0/folders/0Bw19ATw30pOSMjVxb2EtOGxyUWc/0B61l6cqJie_XY3UtclpITkl1NUk/0B61l6cqJie_XNWpWSUJGVmJBOVU?tab=mo" TargetMode="External"/><Relationship Id="rId15" Type="http://schemas.openxmlformats.org/officeDocument/2006/relationships/hyperlink" Target="https://drive.google.com/drive/u/0/folders/0Bw19ATw30pOSMjVxb2EtOGxyUWc/0B3Ehz8d35IafamxhaXN3WW5IMTg/0B3Ehz8d35IafLVl5ZzEyZnJoZTg?tab=mo" TargetMode="External"/><Relationship Id="rId23" Type="http://schemas.openxmlformats.org/officeDocument/2006/relationships/hyperlink" Target="https://drive.google.com/drive/folders/0Bw19ATw30pOSMjVxb2EtOGxyUWc/0B61l6cqJie_XflE3Qkk2MnlNdC02TW80SkdOWnphVWhjeEFnbThlSWYwbWxtUkh6T1RYWTg" TargetMode="External"/><Relationship Id="rId10" Type="http://schemas.openxmlformats.org/officeDocument/2006/relationships/hyperlink" Target="https://drive.google.com/drive/u/0/folders/0BzPYsWweYPnuSG00ZmMwY3JEdWc/0B61l6cqJie_XX2gzb1pFTDVUSjA?tab=mo" TargetMode="External"/><Relationship Id="rId19" Type="http://schemas.openxmlformats.org/officeDocument/2006/relationships/hyperlink" Target="https://drive.google.com/drive/u/0/folders/0Bw19ATw30pOSMjVxb2EtOGxyUWc/0B3Ehz8d35IafOWdKdFRpYW5xMVk/0BzPYsWweYPnuRXRpUjV6dkRKRU0?tab=mo" TargetMode="External"/><Relationship Id="rId4" Type="http://schemas.openxmlformats.org/officeDocument/2006/relationships/hyperlink" Target="https://drive.google.com/drive/u/0/folders/0Bw19ATw30pOSMjVxb2EtOGxyUWc/0B3Ehz8d35IafTDQwb0pvMUJiQnc/0B61l6cqJie_XY3UtclpITkl1NUk?tab=mo" TargetMode="External"/><Relationship Id="rId9" Type="http://schemas.openxmlformats.org/officeDocument/2006/relationships/hyperlink" Target="https://drive.google.com/drive/u/0/folders/0Bw19ATw30pOSMjVxb2EtOGxyUWc/0Bw19ATw30pOSSXUtWUx1cXNVdVU/0BzPYsWweYPnuSG00ZmMwY3JEdWc?tab=mo" TargetMode="External"/><Relationship Id="rId14" Type="http://schemas.openxmlformats.org/officeDocument/2006/relationships/hyperlink" Target="https://drive.google.com/drive/u/0/folders/0Bw19ATw30pOSMjVxb2EtOGxyUWc/0B3Ehz8d35IafUUppbklYeHBUMzA/0B3Ehz8d35IafamxhaXN3WW5IMTg?tab=mo" TargetMode="External"/><Relationship Id="rId22" Type="http://schemas.openxmlformats.org/officeDocument/2006/relationships/hyperlink" Target="https://drive.google.com/drive/folders/0Bw19ATw30pOSMjVxb2EtOGxyUWc/0B61l6cqJie_Xfmg5ZFlBRnQzOXNGY05qZGhKY2t2cUxjU01Sa3hwZ2xaa3lpZVFJT0ljMDQ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u/0/folders/0Bw19ATw30pOSMjVxb2EtOGxyUWc/0B3Ehz8d35IafRGhhdWdRNk16aVE/0B3Ehz8d35IafN0ZZazB0NTdNQkk?tab=mo" TargetMode="External"/><Relationship Id="rId3" Type="http://schemas.openxmlformats.org/officeDocument/2006/relationships/hyperlink" Target="https://drive.google.com/drive/u/0/folders/0Bw19ATw30pOSMjVxb2EtOGxyUWc/0B3Ehz8d35IafZnptX0pRTlJ5Qnc/0B3Ehz8d35IafOWRzRlpBdmRhOUE?tab=mo" TargetMode="External"/><Relationship Id="rId7" Type="http://schemas.openxmlformats.org/officeDocument/2006/relationships/hyperlink" Target="https://drive.google.com/drive/u/0/folders/0BzPYsWweYPnubjd0QkNFLXVFU2M/0B3Ehz8d35IafRGhhdWdRNk16aVE?tab=mo" TargetMode="External"/><Relationship Id="rId2" Type="http://schemas.openxmlformats.org/officeDocument/2006/relationships/hyperlink" Target="https://drive.google.com/drive/u/0/folders/0Bw19ATw30pOSMjVxb2EtOGxyUWc/0B3Ehz8d35IafOWRzRlpBdmRhOUE/0B3Ehz8d35IafbXduS2R2b3ZCQkE?tab=mo" TargetMode="External"/><Relationship Id="rId1" Type="http://schemas.openxmlformats.org/officeDocument/2006/relationships/hyperlink" Target="https://drive.google.com/drive/u/0/folders/0Bw19ATw30pOSMjVxb2EtOGxyUWc/0B3Ehz8d35IafN0ZZazB0NTdNQkk/0B3Ehz8d35IafZnptX0pRTlJ5Qnc?tab=mo" TargetMode="External"/><Relationship Id="rId6" Type="http://schemas.openxmlformats.org/officeDocument/2006/relationships/hyperlink" Target="https://drive.google.com/drive/u/0/folders/0BzPYsWweYPnua3V4Z3d2RGw5Wk0" TargetMode="External"/><Relationship Id="rId5" Type="http://schemas.openxmlformats.org/officeDocument/2006/relationships/hyperlink" Target="https://drive.google.com/drive/u/0/folders/0Bw19ATw30pOSMjVxb2EtOGxyUWc/0B3Ehz8d35IafbXduS2R2b3ZCQkE/0B3Ehz8d35IafSnBBT0hzWjJqUmc?tab=mo" TargetMode="External"/><Relationship Id="rId4" Type="http://schemas.openxmlformats.org/officeDocument/2006/relationships/hyperlink" Target="https://drive.google.com/drive/u/0/folders/0Bw19ATw30pOSMjVxb2EtOGxyUWc/0B3Ehz8d35IafSnBBT0hzWjJqUmc/0B3Ehz8d35IafUlJOV0hod2Z0OVU?tab=mo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0Bw19ATw30pOSMjVxb2EtOGxyUWc/0B61l6cqJie_XfmI2cUt4dGFCTi1ZQUYwYU5KZG9FQUVLeVhGR3dwQnBOanBwdmc4bmlFb2s/0B3Ehz8d35IafeDFRQ3g3ZFdtb1k?tab=mo" TargetMode="External"/><Relationship Id="rId7" Type="http://schemas.openxmlformats.org/officeDocument/2006/relationships/hyperlink" Target="https://drive.google.com/drive/u/0/folders/0Bw19ATw30pOSMjVxb2EtOGxyUWc/0B3Ehz8d35IafLVo5VDhyUnc5Tm8/0B3Ehz8d35IafTDQwb0pvMUJiQnc?tab=mo" TargetMode="External"/><Relationship Id="rId2" Type="http://schemas.openxmlformats.org/officeDocument/2006/relationships/hyperlink" Target="https://drive.google.com/drive/u/0/folders/0Bw19ATw30pOSMjVxb2EtOGxyUWc/0B3Ehz8d35IafSXFRX3ItakRmYjQ/0B3Ehz8d35IafZFVrUFB3YVNYbUU?tab=mo" TargetMode="External"/><Relationship Id="rId1" Type="http://schemas.openxmlformats.org/officeDocument/2006/relationships/hyperlink" Target="https://drive.google.com/drive/u/0/folders/0Bw19ATw30pOSMjVxb2EtOGxyUWc/0B3Ehz8d35IafeDFRQ3g3ZFdtb1k/0B3Ehz8d35IafSXFRX3ItakRmYjQ?tab=mo" TargetMode="External"/><Relationship Id="rId6" Type="http://schemas.openxmlformats.org/officeDocument/2006/relationships/hyperlink" Target="https://drive.google.com/drive/u/0/folders/0BzPYsWweYPnuRXRpUjV6dkRKRU0/0B3Ehz8d35IafLVo5VDhyUnc5Tm8?tab=mo" TargetMode="External"/><Relationship Id="rId5" Type="http://schemas.openxmlformats.org/officeDocument/2006/relationships/hyperlink" Target="https://drive.google.com/drive/u/0/folders/0Bw19ATw30pOSMjVxb2EtOGxyUWc/0B3Ehz8d35IafOWdKdFRpYW5xMVk/0B3Ehz8d35IafWDRQa29JdmIwSmM?tab=mo" TargetMode="External"/><Relationship Id="rId4" Type="http://schemas.openxmlformats.org/officeDocument/2006/relationships/hyperlink" Target="https://drive.google.com/drive/u/0/folders/0Bw19ATw30pOSMjVxb2EtOGxyUWc/0B3Ehz8d35IafMWZvbnBOX2dpbWM/0B61l6cqJie_XfmI2cUt4dGFCTi1ZQUYwYU5KZG9FQUVLeVhGR3dwQnBOanBwdmc4bmlFb2s?tab=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A1030"/>
  <sheetViews>
    <sheetView tabSelected="1" zoomScaleNormal="100" workbookViewId="0">
      <selection activeCell="C8" sqref="C8"/>
    </sheetView>
  </sheetViews>
  <sheetFormatPr defaultColWidth="17.140625" defaultRowHeight="12.75" customHeight="1" x14ac:dyDescent="0.2"/>
  <cols>
    <col min="1" max="1" width="8.28515625" style="79" customWidth="1"/>
    <col min="2" max="2" width="13.7109375" style="79" customWidth="1"/>
    <col min="3" max="3" width="15" style="79" customWidth="1"/>
    <col min="4" max="4" width="14.28515625" style="79" customWidth="1"/>
    <col min="5" max="5" width="12" style="79" customWidth="1"/>
    <col min="6" max="6" width="16.5703125" style="79" customWidth="1"/>
    <col min="7" max="7" width="42.5703125" style="143" bestFit="1" customWidth="1"/>
    <col min="8" max="8" width="39.7109375" style="79" customWidth="1"/>
    <col min="9" max="9" width="16.85546875" style="206" customWidth="1"/>
    <col min="10" max="10" width="16.28515625" style="207" bestFit="1" customWidth="1"/>
    <col min="11" max="11" width="16.85546875" style="207" customWidth="1"/>
    <col min="12" max="12" width="10.85546875" style="79" customWidth="1"/>
    <col min="13" max="13" width="9.140625" style="85" customWidth="1"/>
    <col min="14" max="14" width="9.7109375" style="85" customWidth="1"/>
    <col min="15" max="15" width="10.85546875" style="79" customWidth="1"/>
    <col min="16" max="16" width="10.28515625" style="79" customWidth="1"/>
    <col min="17" max="17" width="41.28515625" style="79" customWidth="1"/>
    <col min="18" max="20" width="14.85546875" style="79" customWidth="1"/>
    <col min="21" max="21" width="19.7109375" style="79" bestFit="1" customWidth="1"/>
    <col min="22" max="22" width="15.42578125" style="79" customWidth="1"/>
    <col min="23" max="23" width="67.85546875" style="107" customWidth="1"/>
    <col min="24" max="859" width="17.140625" style="125"/>
    <col min="860" max="16384" width="17.140625" style="79"/>
  </cols>
  <sheetData>
    <row r="1" spans="1:859" s="190" customFormat="1" ht="29.25" customHeight="1" x14ac:dyDescent="0.2">
      <c r="A1" s="186" t="s">
        <v>0</v>
      </c>
      <c r="B1" s="116" t="s">
        <v>1</v>
      </c>
      <c r="C1" s="116"/>
      <c r="D1" s="116" t="s">
        <v>2</v>
      </c>
      <c r="E1" s="116" t="s">
        <v>3</v>
      </c>
      <c r="F1" s="116" t="s">
        <v>4</v>
      </c>
      <c r="G1" s="116" t="s">
        <v>5</v>
      </c>
      <c r="H1" s="116" t="s">
        <v>6</v>
      </c>
      <c r="I1" s="187" t="s">
        <v>1084</v>
      </c>
      <c r="J1" s="188" t="s">
        <v>1116</v>
      </c>
      <c r="K1" s="188" t="s">
        <v>1117</v>
      </c>
      <c r="L1" s="116" t="s">
        <v>8</v>
      </c>
      <c r="M1" s="189" t="s">
        <v>9</v>
      </c>
      <c r="N1" s="189" t="s">
        <v>10</v>
      </c>
      <c r="O1" s="116" t="s">
        <v>11</v>
      </c>
      <c r="P1" s="116" t="s">
        <v>12</v>
      </c>
      <c r="Q1" s="116" t="s">
        <v>13</v>
      </c>
      <c r="R1" s="116" t="s">
        <v>14</v>
      </c>
      <c r="S1" s="116" t="s">
        <v>15</v>
      </c>
      <c r="T1" s="116" t="s">
        <v>16</v>
      </c>
      <c r="U1" s="116" t="s">
        <v>17</v>
      </c>
      <c r="V1" s="116" t="s">
        <v>18</v>
      </c>
      <c r="W1" s="116" t="s">
        <v>19</v>
      </c>
      <c r="X1" s="353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5"/>
      <c r="AK1" s="355"/>
      <c r="AL1" s="355"/>
      <c r="AM1" s="355"/>
      <c r="AN1" s="355"/>
      <c r="AO1" s="355"/>
      <c r="AP1" s="355"/>
      <c r="AQ1" s="355"/>
      <c r="AR1" s="355"/>
      <c r="AS1" s="355"/>
      <c r="AT1" s="355"/>
      <c r="AU1" s="355"/>
      <c r="AV1" s="355"/>
      <c r="AW1" s="355"/>
      <c r="AX1" s="355"/>
      <c r="AY1" s="355"/>
      <c r="AZ1" s="355"/>
      <c r="BA1" s="355"/>
      <c r="BB1" s="355"/>
      <c r="BC1" s="355"/>
      <c r="BD1" s="355"/>
      <c r="BE1" s="355"/>
      <c r="BF1" s="355"/>
      <c r="BG1" s="355"/>
      <c r="BH1" s="355"/>
      <c r="BI1" s="355"/>
      <c r="BJ1" s="355"/>
      <c r="BK1" s="355"/>
      <c r="BL1" s="355"/>
      <c r="BM1" s="355"/>
      <c r="BN1" s="355"/>
      <c r="BO1" s="355"/>
      <c r="BP1" s="355"/>
      <c r="BQ1" s="355"/>
      <c r="BR1" s="355"/>
      <c r="BS1" s="355"/>
      <c r="BT1" s="355"/>
      <c r="BU1" s="355"/>
      <c r="BV1" s="355"/>
      <c r="BW1" s="355"/>
      <c r="BX1" s="355"/>
      <c r="BY1" s="355"/>
      <c r="BZ1" s="355"/>
      <c r="CA1" s="355"/>
      <c r="CB1" s="355"/>
      <c r="CC1" s="355"/>
      <c r="CD1" s="355"/>
      <c r="CE1" s="355"/>
      <c r="CF1" s="355"/>
      <c r="CG1" s="355"/>
      <c r="CH1" s="355"/>
      <c r="CI1" s="355"/>
      <c r="CJ1" s="355"/>
      <c r="CK1" s="355"/>
      <c r="CL1" s="355"/>
      <c r="CM1" s="355"/>
      <c r="CN1" s="355"/>
      <c r="CO1" s="355"/>
      <c r="CP1" s="355"/>
      <c r="CQ1" s="355"/>
      <c r="CR1" s="355"/>
      <c r="CS1" s="355"/>
      <c r="CT1" s="355"/>
      <c r="CU1" s="355"/>
      <c r="CV1" s="355"/>
      <c r="CW1" s="355"/>
      <c r="CX1" s="355"/>
      <c r="CY1" s="355"/>
      <c r="CZ1" s="355"/>
      <c r="DA1" s="355"/>
      <c r="DB1" s="355"/>
      <c r="DC1" s="355"/>
      <c r="DD1" s="355"/>
      <c r="DE1" s="355"/>
      <c r="DF1" s="355"/>
      <c r="DG1" s="355"/>
      <c r="DH1" s="355"/>
      <c r="DI1" s="355"/>
      <c r="DJ1" s="355"/>
      <c r="DK1" s="355"/>
      <c r="DL1" s="355"/>
      <c r="DM1" s="355"/>
      <c r="DN1" s="355"/>
      <c r="DO1" s="355"/>
      <c r="DP1" s="355"/>
      <c r="DQ1" s="355"/>
      <c r="DR1" s="355"/>
      <c r="DS1" s="355"/>
      <c r="DT1" s="355"/>
      <c r="DU1" s="355"/>
      <c r="DV1" s="355"/>
      <c r="DW1" s="355"/>
      <c r="DX1" s="355"/>
      <c r="DY1" s="355"/>
      <c r="DZ1" s="355"/>
      <c r="EA1" s="355"/>
      <c r="EB1" s="355"/>
      <c r="EC1" s="355"/>
      <c r="ED1" s="355"/>
      <c r="EE1" s="355"/>
      <c r="EF1" s="355"/>
      <c r="EG1" s="355"/>
      <c r="EH1" s="355"/>
      <c r="EI1" s="355"/>
      <c r="EJ1" s="355"/>
      <c r="EK1" s="355"/>
      <c r="EL1" s="355"/>
      <c r="EM1" s="355"/>
      <c r="EN1" s="355"/>
      <c r="EO1" s="355"/>
      <c r="EP1" s="355"/>
      <c r="EQ1" s="355"/>
      <c r="ER1" s="355"/>
      <c r="ES1" s="355"/>
      <c r="ET1" s="355"/>
      <c r="EU1" s="355"/>
      <c r="EV1" s="355"/>
      <c r="EW1" s="355"/>
      <c r="EX1" s="355"/>
      <c r="EY1" s="355"/>
      <c r="EZ1" s="355"/>
      <c r="FA1" s="355"/>
      <c r="FB1" s="355"/>
      <c r="FC1" s="355"/>
      <c r="FD1" s="355"/>
      <c r="FE1" s="355"/>
      <c r="FF1" s="355"/>
      <c r="FG1" s="355"/>
      <c r="FH1" s="355"/>
      <c r="FI1" s="355"/>
      <c r="FJ1" s="355"/>
      <c r="FK1" s="355"/>
      <c r="FL1" s="355"/>
      <c r="FM1" s="355"/>
      <c r="FN1" s="355"/>
      <c r="FO1" s="355"/>
      <c r="FP1" s="355"/>
      <c r="FQ1" s="355"/>
      <c r="FR1" s="355"/>
      <c r="FS1" s="355"/>
      <c r="FT1" s="355"/>
      <c r="FU1" s="355"/>
      <c r="FV1" s="355"/>
      <c r="FW1" s="355"/>
      <c r="FX1" s="355"/>
      <c r="FY1" s="355"/>
      <c r="FZ1" s="355"/>
      <c r="GA1" s="355"/>
      <c r="GB1" s="355"/>
      <c r="GC1" s="355"/>
      <c r="GD1" s="355"/>
      <c r="GE1" s="355"/>
      <c r="GF1" s="355"/>
      <c r="GG1" s="355"/>
      <c r="GH1" s="355"/>
      <c r="GI1" s="355"/>
      <c r="GJ1" s="355"/>
      <c r="GK1" s="355"/>
      <c r="GL1" s="355"/>
      <c r="GM1" s="355"/>
      <c r="GN1" s="355"/>
      <c r="GO1" s="355"/>
      <c r="GP1" s="355"/>
      <c r="GQ1" s="355"/>
      <c r="GR1" s="355"/>
      <c r="GS1" s="355"/>
      <c r="GT1" s="355"/>
      <c r="GU1" s="355"/>
      <c r="GV1" s="355"/>
      <c r="GW1" s="355"/>
      <c r="GX1" s="355"/>
      <c r="GY1" s="355"/>
      <c r="GZ1" s="355"/>
      <c r="HA1" s="355"/>
      <c r="HB1" s="355"/>
      <c r="HC1" s="355"/>
      <c r="HD1" s="355"/>
      <c r="HE1" s="355"/>
      <c r="HF1" s="355"/>
      <c r="HG1" s="355"/>
      <c r="HH1" s="355"/>
      <c r="HI1" s="355"/>
      <c r="HJ1" s="355"/>
      <c r="HK1" s="355"/>
      <c r="HL1" s="355"/>
      <c r="HM1" s="355"/>
      <c r="HN1" s="355"/>
      <c r="HO1" s="355"/>
      <c r="HP1" s="355"/>
      <c r="HQ1" s="355"/>
      <c r="HR1" s="355"/>
      <c r="HS1" s="355"/>
      <c r="HT1" s="355"/>
      <c r="HU1" s="355"/>
      <c r="HV1" s="355"/>
      <c r="HW1" s="355"/>
      <c r="HX1" s="355"/>
      <c r="HY1" s="355"/>
      <c r="HZ1" s="355"/>
      <c r="IA1" s="355"/>
      <c r="IB1" s="355"/>
      <c r="IC1" s="355"/>
      <c r="ID1" s="355"/>
      <c r="IE1" s="355"/>
      <c r="IF1" s="355"/>
      <c r="IG1" s="355"/>
      <c r="IH1" s="355"/>
      <c r="II1" s="355"/>
      <c r="IJ1" s="355"/>
      <c r="IK1" s="355"/>
      <c r="IL1" s="355"/>
      <c r="IM1" s="355"/>
      <c r="IN1" s="355"/>
      <c r="IO1" s="355"/>
      <c r="IP1" s="355"/>
      <c r="IQ1" s="355"/>
      <c r="IR1" s="355"/>
      <c r="IS1" s="355"/>
      <c r="IT1" s="355"/>
      <c r="IU1" s="355"/>
      <c r="IV1" s="355"/>
      <c r="IW1" s="355"/>
      <c r="IX1" s="355"/>
      <c r="IY1" s="355"/>
      <c r="IZ1" s="355"/>
      <c r="JA1" s="355"/>
      <c r="JB1" s="355"/>
      <c r="JC1" s="355"/>
      <c r="JD1" s="355"/>
      <c r="JE1" s="355"/>
      <c r="JF1" s="355"/>
      <c r="JG1" s="355"/>
      <c r="JH1" s="355"/>
      <c r="JI1" s="355"/>
      <c r="JJ1" s="355"/>
      <c r="JK1" s="355"/>
      <c r="JL1" s="355"/>
      <c r="JM1" s="355"/>
      <c r="JN1" s="355"/>
      <c r="JO1" s="355"/>
      <c r="JP1" s="355"/>
      <c r="JQ1" s="355"/>
      <c r="JR1" s="355"/>
      <c r="JS1" s="355"/>
      <c r="JT1" s="355"/>
      <c r="JU1" s="355"/>
      <c r="JV1" s="355"/>
      <c r="JW1" s="355"/>
      <c r="JX1" s="355"/>
      <c r="JY1" s="355"/>
      <c r="JZ1" s="355"/>
      <c r="KA1" s="355"/>
      <c r="KB1" s="355"/>
      <c r="KC1" s="355"/>
      <c r="KD1" s="355"/>
      <c r="KE1" s="355"/>
      <c r="KF1" s="355"/>
      <c r="KG1" s="355"/>
      <c r="KH1" s="355"/>
      <c r="KI1" s="355"/>
      <c r="KJ1" s="355"/>
      <c r="KK1" s="355"/>
      <c r="KL1" s="355"/>
      <c r="KM1" s="355"/>
      <c r="KN1" s="355"/>
      <c r="KO1" s="355"/>
      <c r="KP1" s="355"/>
      <c r="KQ1" s="355"/>
      <c r="KR1" s="355"/>
      <c r="KS1" s="355"/>
      <c r="KT1" s="355"/>
      <c r="KU1" s="355"/>
      <c r="KV1" s="355"/>
      <c r="KW1" s="355"/>
      <c r="KX1" s="355"/>
      <c r="KY1" s="355"/>
      <c r="KZ1" s="355"/>
      <c r="LA1" s="355"/>
      <c r="LB1" s="355"/>
      <c r="LC1" s="355"/>
      <c r="LD1" s="355"/>
      <c r="LE1" s="355"/>
      <c r="LF1" s="355"/>
      <c r="LG1" s="355"/>
      <c r="LH1" s="355"/>
      <c r="LI1" s="355"/>
      <c r="LJ1" s="355"/>
      <c r="LK1" s="355"/>
      <c r="LL1" s="355"/>
      <c r="LM1" s="355"/>
      <c r="LN1" s="355"/>
      <c r="LO1" s="355"/>
      <c r="LP1" s="355"/>
      <c r="LQ1" s="355"/>
      <c r="LR1" s="355"/>
      <c r="LS1" s="355"/>
      <c r="LT1" s="355"/>
      <c r="LU1" s="355"/>
      <c r="LV1" s="355"/>
      <c r="LW1" s="355"/>
      <c r="LX1" s="355"/>
      <c r="LY1" s="355"/>
      <c r="LZ1" s="355"/>
      <c r="MA1" s="355"/>
      <c r="MB1" s="355"/>
      <c r="MC1" s="355"/>
      <c r="MD1" s="355"/>
      <c r="ME1" s="355"/>
      <c r="MF1" s="355"/>
      <c r="MG1" s="355"/>
      <c r="MH1" s="355"/>
      <c r="MI1" s="355"/>
      <c r="MJ1" s="355"/>
      <c r="MK1" s="355"/>
      <c r="ML1" s="355"/>
      <c r="MM1" s="355"/>
      <c r="MN1" s="355"/>
      <c r="MO1" s="355"/>
      <c r="MP1" s="355"/>
      <c r="MQ1" s="355"/>
      <c r="MR1" s="355"/>
      <c r="MS1" s="355"/>
      <c r="MT1" s="355"/>
      <c r="MU1" s="355"/>
      <c r="MV1" s="355"/>
      <c r="MW1" s="355"/>
      <c r="MX1" s="355"/>
      <c r="MY1" s="355"/>
      <c r="MZ1" s="355"/>
      <c r="NA1" s="355"/>
      <c r="NB1" s="355"/>
      <c r="NC1" s="355"/>
      <c r="ND1" s="355"/>
      <c r="NE1" s="355"/>
      <c r="NF1" s="355"/>
      <c r="NG1" s="355"/>
      <c r="NH1" s="355"/>
      <c r="NI1" s="355"/>
      <c r="NJ1" s="355"/>
      <c r="NK1" s="355"/>
      <c r="NL1" s="355"/>
      <c r="NM1" s="355"/>
      <c r="NN1" s="355"/>
      <c r="NO1" s="355"/>
      <c r="NP1" s="355"/>
      <c r="NQ1" s="355"/>
      <c r="NR1" s="355"/>
      <c r="NS1" s="355"/>
      <c r="NT1" s="355"/>
      <c r="NU1" s="355"/>
      <c r="NV1" s="355"/>
      <c r="NW1" s="355"/>
      <c r="NX1" s="355"/>
      <c r="NY1" s="355"/>
      <c r="NZ1" s="355"/>
      <c r="OA1" s="355"/>
      <c r="OB1" s="355"/>
      <c r="OC1" s="355"/>
      <c r="OD1" s="355"/>
      <c r="OE1" s="355"/>
      <c r="OF1" s="355"/>
      <c r="OG1" s="355"/>
      <c r="OH1" s="355"/>
      <c r="OI1" s="355"/>
      <c r="OJ1" s="355"/>
      <c r="OK1" s="355"/>
      <c r="OL1" s="355"/>
      <c r="OM1" s="355"/>
      <c r="ON1" s="355"/>
      <c r="OO1" s="355"/>
      <c r="OP1" s="355"/>
      <c r="OQ1" s="355"/>
      <c r="OR1" s="355"/>
      <c r="OS1" s="355"/>
      <c r="OT1" s="355"/>
      <c r="OU1" s="355"/>
      <c r="OV1" s="355"/>
      <c r="OW1" s="355"/>
      <c r="OX1" s="355"/>
      <c r="OY1" s="355"/>
      <c r="OZ1" s="355"/>
      <c r="PA1" s="355"/>
      <c r="PB1" s="355"/>
      <c r="PC1" s="355"/>
      <c r="PD1" s="355"/>
      <c r="PE1" s="355"/>
      <c r="PF1" s="355"/>
      <c r="PG1" s="355"/>
      <c r="PH1" s="355"/>
      <c r="PI1" s="355"/>
      <c r="PJ1" s="355"/>
      <c r="PK1" s="355"/>
      <c r="PL1" s="355"/>
      <c r="PM1" s="355"/>
      <c r="PN1" s="355"/>
      <c r="PO1" s="355"/>
      <c r="PP1" s="355"/>
      <c r="PQ1" s="355"/>
      <c r="PR1" s="355"/>
      <c r="PS1" s="355"/>
      <c r="PT1" s="355"/>
      <c r="PU1" s="355"/>
      <c r="PV1" s="355"/>
      <c r="PW1" s="355"/>
      <c r="PX1" s="355"/>
      <c r="PY1" s="355"/>
      <c r="PZ1" s="355"/>
      <c r="QA1" s="355"/>
      <c r="QB1" s="355"/>
      <c r="QC1" s="355"/>
      <c r="QD1" s="355"/>
      <c r="QE1" s="355"/>
      <c r="QF1" s="355"/>
      <c r="QG1" s="355"/>
      <c r="QH1" s="355"/>
      <c r="QI1" s="355"/>
      <c r="QJ1" s="355"/>
      <c r="QK1" s="355"/>
      <c r="QL1" s="355"/>
      <c r="QM1" s="355"/>
      <c r="QN1" s="355"/>
      <c r="QO1" s="355"/>
      <c r="QP1" s="355"/>
      <c r="QQ1" s="355"/>
      <c r="QR1" s="355"/>
      <c r="QS1" s="355"/>
      <c r="QT1" s="355"/>
      <c r="QU1" s="355"/>
      <c r="QV1" s="355"/>
      <c r="QW1" s="355"/>
      <c r="QX1" s="355"/>
      <c r="QY1" s="355"/>
      <c r="QZ1" s="355"/>
      <c r="RA1" s="355"/>
      <c r="RB1" s="355"/>
      <c r="RC1" s="355"/>
      <c r="RD1" s="355"/>
      <c r="RE1" s="355"/>
      <c r="RF1" s="355"/>
      <c r="RG1" s="355"/>
      <c r="RH1" s="355"/>
      <c r="RI1" s="355"/>
      <c r="RJ1" s="355"/>
      <c r="RK1" s="355"/>
      <c r="RL1" s="355"/>
      <c r="RM1" s="355"/>
      <c r="RN1" s="355"/>
      <c r="RO1" s="355"/>
      <c r="RP1" s="355"/>
      <c r="RQ1" s="355"/>
      <c r="RR1" s="355"/>
      <c r="RS1" s="355"/>
      <c r="RT1" s="355"/>
      <c r="RU1" s="355"/>
      <c r="RV1" s="355"/>
      <c r="RW1" s="355"/>
      <c r="RX1" s="355"/>
      <c r="RY1" s="355"/>
      <c r="RZ1" s="355"/>
      <c r="SA1" s="355"/>
      <c r="SB1" s="355"/>
      <c r="SC1" s="355"/>
      <c r="SD1" s="355"/>
      <c r="SE1" s="355"/>
      <c r="SF1" s="355"/>
      <c r="SG1" s="355"/>
      <c r="SH1" s="355"/>
      <c r="SI1" s="355"/>
      <c r="SJ1" s="355"/>
      <c r="SK1" s="355"/>
      <c r="SL1" s="355"/>
      <c r="SM1" s="355"/>
      <c r="SN1" s="355"/>
      <c r="SO1" s="355"/>
      <c r="SP1" s="355"/>
      <c r="SQ1" s="355"/>
      <c r="SR1" s="355"/>
      <c r="SS1" s="355"/>
      <c r="ST1" s="355"/>
      <c r="SU1" s="355"/>
      <c r="SV1" s="355"/>
      <c r="SW1" s="355"/>
      <c r="SX1" s="355"/>
      <c r="SY1" s="355"/>
      <c r="SZ1" s="355"/>
      <c r="TA1" s="355"/>
      <c r="TB1" s="355"/>
      <c r="TC1" s="355"/>
      <c r="TD1" s="355"/>
      <c r="TE1" s="355"/>
      <c r="TF1" s="355"/>
      <c r="TG1" s="355"/>
      <c r="TH1" s="355"/>
      <c r="TI1" s="355"/>
      <c r="TJ1" s="355"/>
      <c r="TK1" s="355"/>
      <c r="TL1" s="355"/>
      <c r="TM1" s="355"/>
      <c r="TN1" s="355"/>
      <c r="TO1" s="355"/>
      <c r="TP1" s="355"/>
      <c r="TQ1" s="355"/>
      <c r="TR1" s="355"/>
      <c r="TS1" s="355"/>
      <c r="TT1" s="355"/>
      <c r="TU1" s="355"/>
      <c r="TV1" s="355"/>
      <c r="TW1" s="355"/>
      <c r="TX1" s="355"/>
      <c r="TY1" s="355"/>
      <c r="TZ1" s="355"/>
      <c r="UA1" s="355"/>
      <c r="UB1" s="355"/>
      <c r="UC1" s="355"/>
      <c r="UD1" s="355"/>
      <c r="UE1" s="355"/>
      <c r="UF1" s="355"/>
      <c r="UG1" s="355"/>
      <c r="UH1" s="355"/>
      <c r="UI1" s="355"/>
      <c r="UJ1" s="355"/>
      <c r="UK1" s="355"/>
      <c r="UL1" s="355"/>
      <c r="UM1" s="355"/>
      <c r="UN1" s="355"/>
      <c r="UO1" s="355"/>
      <c r="UP1" s="355"/>
      <c r="UQ1" s="355"/>
      <c r="UR1" s="355"/>
      <c r="US1" s="355"/>
      <c r="UT1" s="355"/>
      <c r="UU1" s="355"/>
      <c r="UV1" s="355"/>
      <c r="UW1" s="355"/>
      <c r="UX1" s="355"/>
      <c r="UY1" s="355"/>
      <c r="UZ1" s="355"/>
      <c r="VA1" s="355"/>
      <c r="VB1" s="355"/>
      <c r="VC1" s="355"/>
      <c r="VD1" s="355"/>
      <c r="VE1" s="355"/>
      <c r="VF1" s="355"/>
      <c r="VG1" s="355"/>
      <c r="VH1" s="355"/>
      <c r="VI1" s="355"/>
      <c r="VJ1" s="355"/>
      <c r="VK1" s="355"/>
      <c r="VL1" s="355"/>
      <c r="VM1" s="355"/>
      <c r="VN1" s="355"/>
      <c r="VO1" s="355"/>
      <c r="VP1" s="355"/>
      <c r="VQ1" s="355"/>
      <c r="VR1" s="355"/>
      <c r="VS1" s="355"/>
      <c r="VT1" s="355"/>
      <c r="VU1" s="355"/>
      <c r="VV1" s="355"/>
      <c r="VW1" s="355"/>
      <c r="VX1" s="355"/>
      <c r="VY1" s="355"/>
      <c r="VZ1" s="355"/>
      <c r="WA1" s="355"/>
      <c r="WB1" s="355"/>
      <c r="WC1" s="355"/>
      <c r="WD1" s="355"/>
      <c r="WE1" s="355"/>
      <c r="WF1" s="355"/>
      <c r="WG1" s="355"/>
      <c r="WH1" s="355"/>
      <c r="WI1" s="355"/>
      <c r="WJ1" s="355"/>
      <c r="WK1" s="355"/>
      <c r="WL1" s="355"/>
      <c r="WM1" s="355"/>
      <c r="WN1" s="355"/>
      <c r="WO1" s="355"/>
      <c r="WP1" s="355"/>
      <c r="WQ1" s="355"/>
      <c r="WR1" s="355"/>
      <c r="WS1" s="355"/>
      <c r="WT1" s="355"/>
      <c r="WU1" s="355"/>
      <c r="WV1" s="355"/>
      <c r="WW1" s="355"/>
      <c r="WX1" s="355"/>
      <c r="WY1" s="355"/>
      <c r="WZ1" s="355"/>
      <c r="XA1" s="355"/>
      <c r="XB1" s="355"/>
      <c r="XC1" s="355"/>
      <c r="XD1" s="355"/>
      <c r="XE1" s="355"/>
      <c r="XF1" s="355"/>
      <c r="XG1" s="355"/>
      <c r="XH1" s="355"/>
      <c r="XI1" s="355"/>
      <c r="XJ1" s="355"/>
      <c r="XK1" s="355"/>
      <c r="XL1" s="355"/>
      <c r="XM1" s="355"/>
      <c r="XN1" s="355"/>
      <c r="XO1" s="355"/>
      <c r="XP1" s="355"/>
      <c r="XQ1" s="355"/>
      <c r="XR1" s="355"/>
      <c r="XS1" s="355"/>
      <c r="XT1" s="355"/>
      <c r="XU1" s="355"/>
      <c r="XV1" s="355"/>
      <c r="XW1" s="355"/>
      <c r="XX1" s="355"/>
      <c r="XY1" s="355"/>
      <c r="XZ1" s="355"/>
      <c r="YA1" s="355"/>
      <c r="YB1" s="355"/>
      <c r="YC1" s="355"/>
      <c r="YD1" s="355"/>
      <c r="YE1" s="355"/>
      <c r="YF1" s="355"/>
      <c r="YG1" s="355"/>
      <c r="YH1" s="355"/>
      <c r="YI1" s="355"/>
      <c r="YJ1" s="355"/>
      <c r="YK1" s="355"/>
      <c r="YL1" s="355"/>
      <c r="YM1" s="355"/>
      <c r="YN1" s="355"/>
      <c r="YO1" s="355"/>
      <c r="YP1" s="355"/>
      <c r="YQ1" s="355"/>
      <c r="YR1" s="355"/>
      <c r="YS1" s="355"/>
      <c r="YT1" s="355"/>
      <c r="YU1" s="355"/>
      <c r="YV1" s="355"/>
      <c r="YW1" s="355"/>
      <c r="YX1" s="355"/>
      <c r="YY1" s="355"/>
      <c r="YZ1" s="355"/>
      <c r="ZA1" s="355"/>
      <c r="ZB1" s="355"/>
      <c r="ZC1" s="355"/>
      <c r="ZD1" s="355"/>
      <c r="ZE1" s="355"/>
      <c r="ZF1" s="355"/>
      <c r="ZG1" s="355"/>
      <c r="ZH1" s="355"/>
      <c r="ZI1" s="355"/>
      <c r="ZJ1" s="355"/>
      <c r="ZK1" s="355"/>
      <c r="ZL1" s="355"/>
      <c r="ZM1" s="355"/>
      <c r="ZN1" s="355"/>
      <c r="ZO1" s="355"/>
      <c r="ZP1" s="355"/>
      <c r="ZQ1" s="355"/>
      <c r="ZR1" s="355"/>
      <c r="ZS1" s="355"/>
      <c r="ZT1" s="355"/>
      <c r="ZU1" s="355"/>
      <c r="ZV1" s="355"/>
      <c r="ZW1" s="355"/>
      <c r="ZX1" s="355"/>
      <c r="ZY1" s="355"/>
      <c r="ZZ1" s="355"/>
      <c r="AAA1" s="355"/>
      <c r="AAB1" s="355"/>
      <c r="AAC1" s="355"/>
      <c r="AAD1" s="355"/>
      <c r="AAE1" s="355"/>
      <c r="AAF1" s="355"/>
      <c r="AAG1" s="355"/>
      <c r="AAH1" s="355"/>
      <c r="AAI1" s="355"/>
      <c r="AAJ1" s="355"/>
      <c r="AAK1" s="355"/>
      <c r="AAL1" s="355"/>
      <c r="AAM1" s="355"/>
      <c r="AAN1" s="355"/>
      <c r="AAO1" s="355"/>
      <c r="AAP1" s="355"/>
      <c r="AAQ1" s="355"/>
      <c r="AAR1" s="355"/>
      <c r="AAS1" s="355"/>
      <c r="AAT1" s="355"/>
      <c r="AAU1" s="355"/>
      <c r="AAV1" s="355"/>
      <c r="AAW1" s="355"/>
      <c r="AAX1" s="355"/>
      <c r="AAY1" s="355"/>
      <c r="AAZ1" s="355"/>
      <c r="ABA1" s="355"/>
      <c r="ABB1" s="355"/>
      <c r="ABC1" s="355"/>
      <c r="ABD1" s="355"/>
      <c r="ABE1" s="355"/>
      <c r="ABF1" s="355"/>
      <c r="ABG1" s="355"/>
      <c r="ABH1" s="355"/>
      <c r="ABI1" s="355"/>
      <c r="ABJ1" s="355"/>
      <c r="ABK1" s="355"/>
      <c r="ABL1" s="355"/>
      <c r="ABM1" s="355"/>
      <c r="ABN1" s="355"/>
      <c r="ABO1" s="355"/>
      <c r="ABP1" s="355"/>
      <c r="ABQ1" s="355"/>
      <c r="ABR1" s="355"/>
      <c r="ABS1" s="355"/>
      <c r="ABT1" s="355"/>
      <c r="ABU1" s="355"/>
      <c r="ABV1" s="355"/>
      <c r="ABW1" s="355"/>
      <c r="ABX1" s="355"/>
      <c r="ABY1" s="355"/>
      <c r="ABZ1" s="355"/>
      <c r="ACA1" s="355"/>
      <c r="ACB1" s="355"/>
      <c r="ACC1" s="355"/>
      <c r="ACD1" s="355"/>
      <c r="ACE1" s="355"/>
      <c r="ACF1" s="355"/>
      <c r="ACG1" s="355"/>
      <c r="ACH1" s="355"/>
      <c r="ACI1" s="355"/>
      <c r="ACJ1" s="355"/>
      <c r="ACK1" s="355"/>
      <c r="ACL1" s="355"/>
      <c r="ACM1" s="355"/>
      <c r="ACN1" s="355"/>
      <c r="ACO1" s="355"/>
      <c r="ACP1" s="355"/>
      <c r="ACQ1" s="355"/>
      <c r="ACR1" s="355"/>
      <c r="ACS1" s="355"/>
      <c r="ACT1" s="355"/>
      <c r="ACU1" s="355"/>
      <c r="ACV1" s="355"/>
      <c r="ACW1" s="355"/>
      <c r="ACX1" s="355"/>
      <c r="ACY1" s="355"/>
      <c r="ACZ1" s="355"/>
      <c r="ADA1" s="355"/>
      <c r="ADB1" s="355"/>
      <c r="ADC1" s="355"/>
      <c r="ADD1" s="355"/>
      <c r="ADE1" s="355"/>
      <c r="ADF1" s="355"/>
      <c r="ADG1" s="355"/>
      <c r="ADH1" s="355"/>
      <c r="ADI1" s="355"/>
      <c r="ADJ1" s="355"/>
      <c r="ADK1" s="355"/>
      <c r="ADL1" s="355"/>
      <c r="ADM1" s="355"/>
      <c r="ADN1" s="355"/>
      <c r="ADO1" s="355"/>
      <c r="ADP1" s="355"/>
      <c r="ADQ1" s="355"/>
      <c r="ADR1" s="355"/>
      <c r="ADS1" s="355"/>
      <c r="ADT1" s="355"/>
      <c r="ADU1" s="355"/>
      <c r="ADV1" s="355"/>
      <c r="ADW1" s="355"/>
      <c r="ADX1" s="355"/>
      <c r="ADY1" s="355"/>
      <c r="ADZ1" s="355"/>
      <c r="AEA1" s="355"/>
      <c r="AEB1" s="355"/>
      <c r="AEC1" s="355"/>
      <c r="AED1" s="355"/>
      <c r="AEE1" s="355"/>
      <c r="AEF1" s="355"/>
      <c r="AEG1" s="355"/>
      <c r="AEH1" s="355"/>
      <c r="AEI1" s="355"/>
      <c r="AEJ1" s="355"/>
      <c r="AEK1" s="355"/>
      <c r="AEL1" s="355"/>
      <c r="AEM1" s="355"/>
      <c r="AEN1" s="355"/>
      <c r="AEO1" s="355"/>
      <c r="AEP1" s="355"/>
      <c r="AEQ1" s="355"/>
      <c r="AER1" s="355"/>
      <c r="AES1" s="355"/>
      <c r="AET1" s="355"/>
      <c r="AEU1" s="355"/>
      <c r="AEV1" s="355"/>
      <c r="AEW1" s="355"/>
      <c r="AEX1" s="355"/>
      <c r="AEY1" s="355"/>
      <c r="AEZ1" s="355"/>
      <c r="AFA1" s="355"/>
      <c r="AFB1" s="355"/>
      <c r="AFC1" s="355"/>
      <c r="AFD1" s="355"/>
      <c r="AFE1" s="355"/>
      <c r="AFF1" s="355"/>
      <c r="AFG1" s="355"/>
      <c r="AFH1" s="355"/>
      <c r="AFI1" s="355"/>
      <c r="AFJ1" s="355"/>
      <c r="AFK1" s="355"/>
      <c r="AFL1" s="355"/>
      <c r="AFM1" s="355"/>
      <c r="AFN1" s="355"/>
      <c r="AFO1" s="355"/>
      <c r="AFP1" s="355"/>
      <c r="AFQ1" s="355"/>
      <c r="AFR1" s="355"/>
      <c r="AFS1" s="355"/>
      <c r="AFT1" s="355"/>
      <c r="AFU1" s="355"/>
      <c r="AFV1" s="355"/>
      <c r="AFW1" s="355"/>
      <c r="AFX1" s="355"/>
      <c r="AFY1" s="355"/>
      <c r="AFZ1" s="355"/>
      <c r="AGA1" s="355"/>
    </row>
    <row r="2" spans="1:859" s="184" customFormat="1" ht="33.950000000000003" customHeight="1" x14ac:dyDescent="0.2">
      <c r="A2" s="184" t="str">
        <f ca="1">IF((O2="X"),"■",IF(OR((O2&gt;=120),(O2="N/A")),"▲",IF(AND((O2&gt;=90),(O2&lt;120)),"►",IF(AND((O2&lt;90),(O2&gt;=0)),"◄",IF((O2&lt;0),"▼","")))))</f>
        <v>▼</v>
      </c>
      <c r="B2" s="184" t="s">
        <v>20</v>
      </c>
      <c r="C2" s="184" t="s">
        <v>198</v>
      </c>
      <c r="D2" s="184" t="s">
        <v>22</v>
      </c>
      <c r="E2" s="184" t="s">
        <v>199</v>
      </c>
      <c r="F2" s="184" t="s">
        <v>55</v>
      </c>
      <c r="G2" s="145" t="s">
        <v>201</v>
      </c>
      <c r="H2" s="184" t="s">
        <v>202</v>
      </c>
      <c r="I2" s="191">
        <v>15000</v>
      </c>
      <c r="J2" s="192"/>
      <c r="K2" s="192">
        <f>I2-J2</f>
        <v>15000</v>
      </c>
      <c r="L2" s="184" t="s">
        <v>27</v>
      </c>
      <c r="M2" s="198" t="s">
        <v>1400</v>
      </c>
      <c r="N2" s="193">
        <v>41965</v>
      </c>
      <c r="O2" s="184">
        <f ca="1">IF((N2="INDETERMINADO"),"N/A",IF((L2="ENCERRADO"),"X",(N2-TODAY())))</f>
        <v>-254</v>
      </c>
      <c r="P2" s="194" t="s">
        <v>78</v>
      </c>
      <c r="Q2" s="183" t="s">
        <v>1365</v>
      </c>
      <c r="R2" s="184" t="s">
        <v>30</v>
      </c>
      <c r="S2" s="184" t="s">
        <v>30</v>
      </c>
      <c r="T2" s="184" t="s">
        <v>30</v>
      </c>
      <c r="U2" s="184" t="s">
        <v>33</v>
      </c>
      <c r="V2" s="183" t="s">
        <v>1095</v>
      </c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  <c r="AK2" s="356"/>
      <c r="AL2" s="356"/>
      <c r="AM2" s="356"/>
      <c r="AN2" s="356"/>
      <c r="AO2" s="356"/>
      <c r="AP2" s="356"/>
      <c r="AQ2" s="356"/>
      <c r="AR2" s="356"/>
      <c r="AS2" s="356"/>
      <c r="AT2" s="356"/>
      <c r="AU2" s="356"/>
      <c r="AV2" s="356"/>
      <c r="AW2" s="356"/>
      <c r="AX2" s="356"/>
      <c r="AY2" s="356"/>
      <c r="AZ2" s="356"/>
      <c r="BA2" s="356"/>
      <c r="BB2" s="356"/>
      <c r="BC2" s="356"/>
      <c r="BD2" s="356"/>
      <c r="BE2" s="356"/>
      <c r="BF2" s="356"/>
      <c r="BG2" s="356"/>
      <c r="BH2" s="356"/>
      <c r="BI2" s="356"/>
      <c r="BJ2" s="356"/>
      <c r="BK2" s="356"/>
      <c r="BL2" s="356"/>
      <c r="BM2" s="356"/>
      <c r="BN2" s="356"/>
      <c r="BO2" s="356"/>
      <c r="BP2" s="356"/>
      <c r="BQ2" s="356"/>
      <c r="BR2" s="356"/>
      <c r="BS2" s="356"/>
      <c r="BT2" s="356"/>
      <c r="BU2" s="356"/>
      <c r="BV2" s="356"/>
      <c r="BW2" s="356"/>
      <c r="BX2" s="356"/>
      <c r="BY2" s="356"/>
      <c r="BZ2" s="356"/>
      <c r="CA2" s="356"/>
      <c r="CB2" s="356"/>
      <c r="CC2" s="356"/>
      <c r="CD2" s="356"/>
      <c r="CE2" s="356"/>
      <c r="CF2" s="356"/>
      <c r="CG2" s="356"/>
      <c r="CH2" s="356"/>
      <c r="CI2" s="356"/>
      <c r="CJ2" s="356"/>
      <c r="CK2" s="356"/>
      <c r="CL2" s="356"/>
      <c r="CM2" s="356"/>
      <c r="CN2" s="356"/>
      <c r="CO2" s="356"/>
      <c r="CP2" s="356"/>
      <c r="CQ2" s="356"/>
      <c r="CR2" s="356"/>
      <c r="CS2" s="356"/>
      <c r="CT2" s="356"/>
      <c r="CU2" s="356"/>
      <c r="CV2" s="356"/>
      <c r="CW2" s="356"/>
      <c r="CX2" s="356"/>
      <c r="CY2" s="356"/>
      <c r="CZ2" s="356"/>
      <c r="DA2" s="356"/>
      <c r="DB2" s="356"/>
      <c r="DC2" s="356"/>
      <c r="DD2" s="356"/>
      <c r="DE2" s="356"/>
      <c r="DF2" s="356"/>
      <c r="DG2" s="356"/>
      <c r="DH2" s="356"/>
      <c r="DI2" s="356"/>
      <c r="DJ2" s="356"/>
      <c r="DK2" s="356"/>
      <c r="DL2" s="356"/>
      <c r="DM2" s="356"/>
      <c r="DN2" s="356"/>
      <c r="DO2" s="356"/>
      <c r="DP2" s="356"/>
      <c r="DQ2" s="356"/>
      <c r="DR2" s="356"/>
      <c r="DS2" s="356"/>
      <c r="DT2" s="356"/>
      <c r="DU2" s="356"/>
      <c r="DV2" s="356"/>
      <c r="DW2" s="356"/>
      <c r="DX2" s="356"/>
      <c r="DY2" s="356"/>
      <c r="DZ2" s="356"/>
      <c r="EA2" s="356"/>
      <c r="EB2" s="356"/>
      <c r="EC2" s="356"/>
      <c r="ED2" s="356"/>
      <c r="EE2" s="356"/>
      <c r="EF2" s="356"/>
      <c r="EG2" s="356"/>
      <c r="EH2" s="356"/>
      <c r="EI2" s="356"/>
      <c r="EJ2" s="356"/>
      <c r="EK2" s="356"/>
      <c r="EL2" s="356"/>
      <c r="EM2" s="356"/>
      <c r="EN2" s="356"/>
      <c r="EO2" s="356"/>
      <c r="EP2" s="356"/>
      <c r="EQ2" s="356"/>
      <c r="ER2" s="356"/>
      <c r="ES2" s="356"/>
      <c r="ET2" s="356"/>
      <c r="EU2" s="356"/>
      <c r="EV2" s="356"/>
      <c r="EW2" s="356"/>
      <c r="EX2" s="356"/>
      <c r="EY2" s="356"/>
      <c r="EZ2" s="356"/>
      <c r="FA2" s="356"/>
      <c r="FB2" s="356"/>
      <c r="FC2" s="356"/>
      <c r="FD2" s="356"/>
      <c r="FE2" s="356"/>
      <c r="FF2" s="356"/>
      <c r="FG2" s="356"/>
      <c r="FH2" s="356"/>
      <c r="FI2" s="356"/>
      <c r="FJ2" s="356"/>
      <c r="FK2" s="356"/>
      <c r="FL2" s="356"/>
      <c r="FM2" s="356"/>
      <c r="FN2" s="356"/>
      <c r="FO2" s="356"/>
      <c r="FP2" s="356"/>
      <c r="FQ2" s="356"/>
      <c r="FR2" s="356"/>
      <c r="FS2" s="356"/>
      <c r="FT2" s="356"/>
      <c r="FU2" s="356"/>
      <c r="FV2" s="356"/>
      <c r="FW2" s="356"/>
      <c r="FX2" s="356"/>
      <c r="FY2" s="356"/>
      <c r="FZ2" s="356"/>
      <c r="GA2" s="356"/>
      <c r="GB2" s="356"/>
      <c r="GC2" s="356"/>
      <c r="GD2" s="356"/>
      <c r="GE2" s="356"/>
      <c r="GF2" s="356"/>
      <c r="GG2" s="356"/>
      <c r="GH2" s="356"/>
      <c r="GI2" s="356"/>
      <c r="GJ2" s="356"/>
      <c r="GK2" s="356"/>
      <c r="GL2" s="356"/>
      <c r="GM2" s="356"/>
      <c r="GN2" s="356"/>
      <c r="GO2" s="356"/>
      <c r="GP2" s="356"/>
      <c r="GQ2" s="356"/>
      <c r="GR2" s="356"/>
      <c r="GS2" s="356"/>
      <c r="GT2" s="356"/>
      <c r="GU2" s="356"/>
      <c r="GV2" s="356"/>
      <c r="GW2" s="356"/>
      <c r="GX2" s="356"/>
      <c r="GY2" s="356"/>
      <c r="GZ2" s="356"/>
      <c r="HA2" s="356"/>
      <c r="HB2" s="356"/>
      <c r="HC2" s="356"/>
      <c r="HD2" s="356"/>
      <c r="HE2" s="356"/>
      <c r="HF2" s="356"/>
      <c r="HG2" s="356"/>
      <c r="HH2" s="356"/>
      <c r="HI2" s="356"/>
      <c r="HJ2" s="356"/>
      <c r="HK2" s="356"/>
      <c r="HL2" s="356"/>
      <c r="HM2" s="356"/>
      <c r="HN2" s="356"/>
      <c r="HO2" s="356"/>
      <c r="HP2" s="356"/>
      <c r="HQ2" s="356"/>
      <c r="HR2" s="356"/>
      <c r="HS2" s="356"/>
      <c r="HT2" s="356"/>
      <c r="HU2" s="356"/>
      <c r="HV2" s="356"/>
      <c r="HW2" s="356"/>
      <c r="HX2" s="356"/>
      <c r="HY2" s="356"/>
      <c r="HZ2" s="356"/>
      <c r="IA2" s="356"/>
      <c r="IB2" s="356"/>
      <c r="IC2" s="356"/>
      <c r="ID2" s="356"/>
      <c r="IE2" s="356"/>
      <c r="IF2" s="356"/>
      <c r="IG2" s="356"/>
      <c r="IH2" s="356"/>
      <c r="II2" s="356"/>
      <c r="IJ2" s="356"/>
      <c r="IK2" s="356"/>
      <c r="IL2" s="356"/>
      <c r="IM2" s="356"/>
      <c r="IN2" s="356"/>
      <c r="IO2" s="356"/>
      <c r="IP2" s="356"/>
      <c r="IQ2" s="356"/>
      <c r="IR2" s="356"/>
      <c r="IS2" s="356"/>
      <c r="IT2" s="356"/>
      <c r="IU2" s="356"/>
      <c r="IV2" s="356"/>
      <c r="IW2" s="356"/>
      <c r="IX2" s="356"/>
      <c r="IY2" s="356"/>
      <c r="IZ2" s="356"/>
      <c r="JA2" s="356"/>
      <c r="JB2" s="356"/>
      <c r="JC2" s="356"/>
      <c r="JD2" s="356"/>
      <c r="JE2" s="356"/>
      <c r="JF2" s="356"/>
      <c r="JG2" s="356"/>
      <c r="JH2" s="356"/>
      <c r="JI2" s="356"/>
      <c r="JJ2" s="356"/>
      <c r="JK2" s="356"/>
      <c r="JL2" s="356"/>
      <c r="JM2" s="356"/>
      <c r="JN2" s="356"/>
      <c r="JO2" s="356"/>
      <c r="JP2" s="356"/>
      <c r="JQ2" s="356"/>
      <c r="JR2" s="356"/>
      <c r="JS2" s="356"/>
      <c r="JT2" s="356"/>
      <c r="JU2" s="356"/>
      <c r="JV2" s="356"/>
      <c r="JW2" s="356"/>
      <c r="JX2" s="356"/>
      <c r="JY2" s="356"/>
      <c r="JZ2" s="356"/>
      <c r="KA2" s="356"/>
      <c r="KB2" s="356"/>
      <c r="KC2" s="356"/>
      <c r="KD2" s="356"/>
      <c r="KE2" s="356"/>
      <c r="KF2" s="356"/>
      <c r="KG2" s="356"/>
      <c r="KH2" s="356"/>
      <c r="KI2" s="356"/>
      <c r="KJ2" s="356"/>
      <c r="KK2" s="356"/>
      <c r="KL2" s="356"/>
      <c r="KM2" s="356"/>
      <c r="KN2" s="356"/>
      <c r="KO2" s="356"/>
      <c r="KP2" s="356"/>
      <c r="KQ2" s="356"/>
      <c r="KR2" s="356"/>
      <c r="KS2" s="356"/>
      <c r="KT2" s="356"/>
      <c r="KU2" s="356"/>
      <c r="KV2" s="356"/>
      <c r="KW2" s="356"/>
      <c r="KX2" s="356"/>
      <c r="KY2" s="356"/>
      <c r="KZ2" s="356"/>
      <c r="LA2" s="356"/>
      <c r="LB2" s="356"/>
      <c r="LC2" s="356"/>
      <c r="LD2" s="356"/>
      <c r="LE2" s="356"/>
      <c r="LF2" s="356"/>
      <c r="LG2" s="356"/>
      <c r="LH2" s="356"/>
      <c r="LI2" s="356"/>
      <c r="LJ2" s="356"/>
      <c r="LK2" s="356"/>
      <c r="LL2" s="356"/>
      <c r="LM2" s="356"/>
      <c r="LN2" s="356"/>
      <c r="LO2" s="356"/>
      <c r="LP2" s="356"/>
      <c r="LQ2" s="356"/>
      <c r="LR2" s="356"/>
      <c r="LS2" s="356"/>
      <c r="LT2" s="356"/>
      <c r="LU2" s="356"/>
      <c r="LV2" s="356"/>
      <c r="LW2" s="356"/>
      <c r="LX2" s="356"/>
      <c r="LY2" s="356"/>
      <c r="LZ2" s="356"/>
      <c r="MA2" s="356"/>
      <c r="MB2" s="356"/>
      <c r="MC2" s="356"/>
      <c r="MD2" s="356"/>
      <c r="ME2" s="356"/>
      <c r="MF2" s="356"/>
      <c r="MG2" s="356"/>
      <c r="MH2" s="356"/>
      <c r="MI2" s="356"/>
      <c r="MJ2" s="356"/>
      <c r="MK2" s="356"/>
      <c r="ML2" s="356"/>
      <c r="MM2" s="356"/>
      <c r="MN2" s="356"/>
      <c r="MO2" s="356"/>
      <c r="MP2" s="356"/>
      <c r="MQ2" s="356"/>
      <c r="MR2" s="356"/>
      <c r="MS2" s="356"/>
      <c r="MT2" s="356"/>
      <c r="MU2" s="356"/>
      <c r="MV2" s="356"/>
      <c r="MW2" s="356"/>
      <c r="MX2" s="356"/>
      <c r="MY2" s="356"/>
      <c r="MZ2" s="356"/>
      <c r="NA2" s="356"/>
      <c r="NB2" s="356"/>
      <c r="NC2" s="356"/>
      <c r="ND2" s="356"/>
      <c r="NE2" s="356"/>
      <c r="NF2" s="356"/>
      <c r="NG2" s="356"/>
      <c r="NH2" s="356"/>
      <c r="NI2" s="356"/>
      <c r="NJ2" s="356"/>
      <c r="NK2" s="356"/>
      <c r="NL2" s="356"/>
      <c r="NM2" s="356"/>
      <c r="NN2" s="356"/>
      <c r="NO2" s="356"/>
      <c r="NP2" s="356"/>
      <c r="NQ2" s="356"/>
      <c r="NR2" s="356"/>
      <c r="NS2" s="356"/>
      <c r="NT2" s="356"/>
      <c r="NU2" s="356"/>
      <c r="NV2" s="356"/>
      <c r="NW2" s="356"/>
      <c r="NX2" s="356"/>
      <c r="NY2" s="356"/>
      <c r="NZ2" s="356"/>
      <c r="OA2" s="356"/>
      <c r="OB2" s="356"/>
      <c r="OC2" s="356"/>
      <c r="OD2" s="356"/>
      <c r="OE2" s="356"/>
      <c r="OF2" s="356"/>
      <c r="OG2" s="356"/>
      <c r="OH2" s="356"/>
      <c r="OI2" s="356"/>
      <c r="OJ2" s="356"/>
      <c r="OK2" s="356"/>
      <c r="OL2" s="356"/>
      <c r="OM2" s="356"/>
      <c r="ON2" s="356"/>
      <c r="OO2" s="356"/>
      <c r="OP2" s="356"/>
      <c r="OQ2" s="356"/>
      <c r="OR2" s="356"/>
      <c r="OS2" s="356"/>
      <c r="OT2" s="356"/>
      <c r="OU2" s="356"/>
      <c r="OV2" s="356"/>
      <c r="OW2" s="356"/>
      <c r="OX2" s="356"/>
      <c r="OY2" s="356"/>
      <c r="OZ2" s="356"/>
      <c r="PA2" s="356"/>
      <c r="PB2" s="356"/>
      <c r="PC2" s="356"/>
      <c r="PD2" s="356"/>
      <c r="PE2" s="356"/>
      <c r="PF2" s="356"/>
      <c r="PG2" s="356"/>
      <c r="PH2" s="356"/>
      <c r="PI2" s="356"/>
      <c r="PJ2" s="356"/>
      <c r="PK2" s="356"/>
      <c r="PL2" s="356"/>
      <c r="PM2" s="356"/>
      <c r="PN2" s="356"/>
      <c r="PO2" s="356"/>
      <c r="PP2" s="356"/>
      <c r="PQ2" s="356"/>
      <c r="PR2" s="356"/>
      <c r="PS2" s="356"/>
      <c r="PT2" s="356"/>
      <c r="PU2" s="356"/>
      <c r="PV2" s="356"/>
      <c r="PW2" s="356"/>
      <c r="PX2" s="356"/>
      <c r="PY2" s="356"/>
      <c r="PZ2" s="356"/>
      <c r="QA2" s="356"/>
      <c r="QB2" s="356"/>
      <c r="QC2" s="356"/>
      <c r="QD2" s="356"/>
      <c r="QE2" s="356"/>
      <c r="QF2" s="356"/>
      <c r="QG2" s="356"/>
      <c r="QH2" s="356"/>
      <c r="QI2" s="356"/>
      <c r="QJ2" s="356"/>
      <c r="QK2" s="356"/>
      <c r="QL2" s="356"/>
      <c r="QM2" s="356"/>
      <c r="QN2" s="356"/>
      <c r="QO2" s="356"/>
      <c r="QP2" s="356"/>
      <c r="QQ2" s="356"/>
      <c r="QR2" s="356"/>
      <c r="QS2" s="356"/>
      <c r="QT2" s="356"/>
      <c r="QU2" s="356"/>
      <c r="QV2" s="356"/>
      <c r="QW2" s="356"/>
      <c r="QX2" s="356"/>
      <c r="QY2" s="356"/>
      <c r="QZ2" s="356"/>
      <c r="RA2" s="356"/>
      <c r="RB2" s="356"/>
      <c r="RC2" s="356"/>
      <c r="RD2" s="356"/>
      <c r="RE2" s="356"/>
      <c r="RF2" s="356"/>
      <c r="RG2" s="356"/>
      <c r="RH2" s="356"/>
      <c r="RI2" s="356"/>
      <c r="RJ2" s="356"/>
      <c r="RK2" s="356"/>
      <c r="RL2" s="356"/>
      <c r="RM2" s="356"/>
      <c r="RN2" s="356"/>
      <c r="RO2" s="356"/>
      <c r="RP2" s="356"/>
      <c r="RQ2" s="356"/>
      <c r="RR2" s="356"/>
      <c r="RS2" s="356"/>
      <c r="RT2" s="356"/>
      <c r="RU2" s="356"/>
      <c r="RV2" s="356"/>
      <c r="RW2" s="356"/>
      <c r="RX2" s="356"/>
      <c r="RY2" s="356"/>
      <c r="RZ2" s="356"/>
      <c r="SA2" s="356"/>
      <c r="SB2" s="356"/>
      <c r="SC2" s="356"/>
      <c r="SD2" s="356"/>
      <c r="SE2" s="356"/>
      <c r="SF2" s="356"/>
      <c r="SG2" s="356"/>
      <c r="SH2" s="356"/>
      <c r="SI2" s="356"/>
      <c r="SJ2" s="356"/>
      <c r="SK2" s="356"/>
      <c r="SL2" s="356"/>
      <c r="SM2" s="356"/>
      <c r="SN2" s="356"/>
      <c r="SO2" s="356"/>
      <c r="SP2" s="356"/>
      <c r="SQ2" s="356"/>
      <c r="SR2" s="356"/>
      <c r="SS2" s="356"/>
      <c r="ST2" s="356"/>
      <c r="SU2" s="356"/>
      <c r="SV2" s="356"/>
      <c r="SW2" s="356"/>
      <c r="SX2" s="356"/>
      <c r="SY2" s="356"/>
      <c r="SZ2" s="356"/>
      <c r="TA2" s="356"/>
      <c r="TB2" s="356"/>
      <c r="TC2" s="356"/>
      <c r="TD2" s="356"/>
      <c r="TE2" s="356"/>
      <c r="TF2" s="356"/>
      <c r="TG2" s="356"/>
      <c r="TH2" s="356"/>
      <c r="TI2" s="356"/>
      <c r="TJ2" s="356"/>
      <c r="TK2" s="356"/>
      <c r="TL2" s="356"/>
      <c r="TM2" s="356"/>
      <c r="TN2" s="356"/>
      <c r="TO2" s="356"/>
      <c r="TP2" s="356"/>
      <c r="TQ2" s="356"/>
      <c r="TR2" s="356"/>
      <c r="TS2" s="356"/>
      <c r="TT2" s="356"/>
      <c r="TU2" s="356"/>
      <c r="TV2" s="356"/>
      <c r="TW2" s="356"/>
      <c r="TX2" s="356"/>
      <c r="TY2" s="356"/>
      <c r="TZ2" s="356"/>
      <c r="UA2" s="356"/>
      <c r="UB2" s="356"/>
      <c r="UC2" s="356"/>
      <c r="UD2" s="356"/>
      <c r="UE2" s="356"/>
      <c r="UF2" s="356"/>
      <c r="UG2" s="356"/>
      <c r="UH2" s="356"/>
      <c r="UI2" s="356"/>
      <c r="UJ2" s="356"/>
      <c r="UK2" s="356"/>
      <c r="UL2" s="356"/>
      <c r="UM2" s="356"/>
      <c r="UN2" s="356"/>
      <c r="UO2" s="356"/>
      <c r="UP2" s="356"/>
      <c r="UQ2" s="356"/>
      <c r="UR2" s="356"/>
      <c r="US2" s="356"/>
      <c r="UT2" s="356"/>
      <c r="UU2" s="356"/>
      <c r="UV2" s="356"/>
      <c r="UW2" s="356"/>
      <c r="UX2" s="356"/>
      <c r="UY2" s="356"/>
      <c r="UZ2" s="356"/>
      <c r="VA2" s="356"/>
      <c r="VB2" s="356"/>
      <c r="VC2" s="356"/>
      <c r="VD2" s="356"/>
      <c r="VE2" s="356"/>
      <c r="VF2" s="356"/>
      <c r="VG2" s="356"/>
      <c r="VH2" s="356"/>
      <c r="VI2" s="356"/>
      <c r="VJ2" s="356"/>
      <c r="VK2" s="356"/>
      <c r="VL2" s="356"/>
      <c r="VM2" s="356"/>
      <c r="VN2" s="356"/>
      <c r="VO2" s="356"/>
      <c r="VP2" s="356"/>
      <c r="VQ2" s="356"/>
      <c r="VR2" s="356"/>
      <c r="VS2" s="356"/>
      <c r="VT2" s="356"/>
      <c r="VU2" s="356"/>
      <c r="VV2" s="356"/>
      <c r="VW2" s="356"/>
      <c r="VX2" s="356"/>
      <c r="VY2" s="356"/>
      <c r="VZ2" s="356"/>
      <c r="WA2" s="356"/>
      <c r="WB2" s="356"/>
      <c r="WC2" s="356"/>
      <c r="WD2" s="356"/>
      <c r="WE2" s="356"/>
      <c r="WF2" s="356"/>
      <c r="WG2" s="356"/>
      <c r="WH2" s="356"/>
      <c r="WI2" s="356"/>
      <c r="WJ2" s="356"/>
      <c r="WK2" s="356"/>
      <c r="WL2" s="356"/>
      <c r="WM2" s="356"/>
      <c r="WN2" s="356"/>
      <c r="WO2" s="356"/>
      <c r="WP2" s="356"/>
      <c r="WQ2" s="356"/>
      <c r="WR2" s="356"/>
      <c r="WS2" s="356"/>
      <c r="WT2" s="356"/>
      <c r="WU2" s="356"/>
      <c r="WV2" s="356"/>
      <c r="WW2" s="356"/>
      <c r="WX2" s="356"/>
      <c r="WY2" s="356"/>
      <c r="WZ2" s="356"/>
      <c r="XA2" s="356"/>
      <c r="XB2" s="356"/>
      <c r="XC2" s="356"/>
      <c r="XD2" s="356"/>
      <c r="XE2" s="356"/>
      <c r="XF2" s="356"/>
      <c r="XG2" s="356"/>
      <c r="XH2" s="356"/>
      <c r="XI2" s="356"/>
      <c r="XJ2" s="356"/>
      <c r="XK2" s="356"/>
      <c r="XL2" s="356"/>
      <c r="XM2" s="356"/>
      <c r="XN2" s="356"/>
      <c r="XO2" s="356"/>
      <c r="XP2" s="356"/>
      <c r="XQ2" s="356"/>
      <c r="XR2" s="356"/>
      <c r="XS2" s="356"/>
      <c r="XT2" s="356"/>
      <c r="XU2" s="356"/>
      <c r="XV2" s="356"/>
      <c r="XW2" s="356"/>
      <c r="XX2" s="356"/>
      <c r="XY2" s="356"/>
      <c r="XZ2" s="356"/>
      <c r="YA2" s="356"/>
      <c r="YB2" s="356"/>
      <c r="YC2" s="356"/>
      <c r="YD2" s="356"/>
      <c r="YE2" s="356"/>
      <c r="YF2" s="356"/>
      <c r="YG2" s="356"/>
      <c r="YH2" s="356"/>
      <c r="YI2" s="356"/>
      <c r="YJ2" s="356"/>
      <c r="YK2" s="356"/>
      <c r="YL2" s="356"/>
      <c r="YM2" s="356"/>
      <c r="YN2" s="356"/>
      <c r="YO2" s="356"/>
      <c r="YP2" s="356"/>
      <c r="YQ2" s="356"/>
      <c r="YR2" s="356"/>
      <c r="YS2" s="356"/>
      <c r="YT2" s="356"/>
      <c r="YU2" s="356"/>
      <c r="YV2" s="356"/>
      <c r="YW2" s="356"/>
      <c r="YX2" s="356"/>
      <c r="YY2" s="356"/>
      <c r="YZ2" s="356"/>
      <c r="ZA2" s="356"/>
      <c r="ZB2" s="356"/>
      <c r="ZC2" s="356"/>
      <c r="ZD2" s="356"/>
      <c r="ZE2" s="356"/>
      <c r="ZF2" s="356"/>
      <c r="ZG2" s="356"/>
      <c r="ZH2" s="356"/>
      <c r="ZI2" s="356"/>
      <c r="ZJ2" s="356"/>
      <c r="ZK2" s="356"/>
      <c r="ZL2" s="356"/>
      <c r="ZM2" s="356"/>
      <c r="ZN2" s="356"/>
      <c r="ZO2" s="356"/>
      <c r="ZP2" s="356"/>
      <c r="ZQ2" s="356"/>
      <c r="ZR2" s="356"/>
      <c r="ZS2" s="356"/>
      <c r="ZT2" s="356"/>
      <c r="ZU2" s="356"/>
      <c r="ZV2" s="356"/>
      <c r="ZW2" s="356"/>
      <c r="ZX2" s="356"/>
      <c r="ZY2" s="356"/>
      <c r="ZZ2" s="356"/>
      <c r="AAA2" s="356"/>
      <c r="AAB2" s="356"/>
      <c r="AAC2" s="356"/>
      <c r="AAD2" s="356"/>
      <c r="AAE2" s="356"/>
      <c r="AAF2" s="356"/>
      <c r="AAG2" s="356"/>
      <c r="AAH2" s="356"/>
      <c r="AAI2" s="356"/>
      <c r="AAJ2" s="356"/>
      <c r="AAK2" s="356"/>
      <c r="AAL2" s="356"/>
      <c r="AAM2" s="356"/>
      <c r="AAN2" s="356"/>
      <c r="AAO2" s="356"/>
      <c r="AAP2" s="356"/>
      <c r="AAQ2" s="356"/>
      <c r="AAR2" s="356"/>
      <c r="AAS2" s="356"/>
      <c r="AAT2" s="356"/>
      <c r="AAU2" s="356"/>
      <c r="AAV2" s="356"/>
      <c r="AAW2" s="356"/>
      <c r="AAX2" s="356"/>
      <c r="AAY2" s="356"/>
      <c r="AAZ2" s="356"/>
      <c r="ABA2" s="356"/>
      <c r="ABB2" s="356"/>
      <c r="ABC2" s="356"/>
      <c r="ABD2" s="356"/>
      <c r="ABE2" s="356"/>
      <c r="ABF2" s="356"/>
      <c r="ABG2" s="356"/>
      <c r="ABH2" s="356"/>
      <c r="ABI2" s="356"/>
      <c r="ABJ2" s="356"/>
      <c r="ABK2" s="356"/>
      <c r="ABL2" s="356"/>
      <c r="ABM2" s="356"/>
      <c r="ABN2" s="356"/>
      <c r="ABO2" s="356"/>
      <c r="ABP2" s="356"/>
      <c r="ABQ2" s="356"/>
      <c r="ABR2" s="356"/>
      <c r="ABS2" s="356"/>
      <c r="ABT2" s="356"/>
      <c r="ABU2" s="356"/>
      <c r="ABV2" s="356"/>
      <c r="ABW2" s="356"/>
      <c r="ABX2" s="356"/>
      <c r="ABY2" s="356"/>
      <c r="ABZ2" s="356"/>
      <c r="ACA2" s="356"/>
      <c r="ACB2" s="356"/>
      <c r="ACC2" s="356"/>
      <c r="ACD2" s="356"/>
      <c r="ACE2" s="356"/>
      <c r="ACF2" s="356"/>
      <c r="ACG2" s="356"/>
      <c r="ACH2" s="356"/>
      <c r="ACI2" s="356"/>
      <c r="ACJ2" s="356"/>
      <c r="ACK2" s="356"/>
      <c r="ACL2" s="356"/>
      <c r="ACM2" s="356"/>
      <c r="ACN2" s="356"/>
      <c r="ACO2" s="356"/>
      <c r="ACP2" s="356"/>
      <c r="ACQ2" s="356"/>
      <c r="ACR2" s="356"/>
      <c r="ACS2" s="356"/>
      <c r="ACT2" s="356"/>
      <c r="ACU2" s="356"/>
      <c r="ACV2" s="356"/>
      <c r="ACW2" s="356"/>
      <c r="ACX2" s="356"/>
      <c r="ACY2" s="356"/>
      <c r="ACZ2" s="356"/>
      <c r="ADA2" s="356"/>
      <c r="ADB2" s="356"/>
      <c r="ADC2" s="356"/>
      <c r="ADD2" s="356"/>
      <c r="ADE2" s="356"/>
      <c r="ADF2" s="356"/>
      <c r="ADG2" s="356"/>
      <c r="ADH2" s="356"/>
      <c r="ADI2" s="356"/>
      <c r="ADJ2" s="356"/>
      <c r="ADK2" s="356"/>
      <c r="ADL2" s="356"/>
      <c r="ADM2" s="356"/>
      <c r="ADN2" s="356"/>
      <c r="ADO2" s="356"/>
      <c r="ADP2" s="356"/>
      <c r="ADQ2" s="356"/>
      <c r="ADR2" s="356"/>
      <c r="ADS2" s="356"/>
      <c r="ADT2" s="356"/>
      <c r="ADU2" s="356"/>
      <c r="ADV2" s="356"/>
      <c r="ADW2" s="356"/>
      <c r="ADX2" s="356"/>
      <c r="ADY2" s="356"/>
      <c r="ADZ2" s="356"/>
      <c r="AEA2" s="356"/>
      <c r="AEB2" s="356"/>
      <c r="AEC2" s="356"/>
      <c r="AED2" s="356"/>
      <c r="AEE2" s="356"/>
      <c r="AEF2" s="356"/>
      <c r="AEG2" s="356"/>
      <c r="AEH2" s="356"/>
      <c r="AEI2" s="356"/>
      <c r="AEJ2" s="356"/>
      <c r="AEK2" s="356"/>
      <c r="AEL2" s="356"/>
      <c r="AEM2" s="356"/>
      <c r="AEN2" s="356"/>
      <c r="AEO2" s="356"/>
      <c r="AEP2" s="356"/>
      <c r="AEQ2" s="356"/>
      <c r="AER2" s="356"/>
      <c r="AES2" s="356"/>
      <c r="AET2" s="356"/>
      <c r="AEU2" s="356"/>
      <c r="AEV2" s="356"/>
      <c r="AEW2" s="356"/>
      <c r="AEX2" s="356"/>
      <c r="AEY2" s="356"/>
      <c r="AEZ2" s="356"/>
      <c r="AFA2" s="356"/>
      <c r="AFB2" s="356"/>
      <c r="AFC2" s="356"/>
      <c r="AFD2" s="356"/>
      <c r="AFE2" s="356"/>
      <c r="AFF2" s="356"/>
      <c r="AFG2" s="356"/>
      <c r="AFH2" s="356"/>
      <c r="AFI2" s="356"/>
      <c r="AFJ2" s="356"/>
      <c r="AFK2" s="356"/>
      <c r="AFL2" s="356"/>
      <c r="AFM2" s="356"/>
      <c r="AFN2" s="356"/>
      <c r="AFO2" s="356"/>
      <c r="AFP2" s="356"/>
      <c r="AFQ2" s="356"/>
      <c r="AFR2" s="356"/>
      <c r="AFS2" s="356"/>
      <c r="AFT2" s="356"/>
      <c r="AFU2" s="356"/>
      <c r="AFV2" s="356"/>
      <c r="AFW2" s="356"/>
      <c r="AFX2" s="356"/>
      <c r="AFY2" s="356"/>
      <c r="AFZ2" s="356"/>
      <c r="AGA2" s="356"/>
    </row>
    <row r="3" spans="1:859" s="261" customFormat="1" ht="33.950000000000003" customHeight="1" x14ac:dyDescent="0.2">
      <c r="A3" s="94" t="str">
        <f ca="1">IF((O3="X"),"■",IF(OR((O3&gt;=120),(O3="N/A")),"▲",IF(AND((O3&gt;=90),(O3&lt;120)),"►",IF(AND((O3&lt;90),(O3&gt;=0)),"◄",IF((O3&lt;0),"▼","")))))</f>
        <v>▼</v>
      </c>
      <c r="B3" s="94" t="s">
        <v>20</v>
      </c>
      <c r="C3" s="99" t="s">
        <v>381</v>
      </c>
      <c r="D3" s="94" t="s">
        <v>22</v>
      </c>
      <c r="E3" s="99" t="s">
        <v>382</v>
      </c>
      <c r="F3" s="94" t="s">
        <v>383</v>
      </c>
      <c r="G3" s="147" t="s">
        <v>384</v>
      </c>
      <c r="H3" s="94" t="s">
        <v>385</v>
      </c>
      <c r="I3" s="95">
        <v>65692</v>
      </c>
      <c r="J3" s="100">
        <v>4623</v>
      </c>
      <c r="K3" s="100">
        <f>I3-J3</f>
        <v>61069</v>
      </c>
      <c r="L3" s="94" t="s">
        <v>27</v>
      </c>
      <c r="M3" s="96">
        <v>41789</v>
      </c>
      <c r="N3" s="96">
        <v>42154</v>
      </c>
      <c r="O3" s="94">
        <f ca="1">IF((N3="INDETERMINADO"),"N/A",IF((L3="ENCERRADO"),"X",(N3-TODAY())))</f>
        <v>-65</v>
      </c>
      <c r="P3" s="99" t="s">
        <v>101</v>
      </c>
      <c r="Q3" s="98" t="s">
        <v>270</v>
      </c>
      <c r="R3" s="94" t="s">
        <v>30</v>
      </c>
      <c r="S3" s="94" t="s">
        <v>30</v>
      </c>
      <c r="T3" s="94" t="s">
        <v>30</v>
      </c>
      <c r="U3" s="94" t="s">
        <v>30</v>
      </c>
      <c r="V3" s="98" t="s">
        <v>1095</v>
      </c>
      <c r="W3" s="94"/>
      <c r="X3" s="356"/>
      <c r="Y3" s="356"/>
      <c r="Z3" s="356"/>
      <c r="AA3" s="356"/>
      <c r="AB3" s="356"/>
      <c r="AC3" s="356"/>
      <c r="AD3" s="356"/>
      <c r="AE3" s="356"/>
      <c r="AF3" s="356"/>
      <c r="AG3" s="356"/>
      <c r="AH3" s="356"/>
      <c r="AI3" s="356"/>
      <c r="AJ3" s="356"/>
      <c r="AK3" s="356"/>
      <c r="AL3" s="356"/>
      <c r="AM3" s="356"/>
      <c r="AN3" s="356"/>
      <c r="AO3" s="356"/>
      <c r="AP3" s="356"/>
      <c r="AQ3" s="356"/>
      <c r="AR3" s="356"/>
      <c r="AS3" s="356"/>
      <c r="AT3" s="356"/>
      <c r="AU3" s="356"/>
      <c r="AV3" s="356"/>
      <c r="AW3" s="356"/>
      <c r="AX3" s="356"/>
      <c r="AY3" s="356"/>
      <c r="AZ3" s="356"/>
      <c r="BA3" s="356"/>
      <c r="BB3" s="356"/>
      <c r="BC3" s="356"/>
      <c r="BD3" s="356"/>
      <c r="BE3" s="356"/>
      <c r="BF3" s="356"/>
      <c r="BG3" s="356"/>
      <c r="BH3" s="356"/>
      <c r="BI3" s="356"/>
      <c r="BJ3" s="356"/>
      <c r="BK3" s="356"/>
      <c r="BL3" s="356"/>
      <c r="BM3" s="356"/>
      <c r="BN3" s="356"/>
      <c r="BO3" s="356"/>
      <c r="BP3" s="356"/>
      <c r="BQ3" s="356"/>
      <c r="BR3" s="356"/>
      <c r="BS3" s="356"/>
      <c r="BT3" s="356"/>
      <c r="BU3" s="356"/>
      <c r="BV3" s="356"/>
      <c r="BW3" s="356"/>
      <c r="BX3" s="356"/>
      <c r="BY3" s="356"/>
      <c r="BZ3" s="356"/>
      <c r="CA3" s="356"/>
      <c r="CB3" s="356"/>
      <c r="CC3" s="356"/>
      <c r="CD3" s="356"/>
      <c r="CE3" s="356"/>
      <c r="CF3" s="356"/>
      <c r="CG3" s="356"/>
      <c r="CH3" s="356"/>
      <c r="CI3" s="356"/>
      <c r="CJ3" s="356"/>
      <c r="CK3" s="356"/>
      <c r="CL3" s="356"/>
      <c r="CM3" s="356"/>
      <c r="CN3" s="356"/>
      <c r="CO3" s="356"/>
      <c r="CP3" s="356"/>
      <c r="CQ3" s="356"/>
      <c r="CR3" s="356"/>
      <c r="CS3" s="356"/>
      <c r="CT3" s="356"/>
      <c r="CU3" s="356"/>
      <c r="CV3" s="356"/>
      <c r="CW3" s="356"/>
      <c r="CX3" s="356"/>
      <c r="CY3" s="356"/>
      <c r="CZ3" s="356"/>
      <c r="DA3" s="356"/>
      <c r="DB3" s="356"/>
      <c r="DC3" s="356"/>
      <c r="DD3" s="356"/>
      <c r="DE3" s="356"/>
      <c r="DF3" s="356"/>
      <c r="DG3" s="356"/>
      <c r="DH3" s="356"/>
      <c r="DI3" s="356"/>
      <c r="DJ3" s="356"/>
      <c r="DK3" s="356"/>
      <c r="DL3" s="356"/>
      <c r="DM3" s="356"/>
      <c r="DN3" s="356"/>
      <c r="DO3" s="356"/>
      <c r="DP3" s="356"/>
      <c r="DQ3" s="356"/>
      <c r="DR3" s="356"/>
      <c r="DS3" s="356"/>
      <c r="DT3" s="356"/>
      <c r="DU3" s="356"/>
      <c r="DV3" s="356"/>
      <c r="DW3" s="356"/>
      <c r="DX3" s="356"/>
      <c r="DY3" s="356"/>
      <c r="DZ3" s="356"/>
      <c r="EA3" s="356"/>
      <c r="EB3" s="356"/>
      <c r="EC3" s="356"/>
      <c r="ED3" s="356"/>
      <c r="EE3" s="356"/>
      <c r="EF3" s="356"/>
      <c r="EG3" s="356"/>
      <c r="EH3" s="356"/>
      <c r="EI3" s="356"/>
      <c r="EJ3" s="356"/>
      <c r="EK3" s="356"/>
      <c r="EL3" s="356"/>
      <c r="EM3" s="356"/>
      <c r="EN3" s="356"/>
      <c r="EO3" s="356"/>
      <c r="EP3" s="356"/>
      <c r="EQ3" s="356"/>
      <c r="ER3" s="356"/>
      <c r="ES3" s="356"/>
      <c r="ET3" s="356"/>
      <c r="EU3" s="356"/>
      <c r="EV3" s="356"/>
      <c r="EW3" s="356"/>
      <c r="EX3" s="356"/>
      <c r="EY3" s="356"/>
      <c r="EZ3" s="356"/>
      <c r="FA3" s="356"/>
      <c r="FB3" s="356"/>
      <c r="FC3" s="356"/>
      <c r="FD3" s="356"/>
      <c r="FE3" s="356"/>
      <c r="FF3" s="356"/>
      <c r="FG3" s="356"/>
      <c r="FH3" s="356"/>
      <c r="FI3" s="356"/>
      <c r="FJ3" s="356"/>
      <c r="FK3" s="356"/>
      <c r="FL3" s="356"/>
      <c r="FM3" s="356"/>
      <c r="FN3" s="356"/>
      <c r="FO3" s="356"/>
      <c r="FP3" s="356"/>
      <c r="FQ3" s="356"/>
      <c r="FR3" s="356"/>
      <c r="FS3" s="356"/>
      <c r="FT3" s="356"/>
      <c r="FU3" s="356"/>
      <c r="FV3" s="356"/>
      <c r="FW3" s="356"/>
      <c r="FX3" s="356"/>
      <c r="FY3" s="356"/>
      <c r="FZ3" s="356"/>
      <c r="GA3" s="356"/>
      <c r="GB3" s="356"/>
      <c r="GC3" s="356"/>
      <c r="GD3" s="356"/>
      <c r="GE3" s="356"/>
      <c r="GF3" s="356"/>
      <c r="GG3" s="356"/>
      <c r="GH3" s="356"/>
      <c r="GI3" s="356"/>
      <c r="GJ3" s="356"/>
      <c r="GK3" s="356"/>
      <c r="GL3" s="356"/>
      <c r="GM3" s="356"/>
      <c r="GN3" s="356"/>
      <c r="GO3" s="356"/>
      <c r="GP3" s="356"/>
      <c r="GQ3" s="356"/>
      <c r="GR3" s="356"/>
      <c r="GS3" s="356"/>
      <c r="GT3" s="356"/>
      <c r="GU3" s="356"/>
      <c r="GV3" s="356"/>
      <c r="GW3" s="356"/>
      <c r="GX3" s="356"/>
      <c r="GY3" s="356"/>
      <c r="GZ3" s="356"/>
      <c r="HA3" s="356"/>
      <c r="HB3" s="356"/>
      <c r="HC3" s="356"/>
      <c r="HD3" s="356"/>
      <c r="HE3" s="356"/>
      <c r="HF3" s="356"/>
      <c r="HG3" s="356"/>
      <c r="HH3" s="356"/>
      <c r="HI3" s="356"/>
      <c r="HJ3" s="356"/>
      <c r="HK3" s="356"/>
      <c r="HL3" s="356"/>
      <c r="HM3" s="356"/>
      <c r="HN3" s="356"/>
      <c r="HO3" s="356"/>
      <c r="HP3" s="356"/>
      <c r="HQ3" s="356"/>
      <c r="HR3" s="356"/>
      <c r="HS3" s="356"/>
      <c r="HT3" s="356"/>
      <c r="HU3" s="356"/>
      <c r="HV3" s="356"/>
      <c r="HW3" s="356"/>
      <c r="HX3" s="356"/>
      <c r="HY3" s="356"/>
      <c r="HZ3" s="356"/>
      <c r="IA3" s="356"/>
      <c r="IB3" s="356"/>
      <c r="IC3" s="356"/>
      <c r="ID3" s="356"/>
      <c r="IE3" s="356"/>
      <c r="IF3" s="356"/>
      <c r="IG3" s="356"/>
      <c r="IH3" s="356"/>
      <c r="II3" s="356"/>
      <c r="IJ3" s="356"/>
      <c r="IK3" s="356"/>
      <c r="IL3" s="356"/>
      <c r="IM3" s="356"/>
      <c r="IN3" s="356"/>
      <c r="IO3" s="356"/>
      <c r="IP3" s="356"/>
      <c r="IQ3" s="356"/>
      <c r="IR3" s="356"/>
      <c r="IS3" s="356"/>
      <c r="IT3" s="356"/>
      <c r="IU3" s="356"/>
      <c r="IV3" s="356"/>
      <c r="IW3" s="356"/>
      <c r="IX3" s="356"/>
      <c r="IY3" s="356"/>
      <c r="IZ3" s="356"/>
      <c r="JA3" s="356"/>
      <c r="JB3" s="356"/>
      <c r="JC3" s="356"/>
      <c r="JD3" s="356"/>
      <c r="JE3" s="356"/>
      <c r="JF3" s="356"/>
      <c r="JG3" s="356"/>
      <c r="JH3" s="356"/>
      <c r="JI3" s="356"/>
      <c r="JJ3" s="356"/>
      <c r="JK3" s="356"/>
      <c r="JL3" s="356"/>
      <c r="JM3" s="356"/>
      <c r="JN3" s="356"/>
      <c r="JO3" s="356"/>
      <c r="JP3" s="356"/>
      <c r="JQ3" s="356"/>
      <c r="JR3" s="356"/>
      <c r="JS3" s="356"/>
      <c r="JT3" s="356"/>
      <c r="JU3" s="356"/>
      <c r="JV3" s="356"/>
      <c r="JW3" s="356"/>
      <c r="JX3" s="356"/>
      <c r="JY3" s="356"/>
      <c r="JZ3" s="356"/>
      <c r="KA3" s="356"/>
      <c r="KB3" s="356"/>
      <c r="KC3" s="356"/>
      <c r="KD3" s="356"/>
      <c r="KE3" s="356"/>
      <c r="KF3" s="356"/>
      <c r="KG3" s="356"/>
      <c r="KH3" s="356"/>
      <c r="KI3" s="356"/>
      <c r="KJ3" s="356"/>
      <c r="KK3" s="356"/>
      <c r="KL3" s="356"/>
      <c r="KM3" s="356"/>
      <c r="KN3" s="356"/>
      <c r="KO3" s="356"/>
      <c r="KP3" s="356"/>
      <c r="KQ3" s="356"/>
      <c r="KR3" s="356"/>
      <c r="KS3" s="356"/>
      <c r="KT3" s="356"/>
      <c r="KU3" s="356"/>
      <c r="KV3" s="356"/>
      <c r="KW3" s="356"/>
      <c r="KX3" s="356"/>
      <c r="KY3" s="356"/>
      <c r="KZ3" s="356"/>
      <c r="LA3" s="356"/>
      <c r="LB3" s="356"/>
      <c r="LC3" s="356"/>
      <c r="LD3" s="356"/>
      <c r="LE3" s="356"/>
      <c r="LF3" s="356"/>
      <c r="LG3" s="356"/>
      <c r="LH3" s="356"/>
      <c r="LI3" s="356"/>
      <c r="LJ3" s="356"/>
      <c r="LK3" s="356"/>
      <c r="LL3" s="356"/>
      <c r="LM3" s="356"/>
      <c r="LN3" s="356"/>
      <c r="LO3" s="356"/>
      <c r="LP3" s="356"/>
      <c r="LQ3" s="356"/>
      <c r="LR3" s="356"/>
      <c r="LS3" s="356"/>
      <c r="LT3" s="356"/>
      <c r="LU3" s="356"/>
      <c r="LV3" s="356"/>
      <c r="LW3" s="356"/>
      <c r="LX3" s="356"/>
      <c r="LY3" s="356"/>
      <c r="LZ3" s="356"/>
      <c r="MA3" s="356"/>
      <c r="MB3" s="356"/>
      <c r="MC3" s="356"/>
      <c r="MD3" s="356"/>
      <c r="ME3" s="356"/>
      <c r="MF3" s="356"/>
      <c r="MG3" s="356"/>
      <c r="MH3" s="356"/>
      <c r="MI3" s="356"/>
      <c r="MJ3" s="356"/>
      <c r="MK3" s="356"/>
      <c r="ML3" s="356"/>
      <c r="MM3" s="356"/>
      <c r="MN3" s="356"/>
      <c r="MO3" s="356"/>
      <c r="MP3" s="356"/>
      <c r="MQ3" s="356"/>
      <c r="MR3" s="356"/>
      <c r="MS3" s="356"/>
      <c r="MT3" s="356"/>
      <c r="MU3" s="356"/>
      <c r="MV3" s="356"/>
      <c r="MW3" s="356"/>
      <c r="MX3" s="356"/>
      <c r="MY3" s="356"/>
      <c r="MZ3" s="356"/>
      <c r="NA3" s="356"/>
      <c r="NB3" s="356"/>
      <c r="NC3" s="356"/>
      <c r="ND3" s="356"/>
      <c r="NE3" s="356"/>
      <c r="NF3" s="356"/>
      <c r="NG3" s="356"/>
      <c r="NH3" s="356"/>
      <c r="NI3" s="356"/>
      <c r="NJ3" s="356"/>
      <c r="NK3" s="356"/>
      <c r="NL3" s="356"/>
      <c r="NM3" s="356"/>
      <c r="NN3" s="356"/>
      <c r="NO3" s="356"/>
      <c r="NP3" s="356"/>
      <c r="NQ3" s="356"/>
      <c r="NR3" s="356"/>
      <c r="NS3" s="356"/>
      <c r="NT3" s="356"/>
      <c r="NU3" s="356"/>
      <c r="NV3" s="356"/>
      <c r="NW3" s="356"/>
      <c r="NX3" s="356"/>
      <c r="NY3" s="356"/>
      <c r="NZ3" s="356"/>
      <c r="OA3" s="356"/>
      <c r="OB3" s="356"/>
      <c r="OC3" s="356"/>
      <c r="OD3" s="356"/>
      <c r="OE3" s="356"/>
      <c r="OF3" s="356"/>
      <c r="OG3" s="356"/>
      <c r="OH3" s="356"/>
      <c r="OI3" s="356"/>
      <c r="OJ3" s="356"/>
      <c r="OK3" s="356"/>
      <c r="OL3" s="356"/>
      <c r="OM3" s="356"/>
      <c r="ON3" s="356"/>
      <c r="OO3" s="356"/>
      <c r="OP3" s="356"/>
      <c r="OQ3" s="356"/>
      <c r="OR3" s="356"/>
      <c r="OS3" s="356"/>
      <c r="OT3" s="356"/>
      <c r="OU3" s="356"/>
      <c r="OV3" s="356"/>
      <c r="OW3" s="356"/>
      <c r="OX3" s="356"/>
      <c r="OY3" s="356"/>
      <c r="OZ3" s="356"/>
      <c r="PA3" s="356"/>
      <c r="PB3" s="356"/>
      <c r="PC3" s="356"/>
      <c r="PD3" s="356"/>
      <c r="PE3" s="356"/>
      <c r="PF3" s="356"/>
      <c r="PG3" s="356"/>
      <c r="PH3" s="356"/>
      <c r="PI3" s="356"/>
      <c r="PJ3" s="356"/>
      <c r="PK3" s="356"/>
      <c r="PL3" s="356"/>
      <c r="PM3" s="356"/>
      <c r="PN3" s="356"/>
      <c r="PO3" s="356"/>
      <c r="PP3" s="356"/>
      <c r="PQ3" s="356"/>
      <c r="PR3" s="356"/>
      <c r="PS3" s="356"/>
      <c r="PT3" s="356"/>
      <c r="PU3" s="356"/>
      <c r="PV3" s="356"/>
      <c r="PW3" s="356"/>
      <c r="PX3" s="356"/>
      <c r="PY3" s="356"/>
      <c r="PZ3" s="356"/>
      <c r="QA3" s="356"/>
      <c r="QB3" s="356"/>
      <c r="QC3" s="356"/>
      <c r="QD3" s="356"/>
      <c r="QE3" s="356"/>
      <c r="QF3" s="356"/>
      <c r="QG3" s="356"/>
      <c r="QH3" s="356"/>
      <c r="QI3" s="356"/>
      <c r="QJ3" s="356"/>
      <c r="QK3" s="356"/>
      <c r="QL3" s="356"/>
      <c r="QM3" s="356"/>
      <c r="QN3" s="356"/>
      <c r="QO3" s="356"/>
      <c r="QP3" s="356"/>
      <c r="QQ3" s="356"/>
      <c r="QR3" s="356"/>
      <c r="QS3" s="356"/>
      <c r="QT3" s="356"/>
      <c r="QU3" s="356"/>
      <c r="QV3" s="356"/>
      <c r="QW3" s="356"/>
      <c r="QX3" s="356"/>
      <c r="QY3" s="356"/>
      <c r="QZ3" s="356"/>
      <c r="RA3" s="356"/>
      <c r="RB3" s="356"/>
      <c r="RC3" s="356"/>
      <c r="RD3" s="356"/>
      <c r="RE3" s="356"/>
      <c r="RF3" s="356"/>
      <c r="RG3" s="356"/>
      <c r="RH3" s="356"/>
      <c r="RI3" s="356"/>
      <c r="RJ3" s="356"/>
      <c r="RK3" s="356"/>
      <c r="RL3" s="356"/>
      <c r="RM3" s="356"/>
      <c r="RN3" s="356"/>
      <c r="RO3" s="356"/>
      <c r="RP3" s="356"/>
      <c r="RQ3" s="356"/>
      <c r="RR3" s="356"/>
      <c r="RS3" s="356"/>
      <c r="RT3" s="356"/>
      <c r="RU3" s="356"/>
      <c r="RV3" s="356"/>
      <c r="RW3" s="356"/>
      <c r="RX3" s="356"/>
      <c r="RY3" s="356"/>
      <c r="RZ3" s="356"/>
      <c r="SA3" s="356"/>
      <c r="SB3" s="356"/>
      <c r="SC3" s="356"/>
      <c r="SD3" s="356"/>
      <c r="SE3" s="356"/>
      <c r="SF3" s="356"/>
      <c r="SG3" s="356"/>
      <c r="SH3" s="356"/>
      <c r="SI3" s="356"/>
      <c r="SJ3" s="356"/>
      <c r="SK3" s="356"/>
      <c r="SL3" s="356"/>
      <c r="SM3" s="356"/>
      <c r="SN3" s="356"/>
      <c r="SO3" s="356"/>
      <c r="SP3" s="356"/>
      <c r="SQ3" s="356"/>
      <c r="SR3" s="356"/>
      <c r="SS3" s="356"/>
      <c r="ST3" s="356"/>
      <c r="SU3" s="356"/>
      <c r="SV3" s="356"/>
      <c r="SW3" s="356"/>
      <c r="SX3" s="356"/>
      <c r="SY3" s="356"/>
      <c r="SZ3" s="356"/>
      <c r="TA3" s="356"/>
      <c r="TB3" s="356"/>
      <c r="TC3" s="356"/>
      <c r="TD3" s="356"/>
      <c r="TE3" s="356"/>
      <c r="TF3" s="356"/>
      <c r="TG3" s="356"/>
      <c r="TH3" s="356"/>
      <c r="TI3" s="356"/>
      <c r="TJ3" s="356"/>
      <c r="TK3" s="356"/>
      <c r="TL3" s="356"/>
      <c r="TM3" s="356"/>
      <c r="TN3" s="356"/>
      <c r="TO3" s="356"/>
      <c r="TP3" s="356"/>
      <c r="TQ3" s="356"/>
      <c r="TR3" s="356"/>
      <c r="TS3" s="356"/>
      <c r="TT3" s="356"/>
      <c r="TU3" s="356"/>
      <c r="TV3" s="356"/>
      <c r="TW3" s="356"/>
      <c r="TX3" s="356"/>
      <c r="TY3" s="356"/>
      <c r="TZ3" s="356"/>
      <c r="UA3" s="356"/>
      <c r="UB3" s="356"/>
      <c r="UC3" s="356"/>
      <c r="UD3" s="356"/>
      <c r="UE3" s="356"/>
      <c r="UF3" s="356"/>
      <c r="UG3" s="356"/>
      <c r="UH3" s="356"/>
      <c r="UI3" s="356"/>
      <c r="UJ3" s="356"/>
      <c r="UK3" s="356"/>
      <c r="UL3" s="356"/>
      <c r="UM3" s="356"/>
      <c r="UN3" s="356"/>
      <c r="UO3" s="356"/>
      <c r="UP3" s="356"/>
      <c r="UQ3" s="356"/>
      <c r="UR3" s="356"/>
      <c r="US3" s="356"/>
      <c r="UT3" s="356"/>
      <c r="UU3" s="356"/>
      <c r="UV3" s="356"/>
      <c r="UW3" s="356"/>
      <c r="UX3" s="356"/>
      <c r="UY3" s="356"/>
      <c r="UZ3" s="356"/>
      <c r="VA3" s="356"/>
      <c r="VB3" s="356"/>
      <c r="VC3" s="356"/>
      <c r="VD3" s="356"/>
      <c r="VE3" s="356"/>
      <c r="VF3" s="356"/>
      <c r="VG3" s="356"/>
      <c r="VH3" s="356"/>
      <c r="VI3" s="356"/>
      <c r="VJ3" s="356"/>
      <c r="VK3" s="356"/>
      <c r="VL3" s="356"/>
      <c r="VM3" s="356"/>
      <c r="VN3" s="356"/>
      <c r="VO3" s="356"/>
      <c r="VP3" s="356"/>
      <c r="VQ3" s="356"/>
      <c r="VR3" s="356"/>
      <c r="VS3" s="356"/>
      <c r="VT3" s="356"/>
      <c r="VU3" s="356"/>
      <c r="VV3" s="356"/>
      <c r="VW3" s="356"/>
      <c r="VX3" s="356"/>
      <c r="VY3" s="356"/>
      <c r="VZ3" s="356"/>
      <c r="WA3" s="356"/>
      <c r="WB3" s="356"/>
      <c r="WC3" s="356"/>
      <c r="WD3" s="356"/>
      <c r="WE3" s="356"/>
      <c r="WF3" s="356"/>
      <c r="WG3" s="356"/>
      <c r="WH3" s="356"/>
      <c r="WI3" s="356"/>
      <c r="WJ3" s="356"/>
      <c r="WK3" s="356"/>
      <c r="WL3" s="356"/>
      <c r="WM3" s="356"/>
      <c r="WN3" s="356"/>
      <c r="WO3" s="356"/>
      <c r="WP3" s="356"/>
      <c r="WQ3" s="356"/>
      <c r="WR3" s="356"/>
      <c r="WS3" s="356"/>
      <c r="WT3" s="356"/>
      <c r="WU3" s="356"/>
      <c r="WV3" s="356"/>
      <c r="WW3" s="356"/>
      <c r="WX3" s="356"/>
      <c r="WY3" s="356"/>
      <c r="WZ3" s="356"/>
      <c r="XA3" s="356"/>
      <c r="XB3" s="356"/>
      <c r="XC3" s="356"/>
      <c r="XD3" s="356"/>
      <c r="XE3" s="356"/>
      <c r="XF3" s="356"/>
      <c r="XG3" s="356"/>
      <c r="XH3" s="356"/>
      <c r="XI3" s="356"/>
      <c r="XJ3" s="356"/>
      <c r="XK3" s="356"/>
      <c r="XL3" s="356"/>
      <c r="XM3" s="356"/>
      <c r="XN3" s="356"/>
      <c r="XO3" s="356"/>
      <c r="XP3" s="356"/>
      <c r="XQ3" s="356"/>
      <c r="XR3" s="356"/>
      <c r="XS3" s="356"/>
      <c r="XT3" s="356"/>
      <c r="XU3" s="356"/>
      <c r="XV3" s="356"/>
      <c r="XW3" s="356"/>
      <c r="XX3" s="356"/>
      <c r="XY3" s="356"/>
      <c r="XZ3" s="356"/>
      <c r="YA3" s="356"/>
      <c r="YB3" s="356"/>
      <c r="YC3" s="356"/>
      <c r="YD3" s="356"/>
      <c r="YE3" s="356"/>
      <c r="YF3" s="356"/>
      <c r="YG3" s="356"/>
      <c r="YH3" s="356"/>
      <c r="YI3" s="356"/>
      <c r="YJ3" s="356"/>
      <c r="YK3" s="356"/>
      <c r="YL3" s="356"/>
      <c r="YM3" s="356"/>
      <c r="YN3" s="356"/>
      <c r="YO3" s="356"/>
      <c r="YP3" s="356"/>
      <c r="YQ3" s="356"/>
      <c r="YR3" s="356"/>
      <c r="YS3" s="356"/>
      <c r="YT3" s="356"/>
      <c r="YU3" s="356"/>
      <c r="YV3" s="356"/>
      <c r="YW3" s="356"/>
      <c r="YX3" s="356"/>
      <c r="YY3" s="356"/>
      <c r="YZ3" s="356"/>
      <c r="ZA3" s="356"/>
      <c r="ZB3" s="356"/>
      <c r="ZC3" s="356"/>
      <c r="ZD3" s="356"/>
      <c r="ZE3" s="356"/>
      <c r="ZF3" s="356"/>
      <c r="ZG3" s="356"/>
      <c r="ZH3" s="356"/>
      <c r="ZI3" s="356"/>
      <c r="ZJ3" s="356"/>
      <c r="ZK3" s="356"/>
      <c r="ZL3" s="356"/>
      <c r="ZM3" s="356"/>
      <c r="ZN3" s="356"/>
      <c r="ZO3" s="356"/>
      <c r="ZP3" s="356"/>
      <c r="ZQ3" s="356"/>
      <c r="ZR3" s="356"/>
      <c r="ZS3" s="356"/>
      <c r="ZT3" s="356"/>
      <c r="ZU3" s="356"/>
      <c r="ZV3" s="356"/>
      <c r="ZW3" s="356"/>
      <c r="ZX3" s="356"/>
      <c r="ZY3" s="356"/>
      <c r="ZZ3" s="356"/>
      <c r="AAA3" s="356"/>
      <c r="AAB3" s="356"/>
      <c r="AAC3" s="356"/>
      <c r="AAD3" s="356"/>
      <c r="AAE3" s="356"/>
      <c r="AAF3" s="356"/>
      <c r="AAG3" s="356"/>
      <c r="AAH3" s="356"/>
      <c r="AAI3" s="356"/>
      <c r="AAJ3" s="356"/>
      <c r="AAK3" s="356"/>
      <c r="AAL3" s="356"/>
      <c r="AAM3" s="356"/>
      <c r="AAN3" s="356"/>
      <c r="AAO3" s="356"/>
      <c r="AAP3" s="356"/>
      <c r="AAQ3" s="356"/>
      <c r="AAR3" s="356"/>
      <c r="AAS3" s="356"/>
      <c r="AAT3" s="356"/>
      <c r="AAU3" s="356"/>
      <c r="AAV3" s="356"/>
      <c r="AAW3" s="356"/>
      <c r="AAX3" s="356"/>
      <c r="AAY3" s="356"/>
      <c r="AAZ3" s="356"/>
      <c r="ABA3" s="356"/>
      <c r="ABB3" s="356"/>
      <c r="ABC3" s="356"/>
      <c r="ABD3" s="356"/>
      <c r="ABE3" s="356"/>
      <c r="ABF3" s="356"/>
      <c r="ABG3" s="356"/>
      <c r="ABH3" s="356"/>
      <c r="ABI3" s="356"/>
      <c r="ABJ3" s="356"/>
      <c r="ABK3" s="356"/>
      <c r="ABL3" s="356"/>
      <c r="ABM3" s="356"/>
      <c r="ABN3" s="356"/>
      <c r="ABO3" s="356"/>
      <c r="ABP3" s="356"/>
      <c r="ABQ3" s="356"/>
      <c r="ABR3" s="356"/>
      <c r="ABS3" s="356"/>
      <c r="ABT3" s="356"/>
      <c r="ABU3" s="356"/>
      <c r="ABV3" s="356"/>
      <c r="ABW3" s="356"/>
      <c r="ABX3" s="356"/>
      <c r="ABY3" s="356"/>
      <c r="ABZ3" s="356"/>
      <c r="ACA3" s="356"/>
      <c r="ACB3" s="356"/>
      <c r="ACC3" s="356"/>
      <c r="ACD3" s="356"/>
      <c r="ACE3" s="356"/>
      <c r="ACF3" s="356"/>
      <c r="ACG3" s="356"/>
      <c r="ACH3" s="356"/>
      <c r="ACI3" s="356"/>
      <c r="ACJ3" s="356"/>
      <c r="ACK3" s="356"/>
      <c r="ACL3" s="356"/>
      <c r="ACM3" s="356"/>
      <c r="ACN3" s="356"/>
      <c r="ACO3" s="356"/>
      <c r="ACP3" s="356"/>
      <c r="ACQ3" s="356"/>
      <c r="ACR3" s="356"/>
      <c r="ACS3" s="356"/>
      <c r="ACT3" s="356"/>
      <c r="ACU3" s="356"/>
      <c r="ACV3" s="356"/>
      <c r="ACW3" s="356"/>
      <c r="ACX3" s="356"/>
      <c r="ACY3" s="356"/>
      <c r="ACZ3" s="356"/>
      <c r="ADA3" s="356"/>
      <c r="ADB3" s="356"/>
      <c r="ADC3" s="356"/>
      <c r="ADD3" s="356"/>
      <c r="ADE3" s="356"/>
      <c r="ADF3" s="356"/>
      <c r="ADG3" s="356"/>
      <c r="ADH3" s="356"/>
      <c r="ADI3" s="356"/>
      <c r="ADJ3" s="356"/>
      <c r="ADK3" s="356"/>
      <c r="ADL3" s="356"/>
      <c r="ADM3" s="356"/>
      <c r="ADN3" s="356"/>
      <c r="ADO3" s="356"/>
      <c r="ADP3" s="356"/>
      <c r="ADQ3" s="356"/>
      <c r="ADR3" s="356"/>
      <c r="ADS3" s="356"/>
      <c r="ADT3" s="356"/>
      <c r="ADU3" s="356"/>
      <c r="ADV3" s="356"/>
      <c r="ADW3" s="356"/>
      <c r="ADX3" s="356"/>
      <c r="ADY3" s="356"/>
      <c r="ADZ3" s="356"/>
      <c r="AEA3" s="356"/>
      <c r="AEB3" s="356"/>
      <c r="AEC3" s="356"/>
      <c r="AED3" s="356"/>
      <c r="AEE3" s="356"/>
      <c r="AEF3" s="356"/>
      <c r="AEG3" s="356"/>
      <c r="AEH3" s="356"/>
      <c r="AEI3" s="356"/>
      <c r="AEJ3" s="356"/>
      <c r="AEK3" s="356"/>
      <c r="AEL3" s="356"/>
      <c r="AEM3" s="356"/>
      <c r="AEN3" s="356"/>
      <c r="AEO3" s="356"/>
      <c r="AEP3" s="356"/>
      <c r="AEQ3" s="356"/>
      <c r="AER3" s="356"/>
      <c r="AES3" s="356"/>
      <c r="AET3" s="356"/>
      <c r="AEU3" s="356"/>
      <c r="AEV3" s="356"/>
      <c r="AEW3" s="356"/>
      <c r="AEX3" s="356"/>
      <c r="AEY3" s="356"/>
      <c r="AEZ3" s="356"/>
      <c r="AFA3" s="356"/>
      <c r="AFB3" s="356"/>
      <c r="AFC3" s="356"/>
      <c r="AFD3" s="356"/>
      <c r="AFE3" s="356"/>
      <c r="AFF3" s="356"/>
      <c r="AFG3" s="356"/>
      <c r="AFH3" s="356"/>
      <c r="AFI3" s="356"/>
      <c r="AFJ3" s="356"/>
      <c r="AFK3" s="356"/>
      <c r="AFL3" s="356"/>
      <c r="AFM3" s="356"/>
      <c r="AFN3" s="356"/>
      <c r="AFO3" s="356"/>
      <c r="AFP3" s="356"/>
      <c r="AFQ3" s="356"/>
      <c r="AFR3" s="356"/>
      <c r="AFS3" s="356"/>
      <c r="AFT3" s="356"/>
      <c r="AFU3" s="356"/>
      <c r="AFV3" s="356"/>
      <c r="AFW3" s="356"/>
      <c r="AFX3" s="356"/>
      <c r="AFY3" s="356"/>
      <c r="AFZ3" s="356"/>
      <c r="AGA3" s="356"/>
    </row>
    <row r="4" spans="1:859" s="261" customFormat="1" ht="33.950000000000003" customHeight="1" x14ac:dyDescent="0.2">
      <c r="A4" s="184" t="str">
        <f ca="1">IF((O4="X"),"■",IF(OR((O4&gt;=120),(O4="N/A")),"▲",IF(AND((O4&gt;=90),(O4&lt;120)),"►",IF(AND((O4&lt;90),(O4&gt;=0)),"◄",IF((O4&lt;0),"▼","")))))</f>
        <v>▼</v>
      </c>
      <c r="B4" s="184" t="s">
        <v>20</v>
      </c>
      <c r="C4" s="195" t="s">
        <v>285</v>
      </c>
      <c r="D4" s="184" t="s">
        <v>22</v>
      </c>
      <c r="E4" s="184" t="s">
        <v>286</v>
      </c>
      <c r="F4" s="195" t="s">
        <v>180</v>
      </c>
      <c r="G4" s="145" t="s">
        <v>181</v>
      </c>
      <c r="H4" s="184" t="s">
        <v>1099</v>
      </c>
      <c r="I4" s="191">
        <v>3459</v>
      </c>
      <c r="J4" s="192">
        <v>3459</v>
      </c>
      <c r="K4" s="192">
        <f>I4-J4</f>
        <v>0</v>
      </c>
      <c r="L4" s="184" t="s">
        <v>27</v>
      </c>
      <c r="M4" s="193">
        <v>41790</v>
      </c>
      <c r="N4" s="193">
        <v>42155</v>
      </c>
      <c r="O4" s="184">
        <f ca="1">IF((N4="INDETERMINADO"),"N/A",IF((L4="ENCERRADO"),"X",(N4-TODAY())))</f>
        <v>-64</v>
      </c>
      <c r="P4" s="195" t="s">
        <v>1118</v>
      </c>
      <c r="Q4" s="183" t="s">
        <v>29</v>
      </c>
      <c r="R4" s="184" t="s">
        <v>30</v>
      </c>
      <c r="S4" s="195" t="s">
        <v>31</v>
      </c>
      <c r="T4" s="194" t="s">
        <v>153</v>
      </c>
      <c r="U4" s="184" t="s">
        <v>33</v>
      </c>
      <c r="V4" s="183" t="s">
        <v>1119</v>
      </c>
      <c r="W4" s="184"/>
      <c r="X4" s="356"/>
      <c r="Y4" s="356"/>
      <c r="Z4" s="356"/>
      <c r="AA4" s="356"/>
      <c r="AB4" s="356"/>
      <c r="AC4" s="356"/>
      <c r="AD4" s="356"/>
      <c r="AE4" s="356"/>
      <c r="AF4" s="356"/>
      <c r="AG4" s="356"/>
      <c r="AH4" s="356"/>
      <c r="AI4" s="356"/>
      <c r="AJ4" s="356"/>
      <c r="AK4" s="356"/>
      <c r="AL4" s="356"/>
      <c r="AM4" s="356"/>
      <c r="AN4" s="356"/>
      <c r="AO4" s="356"/>
      <c r="AP4" s="356"/>
      <c r="AQ4" s="356"/>
      <c r="AR4" s="356"/>
      <c r="AS4" s="356"/>
      <c r="AT4" s="356"/>
      <c r="AU4" s="356"/>
      <c r="AV4" s="356"/>
      <c r="AW4" s="356"/>
      <c r="AX4" s="356"/>
      <c r="AY4" s="356"/>
      <c r="AZ4" s="356"/>
      <c r="BA4" s="356"/>
      <c r="BB4" s="356"/>
      <c r="BC4" s="356"/>
      <c r="BD4" s="356"/>
      <c r="BE4" s="356"/>
      <c r="BF4" s="356"/>
      <c r="BG4" s="356"/>
      <c r="BH4" s="356"/>
      <c r="BI4" s="356"/>
      <c r="BJ4" s="356"/>
      <c r="BK4" s="356"/>
      <c r="BL4" s="356"/>
      <c r="BM4" s="356"/>
      <c r="BN4" s="356"/>
      <c r="BO4" s="356"/>
      <c r="BP4" s="356"/>
      <c r="BQ4" s="356"/>
      <c r="BR4" s="356"/>
      <c r="BS4" s="356"/>
      <c r="BT4" s="356"/>
      <c r="BU4" s="356"/>
      <c r="BV4" s="356"/>
      <c r="BW4" s="356"/>
      <c r="BX4" s="356"/>
      <c r="BY4" s="356"/>
      <c r="BZ4" s="356"/>
      <c r="CA4" s="356"/>
      <c r="CB4" s="356"/>
      <c r="CC4" s="356"/>
      <c r="CD4" s="356"/>
      <c r="CE4" s="356"/>
      <c r="CF4" s="356"/>
      <c r="CG4" s="356"/>
      <c r="CH4" s="356"/>
      <c r="CI4" s="356"/>
      <c r="CJ4" s="356"/>
      <c r="CK4" s="356"/>
      <c r="CL4" s="356"/>
      <c r="CM4" s="356"/>
      <c r="CN4" s="356"/>
      <c r="CO4" s="356"/>
      <c r="CP4" s="356"/>
      <c r="CQ4" s="356"/>
      <c r="CR4" s="356"/>
      <c r="CS4" s="356"/>
      <c r="CT4" s="356"/>
      <c r="CU4" s="356"/>
      <c r="CV4" s="356"/>
      <c r="CW4" s="356"/>
      <c r="CX4" s="356"/>
      <c r="CY4" s="356"/>
      <c r="CZ4" s="356"/>
      <c r="DA4" s="356"/>
      <c r="DB4" s="356"/>
      <c r="DC4" s="356"/>
      <c r="DD4" s="356"/>
      <c r="DE4" s="356"/>
      <c r="DF4" s="356"/>
      <c r="DG4" s="356"/>
      <c r="DH4" s="356"/>
      <c r="DI4" s="356"/>
      <c r="DJ4" s="356"/>
      <c r="DK4" s="356"/>
      <c r="DL4" s="356"/>
      <c r="DM4" s="356"/>
      <c r="DN4" s="356"/>
      <c r="DO4" s="356"/>
      <c r="DP4" s="356"/>
      <c r="DQ4" s="356"/>
      <c r="DR4" s="356"/>
      <c r="DS4" s="356"/>
      <c r="DT4" s="356"/>
      <c r="DU4" s="356"/>
      <c r="DV4" s="356"/>
      <c r="DW4" s="356"/>
      <c r="DX4" s="356"/>
      <c r="DY4" s="356"/>
      <c r="DZ4" s="356"/>
      <c r="EA4" s="356"/>
      <c r="EB4" s="356"/>
      <c r="EC4" s="356"/>
      <c r="ED4" s="356"/>
      <c r="EE4" s="356"/>
      <c r="EF4" s="356"/>
      <c r="EG4" s="356"/>
      <c r="EH4" s="356"/>
      <c r="EI4" s="356"/>
      <c r="EJ4" s="356"/>
      <c r="EK4" s="356"/>
      <c r="EL4" s="356"/>
      <c r="EM4" s="356"/>
      <c r="EN4" s="356"/>
      <c r="EO4" s="356"/>
      <c r="EP4" s="356"/>
      <c r="EQ4" s="356"/>
      <c r="ER4" s="356"/>
      <c r="ES4" s="356"/>
      <c r="ET4" s="356"/>
      <c r="EU4" s="356"/>
      <c r="EV4" s="356"/>
      <c r="EW4" s="356"/>
      <c r="EX4" s="356"/>
      <c r="EY4" s="356"/>
      <c r="EZ4" s="356"/>
      <c r="FA4" s="356"/>
      <c r="FB4" s="356"/>
      <c r="FC4" s="356"/>
      <c r="FD4" s="356"/>
      <c r="FE4" s="356"/>
      <c r="FF4" s="356"/>
      <c r="FG4" s="356"/>
      <c r="FH4" s="356"/>
      <c r="FI4" s="356"/>
      <c r="FJ4" s="356"/>
      <c r="FK4" s="356"/>
      <c r="FL4" s="356"/>
      <c r="FM4" s="356"/>
      <c r="FN4" s="356"/>
      <c r="FO4" s="356"/>
      <c r="FP4" s="356"/>
      <c r="FQ4" s="356"/>
      <c r="FR4" s="356"/>
      <c r="FS4" s="356"/>
      <c r="FT4" s="356"/>
      <c r="FU4" s="356"/>
      <c r="FV4" s="356"/>
      <c r="FW4" s="356"/>
      <c r="FX4" s="356"/>
      <c r="FY4" s="356"/>
      <c r="FZ4" s="356"/>
      <c r="GA4" s="356"/>
      <c r="GB4" s="356"/>
      <c r="GC4" s="356"/>
      <c r="GD4" s="356"/>
      <c r="GE4" s="356"/>
      <c r="GF4" s="356"/>
      <c r="GG4" s="356"/>
      <c r="GH4" s="356"/>
      <c r="GI4" s="356"/>
      <c r="GJ4" s="356"/>
      <c r="GK4" s="356"/>
      <c r="GL4" s="356"/>
      <c r="GM4" s="356"/>
      <c r="GN4" s="356"/>
      <c r="GO4" s="356"/>
      <c r="GP4" s="356"/>
      <c r="GQ4" s="356"/>
      <c r="GR4" s="356"/>
      <c r="GS4" s="356"/>
      <c r="GT4" s="356"/>
      <c r="GU4" s="356"/>
      <c r="GV4" s="356"/>
      <c r="GW4" s="356"/>
      <c r="GX4" s="356"/>
      <c r="GY4" s="356"/>
      <c r="GZ4" s="356"/>
      <c r="HA4" s="356"/>
      <c r="HB4" s="356"/>
      <c r="HC4" s="356"/>
      <c r="HD4" s="356"/>
      <c r="HE4" s="356"/>
      <c r="HF4" s="356"/>
      <c r="HG4" s="356"/>
      <c r="HH4" s="356"/>
      <c r="HI4" s="356"/>
      <c r="HJ4" s="356"/>
      <c r="HK4" s="356"/>
      <c r="HL4" s="356"/>
      <c r="HM4" s="356"/>
      <c r="HN4" s="356"/>
      <c r="HO4" s="356"/>
      <c r="HP4" s="356"/>
      <c r="HQ4" s="356"/>
      <c r="HR4" s="356"/>
      <c r="HS4" s="356"/>
      <c r="HT4" s="356"/>
      <c r="HU4" s="356"/>
      <c r="HV4" s="356"/>
      <c r="HW4" s="356"/>
      <c r="HX4" s="356"/>
      <c r="HY4" s="356"/>
      <c r="HZ4" s="356"/>
      <c r="IA4" s="356"/>
      <c r="IB4" s="356"/>
      <c r="IC4" s="356"/>
      <c r="ID4" s="356"/>
      <c r="IE4" s="356"/>
      <c r="IF4" s="356"/>
      <c r="IG4" s="356"/>
      <c r="IH4" s="356"/>
      <c r="II4" s="356"/>
      <c r="IJ4" s="356"/>
      <c r="IK4" s="356"/>
      <c r="IL4" s="356"/>
      <c r="IM4" s="356"/>
      <c r="IN4" s="356"/>
      <c r="IO4" s="356"/>
      <c r="IP4" s="356"/>
      <c r="IQ4" s="356"/>
      <c r="IR4" s="356"/>
      <c r="IS4" s="356"/>
      <c r="IT4" s="356"/>
      <c r="IU4" s="356"/>
      <c r="IV4" s="356"/>
      <c r="IW4" s="356"/>
      <c r="IX4" s="356"/>
      <c r="IY4" s="356"/>
      <c r="IZ4" s="356"/>
      <c r="JA4" s="356"/>
      <c r="JB4" s="356"/>
      <c r="JC4" s="356"/>
      <c r="JD4" s="356"/>
      <c r="JE4" s="356"/>
      <c r="JF4" s="356"/>
      <c r="JG4" s="356"/>
      <c r="JH4" s="356"/>
      <c r="JI4" s="356"/>
      <c r="JJ4" s="356"/>
      <c r="JK4" s="356"/>
      <c r="JL4" s="356"/>
      <c r="JM4" s="356"/>
      <c r="JN4" s="356"/>
      <c r="JO4" s="356"/>
      <c r="JP4" s="356"/>
      <c r="JQ4" s="356"/>
      <c r="JR4" s="356"/>
      <c r="JS4" s="356"/>
      <c r="JT4" s="356"/>
      <c r="JU4" s="356"/>
      <c r="JV4" s="356"/>
      <c r="JW4" s="356"/>
      <c r="JX4" s="356"/>
      <c r="JY4" s="356"/>
      <c r="JZ4" s="356"/>
      <c r="KA4" s="356"/>
      <c r="KB4" s="356"/>
      <c r="KC4" s="356"/>
      <c r="KD4" s="356"/>
      <c r="KE4" s="356"/>
      <c r="KF4" s="356"/>
      <c r="KG4" s="356"/>
      <c r="KH4" s="356"/>
      <c r="KI4" s="356"/>
      <c r="KJ4" s="356"/>
      <c r="KK4" s="356"/>
      <c r="KL4" s="356"/>
      <c r="KM4" s="356"/>
      <c r="KN4" s="356"/>
      <c r="KO4" s="356"/>
      <c r="KP4" s="356"/>
      <c r="KQ4" s="356"/>
      <c r="KR4" s="356"/>
      <c r="KS4" s="356"/>
      <c r="KT4" s="356"/>
      <c r="KU4" s="356"/>
      <c r="KV4" s="356"/>
      <c r="KW4" s="356"/>
      <c r="KX4" s="356"/>
      <c r="KY4" s="356"/>
      <c r="KZ4" s="356"/>
      <c r="LA4" s="356"/>
      <c r="LB4" s="356"/>
      <c r="LC4" s="356"/>
      <c r="LD4" s="356"/>
      <c r="LE4" s="356"/>
      <c r="LF4" s="356"/>
      <c r="LG4" s="356"/>
      <c r="LH4" s="356"/>
      <c r="LI4" s="356"/>
      <c r="LJ4" s="356"/>
      <c r="LK4" s="356"/>
      <c r="LL4" s="356"/>
      <c r="LM4" s="356"/>
      <c r="LN4" s="356"/>
      <c r="LO4" s="356"/>
      <c r="LP4" s="356"/>
      <c r="LQ4" s="356"/>
      <c r="LR4" s="356"/>
      <c r="LS4" s="356"/>
      <c r="LT4" s="356"/>
      <c r="LU4" s="356"/>
      <c r="LV4" s="356"/>
      <c r="LW4" s="356"/>
      <c r="LX4" s="356"/>
      <c r="LY4" s="356"/>
      <c r="LZ4" s="356"/>
      <c r="MA4" s="356"/>
      <c r="MB4" s="356"/>
      <c r="MC4" s="356"/>
      <c r="MD4" s="356"/>
      <c r="ME4" s="356"/>
      <c r="MF4" s="356"/>
      <c r="MG4" s="356"/>
      <c r="MH4" s="356"/>
      <c r="MI4" s="356"/>
      <c r="MJ4" s="356"/>
      <c r="MK4" s="356"/>
      <c r="ML4" s="356"/>
      <c r="MM4" s="356"/>
      <c r="MN4" s="356"/>
      <c r="MO4" s="356"/>
      <c r="MP4" s="356"/>
      <c r="MQ4" s="356"/>
      <c r="MR4" s="356"/>
      <c r="MS4" s="356"/>
      <c r="MT4" s="356"/>
      <c r="MU4" s="356"/>
      <c r="MV4" s="356"/>
      <c r="MW4" s="356"/>
      <c r="MX4" s="356"/>
      <c r="MY4" s="356"/>
      <c r="MZ4" s="356"/>
      <c r="NA4" s="356"/>
      <c r="NB4" s="356"/>
      <c r="NC4" s="356"/>
      <c r="ND4" s="356"/>
      <c r="NE4" s="356"/>
      <c r="NF4" s="356"/>
      <c r="NG4" s="356"/>
      <c r="NH4" s="356"/>
      <c r="NI4" s="356"/>
      <c r="NJ4" s="356"/>
      <c r="NK4" s="356"/>
      <c r="NL4" s="356"/>
      <c r="NM4" s="356"/>
      <c r="NN4" s="356"/>
      <c r="NO4" s="356"/>
      <c r="NP4" s="356"/>
      <c r="NQ4" s="356"/>
      <c r="NR4" s="356"/>
      <c r="NS4" s="356"/>
      <c r="NT4" s="356"/>
      <c r="NU4" s="356"/>
      <c r="NV4" s="356"/>
      <c r="NW4" s="356"/>
      <c r="NX4" s="356"/>
      <c r="NY4" s="356"/>
      <c r="NZ4" s="356"/>
      <c r="OA4" s="356"/>
      <c r="OB4" s="356"/>
      <c r="OC4" s="356"/>
      <c r="OD4" s="356"/>
      <c r="OE4" s="356"/>
      <c r="OF4" s="356"/>
      <c r="OG4" s="356"/>
      <c r="OH4" s="356"/>
      <c r="OI4" s="356"/>
      <c r="OJ4" s="356"/>
      <c r="OK4" s="356"/>
      <c r="OL4" s="356"/>
      <c r="OM4" s="356"/>
      <c r="ON4" s="356"/>
      <c r="OO4" s="356"/>
      <c r="OP4" s="356"/>
      <c r="OQ4" s="356"/>
      <c r="OR4" s="356"/>
      <c r="OS4" s="356"/>
      <c r="OT4" s="356"/>
      <c r="OU4" s="356"/>
      <c r="OV4" s="356"/>
      <c r="OW4" s="356"/>
      <c r="OX4" s="356"/>
      <c r="OY4" s="356"/>
      <c r="OZ4" s="356"/>
      <c r="PA4" s="356"/>
      <c r="PB4" s="356"/>
      <c r="PC4" s="356"/>
      <c r="PD4" s="356"/>
      <c r="PE4" s="356"/>
      <c r="PF4" s="356"/>
      <c r="PG4" s="356"/>
      <c r="PH4" s="356"/>
      <c r="PI4" s="356"/>
      <c r="PJ4" s="356"/>
      <c r="PK4" s="356"/>
      <c r="PL4" s="356"/>
      <c r="PM4" s="356"/>
      <c r="PN4" s="356"/>
      <c r="PO4" s="356"/>
      <c r="PP4" s="356"/>
      <c r="PQ4" s="356"/>
      <c r="PR4" s="356"/>
      <c r="PS4" s="356"/>
      <c r="PT4" s="356"/>
      <c r="PU4" s="356"/>
      <c r="PV4" s="356"/>
      <c r="PW4" s="356"/>
      <c r="PX4" s="356"/>
      <c r="PY4" s="356"/>
      <c r="PZ4" s="356"/>
      <c r="QA4" s="356"/>
      <c r="QB4" s="356"/>
      <c r="QC4" s="356"/>
      <c r="QD4" s="356"/>
      <c r="QE4" s="356"/>
      <c r="QF4" s="356"/>
      <c r="QG4" s="356"/>
      <c r="QH4" s="356"/>
      <c r="QI4" s="356"/>
      <c r="QJ4" s="356"/>
      <c r="QK4" s="356"/>
      <c r="QL4" s="356"/>
      <c r="QM4" s="356"/>
      <c r="QN4" s="356"/>
      <c r="QO4" s="356"/>
      <c r="QP4" s="356"/>
      <c r="QQ4" s="356"/>
      <c r="QR4" s="356"/>
      <c r="QS4" s="356"/>
      <c r="QT4" s="356"/>
      <c r="QU4" s="356"/>
      <c r="QV4" s="356"/>
      <c r="QW4" s="356"/>
      <c r="QX4" s="356"/>
      <c r="QY4" s="356"/>
      <c r="QZ4" s="356"/>
      <c r="RA4" s="356"/>
      <c r="RB4" s="356"/>
      <c r="RC4" s="356"/>
      <c r="RD4" s="356"/>
      <c r="RE4" s="356"/>
      <c r="RF4" s="356"/>
      <c r="RG4" s="356"/>
      <c r="RH4" s="356"/>
      <c r="RI4" s="356"/>
      <c r="RJ4" s="356"/>
      <c r="RK4" s="356"/>
      <c r="RL4" s="356"/>
      <c r="RM4" s="356"/>
      <c r="RN4" s="356"/>
      <c r="RO4" s="356"/>
      <c r="RP4" s="356"/>
      <c r="RQ4" s="356"/>
      <c r="RR4" s="356"/>
      <c r="RS4" s="356"/>
      <c r="RT4" s="356"/>
      <c r="RU4" s="356"/>
      <c r="RV4" s="356"/>
      <c r="RW4" s="356"/>
      <c r="RX4" s="356"/>
      <c r="RY4" s="356"/>
      <c r="RZ4" s="356"/>
      <c r="SA4" s="356"/>
      <c r="SB4" s="356"/>
      <c r="SC4" s="356"/>
      <c r="SD4" s="356"/>
      <c r="SE4" s="356"/>
      <c r="SF4" s="356"/>
      <c r="SG4" s="356"/>
      <c r="SH4" s="356"/>
      <c r="SI4" s="356"/>
      <c r="SJ4" s="356"/>
      <c r="SK4" s="356"/>
      <c r="SL4" s="356"/>
      <c r="SM4" s="356"/>
      <c r="SN4" s="356"/>
      <c r="SO4" s="356"/>
      <c r="SP4" s="356"/>
      <c r="SQ4" s="356"/>
      <c r="SR4" s="356"/>
      <c r="SS4" s="356"/>
      <c r="ST4" s="356"/>
      <c r="SU4" s="356"/>
      <c r="SV4" s="356"/>
      <c r="SW4" s="356"/>
      <c r="SX4" s="356"/>
      <c r="SY4" s="356"/>
      <c r="SZ4" s="356"/>
      <c r="TA4" s="356"/>
      <c r="TB4" s="356"/>
      <c r="TC4" s="356"/>
      <c r="TD4" s="356"/>
      <c r="TE4" s="356"/>
      <c r="TF4" s="356"/>
      <c r="TG4" s="356"/>
      <c r="TH4" s="356"/>
      <c r="TI4" s="356"/>
      <c r="TJ4" s="356"/>
      <c r="TK4" s="356"/>
      <c r="TL4" s="356"/>
      <c r="TM4" s="356"/>
      <c r="TN4" s="356"/>
      <c r="TO4" s="356"/>
      <c r="TP4" s="356"/>
      <c r="TQ4" s="356"/>
      <c r="TR4" s="356"/>
      <c r="TS4" s="356"/>
      <c r="TT4" s="356"/>
      <c r="TU4" s="356"/>
      <c r="TV4" s="356"/>
      <c r="TW4" s="356"/>
      <c r="TX4" s="356"/>
      <c r="TY4" s="356"/>
      <c r="TZ4" s="356"/>
      <c r="UA4" s="356"/>
      <c r="UB4" s="356"/>
      <c r="UC4" s="356"/>
      <c r="UD4" s="356"/>
      <c r="UE4" s="356"/>
      <c r="UF4" s="356"/>
      <c r="UG4" s="356"/>
      <c r="UH4" s="356"/>
      <c r="UI4" s="356"/>
      <c r="UJ4" s="356"/>
      <c r="UK4" s="356"/>
      <c r="UL4" s="356"/>
      <c r="UM4" s="356"/>
      <c r="UN4" s="356"/>
      <c r="UO4" s="356"/>
      <c r="UP4" s="356"/>
      <c r="UQ4" s="356"/>
      <c r="UR4" s="356"/>
      <c r="US4" s="356"/>
      <c r="UT4" s="356"/>
      <c r="UU4" s="356"/>
      <c r="UV4" s="356"/>
      <c r="UW4" s="356"/>
      <c r="UX4" s="356"/>
      <c r="UY4" s="356"/>
      <c r="UZ4" s="356"/>
      <c r="VA4" s="356"/>
      <c r="VB4" s="356"/>
      <c r="VC4" s="356"/>
      <c r="VD4" s="356"/>
      <c r="VE4" s="356"/>
      <c r="VF4" s="356"/>
      <c r="VG4" s="356"/>
      <c r="VH4" s="356"/>
      <c r="VI4" s="356"/>
      <c r="VJ4" s="356"/>
      <c r="VK4" s="356"/>
      <c r="VL4" s="356"/>
      <c r="VM4" s="356"/>
      <c r="VN4" s="356"/>
      <c r="VO4" s="356"/>
      <c r="VP4" s="356"/>
      <c r="VQ4" s="356"/>
      <c r="VR4" s="356"/>
      <c r="VS4" s="356"/>
      <c r="VT4" s="356"/>
      <c r="VU4" s="356"/>
      <c r="VV4" s="356"/>
      <c r="VW4" s="356"/>
      <c r="VX4" s="356"/>
      <c r="VY4" s="356"/>
      <c r="VZ4" s="356"/>
      <c r="WA4" s="356"/>
      <c r="WB4" s="356"/>
      <c r="WC4" s="356"/>
      <c r="WD4" s="356"/>
      <c r="WE4" s="356"/>
      <c r="WF4" s="356"/>
      <c r="WG4" s="356"/>
      <c r="WH4" s="356"/>
      <c r="WI4" s="356"/>
      <c r="WJ4" s="356"/>
      <c r="WK4" s="356"/>
      <c r="WL4" s="356"/>
      <c r="WM4" s="356"/>
      <c r="WN4" s="356"/>
      <c r="WO4" s="356"/>
      <c r="WP4" s="356"/>
      <c r="WQ4" s="356"/>
      <c r="WR4" s="356"/>
      <c r="WS4" s="356"/>
      <c r="WT4" s="356"/>
      <c r="WU4" s="356"/>
      <c r="WV4" s="356"/>
      <c r="WW4" s="356"/>
      <c r="WX4" s="356"/>
      <c r="WY4" s="356"/>
      <c r="WZ4" s="356"/>
      <c r="XA4" s="356"/>
      <c r="XB4" s="356"/>
      <c r="XC4" s="356"/>
      <c r="XD4" s="356"/>
      <c r="XE4" s="356"/>
      <c r="XF4" s="356"/>
      <c r="XG4" s="356"/>
      <c r="XH4" s="356"/>
      <c r="XI4" s="356"/>
      <c r="XJ4" s="356"/>
      <c r="XK4" s="356"/>
      <c r="XL4" s="356"/>
      <c r="XM4" s="356"/>
      <c r="XN4" s="356"/>
      <c r="XO4" s="356"/>
      <c r="XP4" s="356"/>
      <c r="XQ4" s="356"/>
      <c r="XR4" s="356"/>
      <c r="XS4" s="356"/>
      <c r="XT4" s="356"/>
      <c r="XU4" s="356"/>
      <c r="XV4" s="356"/>
      <c r="XW4" s="356"/>
      <c r="XX4" s="356"/>
      <c r="XY4" s="356"/>
      <c r="XZ4" s="356"/>
      <c r="YA4" s="356"/>
      <c r="YB4" s="356"/>
      <c r="YC4" s="356"/>
      <c r="YD4" s="356"/>
      <c r="YE4" s="356"/>
      <c r="YF4" s="356"/>
      <c r="YG4" s="356"/>
      <c r="YH4" s="356"/>
      <c r="YI4" s="356"/>
      <c r="YJ4" s="356"/>
      <c r="YK4" s="356"/>
      <c r="YL4" s="356"/>
      <c r="YM4" s="356"/>
      <c r="YN4" s="356"/>
      <c r="YO4" s="356"/>
      <c r="YP4" s="356"/>
      <c r="YQ4" s="356"/>
      <c r="YR4" s="356"/>
      <c r="YS4" s="356"/>
      <c r="YT4" s="356"/>
      <c r="YU4" s="356"/>
      <c r="YV4" s="356"/>
      <c r="YW4" s="356"/>
      <c r="YX4" s="356"/>
      <c r="YY4" s="356"/>
      <c r="YZ4" s="356"/>
      <c r="ZA4" s="356"/>
      <c r="ZB4" s="356"/>
      <c r="ZC4" s="356"/>
      <c r="ZD4" s="356"/>
      <c r="ZE4" s="356"/>
      <c r="ZF4" s="356"/>
      <c r="ZG4" s="356"/>
      <c r="ZH4" s="356"/>
      <c r="ZI4" s="356"/>
      <c r="ZJ4" s="356"/>
      <c r="ZK4" s="356"/>
      <c r="ZL4" s="356"/>
      <c r="ZM4" s="356"/>
      <c r="ZN4" s="356"/>
      <c r="ZO4" s="356"/>
      <c r="ZP4" s="356"/>
      <c r="ZQ4" s="356"/>
      <c r="ZR4" s="356"/>
      <c r="ZS4" s="356"/>
      <c r="ZT4" s="356"/>
      <c r="ZU4" s="356"/>
      <c r="ZV4" s="356"/>
      <c r="ZW4" s="356"/>
      <c r="ZX4" s="356"/>
      <c r="ZY4" s="356"/>
      <c r="ZZ4" s="356"/>
      <c r="AAA4" s="356"/>
      <c r="AAB4" s="356"/>
      <c r="AAC4" s="356"/>
      <c r="AAD4" s="356"/>
      <c r="AAE4" s="356"/>
      <c r="AAF4" s="356"/>
      <c r="AAG4" s="356"/>
      <c r="AAH4" s="356"/>
      <c r="AAI4" s="356"/>
      <c r="AAJ4" s="356"/>
      <c r="AAK4" s="356"/>
      <c r="AAL4" s="356"/>
      <c r="AAM4" s="356"/>
      <c r="AAN4" s="356"/>
      <c r="AAO4" s="356"/>
      <c r="AAP4" s="356"/>
      <c r="AAQ4" s="356"/>
      <c r="AAR4" s="356"/>
      <c r="AAS4" s="356"/>
      <c r="AAT4" s="356"/>
      <c r="AAU4" s="356"/>
      <c r="AAV4" s="356"/>
      <c r="AAW4" s="356"/>
      <c r="AAX4" s="356"/>
      <c r="AAY4" s="356"/>
      <c r="AAZ4" s="356"/>
      <c r="ABA4" s="356"/>
      <c r="ABB4" s="356"/>
      <c r="ABC4" s="356"/>
      <c r="ABD4" s="356"/>
      <c r="ABE4" s="356"/>
      <c r="ABF4" s="356"/>
      <c r="ABG4" s="356"/>
      <c r="ABH4" s="356"/>
      <c r="ABI4" s="356"/>
      <c r="ABJ4" s="356"/>
      <c r="ABK4" s="356"/>
      <c r="ABL4" s="356"/>
      <c r="ABM4" s="356"/>
      <c r="ABN4" s="356"/>
      <c r="ABO4" s="356"/>
      <c r="ABP4" s="356"/>
      <c r="ABQ4" s="356"/>
      <c r="ABR4" s="356"/>
      <c r="ABS4" s="356"/>
      <c r="ABT4" s="356"/>
      <c r="ABU4" s="356"/>
      <c r="ABV4" s="356"/>
      <c r="ABW4" s="356"/>
      <c r="ABX4" s="356"/>
      <c r="ABY4" s="356"/>
      <c r="ABZ4" s="356"/>
      <c r="ACA4" s="356"/>
      <c r="ACB4" s="356"/>
      <c r="ACC4" s="356"/>
      <c r="ACD4" s="356"/>
      <c r="ACE4" s="356"/>
      <c r="ACF4" s="356"/>
      <c r="ACG4" s="356"/>
      <c r="ACH4" s="356"/>
      <c r="ACI4" s="356"/>
      <c r="ACJ4" s="356"/>
      <c r="ACK4" s="356"/>
      <c r="ACL4" s="356"/>
      <c r="ACM4" s="356"/>
      <c r="ACN4" s="356"/>
      <c r="ACO4" s="356"/>
      <c r="ACP4" s="356"/>
      <c r="ACQ4" s="356"/>
      <c r="ACR4" s="356"/>
      <c r="ACS4" s="356"/>
      <c r="ACT4" s="356"/>
      <c r="ACU4" s="356"/>
      <c r="ACV4" s="356"/>
      <c r="ACW4" s="356"/>
      <c r="ACX4" s="356"/>
      <c r="ACY4" s="356"/>
      <c r="ACZ4" s="356"/>
      <c r="ADA4" s="356"/>
      <c r="ADB4" s="356"/>
      <c r="ADC4" s="356"/>
      <c r="ADD4" s="356"/>
      <c r="ADE4" s="356"/>
      <c r="ADF4" s="356"/>
      <c r="ADG4" s="356"/>
      <c r="ADH4" s="356"/>
      <c r="ADI4" s="356"/>
      <c r="ADJ4" s="356"/>
      <c r="ADK4" s="356"/>
      <c r="ADL4" s="356"/>
      <c r="ADM4" s="356"/>
      <c r="ADN4" s="356"/>
      <c r="ADO4" s="356"/>
      <c r="ADP4" s="356"/>
      <c r="ADQ4" s="356"/>
      <c r="ADR4" s="356"/>
      <c r="ADS4" s="356"/>
      <c r="ADT4" s="356"/>
      <c r="ADU4" s="356"/>
      <c r="ADV4" s="356"/>
      <c r="ADW4" s="356"/>
      <c r="ADX4" s="356"/>
      <c r="ADY4" s="356"/>
      <c r="ADZ4" s="356"/>
      <c r="AEA4" s="356"/>
      <c r="AEB4" s="356"/>
      <c r="AEC4" s="356"/>
      <c r="AED4" s="356"/>
      <c r="AEE4" s="356"/>
      <c r="AEF4" s="356"/>
      <c r="AEG4" s="356"/>
      <c r="AEH4" s="356"/>
      <c r="AEI4" s="356"/>
      <c r="AEJ4" s="356"/>
      <c r="AEK4" s="356"/>
      <c r="AEL4" s="356"/>
      <c r="AEM4" s="356"/>
      <c r="AEN4" s="356"/>
      <c r="AEO4" s="356"/>
      <c r="AEP4" s="356"/>
      <c r="AEQ4" s="356"/>
      <c r="AER4" s="356"/>
      <c r="AES4" s="356"/>
      <c r="AET4" s="356"/>
      <c r="AEU4" s="356"/>
      <c r="AEV4" s="356"/>
      <c r="AEW4" s="356"/>
      <c r="AEX4" s="356"/>
      <c r="AEY4" s="356"/>
      <c r="AEZ4" s="356"/>
      <c r="AFA4" s="356"/>
      <c r="AFB4" s="356"/>
      <c r="AFC4" s="356"/>
      <c r="AFD4" s="356"/>
      <c r="AFE4" s="356"/>
      <c r="AFF4" s="356"/>
      <c r="AFG4" s="356"/>
      <c r="AFH4" s="356"/>
      <c r="AFI4" s="356"/>
      <c r="AFJ4" s="356"/>
      <c r="AFK4" s="356"/>
      <c r="AFL4" s="356"/>
      <c r="AFM4" s="356"/>
      <c r="AFN4" s="356"/>
      <c r="AFO4" s="356"/>
      <c r="AFP4" s="356"/>
      <c r="AFQ4" s="356"/>
      <c r="AFR4" s="356"/>
      <c r="AFS4" s="356"/>
      <c r="AFT4" s="356"/>
      <c r="AFU4" s="356"/>
      <c r="AFV4" s="356"/>
      <c r="AFW4" s="356"/>
      <c r="AFX4" s="356"/>
      <c r="AFY4" s="356"/>
      <c r="AFZ4" s="356"/>
      <c r="AGA4" s="356"/>
    </row>
    <row r="5" spans="1:859" s="94" customFormat="1" ht="33" customHeight="1" x14ac:dyDescent="0.2">
      <c r="A5" s="184" t="str">
        <f ca="1">IF((O5="X"),"■",IF(OR((O5&gt;=120),(O5="N/A")),"▲",IF(AND((O5&gt;=90),(O5&lt;120)),"►",IF(AND((O5&lt;90),(O5&gt;=0)),"◄",IF((O5&lt;0),"▼","")))))</f>
        <v>▼</v>
      </c>
      <c r="B5" s="184" t="s">
        <v>20</v>
      </c>
      <c r="C5" s="195" t="s">
        <v>357</v>
      </c>
      <c r="D5" s="184" t="s">
        <v>22</v>
      </c>
      <c r="E5" s="184" t="s">
        <v>358</v>
      </c>
      <c r="F5" s="184" t="s">
        <v>359</v>
      </c>
      <c r="G5" s="145" t="s">
        <v>360</v>
      </c>
      <c r="H5" s="184" t="s">
        <v>361</v>
      </c>
      <c r="I5" s="191">
        <v>8450</v>
      </c>
      <c r="J5" s="184"/>
      <c r="K5" s="184"/>
      <c r="L5" s="184" t="s">
        <v>27</v>
      </c>
      <c r="M5" s="196">
        <v>41800</v>
      </c>
      <c r="N5" s="197">
        <v>42165</v>
      </c>
      <c r="O5" s="184">
        <f ca="1">IF((N5="INDETERMINADO"),"N/A",IF((L5="ENCERRADO"),"X",(N5-TODAY())))</f>
        <v>-54</v>
      </c>
      <c r="P5" s="194" t="s">
        <v>1135</v>
      </c>
      <c r="Q5" s="183" t="s">
        <v>1134</v>
      </c>
      <c r="R5" s="184" t="s">
        <v>30</v>
      </c>
      <c r="S5" s="184" t="s">
        <v>30</v>
      </c>
      <c r="T5" s="184" t="s">
        <v>30</v>
      </c>
      <c r="U5" s="184" t="s">
        <v>30</v>
      </c>
      <c r="V5" s="183" t="s">
        <v>1095</v>
      </c>
      <c r="W5" s="184"/>
      <c r="X5" s="356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  <c r="AO5" s="356"/>
      <c r="AP5" s="356"/>
      <c r="AQ5" s="356"/>
      <c r="AR5" s="356"/>
      <c r="AS5" s="356"/>
      <c r="AT5" s="356"/>
      <c r="AU5" s="356"/>
      <c r="AV5" s="356"/>
      <c r="AW5" s="356"/>
      <c r="AX5" s="356"/>
      <c r="AY5" s="356"/>
      <c r="AZ5" s="356"/>
      <c r="BA5" s="356"/>
      <c r="BB5" s="356"/>
      <c r="BC5" s="356"/>
      <c r="BD5" s="356"/>
      <c r="BE5" s="356"/>
      <c r="BF5" s="356"/>
      <c r="BG5" s="356"/>
      <c r="BH5" s="356"/>
      <c r="BI5" s="356"/>
      <c r="BJ5" s="356"/>
      <c r="BK5" s="356"/>
      <c r="BL5" s="356"/>
      <c r="BM5" s="356"/>
      <c r="BN5" s="356"/>
      <c r="BO5" s="356"/>
      <c r="BP5" s="356"/>
      <c r="BQ5" s="356"/>
      <c r="BR5" s="356"/>
      <c r="BS5" s="356"/>
      <c r="BT5" s="356"/>
      <c r="BU5" s="356"/>
      <c r="BV5" s="356"/>
      <c r="BW5" s="356"/>
      <c r="BX5" s="356"/>
      <c r="BY5" s="356"/>
      <c r="BZ5" s="356"/>
      <c r="CA5" s="356"/>
      <c r="CB5" s="356"/>
      <c r="CC5" s="356"/>
      <c r="CD5" s="356"/>
      <c r="CE5" s="356"/>
      <c r="CF5" s="356"/>
      <c r="CG5" s="356"/>
      <c r="CH5" s="356"/>
      <c r="CI5" s="356"/>
      <c r="CJ5" s="356"/>
      <c r="CK5" s="356"/>
      <c r="CL5" s="356"/>
      <c r="CM5" s="356"/>
      <c r="CN5" s="356"/>
      <c r="CO5" s="356"/>
      <c r="CP5" s="356"/>
      <c r="CQ5" s="356"/>
      <c r="CR5" s="356"/>
      <c r="CS5" s="356"/>
      <c r="CT5" s="356"/>
      <c r="CU5" s="356"/>
      <c r="CV5" s="356"/>
      <c r="CW5" s="356"/>
      <c r="CX5" s="356"/>
      <c r="CY5" s="356"/>
      <c r="CZ5" s="356"/>
      <c r="DA5" s="356"/>
      <c r="DB5" s="356"/>
      <c r="DC5" s="356"/>
      <c r="DD5" s="356"/>
      <c r="DE5" s="356"/>
      <c r="DF5" s="356"/>
      <c r="DG5" s="356"/>
      <c r="DH5" s="356"/>
      <c r="DI5" s="356"/>
      <c r="DJ5" s="356"/>
      <c r="DK5" s="356"/>
      <c r="DL5" s="356"/>
      <c r="DM5" s="356"/>
      <c r="DN5" s="356"/>
      <c r="DO5" s="356"/>
      <c r="DP5" s="356"/>
      <c r="DQ5" s="356"/>
      <c r="DR5" s="356"/>
      <c r="DS5" s="356"/>
      <c r="DT5" s="356"/>
      <c r="DU5" s="356"/>
      <c r="DV5" s="356"/>
      <c r="DW5" s="356"/>
      <c r="DX5" s="356"/>
      <c r="DY5" s="356"/>
      <c r="DZ5" s="356"/>
      <c r="EA5" s="356"/>
      <c r="EB5" s="356"/>
      <c r="EC5" s="356"/>
      <c r="ED5" s="356"/>
      <c r="EE5" s="356"/>
      <c r="EF5" s="356"/>
      <c r="EG5" s="356"/>
      <c r="EH5" s="356"/>
      <c r="EI5" s="356"/>
      <c r="EJ5" s="356"/>
      <c r="EK5" s="356"/>
      <c r="EL5" s="356"/>
      <c r="EM5" s="356"/>
      <c r="EN5" s="356"/>
      <c r="EO5" s="356"/>
      <c r="EP5" s="356"/>
      <c r="EQ5" s="356"/>
      <c r="ER5" s="356"/>
      <c r="ES5" s="356"/>
      <c r="ET5" s="356"/>
      <c r="EU5" s="356"/>
      <c r="EV5" s="356"/>
      <c r="EW5" s="356"/>
      <c r="EX5" s="356"/>
      <c r="EY5" s="356"/>
      <c r="EZ5" s="356"/>
      <c r="FA5" s="356"/>
      <c r="FB5" s="356"/>
      <c r="FC5" s="356"/>
      <c r="FD5" s="356"/>
      <c r="FE5" s="356"/>
      <c r="FF5" s="356"/>
      <c r="FG5" s="356"/>
      <c r="FH5" s="356"/>
      <c r="FI5" s="356"/>
      <c r="FJ5" s="356"/>
      <c r="FK5" s="356"/>
      <c r="FL5" s="356"/>
      <c r="FM5" s="356"/>
      <c r="FN5" s="356"/>
      <c r="FO5" s="356"/>
      <c r="FP5" s="356"/>
      <c r="FQ5" s="356"/>
      <c r="FR5" s="356"/>
      <c r="FS5" s="356"/>
      <c r="FT5" s="356"/>
      <c r="FU5" s="356"/>
      <c r="FV5" s="356"/>
      <c r="FW5" s="356"/>
      <c r="FX5" s="356"/>
      <c r="FY5" s="356"/>
      <c r="FZ5" s="356"/>
      <c r="GA5" s="356"/>
      <c r="GB5" s="356"/>
      <c r="GC5" s="356"/>
      <c r="GD5" s="356"/>
      <c r="GE5" s="356"/>
      <c r="GF5" s="356"/>
      <c r="GG5" s="356"/>
      <c r="GH5" s="356"/>
      <c r="GI5" s="356"/>
      <c r="GJ5" s="356"/>
      <c r="GK5" s="356"/>
      <c r="GL5" s="356"/>
      <c r="GM5" s="356"/>
      <c r="GN5" s="356"/>
      <c r="GO5" s="356"/>
      <c r="GP5" s="356"/>
      <c r="GQ5" s="356"/>
      <c r="GR5" s="356"/>
      <c r="GS5" s="356"/>
      <c r="GT5" s="356"/>
      <c r="GU5" s="356"/>
      <c r="GV5" s="356"/>
      <c r="GW5" s="356"/>
      <c r="GX5" s="356"/>
      <c r="GY5" s="356"/>
      <c r="GZ5" s="356"/>
      <c r="HA5" s="356"/>
      <c r="HB5" s="356"/>
      <c r="HC5" s="356"/>
      <c r="HD5" s="356"/>
      <c r="HE5" s="356"/>
      <c r="HF5" s="356"/>
      <c r="HG5" s="356"/>
      <c r="HH5" s="356"/>
      <c r="HI5" s="356"/>
      <c r="HJ5" s="356"/>
      <c r="HK5" s="356"/>
      <c r="HL5" s="356"/>
      <c r="HM5" s="356"/>
      <c r="HN5" s="356"/>
      <c r="HO5" s="356"/>
      <c r="HP5" s="356"/>
      <c r="HQ5" s="356"/>
      <c r="HR5" s="356"/>
      <c r="HS5" s="356"/>
      <c r="HT5" s="356"/>
      <c r="HU5" s="356"/>
      <c r="HV5" s="356"/>
      <c r="HW5" s="356"/>
      <c r="HX5" s="356"/>
      <c r="HY5" s="356"/>
      <c r="HZ5" s="356"/>
      <c r="IA5" s="356"/>
      <c r="IB5" s="356"/>
      <c r="IC5" s="356"/>
      <c r="ID5" s="356"/>
      <c r="IE5" s="356"/>
      <c r="IF5" s="356"/>
      <c r="IG5" s="356"/>
      <c r="IH5" s="356"/>
      <c r="II5" s="356"/>
      <c r="IJ5" s="356"/>
      <c r="IK5" s="356"/>
      <c r="IL5" s="356"/>
      <c r="IM5" s="356"/>
      <c r="IN5" s="356"/>
      <c r="IO5" s="356"/>
      <c r="IP5" s="356"/>
      <c r="IQ5" s="356"/>
      <c r="IR5" s="356"/>
      <c r="IS5" s="356"/>
      <c r="IT5" s="356"/>
      <c r="IU5" s="356"/>
      <c r="IV5" s="356"/>
      <c r="IW5" s="356"/>
      <c r="IX5" s="356"/>
      <c r="IY5" s="356"/>
      <c r="IZ5" s="356"/>
      <c r="JA5" s="356"/>
      <c r="JB5" s="356"/>
      <c r="JC5" s="356"/>
      <c r="JD5" s="356"/>
      <c r="JE5" s="356"/>
      <c r="JF5" s="356"/>
      <c r="JG5" s="356"/>
      <c r="JH5" s="356"/>
      <c r="JI5" s="356"/>
      <c r="JJ5" s="356"/>
      <c r="JK5" s="356"/>
      <c r="JL5" s="356"/>
      <c r="JM5" s="356"/>
      <c r="JN5" s="356"/>
      <c r="JO5" s="356"/>
      <c r="JP5" s="356"/>
      <c r="JQ5" s="356"/>
      <c r="JR5" s="356"/>
      <c r="JS5" s="356"/>
      <c r="JT5" s="356"/>
      <c r="JU5" s="356"/>
      <c r="JV5" s="356"/>
      <c r="JW5" s="356"/>
      <c r="JX5" s="356"/>
      <c r="JY5" s="356"/>
      <c r="JZ5" s="356"/>
      <c r="KA5" s="356"/>
      <c r="KB5" s="356"/>
      <c r="KC5" s="356"/>
      <c r="KD5" s="356"/>
      <c r="KE5" s="356"/>
      <c r="KF5" s="356"/>
      <c r="KG5" s="356"/>
      <c r="KH5" s="356"/>
      <c r="KI5" s="356"/>
      <c r="KJ5" s="356"/>
      <c r="KK5" s="356"/>
      <c r="KL5" s="356"/>
      <c r="KM5" s="356"/>
      <c r="KN5" s="356"/>
      <c r="KO5" s="356"/>
      <c r="KP5" s="356"/>
      <c r="KQ5" s="356"/>
      <c r="KR5" s="356"/>
      <c r="KS5" s="356"/>
      <c r="KT5" s="356"/>
      <c r="KU5" s="356"/>
      <c r="KV5" s="356"/>
      <c r="KW5" s="356"/>
      <c r="KX5" s="356"/>
      <c r="KY5" s="356"/>
      <c r="KZ5" s="356"/>
      <c r="LA5" s="356"/>
      <c r="LB5" s="356"/>
      <c r="LC5" s="356"/>
      <c r="LD5" s="356"/>
      <c r="LE5" s="356"/>
      <c r="LF5" s="356"/>
      <c r="LG5" s="356"/>
      <c r="LH5" s="356"/>
      <c r="LI5" s="356"/>
      <c r="LJ5" s="356"/>
      <c r="LK5" s="356"/>
      <c r="LL5" s="356"/>
      <c r="LM5" s="356"/>
      <c r="LN5" s="356"/>
      <c r="LO5" s="356"/>
      <c r="LP5" s="356"/>
      <c r="LQ5" s="356"/>
      <c r="LR5" s="356"/>
      <c r="LS5" s="356"/>
      <c r="LT5" s="356"/>
      <c r="LU5" s="356"/>
      <c r="LV5" s="356"/>
      <c r="LW5" s="356"/>
      <c r="LX5" s="356"/>
      <c r="LY5" s="356"/>
      <c r="LZ5" s="356"/>
      <c r="MA5" s="356"/>
      <c r="MB5" s="356"/>
      <c r="MC5" s="356"/>
      <c r="MD5" s="356"/>
      <c r="ME5" s="356"/>
      <c r="MF5" s="356"/>
      <c r="MG5" s="356"/>
      <c r="MH5" s="356"/>
      <c r="MI5" s="356"/>
      <c r="MJ5" s="356"/>
      <c r="MK5" s="356"/>
      <c r="ML5" s="356"/>
      <c r="MM5" s="356"/>
      <c r="MN5" s="356"/>
      <c r="MO5" s="356"/>
      <c r="MP5" s="356"/>
      <c r="MQ5" s="356"/>
      <c r="MR5" s="356"/>
      <c r="MS5" s="356"/>
      <c r="MT5" s="356"/>
      <c r="MU5" s="356"/>
      <c r="MV5" s="356"/>
      <c r="MW5" s="356"/>
      <c r="MX5" s="356"/>
      <c r="MY5" s="356"/>
      <c r="MZ5" s="356"/>
      <c r="NA5" s="356"/>
      <c r="NB5" s="356"/>
      <c r="NC5" s="356"/>
      <c r="ND5" s="356"/>
      <c r="NE5" s="356"/>
      <c r="NF5" s="356"/>
      <c r="NG5" s="356"/>
      <c r="NH5" s="356"/>
      <c r="NI5" s="356"/>
      <c r="NJ5" s="356"/>
      <c r="NK5" s="356"/>
      <c r="NL5" s="356"/>
      <c r="NM5" s="356"/>
      <c r="NN5" s="356"/>
      <c r="NO5" s="356"/>
      <c r="NP5" s="356"/>
      <c r="NQ5" s="356"/>
      <c r="NR5" s="356"/>
      <c r="NS5" s="356"/>
      <c r="NT5" s="356"/>
      <c r="NU5" s="356"/>
      <c r="NV5" s="356"/>
      <c r="NW5" s="356"/>
      <c r="NX5" s="356"/>
      <c r="NY5" s="356"/>
      <c r="NZ5" s="356"/>
      <c r="OA5" s="356"/>
      <c r="OB5" s="356"/>
      <c r="OC5" s="356"/>
      <c r="OD5" s="356"/>
      <c r="OE5" s="356"/>
      <c r="OF5" s="356"/>
      <c r="OG5" s="356"/>
      <c r="OH5" s="356"/>
      <c r="OI5" s="356"/>
      <c r="OJ5" s="356"/>
      <c r="OK5" s="356"/>
      <c r="OL5" s="356"/>
      <c r="OM5" s="356"/>
      <c r="ON5" s="356"/>
      <c r="OO5" s="356"/>
      <c r="OP5" s="356"/>
      <c r="OQ5" s="356"/>
      <c r="OR5" s="356"/>
      <c r="OS5" s="356"/>
      <c r="OT5" s="356"/>
      <c r="OU5" s="356"/>
      <c r="OV5" s="356"/>
      <c r="OW5" s="356"/>
      <c r="OX5" s="356"/>
      <c r="OY5" s="356"/>
      <c r="OZ5" s="356"/>
      <c r="PA5" s="356"/>
      <c r="PB5" s="356"/>
      <c r="PC5" s="356"/>
      <c r="PD5" s="356"/>
      <c r="PE5" s="356"/>
      <c r="PF5" s="356"/>
      <c r="PG5" s="356"/>
      <c r="PH5" s="356"/>
      <c r="PI5" s="356"/>
      <c r="PJ5" s="356"/>
      <c r="PK5" s="356"/>
      <c r="PL5" s="356"/>
      <c r="PM5" s="356"/>
      <c r="PN5" s="356"/>
      <c r="PO5" s="356"/>
      <c r="PP5" s="356"/>
      <c r="PQ5" s="356"/>
      <c r="PR5" s="356"/>
      <c r="PS5" s="356"/>
      <c r="PT5" s="356"/>
      <c r="PU5" s="356"/>
      <c r="PV5" s="356"/>
      <c r="PW5" s="356"/>
      <c r="PX5" s="356"/>
      <c r="PY5" s="356"/>
      <c r="PZ5" s="356"/>
      <c r="QA5" s="356"/>
      <c r="QB5" s="356"/>
      <c r="QC5" s="356"/>
      <c r="QD5" s="356"/>
      <c r="QE5" s="356"/>
      <c r="QF5" s="356"/>
      <c r="QG5" s="356"/>
      <c r="QH5" s="356"/>
      <c r="QI5" s="356"/>
      <c r="QJ5" s="356"/>
      <c r="QK5" s="356"/>
      <c r="QL5" s="356"/>
      <c r="QM5" s="356"/>
      <c r="QN5" s="356"/>
      <c r="QO5" s="356"/>
      <c r="QP5" s="356"/>
      <c r="QQ5" s="356"/>
      <c r="QR5" s="356"/>
      <c r="QS5" s="356"/>
      <c r="QT5" s="356"/>
      <c r="QU5" s="356"/>
      <c r="QV5" s="356"/>
      <c r="QW5" s="356"/>
      <c r="QX5" s="356"/>
      <c r="QY5" s="356"/>
      <c r="QZ5" s="356"/>
      <c r="RA5" s="356"/>
      <c r="RB5" s="356"/>
      <c r="RC5" s="356"/>
      <c r="RD5" s="356"/>
      <c r="RE5" s="356"/>
      <c r="RF5" s="356"/>
      <c r="RG5" s="356"/>
      <c r="RH5" s="356"/>
      <c r="RI5" s="356"/>
      <c r="RJ5" s="356"/>
      <c r="RK5" s="356"/>
      <c r="RL5" s="356"/>
      <c r="RM5" s="356"/>
      <c r="RN5" s="356"/>
      <c r="RO5" s="356"/>
      <c r="RP5" s="356"/>
      <c r="RQ5" s="356"/>
      <c r="RR5" s="356"/>
      <c r="RS5" s="356"/>
      <c r="RT5" s="356"/>
      <c r="RU5" s="356"/>
      <c r="RV5" s="356"/>
      <c r="RW5" s="356"/>
      <c r="RX5" s="356"/>
      <c r="RY5" s="356"/>
      <c r="RZ5" s="356"/>
      <c r="SA5" s="356"/>
      <c r="SB5" s="356"/>
      <c r="SC5" s="356"/>
      <c r="SD5" s="356"/>
      <c r="SE5" s="356"/>
      <c r="SF5" s="356"/>
      <c r="SG5" s="356"/>
      <c r="SH5" s="356"/>
      <c r="SI5" s="356"/>
      <c r="SJ5" s="356"/>
      <c r="SK5" s="356"/>
      <c r="SL5" s="356"/>
      <c r="SM5" s="356"/>
      <c r="SN5" s="356"/>
      <c r="SO5" s="356"/>
      <c r="SP5" s="356"/>
      <c r="SQ5" s="356"/>
      <c r="SR5" s="356"/>
      <c r="SS5" s="356"/>
      <c r="ST5" s="356"/>
      <c r="SU5" s="356"/>
      <c r="SV5" s="356"/>
      <c r="SW5" s="356"/>
      <c r="SX5" s="356"/>
      <c r="SY5" s="356"/>
      <c r="SZ5" s="356"/>
      <c r="TA5" s="356"/>
      <c r="TB5" s="356"/>
      <c r="TC5" s="356"/>
      <c r="TD5" s="356"/>
      <c r="TE5" s="356"/>
      <c r="TF5" s="356"/>
      <c r="TG5" s="356"/>
      <c r="TH5" s="356"/>
      <c r="TI5" s="356"/>
      <c r="TJ5" s="356"/>
      <c r="TK5" s="356"/>
      <c r="TL5" s="356"/>
      <c r="TM5" s="356"/>
      <c r="TN5" s="356"/>
      <c r="TO5" s="356"/>
      <c r="TP5" s="356"/>
      <c r="TQ5" s="356"/>
      <c r="TR5" s="356"/>
      <c r="TS5" s="356"/>
      <c r="TT5" s="356"/>
      <c r="TU5" s="356"/>
      <c r="TV5" s="356"/>
      <c r="TW5" s="356"/>
      <c r="TX5" s="356"/>
      <c r="TY5" s="356"/>
      <c r="TZ5" s="356"/>
      <c r="UA5" s="356"/>
      <c r="UB5" s="356"/>
      <c r="UC5" s="356"/>
      <c r="UD5" s="356"/>
      <c r="UE5" s="356"/>
      <c r="UF5" s="356"/>
      <c r="UG5" s="356"/>
      <c r="UH5" s="356"/>
      <c r="UI5" s="356"/>
      <c r="UJ5" s="356"/>
      <c r="UK5" s="356"/>
      <c r="UL5" s="356"/>
      <c r="UM5" s="356"/>
      <c r="UN5" s="356"/>
      <c r="UO5" s="356"/>
      <c r="UP5" s="356"/>
      <c r="UQ5" s="356"/>
      <c r="UR5" s="356"/>
      <c r="US5" s="356"/>
      <c r="UT5" s="356"/>
      <c r="UU5" s="356"/>
      <c r="UV5" s="356"/>
      <c r="UW5" s="356"/>
      <c r="UX5" s="356"/>
      <c r="UY5" s="356"/>
      <c r="UZ5" s="356"/>
      <c r="VA5" s="356"/>
      <c r="VB5" s="356"/>
      <c r="VC5" s="356"/>
      <c r="VD5" s="356"/>
      <c r="VE5" s="356"/>
      <c r="VF5" s="356"/>
      <c r="VG5" s="356"/>
      <c r="VH5" s="356"/>
      <c r="VI5" s="356"/>
      <c r="VJ5" s="356"/>
      <c r="VK5" s="356"/>
      <c r="VL5" s="356"/>
      <c r="VM5" s="356"/>
      <c r="VN5" s="356"/>
      <c r="VO5" s="356"/>
      <c r="VP5" s="356"/>
      <c r="VQ5" s="356"/>
      <c r="VR5" s="356"/>
      <c r="VS5" s="356"/>
      <c r="VT5" s="356"/>
      <c r="VU5" s="356"/>
      <c r="VV5" s="356"/>
      <c r="VW5" s="356"/>
      <c r="VX5" s="356"/>
      <c r="VY5" s="356"/>
      <c r="VZ5" s="356"/>
      <c r="WA5" s="356"/>
      <c r="WB5" s="356"/>
      <c r="WC5" s="356"/>
      <c r="WD5" s="356"/>
      <c r="WE5" s="356"/>
      <c r="WF5" s="356"/>
      <c r="WG5" s="356"/>
      <c r="WH5" s="356"/>
      <c r="WI5" s="356"/>
      <c r="WJ5" s="356"/>
      <c r="WK5" s="356"/>
      <c r="WL5" s="356"/>
      <c r="WM5" s="356"/>
      <c r="WN5" s="356"/>
      <c r="WO5" s="356"/>
      <c r="WP5" s="356"/>
      <c r="WQ5" s="356"/>
      <c r="WR5" s="356"/>
      <c r="WS5" s="356"/>
      <c r="WT5" s="356"/>
      <c r="WU5" s="356"/>
      <c r="WV5" s="356"/>
      <c r="WW5" s="356"/>
      <c r="WX5" s="356"/>
      <c r="WY5" s="356"/>
      <c r="WZ5" s="356"/>
      <c r="XA5" s="356"/>
      <c r="XB5" s="356"/>
      <c r="XC5" s="356"/>
      <c r="XD5" s="356"/>
      <c r="XE5" s="356"/>
      <c r="XF5" s="356"/>
      <c r="XG5" s="356"/>
      <c r="XH5" s="356"/>
      <c r="XI5" s="356"/>
      <c r="XJ5" s="356"/>
      <c r="XK5" s="356"/>
      <c r="XL5" s="356"/>
      <c r="XM5" s="356"/>
      <c r="XN5" s="356"/>
      <c r="XO5" s="356"/>
      <c r="XP5" s="356"/>
      <c r="XQ5" s="356"/>
      <c r="XR5" s="356"/>
      <c r="XS5" s="356"/>
      <c r="XT5" s="356"/>
      <c r="XU5" s="356"/>
      <c r="XV5" s="356"/>
      <c r="XW5" s="356"/>
      <c r="XX5" s="356"/>
      <c r="XY5" s="356"/>
      <c r="XZ5" s="356"/>
      <c r="YA5" s="356"/>
      <c r="YB5" s="356"/>
      <c r="YC5" s="356"/>
      <c r="YD5" s="356"/>
      <c r="YE5" s="356"/>
      <c r="YF5" s="356"/>
      <c r="YG5" s="356"/>
      <c r="YH5" s="356"/>
      <c r="YI5" s="356"/>
      <c r="YJ5" s="356"/>
      <c r="YK5" s="356"/>
      <c r="YL5" s="356"/>
      <c r="YM5" s="356"/>
      <c r="YN5" s="356"/>
      <c r="YO5" s="356"/>
      <c r="YP5" s="356"/>
      <c r="YQ5" s="356"/>
      <c r="YR5" s="356"/>
      <c r="YS5" s="356"/>
      <c r="YT5" s="356"/>
      <c r="YU5" s="356"/>
      <c r="YV5" s="356"/>
      <c r="YW5" s="356"/>
      <c r="YX5" s="356"/>
      <c r="YY5" s="356"/>
      <c r="YZ5" s="356"/>
      <c r="ZA5" s="356"/>
      <c r="ZB5" s="356"/>
      <c r="ZC5" s="356"/>
      <c r="ZD5" s="356"/>
      <c r="ZE5" s="356"/>
      <c r="ZF5" s="356"/>
      <c r="ZG5" s="356"/>
      <c r="ZH5" s="356"/>
      <c r="ZI5" s="356"/>
      <c r="ZJ5" s="356"/>
      <c r="ZK5" s="356"/>
      <c r="ZL5" s="356"/>
      <c r="ZM5" s="356"/>
      <c r="ZN5" s="356"/>
      <c r="ZO5" s="356"/>
      <c r="ZP5" s="356"/>
      <c r="ZQ5" s="356"/>
      <c r="ZR5" s="356"/>
      <c r="ZS5" s="356"/>
      <c r="ZT5" s="356"/>
      <c r="ZU5" s="356"/>
      <c r="ZV5" s="356"/>
      <c r="ZW5" s="356"/>
      <c r="ZX5" s="356"/>
      <c r="ZY5" s="356"/>
      <c r="ZZ5" s="356"/>
      <c r="AAA5" s="356"/>
      <c r="AAB5" s="356"/>
      <c r="AAC5" s="356"/>
      <c r="AAD5" s="356"/>
      <c r="AAE5" s="356"/>
      <c r="AAF5" s="356"/>
      <c r="AAG5" s="356"/>
      <c r="AAH5" s="356"/>
      <c r="AAI5" s="356"/>
      <c r="AAJ5" s="356"/>
      <c r="AAK5" s="356"/>
      <c r="AAL5" s="356"/>
      <c r="AAM5" s="356"/>
      <c r="AAN5" s="356"/>
      <c r="AAO5" s="356"/>
      <c r="AAP5" s="356"/>
      <c r="AAQ5" s="356"/>
      <c r="AAR5" s="356"/>
      <c r="AAS5" s="356"/>
      <c r="AAT5" s="356"/>
      <c r="AAU5" s="356"/>
      <c r="AAV5" s="356"/>
      <c r="AAW5" s="356"/>
      <c r="AAX5" s="356"/>
      <c r="AAY5" s="356"/>
      <c r="AAZ5" s="356"/>
      <c r="ABA5" s="356"/>
      <c r="ABB5" s="356"/>
      <c r="ABC5" s="356"/>
      <c r="ABD5" s="356"/>
      <c r="ABE5" s="356"/>
      <c r="ABF5" s="356"/>
      <c r="ABG5" s="356"/>
      <c r="ABH5" s="356"/>
      <c r="ABI5" s="356"/>
      <c r="ABJ5" s="356"/>
      <c r="ABK5" s="356"/>
      <c r="ABL5" s="356"/>
      <c r="ABM5" s="356"/>
      <c r="ABN5" s="356"/>
      <c r="ABO5" s="356"/>
      <c r="ABP5" s="356"/>
      <c r="ABQ5" s="356"/>
      <c r="ABR5" s="356"/>
      <c r="ABS5" s="356"/>
      <c r="ABT5" s="356"/>
      <c r="ABU5" s="356"/>
      <c r="ABV5" s="356"/>
      <c r="ABW5" s="356"/>
      <c r="ABX5" s="356"/>
      <c r="ABY5" s="356"/>
      <c r="ABZ5" s="356"/>
      <c r="ACA5" s="356"/>
      <c r="ACB5" s="356"/>
      <c r="ACC5" s="356"/>
      <c r="ACD5" s="356"/>
      <c r="ACE5" s="356"/>
      <c r="ACF5" s="356"/>
      <c r="ACG5" s="356"/>
      <c r="ACH5" s="356"/>
      <c r="ACI5" s="356"/>
      <c r="ACJ5" s="356"/>
      <c r="ACK5" s="356"/>
      <c r="ACL5" s="356"/>
      <c r="ACM5" s="356"/>
      <c r="ACN5" s="356"/>
      <c r="ACO5" s="356"/>
      <c r="ACP5" s="356"/>
      <c r="ACQ5" s="356"/>
      <c r="ACR5" s="356"/>
      <c r="ACS5" s="356"/>
      <c r="ACT5" s="356"/>
      <c r="ACU5" s="356"/>
      <c r="ACV5" s="356"/>
      <c r="ACW5" s="356"/>
      <c r="ACX5" s="356"/>
      <c r="ACY5" s="356"/>
      <c r="ACZ5" s="356"/>
      <c r="ADA5" s="356"/>
      <c r="ADB5" s="356"/>
      <c r="ADC5" s="356"/>
      <c r="ADD5" s="356"/>
      <c r="ADE5" s="356"/>
      <c r="ADF5" s="356"/>
      <c r="ADG5" s="356"/>
      <c r="ADH5" s="356"/>
      <c r="ADI5" s="356"/>
      <c r="ADJ5" s="356"/>
      <c r="ADK5" s="356"/>
      <c r="ADL5" s="356"/>
      <c r="ADM5" s="356"/>
      <c r="ADN5" s="356"/>
      <c r="ADO5" s="356"/>
      <c r="ADP5" s="356"/>
      <c r="ADQ5" s="356"/>
      <c r="ADR5" s="356"/>
      <c r="ADS5" s="356"/>
      <c r="ADT5" s="356"/>
      <c r="ADU5" s="356"/>
      <c r="ADV5" s="356"/>
      <c r="ADW5" s="356"/>
      <c r="ADX5" s="356"/>
      <c r="ADY5" s="356"/>
      <c r="ADZ5" s="356"/>
      <c r="AEA5" s="356"/>
      <c r="AEB5" s="356"/>
      <c r="AEC5" s="356"/>
      <c r="AED5" s="356"/>
      <c r="AEE5" s="356"/>
      <c r="AEF5" s="356"/>
      <c r="AEG5" s="356"/>
      <c r="AEH5" s="356"/>
      <c r="AEI5" s="356"/>
      <c r="AEJ5" s="356"/>
      <c r="AEK5" s="356"/>
      <c r="AEL5" s="356"/>
      <c r="AEM5" s="356"/>
      <c r="AEN5" s="356"/>
      <c r="AEO5" s="356"/>
      <c r="AEP5" s="356"/>
      <c r="AEQ5" s="356"/>
      <c r="AER5" s="356"/>
      <c r="AES5" s="356"/>
      <c r="AET5" s="356"/>
      <c r="AEU5" s="356"/>
      <c r="AEV5" s="356"/>
      <c r="AEW5" s="356"/>
      <c r="AEX5" s="356"/>
      <c r="AEY5" s="356"/>
      <c r="AEZ5" s="356"/>
      <c r="AFA5" s="356"/>
      <c r="AFB5" s="356"/>
      <c r="AFC5" s="356"/>
      <c r="AFD5" s="356"/>
      <c r="AFE5" s="356"/>
      <c r="AFF5" s="356"/>
      <c r="AFG5" s="356"/>
      <c r="AFH5" s="356"/>
      <c r="AFI5" s="356"/>
      <c r="AFJ5" s="356"/>
      <c r="AFK5" s="356"/>
      <c r="AFL5" s="356"/>
      <c r="AFM5" s="356"/>
      <c r="AFN5" s="356"/>
      <c r="AFO5" s="356"/>
      <c r="AFP5" s="356"/>
      <c r="AFQ5" s="356"/>
      <c r="AFR5" s="356"/>
      <c r="AFS5" s="356"/>
      <c r="AFT5" s="356"/>
      <c r="AFU5" s="356"/>
      <c r="AFV5" s="356"/>
      <c r="AFW5" s="356"/>
      <c r="AFX5" s="356"/>
      <c r="AFY5" s="356"/>
      <c r="AFZ5" s="356"/>
      <c r="AGA5" s="356"/>
    </row>
    <row r="6" spans="1:859" s="184" customFormat="1" ht="33" customHeight="1" x14ac:dyDescent="0.2">
      <c r="A6" s="261" t="str">
        <f ca="1">IF((O6="X"),"■",IF(OR((O6&gt;=120),(O6="N/A")),"▲",IF(AND((O6&gt;=90),(O6&lt;120)),"►",IF(AND((O6&lt;90),(O6&gt;=0)),"◄",IF((O6&lt;0),"▼","")))))</f>
        <v>▼</v>
      </c>
      <c r="B6" s="261" t="s">
        <v>20</v>
      </c>
      <c r="C6" s="177" t="s">
        <v>1434</v>
      </c>
      <c r="D6" s="261" t="s">
        <v>22</v>
      </c>
      <c r="E6" s="177"/>
      <c r="F6" s="177"/>
      <c r="G6" s="289" t="s">
        <v>1435</v>
      </c>
      <c r="H6" s="177" t="s">
        <v>1436</v>
      </c>
      <c r="I6" s="290">
        <v>381456.06</v>
      </c>
      <c r="J6" s="290"/>
      <c r="K6" s="291"/>
      <c r="L6" s="261" t="s">
        <v>27</v>
      </c>
      <c r="M6" s="292">
        <v>41845</v>
      </c>
      <c r="N6" s="292">
        <v>42210</v>
      </c>
      <c r="O6" s="261">
        <f ca="1">IF((N6="INDETERMINADO"),"N/A",IF((L6="ENCERRADO"),"X",(N6-TODAY())))</f>
        <v>-9</v>
      </c>
      <c r="P6" s="177"/>
      <c r="Q6" s="179"/>
      <c r="R6" s="177" t="s">
        <v>43</v>
      </c>
      <c r="S6" s="177"/>
      <c r="T6" s="261" t="s">
        <v>30</v>
      </c>
      <c r="U6" s="177"/>
      <c r="V6" s="179" t="s">
        <v>1095</v>
      </c>
      <c r="W6" s="261"/>
      <c r="X6" s="356"/>
      <c r="Y6" s="356"/>
      <c r="Z6" s="356"/>
      <c r="AA6" s="356"/>
      <c r="AB6" s="356"/>
      <c r="AC6" s="356"/>
      <c r="AD6" s="356"/>
      <c r="AE6" s="356"/>
      <c r="AF6" s="356"/>
      <c r="AG6" s="356"/>
      <c r="AH6" s="356"/>
      <c r="AI6" s="356"/>
      <c r="AJ6" s="356"/>
      <c r="AK6" s="356"/>
      <c r="AL6" s="356"/>
      <c r="AM6" s="356"/>
      <c r="AN6" s="356"/>
      <c r="AO6" s="356"/>
      <c r="AP6" s="356"/>
      <c r="AQ6" s="356"/>
      <c r="AR6" s="356"/>
      <c r="AS6" s="356"/>
      <c r="AT6" s="356"/>
      <c r="AU6" s="356"/>
      <c r="AV6" s="356"/>
      <c r="AW6" s="356"/>
      <c r="AX6" s="356"/>
      <c r="AY6" s="356"/>
      <c r="AZ6" s="356"/>
      <c r="BA6" s="356"/>
      <c r="BB6" s="356"/>
      <c r="BC6" s="356"/>
      <c r="BD6" s="356"/>
      <c r="BE6" s="356"/>
      <c r="BF6" s="356"/>
      <c r="BG6" s="356"/>
      <c r="BH6" s="356"/>
      <c r="BI6" s="356"/>
      <c r="BJ6" s="356"/>
      <c r="BK6" s="356"/>
      <c r="BL6" s="356"/>
      <c r="BM6" s="356"/>
      <c r="BN6" s="356"/>
      <c r="BO6" s="356"/>
      <c r="BP6" s="356"/>
      <c r="BQ6" s="356"/>
      <c r="BR6" s="356"/>
      <c r="BS6" s="356"/>
      <c r="BT6" s="356"/>
      <c r="BU6" s="356"/>
      <c r="BV6" s="356"/>
      <c r="BW6" s="356"/>
      <c r="BX6" s="356"/>
      <c r="BY6" s="356"/>
      <c r="BZ6" s="356"/>
      <c r="CA6" s="356"/>
      <c r="CB6" s="356"/>
      <c r="CC6" s="356"/>
      <c r="CD6" s="356"/>
      <c r="CE6" s="356"/>
      <c r="CF6" s="356"/>
      <c r="CG6" s="356"/>
      <c r="CH6" s="356"/>
      <c r="CI6" s="356"/>
      <c r="CJ6" s="356"/>
      <c r="CK6" s="356"/>
      <c r="CL6" s="356"/>
      <c r="CM6" s="356"/>
      <c r="CN6" s="356"/>
      <c r="CO6" s="356"/>
      <c r="CP6" s="356"/>
      <c r="CQ6" s="356"/>
      <c r="CR6" s="356"/>
      <c r="CS6" s="356"/>
      <c r="CT6" s="356"/>
      <c r="CU6" s="356"/>
      <c r="CV6" s="356"/>
      <c r="CW6" s="356"/>
      <c r="CX6" s="356"/>
      <c r="CY6" s="356"/>
      <c r="CZ6" s="356"/>
      <c r="DA6" s="356"/>
      <c r="DB6" s="356"/>
      <c r="DC6" s="356"/>
      <c r="DD6" s="356"/>
      <c r="DE6" s="356"/>
      <c r="DF6" s="356"/>
      <c r="DG6" s="356"/>
      <c r="DH6" s="356"/>
      <c r="DI6" s="356"/>
      <c r="DJ6" s="356"/>
      <c r="DK6" s="356"/>
      <c r="DL6" s="356"/>
      <c r="DM6" s="356"/>
      <c r="DN6" s="356"/>
      <c r="DO6" s="356"/>
      <c r="DP6" s="356"/>
      <c r="DQ6" s="356"/>
      <c r="DR6" s="356"/>
      <c r="DS6" s="356"/>
      <c r="DT6" s="356"/>
      <c r="DU6" s="356"/>
      <c r="DV6" s="356"/>
      <c r="DW6" s="356"/>
      <c r="DX6" s="356"/>
      <c r="DY6" s="356"/>
      <c r="DZ6" s="356"/>
      <c r="EA6" s="356"/>
      <c r="EB6" s="356"/>
      <c r="EC6" s="356"/>
      <c r="ED6" s="356"/>
      <c r="EE6" s="356"/>
      <c r="EF6" s="356"/>
      <c r="EG6" s="356"/>
      <c r="EH6" s="356"/>
      <c r="EI6" s="356"/>
      <c r="EJ6" s="356"/>
      <c r="EK6" s="356"/>
      <c r="EL6" s="356"/>
      <c r="EM6" s="356"/>
      <c r="EN6" s="356"/>
      <c r="EO6" s="356"/>
      <c r="EP6" s="356"/>
      <c r="EQ6" s="356"/>
      <c r="ER6" s="356"/>
      <c r="ES6" s="356"/>
      <c r="ET6" s="356"/>
      <c r="EU6" s="356"/>
      <c r="EV6" s="356"/>
      <c r="EW6" s="356"/>
      <c r="EX6" s="356"/>
      <c r="EY6" s="356"/>
      <c r="EZ6" s="356"/>
      <c r="FA6" s="356"/>
      <c r="FB6" s="356"/>
      <c r="FC6" s="356"/>
      <c r="FD6" s="356"/>
      <c r="FE6" s="356"/>
      <c r="FF6" s="356"/>
      <c r="FG6" s="356"/>
      <c r="FH6" s="356"/>
      <c r="FI6" s="356"/>
      <c r="FJ6" s="356"/>
      <c r="FK6" s="356"/>
      <c r="FL6" s="356"/>
      <c r="FM6" s="356"/>
      <c r="FN6" s="356"/>
      <c r="FO6" s="356"/>
      <c r="FP6" s="356"/>
      <c r="FQ6" s="356"/>
      <c r="FR6" s="356"/>
      <c r="FS6" s="356"/>
      <c r="FT6" s="356"/>
      <c r="FU6" s="356"/>
      <c r="FV6" s="356"/>
      <c r="FW6" s="356"/>
      <c r="FX6" s="356"/>
      <c r="FY6" s="356"/>
      <c r="FZ6" s="356"/>
      <c r="GA6" s="356"/>
      <c r="GB6" s="356"/>
      <c r="GC6" s="356"/>
      <c r="GD6" s="356"/>
      <c r="GE6" s="356"/>
      <c r="GF6" s="356"/>
      <c r="GG6" s="356"/>
      <c r="GH6" s="356"/>
      <c r="GI6" s="356"/>
      <c r="GJ6" s="356"/>
      <c r="GK6" s="356"/>
      <c r="GL6" s="356"/>
      <c r="GM6" s="356"/>
      <c r="GN6" s="356"/>
      <c r="GO6" s="356"/>
      <c r="GP6" s="356"/>
      <c r="GQ6" s="356"/>
      <c r="GR6" s="356"/>
      <c r="GS6" s="356"/>
      <c r="GT6" s="356"/>
      <c r="GU6" s="356"/>
      <c r="GV6" s="356"/>
      <c r="GW6" s="356"/>
      <c r="GX6" s="356"/>
      <c r="GY6" s="356"/>
      <c r="GZ6" s="356"/>
      <c r="HA6" s="356"/>
      <c r="HB6" s="356"/>
      <c r="HC6" s="356"/>
      <c r="HD6" s="356"/>
      <c r="HE6" s="356"/>
      <c r="HF6" s="356"/>
      <c r="HG6" s="356"/>
      <c r="HH6" s="356"/>
      <c r="HI6" s="356"/>
      <c r="HJ6" s="356"/>
      <c r="HK6" s="356"/>
      <c r="HL6" s="356"/>
      <c r="HM6" s="356"/>
      <c r="HN6" s="356"/>
      <c r="HO6" s="356"/>
      <c r="HP6" s="356"/>
      <c r="HQ6" s="356"/>
      <c r="HR6" s="356"/>
      <c r="HS6" s="356"/>
      <c r="HT6" s="356"/>
      <c r="HU6" s="356"/>
      <c r="HV6" s="356"/>
      <c r="HW6" s="356"/>
      <c r="HX6" s="356"/>
      <c r="HY6" s="356"/>
      <c r="HZ6" s="356"/>
      <c r="IA6" s="356"/>
      <c r="IB6" s="356"/>
      <c r="IC6" s="356"/>
      <c r="ID6" s="356"/>
      <c r="IE6" s="356"/>
      <c r="IF6" s="356"/>
      <c r="IG6" s="356"/>
      <c r="IH6" s="356"/>
      <c r="II6" s="356"/>
      <c r="IJ6" s="356"/>
      <c r="IK6" s="356"/>
      <c r="IL6" s="356"/>
      <c r="IM6" s="356"/>
      <c r="IN6" s="356"/>
      <c r="IO6" s="356"/>
      <c r="IP6" s="356"/>
      <c r="IQ6" s="356"/>
      <c r="IR6" s="356"/>
      <c r="IS6" s="356"/>
      <c r="IT6" s="356"/>
      <c r="IU6" s="356"/>
      <c r="IV6" s="356"/>
      <c r="IW6" s="356"/>
      <c r="IX6" s="356"/>
      <c r="IY6" s="356"/>
      <c r="IZ6" s="356"/>
      <c r="JA6" s="356"/>
      <c r="JB6" s="356"/>
      <c r="JC6" s="356"/>
      <c r="JD6" s="356"/>
      <c r="JE6" s="356"/>
      <c r="JF6" s="356"/>
      <c r="JG6" s="356"/>
      <c r="JH6" s="356"/>
      <c r="JI6" s="356"/>
      <c r="JJ6" s="356"/>
      <c r="JK6" s="356"/>
      <c r="JL6" s="356"/>
      <c r="JM6" s="356"/>
      <c r="JN6" s="356"/>
      <c r="JO6" s="356"/>
      <c r="JP6" s="356"/>
      <c r="JQ6" s="356"/>
      <c r="JR6" s="356"/>
      <c r="JS6" s="356"/>
      <c r="JT6" s="356"/>
      <c r="JU6" s="356"/>
      <c r="JV6" s="356"/>
      <c r="JW6" s="356"/>
      <c r="JX6" s="356"/>
      <c r="JY6" s="356"/>
      <c r="JZ6" s="356"/>
      <c r="KA6" s="356"/>
      <c r="KB6" s="356"/>
      <c r="KC6" s="356"/>
      <c r="KD6" s="356"/>
      <c r="KE6" s="356"/>
      <c r="KF6" s="356"/>
      <c r="KG6" s="356"/>
      <c r="KH6" s="356"/>
      <c r="KI6" s="356"/>
      <c r="KJ6" s="356"/>
      <c r="KK6" s="356"/>
      <c r="KL6" s="356"/>
      <c r="KM6" s="356"/>
      <c r="KN6" s="356"/>
      <c r="KO6" s="356"/>
      <c r="KP6" s="356"/>
      <c r="KQ6" s="356"/>
      <c r="KR6" s="356"/>
      <c r="KS6" s="356"/>
      <c r="KT6" s="356"/>
      <c r="KU6" s="356"/>
      <c r="KV6" s="356"/>
      <c r="KW6" s="356"/>
      <c r="KX6" s="356"/>
      <c r="KY6" s="356"/>
      <c r="KZ6" s="356"/>
      <c r="LA6" s="356"/>
      <c r="LB6" s="356"/>
      <c r="LC6" s="356"/>
      <c r="LD6" s="356"/>
      <c r="LE6" s="356"/>
      <c r="LF6" s="356"/>
      <c r="LG6" s="356"/>
      <c r="LH6" s="356"/>
      <c r="LI6" s="356"/>
      <c r="LJ6" s="356"/>
      <c r="LK6" s="356"/>
      <c r="LL6" s="356"/>
      <c r="LM6" s="356"/>
      <c r="LN6" s="356"/>
      <c r="LO6" s="356"/>
      <c r="LP6" s="356"/>
      <c r="LQ6" s="356"/>
      <c r="LR6" s="356"/>
      <c r="LS6" s="356"/>
      <c r="LT6" s="356"/>
      <c r="LU6" s="356"/>
      <c r="LV6" s="356"/>
      <c r="LW6" s="356"/>
      <c r="LX6" s="356"/>
      <c r="LY6" s="356"/>
      <c r="LZ6" s="356"/>
      <c r="MA6" s="356"/>
      <c r="MB6" s="356"/>
      <c r="MC6" s="356"/>
      <c r="MD6" s="356"/>
      <c r="ME6" s="356"/>
      <c r="MF6" s="356"/>
      <c r="MG6" s="356"/>
      <c r="MH6" s="356"/>
      <c r="MI6" s="356"/>
      <c r="MJ6" s="356"/>
      <c r="MK6" s="356"/>
      <c r="ML6" s="356"/>
      <c r="MM6" s="356"/>
      <c r="MN6" s="356"/>
      <c r="MO6" s="356"/>
      <c r="MP6" s="356"/>
      <c r="MQ6" s="356"/>
      <c r="MR6" s="356"/>
      <c r="MS6" s="356"/>
      <c r="MT6" s="356"/>
      <c r="MU6" s="356"/>
      <c r="MV6" s="356"/>
      <c r="MW6" s="356"/>
      <c r="MX6" s="356"/>
      <c r="MY6" s="356"/>
      <c r="MZ6" s="356"/>
      <c r="NA6" s="356"/>
      <c r="NB6" s="356"/>
      <c r="NC6" s="356"/>
      <c r="ND6" s="356"/>
      <c r="NE6" s="356"/>
      <c r="NF6" s="356"/>
      <c r="NG6" s="356"/>
      <c r="NH6" s="356"/>
      <c r="NI6" s="356"/>
      <c r="NJ6" s="356"/>
      <c r="NK6" s="356"/>
      <c r="NL6" s="356"/>
      <c r="NM6" s="356"/>
      <c r="NN6" s="356"/>
      <c r="NO6" s="356"/>
      <c r="NP6" s="356"/>
      <c r="NQ6" s="356"/>
      <c r="NR6" s="356"/>
      <c r="NS6" s="356"/>
      <c r="NT6" s="356"/>
      <c r="NU6" s="356"/>
      <c r="NV6" s="356"/>
      <c r="NW6" s="356"/>
      <c r="NX6" s="356"/>
      <c r="NY6" s="356"/>
      <c r="NZ6" s="356"/>
      <c r="OA6" s="356"/>
      <c r="OB6" s="356"/>
      <c r="OC6" s="356"/>
      <c r="OD6" s="356"/>
      <c r="OE6" s="356"/>
      <c r="OF6" s="356"/>
      <c r="OG6" s="356"/>
      <c r="OH6" s="356"/>
      <c r="OI6" s="356"/>
      <c r="OJ6" s="356"/>
      <c r="OK6" s="356"/>
      <c r="OL6" s="356"/>
      <c r="OM6" s="356"/>
      <c r="ON6" s="356"/>
      <c r="OO6" s="356"/>
      <c r="OP6" s="356"/>
      <c r="OQ6" s="356"/>
      <c r="OR6" s="356"/>
      <c r="OS6" s="356"/>
      <c r="OT6" s="356"/>
      <c r="OU6" s="356"/>
      <c r="OV6" s="356"/>
      <c r="OW6" s="356"/>
      <c r="OX6" s="356"/>
      <c r="OY6" s="356"/>
      <c r="OZ6" s="356"/>
      <c r="PA6" s="356"/>
      <c r="PB6" s="356"/>
      <c r="PC6" s="356"/>
      <c r="PD6" s="356"/>
      <c r="PE6" s="356"/>
      <c r="PF6" s="356"/>
      <c r="PG6" s="356"/>
      <c r="PH6" s="356"/>
      <c r="PI6" s="356"/>
      <c r="PJ6" s="356"/>
      <c r="PK6" s="356"/>
      <c r="PL6" s="356"/>
      <c r="PM6" s="356"/>
      <c r="PN6" s="356"/>
      <c r="PO6" s="356"/>
      <c r="PP6" s="356"/>
      <c r="PQ6" s="356"/>
      <c r="PR6" s="356"/>
      <c r="PS6" s="356"/>
      <c r="PT6" s="356"/>
      <c r="PU6" s="356"/>
      <c r="PV6" s="356"/>
      <c r="PW6" s="356"/>
      <c r="PX6" s="356"/>
      <c r="PY6" s="356"/>
      <c r="PZ6" s="356"/>
      <c r="QA6" s="356"/>
      <c r="QB6" s="356"/>
      <c r="QC6" s="356"/>
      <c r="QD6" s="356"/>
      <c r="QE6" s="356"/>
      <c r="QF6" s="356"/>
      <c r="QG6" s="356"/>
      <c r="QH6" s="356"/>
      <c r="QI6" s="356"/>
      <c r="QJ6" s="356"/>
      <c r="QK6" s="356"/>
      <c r="QL6" s="356"/>
      <c r="QM6" s="356"/>
      <c r="QN6" s="356"/>
      <c r="QO6" s="356"/>
      <c r="QP6" s="356"/>
      <c r="QQ6" s="356"/>
      <c r="QR6" s="356"/>
      <c r="QS6" s="356"/>
      <c r="QT6" s="356"/>
      <c r="QU6" s="356"/>
      <c r="QV6" s="356"/>
      <c r="QW6" s="356"/>
      <c r="QX6" s="356"/>
      <c r="QY6" s="356"/>
      <c r="QZ6" s="356"/>
      <c r="RA6" s="356"/>
      <c r="RB6" s="356"/>
      <c r="RC6" s="356"/>
      <c r="RD6" s="356"/>
      <c r="RE6" s="356"/>
      <c r="RF6" s="356"/>
      <c r="RG6" s="356"/>
      <c r="RH6" s="356"/>
      <c r="RI6" s="356"/>
      <c r="RJ6" s="356"/>
      <c r="RK6" s="356"/>
      <c r="RL6" s="356"/>
      <c r="RM6" s="356"/>
      <c r="RN6" s="356"/>
      <c r="RO6" s="356"/>
      <c r="RP6" s="356"/>
      <c r="RQ6" s="356"/>
      <c r="RR6" s="356"/>
      <c r="RS6" s="356"/>
      <c r="RT6" s="356"/>
      <c r="RU6" s="356"/>
      <c r="RV6" s="356"/>
      <c r="RW6" s="356"/>
      <c r="RX6" s="356"/>
      <c r="RY6" s="356"/>
      <c r="RZ6" s="356"/>
      <c r="SA6" s="356"/>
      <c r="SB6" s="356"/>
      <c r="SC6" s="356"/>
      <c r="SD6" s="356"/>
      <c r="SE6" s="356"/>
      <c r="SF6" s="356"/>
      <c r="SG6" s="356"/>
      <c r="SH6" s="356"/>
      <c r="SI6" s="356"/>
      <c r="SJ6" s="356"/>
      <c r="SK6" s="356"/>
      <c r="SL6" s="356"/>
      <c r="SM6" s="356"/>
      <c r="SN6" s="356"/>
      <c r="SO6" s="356"/>
      <c r="SP6" s="356"/>
      <c r="SQ6" s="356"/>
      <c r="SR6" s="356"/>
      <c r="SS6" s="356"/>
      <c r="ST6" s="356"/>
      <c r="SU6" s="356"/>
      <c r="SV6" s="356"/>
      <c r="SW6" s="356"/>
      <c r="SX6" s="356"/>
      <c r="SY6" s="356"/>
      <c r="SZ6" s="356"/>
      <c r="TA6" s="356"/>
      <c r="TB6" s="356"/>
      <c r="TC6" s="356"/>
      <c r="TD6" s="356"/>
      <c r="TE6" s="356"/>
      <c r="TF6" s="356"/>
      <c r="TG6" s="356"/>
      <c r="TH6" s="356"/>
      <c r="TI6" s="356"/>
      <c r="TJ6" s="356"/>
      <c r="TK6" s="356"/>
      <c r="TL6" s="356"/>
      <c r="TM6" s="356"/>
      <c r="TN6" s="356"/>
      <c r="TO6" s="356"/>
      <c r="TP6" s="356"/>
      <c r="TQ6" s="356"/>
      <c r="TR6" s="356"/>
      <c r="TS6" s="356"/>
      <c r="TT6" s="356"/>
      <c r="TU6" s="356"/>
      <c r="TV6" s="356"/>
      <c r="TW6" s="356"/>
      <c r="TX6" s="356"/>
      <c r="TY6" s="356"/>
      <c r="TZ6" s="356"/>
      <c r="UA6" s="356"/>
      <c r="UB6" s="356"/>
      <c r="UC6" s="356"/>
      <c r="UD6" s="356"/>
      <c r="UE6" s="356"/>
      <c r="UF6" s="356"/>
      <c r="UG6" s="356"/>
      <c r="UH6" s="356"/>
      <c r="UI6" s="356"/>
      <c r="UJ6" s="356"/>
      <c r="UK6" s="356"/>
      <c r="UL6" s="356"/>
      <c r="UM6" s="356"/>
      <c r="UN6" s="356"/>
      <c r="UO6" s="356"/>
      <c r="UP6" s="356"/>
      <c r="UQ6" s="356"/>
      <c r="UR6" s="356"/>
      <c r="US6" s="356"/>
      <c r="UT6" s="356"/>
      <c r="UU6" s="356"/>
      <c r="UV6" s="356"/>
      <c r="UW6" s="356"/>
      <c r="UX6" s="356"/>
      <c r="UY6" s="356"/>
      <c r="UZ6" s="356"/>
      <c r="VA6" s="356"/>
      <c r="VB6" s="356"/>
      <c r="VC6" s="356"/>
      <c r="VD6" s="356"/>
      <c r="VE6" s="356"/>
      <c r="VF6" s="356"/>
      <c r="VG6" s="356"/>
      <c r="VH6" s="356"/>
      <c r="VI6" s="356"/>
      <c r="VJ6" s="356"/>
      <c r="VK6" s="356"/>
      <c r="VL6" s="356"/>
      <c r="VM6" s="356"/>
      <c r="VN6" s="356"/>
      <c r="VO6" s="356"/>
      <c r="VP6" s="356"/>
      <c r="VQ6" s="356"/>
      <c r="VR6" s="356"/>
      <c r="VS6" s="356"/>
      <c r="VT6" s="356"/>
      <c r="VU6" s="356"/>
      <c r="VV6" s="356"/>
      <c r="VW6" s="356"/>
      <c r="VX6" s="356"/>
      <c r="VY6" s="356"/>
      <c r="VZ6" s="356"/>
      <c r="WA6" s="356"/>
      <c r="WB6" s="356"/>
      <c r="WC6" s="356"/>
      <c r="WD6" s="356"/>
      <c r="WE6" s="356"/>
      <c r="WF6" s="356"/>
      <c r="WG6" s="356"/>
      <c r="WH6" s="356"/>
      <c r="WI6" s="356"/>
      <c r="WJ6" s="356"/>
      <c r="WK6" s="356"/>
      <c r="WL6" s="356"/>
      <c r="WM6" s="356"/>
      <c r="WN6" s="356"/>
      <c r="WO6" s="356"/>
      <c r="WP6" s="356"/>
      <c r="WQ6" s="356"/>
      <c r="WR6" s="356"/>
      <c r="WS6" s="356"/>
      <c r="WT6" s="356"/>
      <c r="WU6" s="356"/>
      <c r="WV6" s="356"/>
      <c r="WW6" s="356"/>
      <c r="WX6" s="356"/>
      <c r="WY6" s="356"/>
      <c r="WZ6" s="356"/>
      <c r="XA6" s="356"/>
      <c r="XB6" s="356"/>
      <c r="XC6" s="356"/>
      <c r="XD6" s="356"/>
      <c r="XE6" s="356"/>
      <c r="XF6" s="356"/>
      <c r="XG6" s="356"/>
      <c r="XH6" s="356"/>
      <c r="XI6" s="356"/>
      <c r="XJ6" s="356"/>
      <c r="XK6" s="356"/>
      <c r="XL6" s="356"/>
      <c r="XM6" s="356"/>
      <c r="XN6" s="356"/>
      <c r="XO6" s="356"/>
      <c r="XP6" s="356"/>
      <c r="XQ6" s="356"/>
      <c r="XR6" s="356"/>
      <c r="XS6" s="356"/>
      <c r="XT6" s="356"/>
      <c r="XU6" s="356"/>
      <c r="XV6" s="356"/>
      <c r="XW6" s="356"/>
      <c r="XX6" s="356"/>
      <c r="XY6" s="356"/>
      <c r="XZ6" s="356"/>
      <c r="YA6" s="356"/>
      <c r="YB6" s="356"/>
      <c r="YC6" s="356"/>
      <c r="YD6" s="356"/>
      <c r="YE6" s="356"/>
      <c r="YF6" s="356"/>
      <c r="YG6" s="356"/>
      <c r="YH6" s="356"/>
      <c r="YI6" s="356"/>
      <c r="YJ6" s="356"/>
      <c r="YK6" s="356"/>
      <c r="YL6" s="356"/>
      <c r="YM6" s="356"/>
      <c r="YN6" s="356"/>
      <c r="YO6" s="356"/>
      <c r="YP6" s="356"/>
      <c r="YQ6" s="356"/>
      <c r="YR6" s="356"/>
      <c r="YS6" s="356"/>
      <c r="YT6" s="356"/>
      <c r="YU6" s="356"/>
      <c r="YV6" s="356"/>
      <c r="YW6" s="356"/>
      <c r="YX6" s="356"/>
      <c r="YY6" s="356"/>
      <c r="YZ6" s="356"/>
      <c r="ZA6" s="356"/>
      <c r="ZB6" s="356"/>
      <c r="ZC6" s="356"/>
      <c r="ZD6" s="356"/>
      <c r="ZE6" s="356"/>
      <c r="ZF6" s="356"/>
      <c r="ZG6" s="356"/>
      <c r="ZH6" s="356"/>
      <c r="ZI6" s="356"/>
      <c r="ZJ6" s="356"/>
      <c r="ZK6" s="356"/>
      <c r="ZL6" s="356"/>
      <c r="ZM6" s="356"/>
      <c r="ZN6" s="356"/>
      <c r="ZO6" s="356"/>
      <c r="ZP6" s="356"/>
      <c r="ZQ6" s="356"/>
      <c r="ZR6" s="356"/>
      <c r="ZS6" s="356"/>
      <c r="ZT6" s="356"/>
      <c r="ZU6" s="356"/>
      <c r="ZV6" s="356"/>
      <c r="ZW6" s="356"/>
      <c r="ZX6" s="356"/>
      <c r="ZY6" s="356"/>
      <c r="ZZ6" s="356"/>
      <c r="AAA6" s="356"/>
      <c r="AAB6" s="356"/>
      <c r="AAC6" s="356"/>
      <c r="AAD6" s="356"/>
      <c r="AAE6" s="356"/>
      <c r="AAF6" s="356"/>
      <c r="AAG6" s="356"/>
      <c r="AAH6" s="356"/>
      <c r="AAI6" s="356"/>
      <c r="AAJ6" s="356"/>
      <c r="AAK6" s="356"/>
      <c r="AAL6" s="356"/>
      <c r="AAM6" s="356"/>
      <c r="AAN6" s="356"/>
      <c r="AAO6" s="356"/>
      <c r="AAP6" s="356"/>
      <c r="AAQ6" s="356"/>
      <c r="AAR6" s="356"/>
      <c r="AAS6" s="356"/>
      <c r="AAT6" s="356"/>
      <c r="AAU6" s="356"/>
      <c r="AAV6" s="356"/>
      <c r="AAW6" s="356"/>
      <c r="AAX6" s="356"/>
      <c r="AAY6" s="356"/>
      <c r="AAZ6" s="356"/>
      <c r="ABA6" s="356"/>
      <c r="ABB6" s="356"/>
      <c r="ABC6" s="356"/>
      <c r="ABD6" s="356"/>
      <c r="ABE6" s="356"/>
      <c r="ABF6" s="356"/>
      <c r="ABG6" s="356"/>
      <c r="ABH6" s="356"/>
      <c r="ABI6" s="356"/>
      <c r="ABJ6" s="356"/>
      <c r="ABK6" s="356"/>
      <c r="ABL6" s="356"/>
      <c r="ABM6" s="356"/>
      <c r="ABN6" s="356"/>
      <c r="ABO6" s="356"/>
      <c r="ABP6" s="356"/>
      <c r="ABQ6" s="356"/>
      <c r="ABR6" s="356"/>
      <c r="ABS6" s="356"/>
      <c r="ABT6" s="356"/>
      <c r="ABU6" s="356"/>
      <c r="ABV6" s="356"/>
      <c r="ABW6" s="356"/>
      <c r="ABX6" s="356"/>
      <c r="ABY6" s="356"/>
      <c r="ABZ6" s="356"/>
      <c r="ACA6" s="356"/>
      <c r="ACB6" s="356"/>
      <c r="ACC6" s="356"/>
      <c r="ACD6" s="356"/>
      <c r="ACE6" s="356"/>
      <c r="ACF6" s="356"/>
      <c r="ACG6" s="356"/>
      <c r="ACH6" s="356"/>
      <c r="ACI6" s="356"/>
      <c r="ACJ6" s="356"/>
      <c r="ACK6" s="356"/>
      <c r="ACL6" s="356"/>
      <c r="ACM6" s="356"/>
      <c r="ACN6" s="356"/>
      <c r="ACO6" s="356"/>
      <c r="ACP6" s="356"/>
      <c r="ACQ6" s="356"/>
      <c r="ACR6" s="356"/>
      <c r="ACS6" s="356"/>
      <c r="ACT6" s="356"/>
      <c r="ACU6" s="356"/>
      <c r="ACV6" s="356"/>
      <c r="ACW6" s="356"/>
      <c r="ACX6" s="356"/>
      <c r="ACY6" s="356"/>
      <c r="ACZ6" s="356"/>
      <c r="ADA6" s="356"/>
      <c r="ADB6" s="356"/>
      <c r="ADC6" s="356"/>
      <c r="ADD6" s="356"/>
      <c r="ADE6" s="356"/>
      <c r="ADF6" s="356"/>
      <c r="ADG6" s="356"/>
      <c r="ADH6" s="356"/>
      <c r="ADI6" s="356"/>
      <c r="ADJ6" s="356"/>
      <c r="ADK6" s="356"/>
      <c r="ADL6" s="356"/>
      <c r="ADM6" s="356"/>
      <c r="ADN6" s="356"/>
      <c r="ADO6" s="356"/>
      <c r="ADP6" s="356"/>
      <c r="ADQ6" s="356"/>
      <c r="ADR6" s="356"/>
      <c r="ADS6" s="356"/>
      <c r="ADT6" s="356"/>
      <c r="ADU6" s="356"/>
      <c r="ADV6" s="356"/>
      <c r="ADW6" s="356"/>
      <c r="ADX6" s="356"/>
      <c r="ADY6" s="356"/>
      <c r="ADZ6" s="356"/>
      <c r="AEA6" s="356"/>
      <c r="AEB6" s="356"/>
      <c r="AEC6" s="356"/>
      <c r="AED6" s="356"/>
      <c r="AEE6" s="356"/>
      <c r="AEF6" s="356"/>
      <c r="AEG6" s="356"/>
      <c r="AEH6" s="356"/>
      <c r="AEI6" s="356"/>
      <c r="AEJ6" s="356"/>
      <c r="AEK6" s="356"/>
      <c r="AEL6" s="356"/>
      <c r="AEM6" s="356"/>
      <c r="AEN6" s="356"/>
      <c r="AEO6" s="356"/>
      <c r="AEP6" s="356"/>
      <c r="AEQ6" s="356"/>
      <c r="AER6" s="356"/>
      <c r="AES6" s="356"/>
      <c r="AET6" s="356"/>
      <c r="AEU6" s="356"/>
      <c r="AEV6" s="356"/>
      <c r="AEW6" s="356"/>
      <c r="AEX6" s="356"/>
      <c r="AEY6" s="356"/>
      <c r="AEZ6" s="356"/>
      <c r="AFA6" s="356"/>
      <c r="AFB6" s="356"/>
      <c r="AFC6" s="356"/>
      <c r="AFD6" s="356"/>
      <c r="AFE6" s="356"/>
      <c r="AFF6" s="356"/>
      <c r="AFG6" s="356"/>
      <c r="AFH6" s="356"/>
      <c r="AFI6" s="356"/>
      <c r="AFJ6" s="356"/>
      <c r="AFK6" s="356"/>
      <c r="AFL6" s="356"/>
      <c r="AFM6" s="356"/>
      <c r="AFN6" s="356"/>
      <c r="AFO6" s="356"/>
      <c r="AFP6" s="356"/>
      <c r="AFQ6" s="356"/>
      <c r="AFR6" s="356"/>
      <c r="AFS6" s="356"/>
      <c r="AFT6" s="356"/>
      <c r="AFU6" s="356"/>
      <c r="AFV6" s="356"/>
      <c r="AFW6" s="356"/>
      <c r="AFX6" s="356"/>
      <c r="AFY6" s="356"/>
      <c r="AFZ6" s="356"/>
      <c r="AGA6" s="356"/>
    </row>
    <row r="7" spans="1:859" s="184" customFormat="1" ht="33" customHeight="1" x14ac:dyDescent="0.2">
      <c r="A7" s="261" t="str">
        <f ca="1">IF((O7="X"),"■",IF(OR((O7&gt;=120),(O7="N/A")),"▲",IF(AND((O7&gt;=90),(O7&lt;120)),"►",IF(AND((O7&lt;90),(O7&gt;=0)),"◄",IF((O7&lt;0),"▼","")))))</f>
        <v>▼</v>
      </c>
      <c r="B7" s="184" t="s">
        <v>20</v>
      </c>
      <c r="C7" s="195" t="s">
        <v>365</v>
      </c>
      <c r="D7" s="184" t="s">
        <v>22</v>
      </c>
      <c r="E7" s="184" t="s">
        <v>366</v>
      </c>
      <c r="F7" s="184" t="s">
        <v>367</v>
      </c>
      <c r="G7" s="145" t="s">
        <v>368</v>
      </c>
      <c r="H7" s="184" t="s">
        <v>369</v>
      </c>
      <c r="I7" s="191">
        <v>8061.3</v>
      </c>
      <c r="J7" s="192">
        <v>7900.07</v>
      </c>
      <c r="K7" s="192">
        <f>I7-J7</f>
        <v>161.23000000000047</v>
      </c>
      <c r="L7" s="184" t="s">
        <v>27</v>
      </c>
      <c r="M7" s="193">
        <v>41850</v>
      </c>
      <c r="N7" s="193">
        <v>42215</v>
      </c>
      <c r="O7" s="184">
        <f ca="1">IF((N7="INDETERMINADO"),"N/A",IF((L7="ENCERRADO"),"X",(N7-TODAY())))</f>
        <v>-4</v>
      </c>
      <c r="P7" s="195" t="s">
        <v>101</v>
      </c>
      <c r="Q7" s="183" t="s">
        <v>244</v>
      </c>
      <c r="R7" s="184" t="s">
        <v>30</v>
      </c>
      <c r="S7" s="195" t="s">
        <v>167</v>
      </c>
      <c r="T7" s="184" t="s">
        <v>30</v>
      </c>
      <c r="U7" s="195" t="s">
        <v>43</v>
      </c>
      <c r="V7" s="183" t="s">
        <v>1095</v>
      </c>
      <c r="X7" s="356"/>
      <c r="Y7" s="356"/>
      <c r="Z7" s="356"/>
      <c r="AA7" s="356"/>
      <c r="AB7" s="356"/>
      <c r="AC7" s="356"/>
      <c r="AD7" s="356"/>
      <c r="AE7" s="356"/>
      <c r="AF7" s="356"/>
      <c r="AG7" s="356"/>
      <c r="AH7" s="356"/>
      <c r="AI7" s="356"/>
      <c r="AJ7" s="356"/>
      <c r="AK7" s="356"/>
      <c r="AL7" s="356"/>
      <c r="AM7" s="356"/>
      <c r="AN7" s="356"/>
      <c r="AO7" s="356"/>
      <c r="AP7" s="356"/>
      <c r="AQ7" s="356"/>
      <c r="AR7" s="356"/>
      <c r="AS7" s="356"/>
      <c r="AT7" s="356"/>
      <c r="AU7" s="356"/>
      <c r="AV7" s="356"/>
      <c r="AW7" s="356"/>
      <c r="AX7" s="356"/>
      <c r="AY7" s="356"/>
      <c r="AZ7" s="356"/>
      <c r="BA7" s="356"/>
      <c r="BB7" s="356"/>
      <c r="BC7" s="356"/>
      <c r="BD7" s="356"/>
      <c r="BE7" s="356"/>
      <c r="BF7" s="356"/>
      <c r="BG7" s="356"/>
      <c r="BH7" s="356"/>
      <c r="BI7" s="356"/>
      <c r="BJ7" s="356"/>
      <c r="BK7" s="356"/>
      <c r="BL7" s="356"/>
      <c r="BM7" s="356"/>
      <c r="BN7" s="356"/>
      <c r="BO7" s="356"/>
      <c r="BP7" s="356"/>
      <c r="BQ7" s="356"/>
      <c r="BR7" s="356"/>
      <c r="BS7" s="356"/>
      <c r="BT7" s="356"/>
      <c r="BU7" s="356"/>
      <c r="BV7" s="356"/>
      <c r="BW7" s="356"/>
      <c r="BX7" s="356"/>
      <c r="BY7" s="356"/>
      <c r="BZ7" s="356"/>
      <c r="CA7" s="356"/>
      <c r="CB7" s="356"/>
      <c r="CC7" s="356"/>
      <c r="CD7" s="356"/>
      <c r="CE7" s="356"/>
      <c r="CF7" s="356"/>
      <c r="CG7" s="356"/>
      <c r="CH7" s="356"/>
      <c r="CI7" s="356"/>
      <c r="CJ7" s="356"/>
      <c r="CK7" s="356"/>
      <c r="CL7" s="356"/>
      <c r="CM7" s="356"/>
      <c r="CN7" s="356"/>
      <c r="CO7" s="356"/>
      <c r="CP7" s="356"/>
      <c r="CQ7" s="356"/>
      <c r="CR7" s="356"/>
      <c r="CS7" s="356"/>
      <c r="CT7" s="356"/>
      <c r="CU7" s="356"/>
      <c r="CV7" s="356"/>
      <c r="CW7" s="356"/>
      <c r="CX7" s="356"/>
      <c r="CY7" s="356"/>
      <c r="CZ7" s="356"/>
      <c r="DA7" s="356"/>
      <c r="DB7" s="356"/>
      <c r="DC7" s="356"/>
      <c r="DD7" s="356"/>
      <c r="DE7" s="356"/>
      <c r="DF7" s="356"/>
      <c r="DG7" s="356"/>
      <c r="DH7" s="356"/>
      <c r="DI7" s="356"/>
      <c r="DJ7" s="356"/>
      <c r="DK7" s="356"/>
      <c r="DL7" s="356"/>
      <c r="DM7" s="356"/>
      <c r="DN7" s="356"/>
      <c r="DO7" s="356"/>
      <c r="DP7" s="356"/>
      <c r="DQ7" s="356"/>
      <c r="DR7" s="356"/>
      <c r="DS7" s="356"/>
      <c r="DT7" s="356"/>
      <c r="DU7" s="356"/>
      <c r="DV7" s="356"/>
      <c r="DW7" s="356"/>
      <c r="DX7" s="356"/>
      <c r="DY7" s="356"/>
      <c r="DZ7" s="356"/>
      <c r="EA7" s="356"/>
      <c r="EB7" s="356"/>
      <c r="EC7" s="356"/>
      <c r="ED7" s="356"/>
      <c r="EE7" s="356"/>
      <c r="EF7" s="356"/>
      <c r="EG7" s="356"/>
      <c r="EH7" s="356"/>
      <c r="EI7" s="356"/>
      <c r="EJ7" s="356"/>
      <c r="EK7" s="356"/>
      <c r="EL7" s="356"/>
      <c r="EM7" s="356"/>
      <c r="EN7" s="356"/>
      <c r="EO7" s="356"/>
      <c r="EP7" s="356"/>
      <c r="EQ7" s="356"/>
      <c r="ER7" s="356"/>
      <c r="ES7" s="356"/>
      <c r="ET7" s="356"/>
      <c r="EU7" s="356"/>
      <c r="EV7" s="356"/>
      <c r="EW7" s="356"/>
      <c r="EX7" s="356"/>
      <c r="EY7" s="356"/>
      <c r="EZ7" s="356"/>
      <c r="FA7" s="356"/>
      <c r="FB7" s="356"/>
      <c r="FC7" s="356"/>
      <c r="FD7" s="356"/>
      <c r="FE7" s="356"/>
      <c r="FF7" s="356"/>
      <c r="FG7" s="356"/>
      <c r="FH7" s="356"/>
      <c r="FI7" s="356"/>
      <c r="FJ7" s="356"/>
      <c r="FK7" s="356"/>
      <c r="FL7" s="356"/>
      <c r="FM7" s="356"/>
      <c r="FN7" s="356"/>
      <c r="FO7" s="356"/>
      <c r="FP7" s="356"/>
      <c r="FQ7" s="356"/>
      <c r="FR7" s="356"/>
      <c r="FS7" s="356"/>
      <c r="FT7" s="356"/>
      <c r="FU7" s="356"/>
      <c r="FV7" s="356"/>
      <c r="FW7" s="356"/>
      <c r="FX7" s="356"/>
      <c r="FY7" s="356"/>
      <c r="FZ7" s="356"/>
      <c r="GA7" s="356"/>
      <c r="GB7" s="356"/>
      <c r="GC7" s="356"/>
      <c r="GD7" s="356"/>
      <c r="GE7" s="356"/>
      <c r="GF7" s="356"/>
      <c r="GG7" s="356"/>
      <c r="GH7" s="356"/>
      <c r="GI7" s="356"/>
      <c r="GJ7" s="356"/>
      <c r="GK7" s="356"/>
      <c r="GL7" s="356"/>
      <c r="GM7" s="356"/>
      <c r="GN7" s="356"/>
      <c r="GO7" s="356"/>
      <c r="GP7" s="356"/>
      <c r="GQ7" s="356"/>
      <c r="GR7" s="356"/>
      <c r="GS7" s="356"/>
      <c r="GT7" s="356"/>
      <c r="GU7" s="356"/>
      <c r="GV7" s="356"/>
      <c r="GW7" s="356"/>
      <c r="GX7" s="356"/>
      <c r="GY7" s="356"/>
      <c r="GZ7" s="356"/>
      <c r="HA7" s="356"/>
      <c r="HB7" s="356"/>
      <c r="HC7" s="356"/>
      <c r="HD7" s="356"/>
      <c r="HE7" s="356"/>
      <c r="HF7" s="356"/>
      <c r="HG7" s="356"/>
      <c r="HH7" s="356"/>
      <c r="HI7" s="356"/>
      <c r="HJ7" s="356"/>
      <c r="HK7" s="356"/>
      <c r="HL7" s="356"/>
      <c r="HM7" s="356"/>
      <c r="HN7" s="356"/>
      <c r="HO7" s="356"/>
      <c r="HP7" s="356"/>
      <c r="HQ7" s="356"/>
      <c r="HR7" s="356"/>
      <c r="HS7" s="356"/>
      <c r="HT7" s="356"/>
      <c r="HU7" s="356"/>
      <c r="HV7" s="356"/>
      <c r="HW7" s="356"/>
      <c r="HX7" s="356"/>
      <c r="HY7" s="356"/>
      <c r="HZ7" s="356"/>
      <c r="IA7" s="356"/>
      <c r="IB7" s="356"/>
      <c r="IC7" s="356"/>
      <c r="ID7" s="356"/>
      <c r="IE7" s="356"/>
      <c r="IF7" s="356"/>
      <c r="IG7" s="356"/>
      <c r="IH7" s="356"/>
      <c r="II7" s="356"/>
      <c r="IJ7" s="356"/>
      <c r="IK7" s="356"/>
      <c r="IL7" s="356"/>
      <c r="IM7" s="356"/>
      <c r="IN7" s="356"/>
      <c r="IO7" s="356"/>
      <c r="IP7" s="356"/>
      <c r="IQ7" s="356"/>
      <c r="IR7" s="356"/>
      <c r="IS7" s="356"/>
      <c r="IT7" s="356"/>
      <c r="IU7" s="356"/>
      <c r="IV7" s="356"/>
      <c r="IW7" s="356"/>
      <c r="IX7" s="356"/>
      <c r="IY7" s="356"/>
      <c r="IZ7" s="356"/>
      <c r="JA7" s="356"/>
      <c r="JB7" s="356"/>
      <c r="JC7" s="356"/>
      <c r="JD7" s="356"/>
      <c r="JE7" s="356"/>
      <c r="JF7" s="356"/>
      <c r="JG7" s="356"/>
      <c r="JH7" s="356"/>
      <c r="JI7" s="356"/>
      <c r="JJ7" s="356"/>
      <c r="JK7" s="356"/>
      <c r="JL7" s="356"/>
      <c r="JM7" s="356"/>
      <c r="JN7" s="356"/>
      <c r="JO7" s="356"/>
      <c r="JP7" s="356"/>
      <c r="JQ7" s="356"/>
      <c r="JR7" s="356"/>
      <c r="JS7" s="356"/>
      <c r="JT7" s="356"/>
      <c r="JU7" s="356"/>
      <c r="JV7" s="356"/>
      <c r="JW7" s="356"/>
      <c r="JX7" s="356"/>
      <c r="JY7" s="356"/>
      <c r="JZ7" s="356"/>
      <c r="KA7" s="356"/>
      <c r="KB7" s="356"/>
      <c r="KC7" s="356"/>
      <c r="KD7" s="356"/>
      <c r="KE7" s="356"/>
      <c r="KF7" s="356"/>
      <c r="KG7" s="356"/>
      <c r="KH7" s="356"/>
      <c r="KI7" s="356"/>
      <c r="KJ7" s="356"/>
      <c r="KK7" s="356"/>
      <c r="KL7" s="356"/>
      <c r="KM7" s="356"/>
      <c r="KN7" s="356"/>
      <c r="KO7" s="356"/>
      <c r="KP7" s="356"/>
      <c r="KQ7" s="356"/>
      <c r="KR7" s="356"/>
      <c r="KS7" s="356"/>
      <c r="KT7" s="356"/>
      <c r="KU7" s="356"/>
      <c r="KV7" s="356"/>
      <c r="KW7" s="356"/>
      <c r="KX7" s="356"/>
      <c r="KY7" s="356"/>
      <c r="KZ7" s="356"/>
      <c r="LA7" s="356"/>
      <c r="LB7" s="356"/>
      <c r="LC7" s="356"/>
      <c r="LD7" s="356"/>
      <c r="LE7" s="356"/>
      <c r="LF7" s="356"/>
      <c r="LG7" s="356"/>
      <c r="LH7" s="356"/>
      <c r="LI7" s="356"/>
      <c r="LJ7" s="356"/>
      <c r="LK7" s="356"/>
      <c r="LL7" s="356"/>
      <c r="LM7" s="356"/>
      <c r="LN7" s="356"/>
      <c r="LO7" s="356"/>
      <c r="LP7" s="356"/>
      <c r="LQ7" s="356"/>
      <c r="LR7" s="356"/>
      <c r="LS7" s="356"/>
      <c r="LT7" s="356"/>
      <c r="LU7" s="356"/>
      <c r="LV7" s="356"/>
      <c r="LW7" s="356"/>
      <c r="LX7" s="356"/>
      <c r="LY7" s="356"/>
      <c r="LZ7" s="356"/>
      <c r="MA7" s="356"/>
      <c r="MB7" s="356"/>
      <c r="MC7" s="356"/>
      <c r="MD7" s="356"/>
      <c r="ME7" s="356"/>
      <c r="MF7" s="356"/>
      <c r="MG7" s="356"/>
      <c r="MH7" s="356"/>
      <c r="MI7" s="356"/>
      <c r="MJ7" s="356"/>
      <c r="MK7" s="356"/>
      <c r="ML7" s="356"/>
      <c r="MM7" s="356"/>
      <c r="MN7" s="356"/>
      <c r="MO7" s="356"/>
      <c r="MP7" s="356"/>
      <c r="MQ7" s="356"/>
      <c r="MR7" s="356"/>
      <c r="MS7" s="356"/>
      <c r="MT7" s="356"/>
      <c r="MU7" s="356"/>
      <c r="MV7" s="356"/>
      <c r="MW7" s="356"/>
      <c r="MX7" s="356"/>
      <c r="MY7" s="356"/>
      <c r="MZ7" s="356"/>
      <c r="NA7" s="356"/>
      <c r="NB7" s="356"/>
      <c r="NC7" s="356"/>
      <c r="ND7" s="356"/>
      <c r="NE7" s="356"/>
      <c r="NF7" s="356"/>
      <c r="NG7" s="356"/>
      <c r="NH7" s="356"/>
      <c r="NI7" s="356"/>
      <c r="NJ7" s="356"/>
      <c r="NK7" s="356"/>
      <c r="NL7" s="356"/>
      <c r="NM7" s="356"/>
      <c r="NN7" s="356"/>
      <c r="NO7" s="356"/>
      <c r="NP7" s="356"/>
      <c r="NQ7" s="356"/>
      <c r="NR7" s="356"/>
      <c r="NS7" s="356"/>
      <c r="NT7" s="356"/>
      <c r="NU7" s="356"/>
      <c r="NV7" s="356"/>
      <c r="NW7" s="356"/>
      <c r="NX7" s="356"/>
      <c r="NY7" s="356"/>
      <c r="NZ7" s="356"/>
      <c r="OA7" s="356"/>
      <c r="OB7" s="356"/>
      <c r="OC7" s="356"/>
      <c r="OD7" s="356"/>
      <c r="OE7" s="356"/>
      <c r="OF7" s="356"/>
      <c r="OG7" s="356"/>
      <c r="OH7" s="356"/>
      <c r="OI7" s="356"/>
      <c r="OJ7" s="356"/>
      <c r="OK7" s="356"/>
      <c r="OL7" s="356"/>
      <c r="OM7" s="356"/>
      <c r="ON7" s="356"/>
      <c r="OO7" s="356"/>
      <c r="OP7" s="356"/>
      <c r="OQ7" s="356"/>
      <c r="OR7" s="356"/>
      <c r="OS7" s="356"/>
      <c r="OT7" s="356"/>
      <c r="OU7" s="356"/>
      <c r="OV7" s="356"/>
      <c r="OW7" s="356"/>
      <c r="OX7" s="356"/>
      <c r="OY7" s="356"/>
      <c r="OZ7" s="356"/>
      <c r="PA7" s="356"/>
      <c r="PB7" s="356"/>
      <c r="PC7" s="356"/>
      <c r="PD7" s="356"/>
      <c r="PE7" s="356"/>
      <c r="PF7" s="356"/>
      <c r="PG7" s="356"/>
      <c r="PH7" s="356"/>
      <c r="PI7" s="356"/>
      <c r="PJ7" s="356"/>
      <c r="PK7" s="356"/>
      <c r="PL7" s="356"/>
      <c r="PM7" s="356"/>
      <c r="PN7" s="356"/>
      <c r="PO7" s="356"/>
      <c r="PP7" s="356"/>
      <c r="PQ7" s="356"/>
      <c r="PR7" s="356"/>
      <c r="PS7" s="356"/>
      <c r="PT7" s="356"/>
      <c r="PU7" s="356"/>
      <c r="PV7" s="356"/>
      <c r="PW7" s="356"/>
      <c r="PX7" s="356"/>
      <c r="PY7" s="356"/>
      <c r="PZ7" s="356"/>
      <c r="QA7" s="356"/>
      <c r="QB7" s="356"/>
      <c r="QC7" s="356"/>
      <c r="QD7" s="356"/>
      <c r="QE7" s="356"/>
      <c r="QF7" s="356"/>
      <c r="QG7" s="356"/>
      <c r="QH7" s="356"/>
      <c r="QI7" s="356"/>
      <c r="QJ7" s="356"/>
      <c r="QK7" s="356"/>
      <c r="QL7" s="356"/>
      <c r="QM7" s="356"/>
      <c r="QN7" s="356"/>
      <c r="QO7" s="356"/>
      <c r="QP7" s="356"/>
      <c r="QQ7" s="356"/>
      <c r="QR7" s="356"/>
      <c r="QS7" s="356"/>
      <c r="QT7" s="356"/>
      <c r="QU7" s="356"/>
      <c r="QV7" s="356"/>
      <c r="QW7" s="356"/>
      <c r="QX7" s="356"/>
      <c r="QY7" s="356"/>
      <c r="QZ7" s="356"/>
      <c r="RA7" s="356"/>
      <c r="RB7" s="356"/>
      <c r="RC7" s="356"/>
      <c r="RD7" s="356"/>
      <c r="RE7" s="356"/>
      <c r="RF7" s="356"/>
      <c r="RG7" s="356"/>
      <c r="RH7" s="356"/>
      <c r="RI7" s="356"/>
      <c r="RJ7" s="356"/>
      <c r="RK7" s="356"/>
      <c r="RL7" s="356"/>
      <c r="RM7" s="356"/>
      <c r="RN7" s="356"/>
      <c r="RO7" s="356"/>
      <c r="RP7" s="356"/>
      <c r="RQ7" s="356"/>
      <c r="RR7" s="356"/>
      <c r="RS7" s="356"/>
      <c r="RT7" s="356"/>
      <c r="RU7" s="356"/>
      <c r="RV7" s="356"/>
      <c r="RW7" s="356"/>
      <c r="RX7" s="356"/>
      <c r="RY7" s="356"/>
      <c r="RZ7" s="356"/>
      <c r="SA7" s="356"/>
      <c r="SB7" s="356"/>
      <c r="SC7" s="356"/>
      <c r="SD7" s="356"/>
      <c r="SE7" s="356"/>
      <c r="SF7" s="356"/>
      <c r="SG7" s="356"/>
      <c r="SH7" s="356"/>
      <c r="SI7" s="356"/>
      <c r="SJ7" s="356"/>
      <c r="SK7" s="356"/>
      <c r="SL7" s="356"/>
      <c r="SM7" s="356"/>
      <c r="SN7" s="356"/>
      <c r="SO7" s="356"/>
      <c r="SP7" s="356"/>
      <c r="SQ7" s="356"/>
      <c r="SR7" s="356"/>
      <c r="SS7" s="356"/>
      <c r="ST7" s="356"/>
      <c r="SU7" s="356"/>
      <c r="SV7" s="356"/>
      <c r="SW7" s="356"/>
      <c r="SX7" s="356"/>
      <c r="SY7" s="356"/>
      <c r="SZ7" s="356"/>
      <c r="TA7" s="356"/>
      <c r="TB7" s="356"/>
      <c r="TC7" s="356"/>
      <c r="TD7" s="356"/>
      <c r="TE7" s="356"/>
      <c r="TF7" s="356"/>
      <c r="TG7" s="356"/>
      <c r="TH7" s="356"/>
      <c r="TI7" s="356"/>
      <c r="TJ7" s="356"/>
      <c r="TK7" s="356"/>
      <c r="TL7" s="356"/>
      <c r="TM7" s="356"/>
      <c r="TN7" s="356"/>
      <c r="TO7" s="356"/>
      <c r="TP7" s="356"/>
      <c r="TQ7" s="356"/>
      <c r="TR7" s="356"/>
      <c r="TS7" s="356"/>
      <c r="TT7" s="356"/>
      <c r="TU7" s="356"/>
      <c r="TV7" s="356"/>
      <c r="TW7" s="356"/>
      <c r="TX7" s="356"/>
      <c r="TY7" s="356"/>
      <c r="TZ7" s="356"/>
      <c r="UA7" s="356"/>
      <c r="UB7" s="356"/>
      <c r="UC7" s="356"/>
      <c r="UD7" s="356"/>
      <c r="UE7" s="356"/>
      <c r="UF7" s="356"/>
      <c r="UG7" s="356"/>
      <c r="UH7" s="356"/>
      <c r="UI7" s="356"/>
      <c r="UJ7" s="356"/>
      <c r="UK7" s="356"/>
      <c r="UL7" s="356"/>
      <c r="UM7" s="356"/>
      <c r="UN7" s="356"/>
      <c r="UO7" s="356"/>
      <c r="UP7" s="356"/>
      <c r="UQ7" s="356"/>
      <c r="UR7" s="356"/>
      <c r="US7" s="356"/>
      <c r="UT7" s="356"/>
      <c r="UU7" s="356"/>
      <c r="UV7" s="356"/>
      <c r="UW7" s="356"/>
      <c r="UX7" s="356"/>
      <c r="UY7" s="356"/>
      <c r="UZ7" s="356"/>
      <c r="VA7" s="356"/>
      <c r="VB7" s="356"/>
      <c r="VC7" s="356"/>
      <c r="VD7" s="356"/>
      <c r="VE7" s="356"/>
      <c r="VF7" s="356"/>
      <c r="VG7" s="356"/>
      <c r="VH7" s="356"/>
      <c r="VI7" s="356"/>
      <c r="VJ7" s="356"/>
      <c r="VK7" s="356"/>
      <c r="VL7" s="356"/>
      <c r="VM7" s="356"/>
      <c r="VN7" s="356"/>
      <c r="VO7" s="356"/>
      <c r="VP7" s="356"/>
      <c r="VQ7" s="356"/>
      <c r="VR7" s="356"/>
      <c r="VS7" s="356"/>
      <c r="VT7" s="356"/>
      <c r="VU7" s="356"/>
      <c r="VV7" s="356"/>
      <c r="VW7" s="356"/>
      <c r="VX7" s="356"/>
      <c r="VY7" s="356"/>
      <c r="VZ7" s="356"/>
      <c r="WA7" s="356"/>
      <c r="WB7" s="356"/>
      <c r="WC7" s="356"/>
      <c r="WD7" s="356"/>
      <c r="WE7" s="356"/>
      <c r="WF7" s="356"/>
      <c r="WG7" s="356"/>
      <c r="WH7" s="356"/>
      <c r="WI7" s="356"/>
      <c r="WJ7" s="356"/>
      <c r="WK7" s="356"/>
      <c r="WL7" s="356"/>
      <c r="WM7" s="356"/>
      <c r="WN7" s="356"/>
      <c r="WO7" s="356"/>
      <c r="WP7" s="356"/>
      <c r="WQ7" s="356"/>
      <c r="WR7" s="356"/>
      <c r="WS7" s="356"/>
      <c r="WT7" s="356"/>
      <c r="WU7" s="356"/>
      <c r="WV7" s="356"/>
      <c r="WW7" s="356"/>
      <c r="WX7" s="356"/>
      <c r="WY7" s="356"/>
      <c r="WZ7" s="356"/>
      <c r="XA7" s="356"/>
      <c r="XB7" s="356"/>
      <c r="XC7" s="356"/>
      <c r="XD7" s="356"/>
      <c r="XE7" s="356"/>
      <c r="XF7" s="356"/>
      <c r="XG7" s="356"/>
      <c r="XH7" s="356"/>
      <c r="XI7" s="356"/>
      <c r="XJ7" s="356"/>
      <c r="XK7" s="356"/>
      <c r="XL7" s="356"/>
      <c r="XM7" s="356"/>
      <c r="XN7" s="356"/>
      <c r="XO7" s="356"/>
      <c r="XP7" s="356"/>
      <c r="XQ7" s="356"/>
      <c r="XR7" s="356"/>
      <c r="XS7" s="356"/>
      <c r="XT7" s="356"/>
      <c r="XU7" s="356"/>
      <c r="XV7" s="356"/>
      <c r="XW7" s="356"/>
      <c r="XX7" s="356"/>
      <c r="XY7" s="356"/>
      <c r="XZ7" s="356"/>
      <c r="YA7" s="356"/>
      <c r="YB7" s="356"/>
      <c r="YC7" s="356"/>
      <c r="YD7" s="356"/>
      <c r="YE7" s="356"/>
      <c r="YF7" s="356"/>
      <c r="YG7" s="356"/>
      <c r="YH7" s="356"/>
      <c r="YI7" s="356"/>
      <c r="YJ7" s="356"/>
      <c r="YK7" s="356"/>
      <c r="YL7" s="356"/>
      <c r="YM7" s="356"/>
      <c r="YN7" s="356"/>
      <c r="YO7" s="356"/>
      <c r="YP7" s="356"/>
      <c r="YQ7" s="356"/>
      <c r="YR7" s="356"/>
      <c r="YS7" s="356"/>
      <c r="YT7" s="356"/>
      <c r="YU7" s="356"/>
      <c r="YV7" s="356"/>
      <c r="YW7" s="356"/>
      <c r="YX7" s="356"/>
      <c r="YY7" s="356"/>
      <c r="YZ7" s="356"/>
      <c r="ZA7" s="356"/>
      <c r="ZB7" s="356"/>
      <c r="ZC7" s="356"/>
      <c r="ZD7" s="356"/>
      <c r="ZE7" s="356"/>
      <c r="ZF7" s="356"/>
      <c r="ZG7" s="356"/>
      <c r="ZH7" s="356"/>
      <c r="ZI7" s="356"/>
      <c r="ZJ7" s="356"/>
      <c r="ZK7" s="356"/>
      <c r="ZL7" s="356"/>
      <c r="ZM7" s="356"/>
      <c r="ZN7" s="356"/>
      <c r="ZO7" s="356"/>
      <c r="ZP7" s="356"/>
      <c r="ZQ7" s="356"/>
      <c r="ZR7" s="356"/>
      <c r="ZS7" s="356"/>
      <c r="ZT7" s="356"/>
      <c r="ZU7" s="356"/>
      <c r="ZV7" s="356"/>
      <c r="ZW7" s="356"/>
      <c r="ZX7" s="356"/>
      <c r="ZY7" s="356"/>
      <c r="ZZ7" s="356"/>
      <c r="AAA7" s="356"/>
      <c r="AAB7" s="356"/>
      <c r="AAC7" s="356"/>
      <c r="AAD7" s="356"/>
      <c r="AAE7" s="356"/>
      <c r="AAF7" s="356"/>
      <c r="AAG7" s="356"/>
      <c r="AAH7" s="356"/>
      <c r="AAI7" s="356"/>
      <c r="AAJ7" s="356"/>
      <c r="AAK7" s="356"/>
      <c r="AAL7" s="356"/>
      <c r="AAM7" s="356"/>
      <c r="AAN7" s="356"/>
      <c r="AAO7" s="356"/>
      <c r="AAP7" s="356"/>
      <c r="AAQ7" s="356"/>
      <c r="AAR7" s="356"/>
      <c r="AAS7" s="356"/>
      <c r="AAT7" s="356"/>
      <c r="AAU7" s="356"/>
      <c r="AAV7" s="356"/>
      <c r="AAW7" s="356"/>
      <c r="AAX7" s="356"/>
      <c r="AAY7" s="356"/>
      <c r="AAZ7" s="356"/>
      <c r="ABA7" s="356"/>
      <c r="ABB7" s="356"/>
      <c r="ABC7" s="356"/>
      <c r="ABD7" s="356"/>
      <c r="ABE7" s="356"/>
      <c r="ABF7" s="356"/>
      <c r="ABG7" s="356"/>
      <c r="ABH7" s="356"/>
      <c r="ABI7" s="356"/>
      <c r="ABJ7" s="356"/>
      <c r="ABK7" s="356"/>
      <c r="ABL7" s="356"/>
      <c r="ABM7" s="356"/>
      <c r="ABN7" s="356"/>
      <c r="ABO7" s="356"/>
      <c r="ABP7" s="356"/>
      <c r="ABQ7" s="356"/>
      <c r="ABR7" s="356"/>
      <c r="ABS7" s="356"/>
      <c r="ABT7" s="356"/>
      <c r="ABU7" s="356"/>
      <c r="ABV7" s="356"/>
      <c r="ABW7" s="356"/>
      <c r="ABX7" s="356"/>
      <c r="ABY7" s="356"/>
      <c r="ABZ7" s="356"/>
      <c r="ACA7" s="356"/>
      <c r="ACB7" s="356"/>
      <c r="ACC7" s="356"/>
      <c r="ACD7" s="356"/>
      <c r="ACE7" s="356"/>
      <c r="ACF7" s="356"/>
      <c r="ACG7" s="356"/>
      <c r="ACH7" s="356"/>
      <c r="ACI7" s="356"/>
      <c r="ACJ7" s="356"/>
      <c r="ACK7" s="356"/>
      <c r="ACL7" s="356"/>
      <c r="ACM7" s="356"/>
      <c r="ACN7" s="356"/>
      <c r="ACO7" s="356"/>
      <c r="ACP7" s="356"/>
      <c r="ACQ7" s="356"/>
      <c r="ACR7" s="356"/>
      <c r="ACS7" s="356"/>
      <c r="ACT7" s="356"/>
      <c r="ACU7" s="356"/>
      <c r="ACV7" s="356"/>
      <c r="ACW7" s="356"/>
      <c r="ACX7" s="356"/>
      <c r="ACY7" s="356"/>
      <c r="ACZ7" s="356"/>
      <c r="ADA7" s="356"/>
      <c r="ADB7" s="356"/>
      <c r="ADC7" s="356"/>
      <c r="ADD7" s="356"/>
      <c r="ADE7" s="356"/>
      <c r="ADF7" s="356"/>
      <c r="ADG7" s="356"/>
      <c r="ADH7" s="356"/>
      <c r="ADI7" s="356"/>
      <c r="ADJ7" s="356"/>
      <c r="ADK7" s="356"/>
      <c r="ADL7" s="356"/>
      <c r="ADM7" s="356"/>
      <c r="ADN7" s="356"/>
      <c r="ADO7" s="356"/>
      <c r="ADP7" s="356"/>
      <c r="ADQ7" s="356"/>
      <c r="ADR7" s="356"/>
      <c r="ADS7" s="356"/>
      <c r="ADT7" s="356"/>
      <c r="ADU7" s="356"/>
      <c r="ADV7" s="356"/>
      <c r="ADW7" s="356"/>
      <c r="ADX7" s="356"/>
      <c r="ADY7" s="356"/>
      <c r="ADZ7" s="356"/>
      <c r="AEA7" s="356"/>
      <c r="AEB7" s="356"/>
      <c r="AEC7" s="356"/>
      <c r="AED7" s="356"/>
      <c r="AEE7" s="356"/>
      <c r="AEF7" s="356"/>
      <c r="AEG7" s="356"/>
      <c r="AEH7" s="356"/>
      <c r="AEI7" s="356"/>
      <c r="AEJ7" s="356"/>
      <c r="AEK7" s="356"/>
      <c r="AEL7" s="356"/>
      <c r="AEM7" s="356"/>
      <c r="AEN7" s="356"/>
      <c r="AEO7" s="356"/>
      <c r="AEP7" s="356"/>
      <c r="AEQ7" s="356"/>
      <c r="AER7" s="356"/>
      <c r="AES7" s="356"/>
      <c r="AET7" s="356"/>
      <c r="AEU7" s="356"/>
      <c r="AEV7" s="356"/>
      <c r="AEW7" s="356"/>
      <c r="AEX7" s="356"/>
      <c r="AEY7" s="356"/>
      <c r="AEZ7" s="356"/>
      <c r="AFA7" s="356"/>
      <c r="AFB7" s="356"/>
      <c r="AFC7" s="356"/>
      <c r="AFD7" s="356"/>
      <c r="AFE7" s="356"/>
      <c r="AFF7" s="356"/>
      <c r="AFG7" s="356"/>
      <c r="AFH7" s="356"/>
      <c r="AFI7" s="356"/>
      <c r="AFJ7" s="356"/>
      <c r="AFK7" s="356"/>
      <c r="AFL7" s="356"/>
      <c r="AFM7" s="356"/>
      <c r="AFN7" s="356"/>
      <c r="AFO7" s="356"/>
      <c r="AFP7" s="356"/>
      <c r="AFQ7" s="356"/>
      <c r="AFR7" s="356"/>
      <c r="AFS7" s="356"/>
      <c r="AFT7" s="356"/>
      <c r="AFU7" s="356"/>
      <c r="AFV7" s="356"/>
      <c r="AFW7" s="356"/>
      <c r="AFX7" s="356"/>
      <c r="AFY7" s="356"/>
      <c r="AFZ7" s="356"/>
      <c r="AGA7" s="356"/>
    </row>
    <row r="8" spans="1:859" s="261" customFormat="1" ht="33" customHeight="1" x14ac:dyDescent="0.2">
      <c r="A8" s="184" t="str">
        <f ca="1">IF((O8="X"),"■",IF(OR((O8&gt;=120),(O8="N/A")),"▲",IF(AND((O8&gt;=90),(O8&lt;120)),"►",IF(AND((O8&lt;90),(O8&gt;=0)),"◄",IF((O8&lt;0),"▼","")))))</f>
        <v>▼</v>
      </c>
      <c r="B8" s="184" t="s">
        <v>20</v>
      </c>
      <c r="C8" s="195" t="s">
        <v>239</v>
      </c>
      <c r="D8" s="184" t="s">
        <v>22</v>
      </c>
      <c r="E8" s="184" t="s">
        <v>240</v>
      </c>
      <c r="F8" s="184" t="s">
        <v>241</v>
      </c>
      <c r="G8" s="145" t="s">
        <v>242</v>
      </c>
      <c r="H8" s="184" t="s">
        <v>243</v>
      </c>
      <c r="I8" s="191">
        <v>20610</v>
      </c>
      <c r="J8" s="192"/>
      <c r="K8" s="192">
        <f>I8-J8</f>
        <v>20610</v>
      </c>
      <c r="L8" s="184" t="s">
        <v>27</v>
      </c>
      <c r="M8" s="193">
        <v>41485</v>
      </c>
      <c r="N8" s="193">
        <v>42216</v>
      </c>
      <c r="O8" s="184">
        <f ca="1">IF((N8="INDETERMINADO"),"N/A",IF((L8="ENCERRADO"),"X",(N8-TODAY())))</f>
        <v>-3</v>
      </c>
      <c r="P8" s="184" t="s">
        <v>101</v>
      </c>
      <c r="Q8" s="183" t="s">
        <v>244</v>
      </c>
      <c r="R8" s="184"/>
      <c r="S8" s="184"/>
      <c r="T8" s="184" t="s">
        <v>30</v>
      </c>
      <c r="U8" s="184"/>
      <c r="V8" s="183" t="s">
        <v>1095</v>
      </c>
      <c r="W8" s="184"/>
      <c r="X8" s="356"/>
      <c r="Y8" s="356"/>
      <c r="Z8" s="356"/>
      <c r="AA8" s="356"/>
      <c r="AB8" s="356"/>
      <c r="AC8" s="356"/>
      <c r="AD8" s="356"/>
      <c r="AE8" s="356"/>
      <c r="AF8" s="356"/>
      <c r="AG8" s="356"/>
      <c r="AH8" s="356"/>
      <c r="AI8" s="356"/>
      <c r="AJ8" s="356"/>
      <c r="AK8" s="356"/>
      <c r="AL8" s="356"/>
      <c r="AM8" s="356"/>
      <c r="AN8" s="356"/>
      <c r="AO8" s="356"/>
      <c r="AP8" s="356"/>
      <c r="AQ8" s="356"/>
      <c r="AR8" s="356"/>
      <c r="AS8" s="356"/>
      <c r="AT8" s="356"/>
      <c r="AU8" s="356"/>
      <c r="AV8" s="356"/>
      <c r="AW8" s="356"/>
      <c r="AX8" s="356"/>
      <c r="AY8" s="356"/>
      <c r="AZ8" s="356"/>
      <c r="BA8" s="356"/>
      <c r="BB8" s="356"/>
      <c r="BC8" s="356"/>
      <c r="BD8" s="356"/>
      <c r="BE8" s="356"/>
      <c r="BF8" s="356"/>
      <c r="BG8" s="356"/>
      <c r="BH8" s="356"/>
      <c r="BI8" s="356"/>
      <c r="BJ8" s="356"/>
      <c r="BK8" s="356"/>
      <c r="BL8" s="356"/>
      <c r="BM8" s="356"/>
      <c r="BN8" s="356"/>
      <c r="BO8" s="356"/>
      <c r="BP8" s="356"/>
      <c r="BQ8" s="356"/>
      <c r="BR8" s="356"/>
      <c r="BS8" s="356"/>
      <c r="BT8" s="356"/>
      <c r="BU8" s="356"/>
      <c r="BV8" s="356"/>
      <c r="BW8" s="356"/>
      <c r="BX8" s="356"/>
      <c r="BY8" s="356"/>
      <c r="BZ8" s="356"/>
      <c r="CA8" s="356"/>
      <c r="CB8" s="356"/>
      <c r="CC8" s="356"/>
      <c r="CD8" s="356"/>
      <c r="CE8" s="356"/>
      <c r="CF8" s="356"/>
      <c r="CG8" s="356"/>
      <c r="CH8" s="356"/>
      <c r="CI8" s="356"/>
      <c r="CJ8" s="356"/>
      <c r="CK8" s="356"/>
      <c r="CL8" s="356"/>
      <c r="CM8" s="356"/>
      <c r="CN8" s="356"/>
      <c r="CO8" s="356"/>
      <c r="CP8" s="356"/>
      <c r="CQ8" s="356"/>
      <c r="CR8" s="356"/>
      <c r="CS8" s="356"/>
      <c r="CT8" s="356"/>
      <c r="CU8" s="356"/>
      <c r="CV8" s="356"/>
      <c r="CW8" s="356"/>
      <c r="CX8" s="356"/>
      <c r="CY8" s="356"/>
      <c r="CZ8" s="356"/>
      <c r="DA8" s="356"/>
      <c r="DB8" s="356"/>
      <c r="DC8" s="356"/>
      <c r="DD8" s="356"/>
      <c r="DE8" s="356"/>
      <c r="DF8" s="356"/>
      <c r="DG8" s="356"/>
      <c r="DH8" s="356"/>
      <c r="DI8" s="356"/>
      <c r="DJ8" s="356"/>
      <c r="DK8" s="356"/>
      <c r="DL8" s="356"/>
      <c r="DM8" s="356"/>
      <c r="DN8" s="356"/>
      <c r="DO8" s="356"/>
      <c r="DP8" s="356"/>
      <c r="DQ8" s="356"/>
      <c r="DR8" s="356"/>
      <c r="DS8" s="356"/>
      <c r="DT8" s="356"/>
      <c r="DU8" s="356"/>
      <c r="DV8" s="356"/>
      <c r="DW8" s="356"/>
      <c r="DX8" s="356"/>
      <c r="DY8" s="356"/>
      <c r="DZ8" s="356"/>
      <c r="EA8" s="356"/>
      <c r="EB8" s="356"/>
      <c r="EC8" s="356"/>
      <c r="ED8" s="356"/>
      <c r="EE8" s="356"/>
      <c r="EF8" s="356"/>
      <c r="EG8" s="356"/>
      <c r="EH8" s="356"/>
      <c r="EI8" s="356"/>
      <c r="EJ8" s="356"/>
      <c r="EK8" s="356"/>
      <c r="EL8" s="356"/>
      <c r="EM8" s="356"/>
      <c r="EN8" s="356"/>
      <c r="EO8" s="356"/>
      <c r="EP8" s="356"/>
      <c r="EQ8" s="356"/>
      <c r="ER8" s="356"/>
      <c r="ES8" s="356"/>
      <c r="ET8" s="356"/>
      <c r="EU8" s="356"/>
      <c r="EV8" s="356"/>
      <c r="EW8" s="356"/>
      <c r="EX8" s="356"/>
      <c r="EY8" s="356"/>
      <c r="EZ8" s="356"/>
      <c r="FA8" s="356"/>
      <c r="FB8" s="356"/>
      <c r="FC8" s="356"/>
      <c r="FD8" s="356"/>
      <c r="FE8" s="356"/>
      <c r="FF8" s="356"/>
      <c r="FG8" s="356"/>
      <c r="FH8" s="356"/>
      <c r="FI8" s="356"/>
      <c r="FJ8" s="356"/>
      <c r="FK8" s="356"/>
      <c r="FL8" s="356"/>
      <c r="FM8" s="356"/>
      <c r="FN8" s="356"/>
      <c r="FO8" s="356"/>
      <c r="FP8" s="356"/>
      <c r="FQ8" s="356"/>
      <c r="FR8" s="356"/>
      <c r="FS8" s="356"/>
      <c r="FT8" s="356"/>
      <c r="FU8" s="356"/>
      <c r="FV8" s="356"/>
      <c r="FW8" s="356"/>
      <c r="FX8" s="356"/>
      <c r="FY8" s="356"/>
      <c r="FZ8" s="356"/>
      <c r="GA8" s="356"/>
      <c r="GB8" s="356"/>
      <c r="GC8" s="356"/>
      <c r="GD8" s="356"/>
      <c r="GE8" s="356"/>
      <c r="GF8" s="356"/>
      <c r="GG8" s="356"/>
      <c r="GH8" s="356"/>
      <c r="GI8" s="356"/>
      <c r="GJ8" s="356"/>
      <c r="GK8" s="356"/>
      <c r="GL8" s="356"/>
      <c r="GM8" s="356"/>
      <c r="GN8" s="356"/>
      <c r="GO8" s="356"/>
      <c r="GP8" s="356"/>
      <c r="GQ8" s="356"/>
      <c r="GR8" s="356"/>
      <c r="GS8" s="356"/>
      <c r="GT8" s="356"/>
      <c r="GU8" s="356"/>
      <c r="GV8" s="356"/>
      <c r="GW8" s="356"/>
      <c r="GX8" s="356"/>
      <c r="GY8" s="356"/>
      <c r="GZ8" s="356"/>
      <c r="HA8" s="356"/>
      <c r="HB8" s="356"/>
      <c r="HC8" s="356"/>
      <c r="HD8" s="356"/>
      <c r="HE8" s="356"/>
      <c r="HF8" s="356"/>
      <c r="HG8" s="356"/>
      <c r="HH8" s="356"/>
      <c r="HI8" s="356"/>
      <c r="HJ8" s="356"/>
      <c r="HK8" s="356"/>
      <c r="HL8" s="356"/>
      <c r="HM8" s="356"/>
      <c r="HN8" s="356"/>
      <c r="HO8" s="356"/>
      <c r="HP8" s="356"/>
      <c r="HQ8" s="356"/>
      <c r="HR8" s="356"/>
      <c r="HS8" s="356"/>
      <c r="HT8" s="356"/>
      <c r="HU8" s="356"/>
      <c r="HV8" s="356"/>
      <c r="HW8" s="356"/>
      <c r="HX8" s="356"/>
      <c r="HY8" s="356"/>
      <c r="HZ8" s="356"/>
      <c r="IA8" s="356"/>
      <c r="IB8" s="356"/>
      <c r="IC8" s="356"/>
      <c r="ID8" s="356"/>
      <c r="IE8" s="356"/>
      <c r="IF8" s="356"/>
      <c r="IG8" s="356"/>
      <c r="IH8" s="356"/>
      <c r="II8" s="356"/>
      <c r="IJ8" s="356"/>
      <c r="IK8" s="356"/>
      <c r="IL8" s="356"/>
      <c r="IM8" s="356"/>
      <c r="IN8" s="356"/>
      <c r="IO8" s="356"/>
      <c r="IP8" s="356"/>
      <c r="IQ8" s="356"/>
      <c r="IR8" s="356"/>
      <c r="IS8" s="356"/>
      <c r="IT8" s="356"/>
      <c r="IU8" s="356"/>
      <c r="IV8" s="356"/>
      <c r="IW8" s="356"/>
      <c r="IX8" s="356"/>
      <c r="IY8" s="356"/>
      <c r="IZ8" s="356"/>
      <c r="JA8" s="356"/>
      <c r="JB8" s="356"/>
      <c r="JC8" s="356"/>
      <c r="JD8" s="356"/>
      <c r="JE8" s="356"/>
      <c r="JF8" s="356"/>
      <c r="JG8" s="356"/>
      <c r="JH8" s="356"/>
      <c r="JI8" s="356"/>
      <c r="JJ8" s="356"/>
      <c r="JK8" s="356"/>
      <c r="JL8" s="356"/>
      <c r="JM8" s="356"/>
      <c r="JN8" s="356"/>
      <c r="JO8" s="356"/>
      <c r="JP8" s="356"/>
      <c r="JQ8" s="356"/>
      <c r="JR8" s="356"/>
      <c r="JS8" s="356"/>
      <c r="JT8" s="356"/>
      <c r="JU8" s="356"/>
      <c r="JV8" s="356"/>
      <c r="JW8" s="356"/>
      <c r="JX8" s="356"/>
      <c r="JY8" s="356"/>
      <c r="JZ8" s="356"/>
      <c r="KA8" s="356"/>
      <c r="KB8" s="356"/>
      <c r="KC8" s="356"/>
      <c r="KD8" s="356"/>
      <c r="KE8" s="356"/>
      <c r="KF8" s="356"/>
      <c r="KG8" s="356"/>
      <c r="KH8" s="356"/>
      <c r="KI8" s="356"/>
      <c r="KJ8" s="356"/>
      <c r="KK8" s="356"/>
      <c r="KL8" s="356"/>
      <c r="KM8" s="356"/>
      <c r="KN8" s="356"/>
      <c r="KO8" s="356"/>
      <c r="KP8" s="356"/>
      <c r="KQ8" s="356"/>
      <c r="KR8" s="356"/>
      <c r="KS8" s="356"/>
      <c r="KT8" s="356"/>
      <c r="KU8" s="356"/>
      <c r="KV8" s="356"/>
      <c r="KW8" s="356"/>
      <c r="KX8" s="356"/>
      <c r="KY8" s="356"/>
      <c r="KZ8" s="356"/>
      <c r="LA8" s="356"/>
      <c r="LB8" s="356"/>
      <c r="LC8" s="356"/>
      <c r="LD8" s="356"/>
      <c r="LE8" s="356"/>
      <c r="LF8" s="356"/>
      <c r="LG8" s="356"/>
      <c r="LH8" s="356"/>
      <c r="LI8" s="356"/>
      <c r="LJ8" s="356"/>
      <c r="LK8" s="356"/>
      <c r="LL8" s="356"/>
      <c r="LM8" s="356"/>
      <c r="LN8" s="356"/>
      <c r="LO8" s="356"/>
      <c r="LP8" s="356"/>
      <c r="LQ8" s="356"/>
      <c r="LR8" s="356"/>
      <c r="LS8" s="356"/>
      <c r="LT8" s="356"/>
      <c r="LU8" s="356"/>
      <c r="LV8" s="356"/>
      <c r="LW8" s="356"/>
      <c r="LX8" s="356"/>
      <c r="LY8" s="356"/>
      <c r="LZ8" s="356"/>
      <c r="MA8" s="356"/>
      <c r="MB8" s="356"/>
      <c r="MC8" s="356"/>
      <c r="MD8" s="356"/>
      <c r="ME8" s="356"/>
      <c r="MF8" s="356"/>
      <c r="MG8" s="356"/>
      <c r="MH8" s="356"/>
      <c r="MI8" s="356"/>
      <c r="MJ8" s="356"/>
      <c r="MK8" s="356"/>
      <c r="ML8" s="356"/>
      <c r="MM8" s="356"/>
      <c r="MN8" s="356"/>
      <c r="MO8" s="356"/>
      <c r="MP8" s="356"/>
      <c r="MQ8" s="356"/>
      <c r="MR8" s="356"/>
      <c r="MS8" s="356"/>
      <c r="MT8" s="356"/>
      <c r="MU8" s="356"/>
      <c r="MV8" s="356"/>
      <c r="MW8" s="356"/>
      <c r="MX8" s="356"/>
      <c r="MY8" s="356"/>
      <c r="MZ8" s="356"/>
      <c r="NA8" s="356"/>
      <c r="NB8" s="356"/>
      <c r="NC8" s="356"/>
      <c r="ND8" s="356"/>
      <c r="NE8" s="356"/>
      <c r="NF8" s="356"/>
      <c r="NG8" s="356"/>
      <c r="NH8" s="356"/>
      <c r="NI8" s="356"/>
      <c r="NJ8" s="356"/>
      <c r="NK8" s="356"/>
      <c r="NL8" s="356"/>
      <c r="NM8" s="356"/>
      <c r="NN8" s="356"/>
      <c r="NO8" s="356"/>
      <c r="NP8" s="356"/>
      <c r="NQ8" s="356"/>
      <c r="NR8" s="356"/>
      <c r="NS8" s="356"/>
      <c r="NT8" s="356"/>
      <c r="NU8" s="356"/>
      <c r="NV8" s="356"/>
      <c r="NW8" s="356"/>
      <c r="NX8" s="356"/>
      <c r="NY8" s="356"/>
      <c r="NZ8" s="356"/>
      <c r="OA8" s="356"/>
      <c r="OB8" s="356"/>
      <c r="OC8" s="356"/>
      <c r="OD8" s="356"/>
      <c r="OE8" s="356"/>
      <c r="OF8" s="356"/>
      <c r="OG8" s="356"/>
      <c r="OH8" s="356"/>
      <c r="OI8" s="356"/>
      <c r="OJ8" s="356"/>
      <c r="OK8" s="356"/>
      <c r="OL8" s="356"/>
      <c r="OM8" s="356"/>
      <c r="ON8" s="356"/>
      <c r="OO8" s="356"/>
      <c r="OP8" s="356"/>
      <c r="OQ8" s="356"/>
      <c r="OR8" s="356"/>
      <c r="OS8" s="356"/>
      <c r="OT8" s="356"/>
      <c r="OU8" s="356"/>
      <c r="OV8" s="356"/>
      <c r="OW8" s="356"/>
      <c r="OX8" s="356"/>
      <c r="OY8" s="356"/>
      <c r="OZ8" s="356"/>
      <c r="PA8" s="356"/>
      <c r="PB8" s="356"/>
      <c r="PC8" s="356"/>
      <c r="PD8" s="356"/>
      <c r="PE8" s="356"/>
      <c r="PF8" s="356"/>
      <c r="PG8" s="356"/>
      <c r="PH8" s="356"/>
      <c r="PI8" s="356"/>
      <c r="PJ8" s="356"/>
      <c r="PK8" s="356"/>
      <c r="PL8" s="356"/>
      <c r="PM8" s="356"/>
      <c r="PN8" s="356"/>
      <c r="PO8" s="356"/>
      <c r="PP8" s="356"/>
      <c r="PQ8" s="356"/>
      <c r="PR8" s="356"/>
      <c r="PS8" s="356"/>
      <c r="PT8" s="356"/>
      <c r="PU8" s="356"/>
      <c r="PV8" s="356"/>
      <c r="PW8" s="356"/>
      <c r="PX8" s="356"/>
      <c r="PY8" s="356"/>
      <c r="PZ8" s="356"/>
      <c r="QA8" s="356"/>
      <c r="QB8" s="356"/>
      <c r="QC8" s="356"/>
      <c r="QD8" s="356"/>
      <c r="QE8" s="356"/>
      <c r="QF8" s="356"/>
      <c r="QG8" s="356"/>
      <c r="QH8" s="356"/>
      <c r="QI8" s="356"/>
      <c r="QJ8" s="356"/>
      <c r="QK8" s="356"/>
      <c r="QL8" s="356"/>
      <c r="QM8" s="356"/>
      <c r="QN8" s="356"/>
      <c r="QO8" s="356"/>
      <c r="QP8" s="356"/>
      <c r="QQ8" s="356"/>
      <c r="QR8" s="356"/>
      <c r="QS8" s="356"/>
      <c r="QT8" s="356"/>
      <c r="QU8" s="356"/>
      <c r="QV8" s="356"/>
      <c r="QW8" s="356"/>
      <c r="QX8" s="356"/>
      <c r="QY8" s="356"/>
      <c r="QZ8" s="356"/>
      <c r="RA8" s="356"/>
      <c r="RB8" s="356"/>
      <c r="RC8" s="356"/>
      <c r="RD8" s="356"/>
      <c r="RE8" s="356"/>
      <c r="RF8" s="356"/>
      <c r="RG8" s="356"/>
      <c r="RH8" s="356"/>
      <c r="RI8" s="356"/>
      <c r="RJ8" s="356"/>
      <c r="RK8" s="356"/>
      <c r="RL8" s="356"/>
      <c r="RM8" s="356"/>
      <c r="RN8" s="356"/>
      <c r="RO8" s="356"/>
      <c r="RP8" s="356"/>
      <c r="RQ8" s="356"/>
      <c r="RR8" s="356"/>
      <c r="RS8" s="356"/>
      <c r="RT8" s="356"/>
      <c r="RU8" s="356"/>
      <c r="RV8" s="356"/>
      <c r="RW8" s="356"/>
      <c r="RX8" s="356"/>
      <c r="RY8" s="356"/>
      <c r="RZ8" s="356"/>
      <c r="SA8" s="356"/>
      <c r="SB8" s="356"/>
      <c r="SC8" s="356"/>
      <c r="SD8" s="356"/>
      <c r="SE8" s="356"/>
      <c r="SF8" s="356"/>
      <c r="SG8" s="356"/>
      <c r="SH8" s="356"/>
      <c r="SI8" s="356"/>
      <c r="SJ8" s="356"/>
      <c r="SK8" s="356"/>
      <c r="SL8" s="356"/>
      <c r="SM8" s="356"/>
      <c r="SN8" s="356"/>
      <c r="SO8" s="356"/>
      <c r="SP8" s="356"/>
      <c r="SQ8" s="356"/>
      <c r="SR8" s="356"/>
      <c r="SS8" s="356"/>
      <c r="ST8" s="356"/>
      <c r="SU8" s="356"/>
      <c r="SV8" s="356"/>
      <c r="SW8" s="356"/>
      <c r="SX8" s="356"/>
      <c r="SY8" s="356"/>
      <c r="SZ8" s="356"/>
      <c r="TA8" s="356"/>
      <c r="TB8" s="356"/>
      <c r="TC8" s="356"/>
      <c r="TD8" s="356"/>
      <c r="TE8" s="356"/>
      <c r="TF8" s="356"/>
      <c r="TG8" s="356"/>
      <c r="TH8" s="356"/>
      <c r="TI8" s="356"/>
      <c r="TJ8" s="356"/>
      <c r="TK8" s="356"/>
      <c r="TL8" s="356"/>
      <c r="TM8" s="356"/>
      <c r="TN8" s="356"/>
      <c r="TO8" s="356"/>
      <c r="TP8" s="356"/>
      <c r="TQ8" s="356"/>
      <c r="TR8" s="356"/>
      <c r="TS8" s="356"/>
      <c r="TT8" s="356"/>
      <c r="TU8" s="356"/>
      <c r="TV8" s="356"/>
      <c r="TW8" s="356"/>
      <c r="TX8" s="356"/>
      <c r="TY8" s="356"/>
      <c r="TZ8" s="356"/>
      <c r="UA8" s="356"/>
      <c r="UB8" s="356"/>
      <c r="UC8" s="356"/>
      <c r="UD8" s="356"/>
      <c r="UE8" s="356"/>
      <c r="UF8" s="356"/>
      <c r="UG8" s="356"/>
      <c r="UH8" s="356"/>
      <c r="UI8" s="356"/>
      <c r="UJ8" s="356"/>
      <c r="UK8" s="356"/>
      <c r="UL8" s="356"/>
      <c r="UM8" s="356"/>
      <c r="UN8" s="356"/>
      <c r="UO8" s="356"/>
      <c r="UP8" s="356"/>
      <c r="UQ8" s="356"/>
      <c r="UR8" s="356"/>
      <c r="US8" s="356"/>
      <c r="UT8" s="356"/>
      <c r="UU8" s="356"/>
      <c r="UV8" s="356"/>
      <c r="UW8" s="356"/>
      <c r="UX8" s="356"/>
      <c r="UY8" s="356"/>
      <c r="UZ8" s="356"/>
      <c r="VA8" s="356"/>
      <c r="VB8" s="356"/>
      <c r="VC8" s="356"/>
      <c r="VD8" s="356"/>
      <c r="VE8" s="356"/>
      <c r="VF8" s="356"/>
      <c r="VG8" s="356"/>
      <c r="VH8" s="356"/>
      <c r="VI8" s="356"/>
      <c r="VJ8" s="356"/>
      <c r="VK8" s="356"/>
      <c r="VL8" s="356"/>
      <c r="VM8" s="356"/>
      <c r="VN8" s="356"/>
      <c r="VO8" s="356"/>
      <c r="VP8" s="356"/>
      <c r="VQ8" s="356"/>
      <c r="VR8" s="356"/>
      <c r="VS8" s="356"/>
      <c r="VT8" s="356"/>
      <c r="VU8" s="356"/>
      <c r="VV8" s="356"/>
      <c r="VW8" s="356"/>
      <c r="VX8" s="356"/>
      <c r="VY8" s="356"/>
      <c r="VZ8" s="356"/>
      <c r="WA8" s="356"/>
      <c r="WB8" s="356"/>
      <c r="WC8" s="356"/>
      <c r="WD8" s="356"/>
      <c r="WE8" s="356"/>
      <c r="WF8" s="356"/>
      <c r="WG8" s="356"/>
      <c r="WH8" s="356"/>
      <c r="WI8" s="356"/>
      <c r="WJ8" s="356"/>
      <c r="WK8" s="356"/>
      <c r="WL8" s="356"/>
      <c r="WM8" s="356"/>
      <c r="WN8" s="356"/>
      <c r="WO8" s="356"/>
      <c r="WP8" s="356"/>
      <c r="WQ8" s="356"/>
      <c r="WR8" s="356"/>
      <c r="WS8" s="356"/>
      <c r="WT8" s="356"/>
      <c r="WU8" s="356"/>
      <c r="WV8" s="356"/>
      <c r="WW8" s="356"/>
      <c r="WX8" s="356"/>
      <c r="WY8" s="356"/>
      <c r="WZ8" s="356"/>
      <c r="XA8" s="356"/>
      <c r="XB8" s="356"/>
      <c r="XC8" s="356"/>
      <c r="XD8" s="356"/>
      <c r="XE8" s="356"/>
      <c r="XF8" s="356"/>
      <c r="XG8" s="356"/>
      <c r="XH8" s="356"/>
      <c r="XI8" s="356"/>
      <c r="XJ8" s="356"/>
      <c r="XK8" s="356"/>
      <c r="XL8" s="356"/>
      <c r="XM8" s="356"/>
      <c r="XN8" s="356"/>
      <c r="XO8" s="356"/>
      <c r="XP8" s="356"/>
      <c r="XQ8" s="356"/>
      <c r="XR8" s="356"/>
      <c r="XS8" s="356"/>
      <c r="XT8" s="356"/>
      <c r="XU8" s="356"/>
      <c r="XV8" s="356"/>
      <c r="XW8" s="356"/>
      <c r="XX8" s="356"/>
      <c r="XY8" s="356"/>
      <c r="XZ8" s="356"/>
      <c r="YA8" s="356"/>
      <c r="YB8" s="356"/>
      <c r="YC8" s="356"/>
      <c r="YD8" s="356"/>
      <c r="YE8" s="356"/>
      <c r="YF8" s="356"/>
      <c r="YG8" s="356"/>
      <c r="YH8" s="356"/>
      <c r="YI8" s="356"/>
      <c r="YJ8" s="356"/>
      <c r="YK8" s="356"/>
      <c r="YL8" s="356"/>
      <c r="YM8" s="356"/>
      <c r="YN8" s="356"/>
      <c r="YO8" s="356"/>
      <c r="YP8" s="356"/>
      <c r="YQ8" s="356"/>
      <c r="YR8" s="356"/>
      <c r="YS8" s="356"/>
      <c r="YT8" s="356"/>
      <c r="YU8" s="356"/>
      <c r="YV8" s="356"/>
      <c r="YW8" s="356"/>
      <c r="YX8" s="356"/>
      <c r="YY8" s="356"/>
      <c r="YZ8" s="356"/>
      <c r="ZA8" s="356"/>
      <c r="ZB8" s="356"/>
      <c r="ZC8" s="356"/>
      <c r="ZD8" s="356"/>
      <c r="ZE8" s="356"/>
      <c r="ZF8" s="356"/>
      <c r="ZG8" s="356"/>
      <c r="ZH8" s="356"/>
      <c r="ZI8" s="356"/>
      <c r="ZJ8" s="356"/>
      <c r="ZK8" s="356"/>
      <c r="ZL8" s="356"/>
      <c r="ZM8" s="356"/>
      <c r="ZN8" s="356"/>
      <c r="ZO8" s="356"/>
      <c r="ZP8" s="356"/>
      <c r="ZQ8" s="356"/>
      <c r="ZR8" s="356"/>
      <c r="ZS8" s="356"/>
      <c r="ZT8" s="356"/>
      <c r="ZU8" s="356"/>
      <c r="ZV8" s="356"/>
      <c r="ZW8" s="356"/>
      <c r="ZX8" s="356"/>
      <c r="ZY8" s="356"/>
      <c r="ZZ8" s="356"/>
      <c r="AAA8" s="356"/>
      <c r="AAB8" s="356"/>
      <c r="AAC8" s="356"/>
      <c r="AAD8" s="356"/>
      <c r="AAE8" s="356"/>
      <c r="AAF8" s="356"/>
      <c r="AAG8" s="356"/>
      <c r="AAH8" s="356"/>
      <c r="AAI8" s="356"/>
      <c r="AAJ8" s="356"/>
      <c r="AAK8" s="356"/>
      <c r="AAL8" s="356"/>
      <c r="AAM8" s="356"/>
      <c r="AAN8" s="356"/>
      <c r="AAO8" s="356"/>
      <c r="AAP8" s="356"/>
      <c r="AAQ8" s="356"/>
      <c r="AAR8" s="356"/>
      <c r="AAS8" s="356"/>
      <c r="AAT8" s="356"/>
      <c r="AAU8" s="356"/>
      <c r="AAV8" s="356"/>
      <c r="AAW8" s="356"/>
      <c r="AAX8" s="356"/>
      <c r="AAY8" s="356"/>
      <c r="AAZ8" s="356"/>
      <c r="ABA8" s="356"/>
      <c r="ABB8" s="356"/>
      <c r="ABC8" s="356"/>
      <c r="ABD8" s="356"/>
      <c r="ABE8" s="356"/>
      <c r="ABF8" s="356"/>
      <c r="ABG8" s="356"/>
      <c r="ABH8" s="356"/>
      <c r="ABI8" s="356"/>
      <c r="ABJ8" s="356"/>
      <c r="ABK8" s="356"/>
      <c r="ABL8" s="356"/>
      <c r="ABM8" s="356"/>
      <c r="ABN8" s="356"/>
      <c r="ABO8" s="356"/>
      <c r="ABP8" s="356"/>
      <c r="ABQ8" s="356"/>
      <c r="ABR8" s="356"/>
      <c r="ABS8" s="356"/>
      <c r="ABT8" s="356"/>
      <c r="ABU8" s="356"/>
      <c r="ABV8" s="356"/>
      <c r="ABW8" s="356"/>
      <c r="ABX8" s="356"/>
      <c r="ABY8" s="356"/>
      <c r="ABZ8" s="356"/>
      <c r="ACA8" s="356"/>
      <c r="ACB8" s="356"/>
      <c r="ACC8" s="356"/>
      <c r="ACD8" s="356"/>
      <c r="ACE8" s="356"/>
      <c r="ACF8" s="356"/>
      <c r="ACG8" s="356"/>
      <c r="ACH8" s="356"/>
      <c r="ACI8" s="356"/>
      <c r="ACJ8" s="356"/>
      <c r="ACK8" s="356"/>
      <c r="ACL8" s="356"/>
      <c r="ACM8" s="356"/>
      <c r="ACN8" s="356"/>
      <c r="ACO8" s="356"/>
      <c r="ACP8" s="356"/>
      <c r="ACQ8" s="356"/>
      <c r="ACR8" s="356"/>
      <c r="ACS8" s="356"/>
      <c r="ACT8" s="356"/>
      <c r="ACU8" s="356"/>
      <c r="ACV8" s="356"/>
      <c r="ACW8" s="356"/>
      <c r="ACX8" s="356"/>
      <c r="ACY8" s="356"/>
      <c r="ACZ8" s="356"/>
      <c r="ADA8" s="356"/>
      <c r="ADB8" s="356"/>
      <c r="ADC8" s="356"/>
      <c r="ADD8" s="356"/>
      <c r="ADE8" s="356"/>
      <c r="ADF8" s="356"/>
      <c r="ADG8" s="356"/>
      <c r="ADH8" s="356"/>
      <c r="ADI8" s="356"/>
      <c r="ADJ8" s="356"/>
      <c r="ADK8" s="356"/>
      <c r="ADL8" s="356"/>
      <c r="ADM8" s="356"/>
      <c r="ADN8" s="356"/>
      <c r="ADO8" s="356"/>
      <c r="ADP8" s="356"/>
      <c r="ADQ8" s="356"/>
      <c r="ADR8" s="356"/>
      <c r="ADS8" s="356"/>
      <c r="ADT8" s="356"/>
      <c r="ADU8" s="356"/>
      <c r="ADV8" s="356"/>
      <c r="ADW8" s="356"/>
      <c r="ADX8" s="356"/>
      <c r="ADY8" s="356"/>
      <c r="ADZ8" s="356"/>
      <c r="AEA8" s="356"/>
      <c r="AEB8" s="356"/>
      <c r="AEC8" s="356"/>
      <c r="AED8" s="356"/>
      <c r="AEE8" s="356"/>
      <c r="AEF8" s="356"/>
      <c r="AEG8" s="356"/>
      <c r="AEH8" s="356"/>
      <c r="AEI8" s="356"/>
      <c r="AEJ8" s="356"/>
      <c r="AEK8" s="356"/>
      <c r="AEL8" s="356"/>
      <c r="AEM8" s="356"/>
      <c r="AEN8" s="356"/>
      <c r="AEO8" s="356"/>
      <c r="AEP8" s="356"/>
      <c r="AEQ8" s="356"/>
      <c r="AER8" s="356"/>
      <c r="AES8" s="356"/>
      <c r="AET8" s="356"/>
      <c r="AEU8" s="356"/>
      <c r="AEV8" s="356"/>
      <c r="AEW8" s="356"/>
      <c r="AEX8" s="356"/>
      <c r="AEY8" s="356"/>
      <c r="AEZ8" s="356"/>
      <c r="AFA8" s="356"/>
      <c r="AFB8" s="356"/>
      <c r="AFC8" s="356"/>
      <c r="AFD8" s="356"/>
      <c r="AFE8" s="356"/>
      <c r="AFF8" s="356"/>
      <c r="AFG8" s="356"/>
      <c r="AFH8" s="356"/>
      <c r="AFI8" s="356"/>
      <c r="AFJ8" s="356"/>
      <c r="AFK8" s="356"/>
      <c r="AFL8" s="356"/>
      <c r="AFM8" s="356"/>
      <c r="AFN8" s="356"/>
      <c r="AFO8" s="356"/>
      <c r="AFP8" s="356"/>
      <c r="AFQ8" s="356"/>
      <c r="AFR8" s="356"/>
      <c r="AFS8" s="356"/>
      <c r="AFT8" s="356"/>
      <c r="AFU8" s="356"/>
      <c r="AFV8" s="356"/>
      <c r="AFW8" s="356"/>
      <c r="AFX8" s="356"/>
      <c r="AFY8" s="356"/>
      <c r="AFZ8" s="356"/>
      <c r="AGA8" s="356"/>
    </row>
    <row r="9" spans="1:859" s="184" customFormat="1" ht="33" customHeight="1" x14ac:dyDescent="0.2">
      <c r="A9" s="184" t="str">
        <f ca="1">IF((O9="X"),"■",IF(OR((O9&gt;=120),(O9="N/A")),"▲",IF(AND((O9&gt;=90),(O9&lt;120)),"►",IF(AND((O9&lt;90),(O9&gt;=0)),"◄",IF((O9&lt;0),"▼","")))))</f>
        <v>◄</v>
      </c>
      <c r="B9" s="184" t="s">
        <v>20</v>
      </c>
      <c r="C9" s="194" t="s">
        <v>376</v>
      </c>
      <c r="D9" s="184" t="s">
        <v>20</v>
      </c>
      <c r="E9" s="184" t="s">
        <v>377</v>
      </c>
      <c r="F9" s="184" t="s">
        <v>378</v>
      </c>
      <c r="G9" s="145" t="s">
        <v>379</v>
      </c>
      <c r="H9" s="184" t="s">
        <v>380</v>
      </c>
      <c r="I9" s="191">
        <v>199001.27</v>
      </c>
      <c r="J9" s="192">
        <v>53725.13</v>
      </c>
      <c r="K9" s="192">
        <f>I9-J9</f>
        <v>145276.13999999998</v>
      </c>
      <c r="L9" s="184" t="s">
        <v>27</v>
      </c>
      <c r="M9" s="193">
        <v>41870</v>
      </c>
      <c r="N9" s="193">
        <v>42235</v>
      </c>
      <c r="O9" s="184">
        <f ca="1">IF((N9="INDETERMINADO"),"N/A",IF((L9="ENCERRADO"),"X",(N9-TODAY())))</f>
        <v>16</v>
      </c>
      <c r="P9" s="194" t="s">
        <v>121</v>
      </c>
      <c r="Q9" s="183" t="s">
        <v>255</v>
      </c>
      <c r="R9" s="184" t="s">
        <v>30</v>
      </c>
      <c r="S9" s="184" t="s">
        <v>30</v>
      </c>
      <c r="T9" s="184" t="s">
        <v>30</v>
      </c>
      <c r="U9" s="194" t="s">
        <v>33</v>
      </c>
      <c r="V9" s="183" t="s">
        <v>1095</v>
      </c>
      <c r="X9" s="356"/>
      <c r="Y9" s="356"/>
      <c r="Z9" s="356"/>
      <c r="AA9" s="356"/>
      <c r="AB9" s="356"/>
      <c r="AC9" s="356"/>
      <c r="AD9" s="356"/>
      <c r="AE9" s="356"/>
      <c r="AF9" s="356"/>
      <c r="AG9" s="356"/>
      <c r="AH9" s="356"/>
      <c r="AI9" s="356"/>
      <c r="AJ9" s="356"/>
      <c r="AK9" s="356"/>
      <c r="AL9" s="356"/>
      <c r="AM9" s="356"/>
      <c r="AN9" s="356"/>
      <c r="AO9" s="356"/>
      <c r="AP9" s="356"/>
      <c r="AQ9" s="356"/>
      <c r="AR9" s="356"/>
      <c r="AS9" s="356"/>
      <c r="AT9" s="356"/>
      <c r="AU9" s="356"/>
      <c r="AV9" s="356"/>
      <c r="AW9" s="356"/>
      <c r="AX9" s="356"/>
      <c r="AY9" s="356"/>
      <c r="AZ9" s="356"/>
      <c r="BA9" s="356"/>
      <c r="BB9" s="356"/>
      <c r="BC9" s="356"/>
      <c r="BD9" s="356"/>
      <c r="BE9" s="356"/>
      <c r="BF9" s="356"/>
      <c r="BG9" s="356"/>
      <c r="BH9" s="356"/>
      <c r="BI9" s="356"/>
      <c r="BJ9" s="356"/>
      <c r="BK9" s="356"/>
      <c r="BL9" s="356"/>
      <c r="BM9" s="356"/>
      <c r="BN9" s="356"/>
      <c r="BO9" s="356"/>
      <c r="BP9" s="356"/>
      <c r="BQ9" s="356"/>
      <c r="BR9" s="356"/>
      <c r="BS9" s="356"/>
      <c r="BT9" s="356"/>
      <c r="BU9" s="356"/>
      <c r="BV9" s="356"/>
      <c r="BW9" s="356"/>
      <c r="BX9" s="356"/>
      <c r="BY9" s="356"/>
      <c r="BZ9" s="356"/>
      <c r="CA9" s="356"/>
      <c r="CB9" s="356"/>
      <c r="CC9" s="356"/>
      <c r="CD9" s="356"/>
      <c r="CE9" s="356"/>
      <c r="CF9" s="356"/>
      <c r="CG9" s="356"/>
      <c r="CH9" s="356"/>
      <c r="CI9" s="356"/>
      <c r="CJ9" s="356"/>
      <c r="CK9" s="356"/>
      <c r="CL9" s="356"/>
      <c r="CM9" s="356"/>
      <c r="CN9" s="356"/>
      <c r="CO9" s="356"/>
      <c r="CP9" s="356"/>
      <c r="CQ9" s="356"/>
      <c r="CR9" s="356"/>
      <c r="CS9" s="356"/>
      <c r="CT9" s="356"/>
      <c r="CU9" s="356"/>
      <c r="CV9" s="356"/>
      <c r="CW9" s="356"/>
      <c r="CX9" s="356"/>
      <c r="CY9" s="356"/>
      <c r="CZ9" s="356"/>
      <c r="DA9" s="356"/>
      <c r="DB9" s="356"/>
      <c r="DC9" s="356"/>
      <c r="DD9" s="356"/>
      <c r="DE9" s="356"/>
      <c r="DF9" s="356"/>
      <c r="DG9" s="356"/>
      <c r="DH9" s="356"/>
      <c r="DI9" s="356"/>
      <c r="DJ9" s="356"/>
      <c r="DK9" s="356"/>
      <c r="DL9" s="356"/>
      <c r="DM9" s="356"/>
      <c r="DN9" s="356"/>
      <c r="DO9" s="356"/>
      <c r="DP9" s="356"/>
      <c r="DQ9" s="356"/>
      <c r="DR9" s="356"/>
      <c r="DS9" s="356"/>
      <c r="DT9" s="356"/>
      <c r="DU9" s="356"/>
      <c r="DV9" s="356"/>
      <c r="DW9" s="356"/>
      <c r="DX9" s="356"/>
      <c r="DY9" s="356"/>
      <c r="DZ9" s="356"/>
      <c r="EA9" s="356"/>
      <c r="EB9" s="356"/>
      <c r="EC9" s="356"/>
      <c r="ED9" s="356"/>
      <c r="EE9" s="356"/>
      <c r="EF9" s="356"/>
      <c r="EG9" s="356"/>
      <c r="EH9" s="356"/>
      <c r="EI9" s="356"/>
      <c r="EJ9" s="356"/>
      <c r="EK9" s="356"/>
      <c r="EL9" s="356"/>
      <c r="EM9" s="356"/>
      <c r="EN9" s="356"/>
      <c r="EO9" s="356"/>
      <c r="EP9" s="356"/>
      <c r="EQ9" s="356"/>
      <c r="ER9" s="356"/>
      <c r="ES9" s="356"/>
      <c r="ET9" s="356"/>
      <c r="EU9" s="356"/>
      <c r="EV9" s="356"/>
      <c r="EW9" s="356"/>
      <c r="EX9" s="356"/>
      <c r="EY9" s="356"/>
      <c r="EZ9" s="356"/>
      <c r="FA9" s="356"/>
      <c r="FB9" s="356"/>
      <c r="FC9" s="356"/>
      <c r="FD9" s="356"/>
      <c r="FE9" s="356"/>
      <c r="FF9" s="356"/>
      <c r="FG9" s="356"/>
      <c r="FH9" s="356"/>
      <c r="FI9" s="356"/>
      <c r="FJ9" s="356"/>
      <c r="FK9" s="356"/>
      <c r="FL9" s="356"/>
      <c r="FM9" s="356"/>
      <c r="FN9" s="356"/>
      <c r="FO9" s="356"/>
      <c r="FP9" s="356"/>
      <c r="FQ9" s="356"/>
      <c r="FR9" s="356"/>
      <c r="FS9" s="356"/>
      <c r="FT9" s="356"/>
      <c r="FU9" s="356"/>
      <c r="FV9" s="356"/>
      <c r="FW9" s="356"/>
      <c r="FX9" s="356"/>
      <c r="FY9" s="356"/>
      <c r="FZ9" s="356"/>
      <c r="GA9" s="356"/>
      <c r="GB9" s="356"/>
      <c r="GC9" s="356"/>
      <c r="GD9" s="356"/>
      <c r="GE9" s="356"/>
      <c r="GF9" s="356"/>
      <c r="GG9" s="356"/>
      <c r="GH9" s="356"/>
      <c r="GI9" s="356"/>
      <c r="GJ9" s="356"/>
      <c r="GK9" s="356"/>
      <c r="GL9" s="356"/>
      <c r="GM9" s="356"/>
      <c r="GN9" s="356"/>
      <c r="GO9" s="356"/>
      <c r="GP9" s="356"/>
      <c r="GQ9" s="356"/>
      <c r="GR9" s="356"/>
      <c r="GS9" s="356"/>
      <c r="GT9" s="356"/>
      <c r="GU9" s="356"/>
      <c r="GV9" s="356"/>
      <c r="GW9" s="356"/>
      <c r="GX9" s="356"/>
      <c r="GY9" s="356"/>
      <c r="GZ9" s="356"/>
      <c r="HA9" s="356"/>
      <c r="HB9" s="356"/>
      <c r="HC9" s="356"/>
      <c r="HD9" s="356"/>
      <c r="HE9" s="356"/>
      <c r="HF9" s="356"/>
      <c r="HG9" s="356"/>
      <c r="HH9" s="356"/>
      <c r="HI9" s="356"/>
      <c r="HJ9" s="356"/>
      <c r="HK9" s="356"/>
      <c r="HL9" s="356"/>
      <c r="HM9" s="356"/>
      <c r="HN9" s="356"/>
      <c r="HO9" s="356"/>
      <c r="HP9" s="356"/>
      <c r="HQ9" s="356"/>
      <c r="HR9" s="356"/>
      <c r="HS9" s="356"/>
      <c r="HT9" s="356"/>
      <c r="HU9" s="356"/>
      <c r="HV9" s="356"/>
      <c r="HW9" s="356"/>
      <c r="HX9" s="356"/>
      <c r="HY9" s="356"/>
      <c r="HZ9" s="356"/>
      <c r="IA9" s="356"/>
      <c r="IB9" s="356"/>
      <c r="IC9" s="356"/>
      <c r="ID9" s="356"/>
      <c r="IE9" s="356"/>
      <c r="IF9" s="356"/>
      <c r="IG9" s="356"/>
      <c r="IH9" s="356"/>
      <c r="II9" s="356"/>
      <c r="IJ9" s="356"/>
      <c r="IK9" s="356"/>
      <c r="IL9" s="356"/>
      <c r="IM9" s="356"/>
      <c r="IN9" s="356"/>
      <c r="IO9" s="356"/>
      <c r="IP9" s="356"/>
      <c r="IQ9" s="356"/>
      <c r="IR9" s="356"/>
      <c r="IS9" s="356"/>
      <c r="IT9" s="356"/>
      <c r="IU9" s="356"/>
      <c r="IV9" s="356"/>
      <c r="IW9" s="356"/>
      <c r="IX9" s="356"/>
      <c r="IY9" s="356"/>
      <c r="IZ9" s="356"/>
      <c r="JA9" s="356"/>
      <c r="JB9" s="356"/>
      <c r="JC9" s="356"/>
      <c r="JD9" s="356"/>
      <c r="JE9" s="356"/>
      <c r="JF9" s="356"/>
      <c r="JG9" s="356"/>
      <c r="JH9" s="356"/>
      <c r="JI9" s="356"/>
      <c r="JJ9" s="356"/>
      <c r="JK9" s="356"/>
      <c r="JL9" s="356"/>
      <c r="JM9" s="356"/>
      <c r="JN9" s="356"/>
      <c r="JO9" s="356"/>
      <c r="JP9" s="356"/>
      <c r="JQ9" s="356"/>
      <c r="JR9" s="356"/>
      <c r="JS9" s="356"/>
      <c r="JT9" s="356"/>
      <c r="JU9" s="356"/>
      <c r="JV9" s="356"/>
      <c r="JW9" s="356"/>
      <c r="JX9" s="356"/>
      <c r="JY9" s="356"/>
      <c r="JZ9" s="356"/>
      <c r="KA9" s="356"/>
      <c r="KB9" s="356"/>
      <c r="KC9" s="356"/>
      <c r="KD9" s="356"/>
      <c r="KE9" s="356"/>
      <c r="KF9" s="356"/>
      <c r="KG9" s="356"/>
      <c r="KH9" s="356"/>
      <c r="KI9" s="356"/>
      <c r="KJ9" s="356"/>
      <c r="KK9" s="356"/>
      <c r="KL9" s="356"/>
      <c r="KM9" s="356"/>
      <c r="KN9" s="356"/>
      <c r="KO9" s="356"/>
      <c r="KP9" s="356"/>
      <c r="KQ9" s="356"/>
      <c r="KR9" s="356"/>
      <c r="KS9" s="356"/>
      <c r="KT9" s="356"/>
      <c r="KU9" s="356"/>
      <c r="KV9" s="356"/>
      <c r="KW9" s="356"/>
      <c r="KX9" s="356"/>
      <c r="KY9" s="356"/>
      <c r="KZ9" s="356"/>
      <c r="LA9" s="356"/>
      <c r="LB9" s="356"/>
      <c r="LC9" s="356"/>
      <c r="LD9" s="356"/>
      <c r="LE9" s="356"/>
      <c r="LF9" s="356"/>
      <c r="LG9" s="356"/>
      <c r="LH9" s="356"/>
      <c r="LI9" s="356"/>
      <c r="LJ9" s="356"/>
      <c r="LK9" s="356"/>
      <c r="LL9" s="356"/>
      <c r="LM9" s="356"/>
      <c r="LN9" s="356"/>
      <c r="LO9" s="356"/>
      <c r="LP9" s="356"/>
      <c r="LQ9" s="356"/>
      <c r="LR9" s="356"/>
      <c r="LS9" s="356"/>
      <c r="LT9" s="356"/>
      <c r="LU9" s="356"/>
      <c r="LV9" s="356"/>
      <c r="LW9" s="356"/>
      <c r="LX9" s="356"/>
      <c r="LY9" s="356"/>
      <c r="LZ9" s="356"/>
      <c r="MA9" s="356"/>
      <c r="MB9" s="356"/>
      <c r="MC9" s="356"/>
      <c r="MD9" s="356"/>
      <c r="ME9" s="356"/>
      <c r="MF9" s="356"/>
      <c r="MG9" s="356"/>
      <c r="MH9" s="356"/>
      <c r="MI9" s="356"/>
      <c r="MJ9" s="356"/>
      <c r="MK9" s="356"/>
      <c r="ML9" s="356"/>
      <c r="MM9" s="356"/>
      <c r="MN9" s="356"/>
      <c r="MO9" s="356"/>
      <c r="MP9" s="356"/>
      <c r="MQ9" s="356"/>
      <c r="MR9" s="356"/>
      <c r="MS9" s="356"/>
      <c r="MT9" s="356"/>
      <c r="MU9" s="356"/>
      <c r="MV9" s="356"/>
      <c r="MW9" s="356"/>
      <c r="MX9" s="356"/>
      <c r="MY9" s="356"/>
      <c r="MZ9" s="356"/>
      <c r="NA9" s="356"/>
      <c r="NB9" s="356"/>
      <c r="NC9" s="356"/>
      <c r="ND9" s="356"/>
      <c r="NE9" s="356"/>
      <c r="NF9" s="356"/>
      <c r="NG9" s="356"/>
      <c r="NH9" s="356"/>
      <c r="NI9" s="356"/>
      <c r="NJ9" s="356"/>
      <c r="NK9" s="356"/>
      <c r="NL9" s="356"/>
      <c r="NM9" s="356"/>
      <c r="NN9" s="356"/>
      <c r="NO9" s="356"/>
      <c r="NP9" s="356"/>
      <c r="NQ9" s="356"/>
      <c r="NR9" s="356"/>
      <c r="NS9" s="356"/>
      <c r="NT9" s="356"/>
      <c r="NU9" s="356"/>
      <c r="NV9" s="356"/>
      <c r="NW9" s="356"/>
      <c r="NX9" s="356"/>
      <c r="NY9" s="356"/>
      <c r="NZ9" s="356"/>
      <c r="OA9" s="356"/>
      <c r="OB9" s="356"/>
      <c r="OC9" s="356"/>
      <c r="OD9" s="356"/>
      <c r="OE9" s="356"/>
      <c r="OF9" s="356"/>
      <c r="OG9" s="356"/>
      <c r="OH9" s="356"/>
      <c r="OI9" s="356"/>
      <c r="OJ9" s="356"/>
      <c r="OK9" s="356"/>
      <c r="OL9" s="356"/>
      <c r="OM9" s="356"/>
      <c r="ON9" s="356"/>
      <c r="OO9" s="356"/>
      <c r="OP9" s="356"/>
      <c r="OQ9" s="356"/>
      <c r="OR9" s="356"/>
      <c r="OS9" s="356"/>
      <c r="OT9" s="356"/>
      <c r="OU9" s="356"/>
      <c r="OV9" s="356"/>
      <c r="OW9" s="356"/>
      <c r="OX9" s="356"/>
      <c r="OY9" s="356"/>
      <c r="OZ9" s="356"/>
      <c r="PA9" s="356"/>
      <c r="PB9" s="356"/>
      <c r="PC9" s="356"/>
      <c r="PD9" s="356"/>
      <c r="PE9" s="356"/>
      <c r="PF9" s="356"/>
      <c r="PG9" s="356"/>
      <c r="PH9" s="356"/>
      <c r="PI9" s="356"/>
      <c r="PJ9" s="356"/>
      <c r="PK9" s="356"/>
      <c r="PL9" s="356"/>
      <c r="PM9" s="356"/>
      <c r="PN9" s="356"/>
      <c r="PO9" s="356"/>
      <c r="PP9" s="356"/>
      <c r="PQ9" s="356"/>
      <c r="PR9" s="356"/>
      <c r="PS9" s="356"/>
      <c r="PT9" s="356"/>
      <c r="PU9" s="356"/>
      <c r="PV9" s="356"/>
      <c r="PW9" s="356"/>
      <c r="PX9" s="356"/>
      <c r="PY9" s="356"/>
      <c r="PZ9" s="356"/>
      <c r="QA9" s="356"/>
      <c r="QB9" s="356"/>
      <c r="QC9" s="356"/>
      <c r="QD9" s="356"/>
      <c r="QE9" s="356"/>
      <c r="QF9" s="356"/>
      <c r="QG9" s="356"/>
      <c r="QH9" s="356"/>
      <c r="QI9" s="356"/>
      <c r="QJ9" s="356"/>
      <c r="QK9" s="356"/>
      <c r="QL9" s="356"/>
      <c r="QM9" s="356"/>
      <c r="QN9" s="356"/>
      <c r="QO9" s="356"/>
      <c r="QP9" s="356"/>
      <c r="QQ9" s="356"/>
      <c r="QR9" s="356"/>
      <c r="QS9" s="356"/>
      <c r="QT9" s="356"/>
      <c r="QU9" s="356"/>
      <c r="QV9" s="356"/>
      <c r="QW9" s="356"/>
      <c r="QX9" s="356"/>
      <c r="QY9" s="356"/>
      <c r="QZ9" s="356"/>
      <c r="RA9" s="356"/>
      <c r="RB9" s="356"/>
      <c r="RC9" s="356"/>
      <c r="RD9" s="356"/>
      <c r="RE9" s="356"/>
      <c r="RF9" s="356"/>
      <c r="RG9" s="356"/>
      <c r="RH9" s="356"/>
      <c r="RI9" s="356"/>
      <c r="RJ9" s="356"/>
      <c r="RK9" s="356"/>
      <c r="RL9" s="356"/>
      <c r="RM9" s="356"/>
      <c r="RN9" s="356"/>
      <c r="RO9" s="356"/>
      <c r="RP9" s="356"/>
      <c r="RQ9" s="356"/>
      <c r="RR9" s="356"/>
      <c r="RS9" s="356"/>
      <c r="RT9" s="356"/>
      <c r="RU9" s="356"/>
      <c r="RV9" s="356"/>
      <c r="RW9" s="356"/>
      <c r="RX9" s="356"/>
      <c r="RY9" s="356"/>
      <c r="RZ9" s="356"/>
      <c r="SA9" s="356"/>
      <c r="SB9" s="356"/>
      <c r="SC9" s="356"/>
      <c r="SD9" s="356"/>
      <c r="SE9" s="356"/>
      <c r="SF9" s="356"/>
      <c r="SG9" s="356"/>
      <c r="SH9" s="356"/>
      <c r="SI9" s="356"/>
      <c r="SJ9" s="356"/>
      <c r="SK9" s="356"/>
      <c r="SL9" s="356"/>
      <c r="SM9" s="356"/>
      <c r="SN9" s="356"/>
      <c r="SO9" s="356"/>
      <c r="SP9" s="356"/>
      <c r="SQ9" s="356"/>
      <c r="SR9" s="356"/>
      <c r="SS9" s="356"/>
      <c r="ST9" s="356"/>
      <c r="SU9" s="356"/>
      <c r="SV9" s="356"/>
      <c r="SW9" s="356"/>
      <c r="SX9" s="356"/>
      <c r="SY9" s="356"/>
      <c r="SZ9" s="356"/>
      <c r="TA9" s="356"/>
      <c r="TB9" s="356"/>
      <c r="TC9" s="356"/>
      <c r="TD9" s="356"/>
      <c r="TE9" s="356"/>
      <c r="TF9" s="356"/>
      <c r="TG9" s="356"/>
      <c r="TH9" s="356"/>
      <c r="TI9" s="356"/>
      <c r="TJ9" s="356"/>
      <c r="TK9" s="356"/>
      <c r="TL9" s="356"/>
      <c r="TM9" s="356"/>
      <c r="TN9" s="356"/>
      <c r="TO9" s="356"/>
      <c r="TP9" s="356"/>
      <c r="TQ9" s="356"/>
      <c r="TR9" s="356"/>
      <c r="TS9" s="356"/>
      <c r="TT9" s="356"/>
      <c r="TU9" s="356"/>
      <c r="TV9" s="356"/>
      <c r="TW9" s="356"/>
      <c r="TX9" s="356"/>
      <c r="TY9" s="356"/>
      <c r="TZ9" s="356"/>
      <c r="UA9" s="356"/>
      <c r="UB9" s="356"/>
      <c r="UC9" s="356"/>
      <c r="UD9" s="356"/>
      <c r="UE9" s="356"/>
      <c r="UF9" s="356"/>
      <c r="UG9" s="356"/>
      <c r="UH9" s="356"/>
      <c r="UI9" s="356"/>
      <c r="UJ9" s="356"/>
      <c r="UK9" s="356"/>
      <c r="UL9" s="356"/>
      <c r="UM9" s="356"/>
      <c r="UN9" s="356"/>
      <c r="UO9" s="356"/>
      <c r="UP9" s="356"/>
      <c r="UQ9" s="356"/>
      <c r="UR9" s="356"/>
      <c r="US9" s="356"/>
      <c r="UT9" s="356"/>
      <c r="UU9" s="356"/>
      <c r="UV9" s="356"/>
      <c r="UW9" s="356"/>
      <c r="UX9" s="356"/>
      <c r="UY9" s="356"/>
      <c r="UZ9" s="356"/>
      <c r="VA9" s="356"/>
      <c r="VB9" s="356"/>
      <c r="VC9" s="356"/>
      <c r="VD9" s="356"/>
      <c r="VE9" s="356"/>
      <c r="VF9" s="356"/>
      <c r="VG9" s="356"/>
      <c r="VH9" s="356"/>
      <c r="VI9" s="356"/>
      <c r="VJ9" s="356"/>
      <c r="VK9" s="356"/>
      <c r="VL9" s="356"/>
      <c r="VM9" s="356"/>
      <c r="VN9" s="356"/>
      <c r="VO9" s="356"/>
      <c r="VP9" s="356"/>
      <c r="VQ9" s="356"/>
      <c r="VR9" s="356"/>
      <c r="VS9" s="356"/>
      <c r="VT9" s="356"/>
      <c r="VU9" s="356"/>
      <c r="VV9" s="356"/>
      <c r="VW9" s="356"/>
      <c r="VX9" s="356"/>
      <c r="VY9" s="356"/>
      <c r="VZ9" s="356"/>
      <c r="WA9" s="356"/>
      <c r="WB9" s="356"/>
      <c r="WC9" s="356"/>
      <c r="WD9" s="356"/>
      <c r="WE9" s="356"/>
      <c r="WF9" s="356"/>
      <c r="WG9" s="356"/>
      <c r="WH9" s="356"/>
      <c r="WI9" s="356"/>
      <c r="WJ9" s="356"/>
      <c r="WK9" s="356"/>
      <c r="WL9" s="356"/>
      <c r="WM9" s="356"/>
      <c r="WN9" s="356"/>
      <c r="WO9" s="356"/>
      <c r="WP9" s="356"/>
      <c r="WQ9" s="356"/>
      <c r="WR9" s="356"/>
      <c r="WS9" s="356"/>
      <c r="WT9" s="356"/>
      <c r="WU9" s="356"/>
      <c r="WV9" s="356"/>
      <c r="WW9" s="356"/>
      <c r="WX9" s="356"/>
      <c r="WY9" s="356"/>
      <c r="WZ9" s="356"/>
      <c r="XA9" s="356"/>
      <c r="XB9" s="356"/>
      <c r="XC9" s="356"/>
      <c r="XD9" s="356"/>
      <c r="XE9" s="356"/>
      <c r="XF9" s="356"/>
      <c r="XG9" s="356"/>
      <c r="XH9" s="356"/>
      <c r="XI9" s="356"/>
      <c r="XJ9" s="356"/>
      <c r="XK9" s="356"/>
      <c r="XL9" s="356"/>
      <c r="XM9" s="356"/>
      <c r="XN9" s="356"/>
      <c r="XO9" s="356"/>
      <c r="XP9" s="356"/>
      <c r="XQ9" s="356"/>
      <c r="XR9" s="356"/>
      <c r="XS9" s="356"/>
      <c r="XT9" s="356"/>
      <c r="XU9" s="356"/>
      <c r="XV9" s="356"/>
      <c r="XW9" s="356"/>
      <c r="XX9" s="356"/>
      <c r="XY9" s="356"/>
      <c r="XZ9" s="356"/>
      <c r="YA9" s="356"/>
      <c r="YB9" s="356"/>
      <c r="YC9" s="356"/>
      <c r="YD9" s="356"/>
      <c r="YE9" s="356"/>
      <c r="YF9" s="356"/>
      <c r="YG9" s="356"/>
      <c r="YH9" s="356"/>
      <c r="YI9" s="356"/>
      <c r="YJ9" s="356"/>
      <c r="YK9" s="356"/>
      <c r="YL9" s="356"/>
      <c r="YM9" s="356"/>
      <c r="YN9" s="356"/>
      <c r="YO9" s="356"/>
      <c r="YP9" s="356"/>
      <c r="YQ9" s="356"/>
      <c r="YR9" s="356"/>
      <c r="YS9" s="356"/>
      <c r="YT9" s="356"/>
      <c r="YU9" s="356"/>
      <c r="YV9" s="356"/>
      <c r="YW9" s="356"/>
      <c r="YX9" s="356"/>
      <c r="YY9" s="356"/>
      <c r="YZ9" s="356"/>
      <c r="ZA9" s="356"/>
      <c r="ZB9" s="356"/>
      <c r="ZC9" s="356"/>
      <c r="ZD9" s="356"/>
      <c r="ZE9" s="356"/>
      <c r="ZF9" s="356"/>
      <c r="ZG9" s="356"/>
      <c r="ZH9" s="356"/>
      <c r="ZI9" s="356"/>
      <c r="ZJ9" s="356"/>
      <c r="ZK9" s="356"/>
      <c r="ZL9" s="356"/>
      <c r="ZM9" s="356"/>
      <c r="ZN9" s="356"/>
      <c r="ZO9" s="356"/>
      <c r="ZP9" s="356"/>
      <c r="ZQ9" s="356"/>
      <c r="ZR9" s="356"/>
      <c r="ZS9" s="356"/>
      <c r="ZT9" s="356"/>
      <c r="ZU9" s="356"/>
      <c r="ZV9" s="356"/>
      <c r="ZW9" s="356"/>
      <c r="ZX9" s="356"/>
      <c r="ZY9" s="356"/>
      <c r="ZZ9" s="356"/>
      <c r="AAA9" s="356"/>
      <c r="AAB9" s="356"/>
      <c r="AAC9" s="356"/>
      <c r="AAD9" s="356"/>
      <c r="AAE9" s="356"/>
      <c r="AAF9" s="356"/>
      <c r="AAG9" s="356"/>
      <c r="AAH9" s="356"/>
      <c r="AAI9" s="356"/>
      <c r="AAJ9" s="356"/>
      <c r="AAK9" s="356"/>
      <c r="AAL9" s="356"/>
      <c r="AAM9" s="356"/>
      <c r="AAN9" s="356"/>
      <c r="AAO9" s="356"/>
      <c r="AAP9" s="356"/>
      <c r="AAQ9" s="356"/>
      <c r="AAR9" s="356"/>
      <c r="AAS9" s="356"/>
      <c r="AAT9" s="356"/>
      <c r="AAU9" s="356"/>
      <c r="AAV9" s="356"/>
      <c r="AAW9" s="356"/>
      <c r="AAX9" s="356"/>
      <c r="AAY9" s="356"/>
      <c r="AAZ9" s="356"/>
      <c r="ABA9" s="356"/>
      <c r="ABB9" s="356"/>
      <c r="ABC9" s="356"/>
      <c r="ABD9" s="356"/>
      <c r="ABE9" s="356"/>
      <c r="ABF9" s="356"/>
      <c r="ABG9" s="356"/>
      <c r="ABH9" s="356"/>
      <c r="ABI9" s="356"/>
      <c r="ABJ9" s="356"/>
      <c r="ABK9" s="356"/>
      <c r="ABL9" s="356"/>
      <c r="ABM9" s="356"/>
      <c r="ABN9" s="356"/>
      <c r="ABO9" s="356"/>
      <c r="ABP9" s="356"/>
      <c r="ABQ9" s="356"/>
      <c r="ABR9" s="356"/>
      <c r="ABS9" s="356"/>
      <c r="ABT9" s="356"/>
      <c r="ABU9" s="356"/>
      <c r="ABV9" s="356"/>
      <c r="ABW9" s="356"/>
      <c r="ABX9" s="356"/>
      <c r="ABY9" s="356"/>
      <c r="ABZ9" s="356"/>
      <c r="ACA9" s="356"/>
      <c r="ACB9" s="356"/>
      <c r="ACC9" s="356"/>
      <c r="ACD9" s="356"/>
      <c r="ACE9" s="356"/>
      <c r="ACF9" s="356"/>
      <c r="ACG9" s="356"/>
      <c r="ACH9" s="356"/>
      <c r="ACI9" s="356"/>
      <c r="ACJ9" s="356"/>
      <c r="ACK9" s="356"/>
      <c r="ACL9" s="356"/>
      <c r="ACM9" s="356"/>
      <c r="ACN9" s="356"/>
      <c r="ACO9" s="356"/>
      <c r="ACP9" s="356"/>
      <c r="ACQ9" s="356"/>
      <c r="ACR9" s="356"/>
      <c r="ACS9" s="356"/>
      <c r="ACT9" s="356"/>
      <c r="ACU9" s="356"/>
      <c r="ACV9" s="356"/>
      <c r="ACW9" s="356"/>
      <c r="ACX9" s="356"/>
      <c r="ACY9" s="356"/>
      <c r="ACZ9" s="356"/>
      <c r="ADA9" s="356"/>
      <c r="ADB9" s="356"/>
      <c r="ADC9" s="356"/>
      <c r="ADD9" s="356"/>
      <c r="ADE9" s="356"/>
      <c r="ADF9" s="356"/>
      <c r="ADG9" s="356"/>
      <c r="ADH9" s="356"/>
      <c r="ADI9" s="356"/>
      <c r="ADJ9" s="356"/>
      <c r="ADK9" s="356"/>
      <c r="ADL9" s="356"/>
      <c r="ADM9" s="356"/>
      <c r="ADN9" s="356"/>
      <c r="ADO9" s="356"/>
      <c r="ADP9" s="356"/>
      <c r="ADQ9" s="356"/>
      <c r="ADR9" s="356"/>
      <c r="ADS9" s="356"/>
      <c r="ADT9" s="356"/>
      <c r="ADU9" s="356"/>
      <c r="ADV9" s="356"/>
      <c r="ADW9" s="356"/>
      <c r="ADX9" s="356"/>
      <c r="ADY9" s="356"/>
      <c r="ADZ9" s="356"/>
      <c r="AEA9" s="356"/>
      <c r="AEB9" s="356"/>
      <c r="AEC9" s="356"/>
      <c r="AED9" s="356"/>
      <c r="AEE9" s="356"/>
      <c r="AEF9" s="356"/>
      <c r="AEG9" s="356"/>
      <c r="AEH9" s="356"/>
      <c r="AEI9" s="356"/>
      <c r="AEJ9" s="356"/>
      <c r="AEK9" s="356"/>
      <c r="AEL9" s="356"/>
      <c r="AEM9" s="356"/>
      <c r="AEN9" s="356"/>
      <c r="AEO9" s="356"/>
      <c r="AEP9" s="356"/>
      <c r="AEQ9" s="356"/>
      <c r="AER9" s="356"/>
      <c r="AES9" s="356"/>
      <c r="AET9" s="356"/>
      <c r="AEU9" s="356"/>
      <c r="AEV9" s="356"/>
      <c r="AEW9" s="356"/>
      <c r="AEX9" s="356"/>
      <c r="AEY9" s="356"/>
      <c r="AEZ9" s="356"/>
      <c r="AFA9" s="356"/>
      <c r="AFB9" s="356"/>
      <c r="AFC9" s="356"/>
      <c r="AFD9" s="356"/>
      <c r="AFE9" s="356"/>
      <c r="AFF9" s="356"/>
      <c r="AFG9" s="356"/>
      <c r="AFH9" s="356"/>
      <c r="AFI9" s="356"/>
      <c r="AFJ9" s="356"/>
      <c r="AFK9" s="356"/>
      <c r="AFL9" s="356"/>
      <c r="AFM9" s="356"/>
      <c r="AFN9" s="356"/>
      <c r="AFO9" s="356"/>
      <c r="AFP9" s="356"/>
      <c r="AFQ9" s="356"/>
      <c r="AFR9" s="356"/>
      <c r="AFS9" s="356"/>
      <c r="AFT9" s="356"/>
      <c r="AFU9" s="356"/>
      <c r="AFV9" s="356"/>
      <c r="AFW9" s="356"/>
      <c r="AFX9" s="356"/>
      <c r="AFY9" s="356"/>
      <c r="AFZ9" s="356"/>
      <c r="AGA9" s="356"/>
    </row>
    <row r="10" spans="1:859" s="184" customFormat="1" ht="33" customHeight="1" x14ac:dyDescent="0.2">
      <c r="A10" s="184" t="str">
        <f ca="1">IF((O10="X"),"■",IF(OR((O10&gt;=120),(O10="N/A")),"▲",IF(AND((O10&gt;=90),(O10&lt;120)),"►",IF(AND((O10&lt;90),(O10&gt;=0)),"◄",IF((O10&lt;0),"▼","")))))</f>
        <v>◄</v>
      </c>
      <c r="B10" s="184" t="s">
        <v>20</v>
      </c>
      <c r="C10" s="195" t="s">
        <v>386</v>
      </c>
      <c r="D10" s="184" t="s">
        <v>22</v>
      </c>
      <c r="E10" s="184" t="s">
        <v>387</v>
      </c>
      <c r="F10" s="184" t="s">
        <v>388</v>
      </c>
      <c r="G10" s="145" t="s">
        <v>389</v>
      </c>
      <c r="H10" s="184" t="s">
        <v>390</v>
      </c>
      <c r="I10" s="191">
        <v>29195.200000000001</v>
      </c>
      <c r="J10" s="192">
        <v>10681.78</v>
      </c>
      <c r="K10" s="192">
        <f>I10-J10</f>
        <v>18513.419999999998</v>
      </c>
      <c r="L10" s="184" t="s">
        <v>27</v>
      </c>
      <c r="M10" s="193">
        <v>41881</v>
      </c>
      <c r="N10" s="193">
        <v>42246</v>
      </c>
      <c r="O10" s="184">
        <f ca="1">IF((N10="INDETERMINADO"),"N/A",IF((L10="ENCERRADO"),"X",(N10-TODAY())))</f>
        <v>27</v>
      </c>
      <c r="P10" s="195" t="s">
        <v>121</v>
      </c>
      <c r="Q10" s="183" t="s">
        <v>1113</v>
      </c>
      <c r="R10" s="195" t="s">
        <v>43</v>
      </c>
      <c r="S10" s="195" t="s">
        <v>31</v>
      </c>
      <c r="T10" s="194" t="s">
        <v>42</v>
      </c>
      <c r="U10" s="195" t="s">
        <v>43</v>
      </c>
      <c r="V10" s="183" t="s">
        <v>1095</v>
      </c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356"/>
      <c r="AJ10" s="356"/>
      <c r="AK10" s="356"/>
      <c r="AL10" s="356"/>
      <c r="AM10" s="356"/>
      <c r="AN10" s="356"/>
      <c r="AO10" s="356"/>
      <c r="AP10" s="356"/>
      <c r="AQ10" s="356"/>
      <c r="AR10" s="356"/>
      <c r="AS10" s="356"/>
      <c r="AT10" s="356"/>
      <c r="AU10" s="356"/>
      <c r="AV10" s="356"/>
      <c r="AW10" s="356"/>
      <c r="AX10" s="356"/>
      <c r="AY10" s="356"/>
      <c r="AZ10" s="356"/>
      <c r="BA10" s="356"/>
      <c r="BB10" s="356"/>
      <c r="BC10" s="356"/>
      <c r="BD10" s="356"/>
      <c r="BE10" s="356"/>
      <c r="BF10" s="356"/>
      <c r="BG10" s="356"/>
      <c r="BH10" s="356"/>
      <c r="BI10" s="356"/>
      <c r="BJ10" s="356"/>
      <c r="BK10" s="356"/>
      <c r="BL10" s="356"/>
      <c r="BM10" s="356"/>
      <c r="BN10" s="356"/>
      <c r="BO10" s="356"/>
      <c r="BP10" s="356"/>
      <c r="BQ10" s="356"/>
      <c r="BR10" s="356"/>
      <c r="BS10" s="356"/>
      <c r="BT10" s="356"/>
      <c r="BU10" s="356"/>
      <c r="BV10" s="356"/>
      <c r="BW10" s="356"/>
      <c r="BX10" s="356"/>
      <c r="BY10" s="356"/>
      <c r="BZ10" s="356"/>
      <c r="CA10" s="356"/>
      <c r="CB10" s="356"/>
      <c r="CC10" s="356"/>
      <c r="CD10" s="356"/>
      <c r="CE10" s="356"/>
      <c r="CF10" s="356"/>
      <c r="CG10" s="356"/>
      <c r="CH10" s="356"/>
      <c r="CI10" s="356"/>
      <c r="CJ10" s="356"/>
      <c r="CK10" s="356"/>
      <c r="CL10" s="356"/>
      <c r="CM10" s="356"/>
      <c r="CN10" s="356"/>
      <c r="CO10" s="356"/>
      <c r="CP10" s="356"/>
      <c r="CQ10" s="356"/>
      <c r="CR10" s="356"/>
      <c r="CS10" s="356"/>
      <c r="CT10" s="356"/>
      <c r="CU10" s="356"/>
      <c r="CV10" s="356"/>
      <c r="CW10" s="356"/>
      <c r="CX10" s="356"/>
      <c r="CY10" s="356"/>
      <c r="CZ10" s="356"/>
      <c r="DA10" s="356"/>
      <c r="DB10" s="356"/>
      <c r="DC10" s="356"/>
      <c r="DD10" s="356"/>
      <c r="DE10" s="356"/>
      <c r="DF10" s="356"/>
      <c r="DG10" s="356"/>
      <c r="DH10" s="356"/>
      <c r="DI10" s="356"/>
      <c r="DJ10" s="356"/>
      <c r="DK10" s="356"/>
      <c r="DL10" s="356"/>
      <c r="DM10" s="356"/>
      <c r="DN10" s="356"/>
      <c r="DO10" s="356"/>
      <c r="DP10" s="356"/>
      <c r="DQ10" s="356"/>
      <c r="DR10" s="356"/>
      <c r="DS10" s="356"/>
      <c r="DT10" s="356"/>
      <c r="DU10" s="356"/>
      <c r="DV10" s="356"/>
      <c r="DW10" s="356"/>
      <c r="DX10" s="356"/>
      <c r="DY10" s="356"/>
      <c r="DZ10" s="356"/>
      <c r="EA10" s="356"/>
      <c r="EB10" s="356"/>
      <c r="EC10" s="356"/>
      <c r="ED10" s="356"/>
      <c r="EE10" s="356"/>
      <c r="EF10" s="356"/>
      <c r="EG10" s="356"/>
      <c r="EH10" s="356"/>
      <c r="EI10" s="356"/>
      <c r="EJ10" s="356"/>
      <c r="EK10" s="356"/>
      <c r="EL10" s="356"/>
      <c r="EM10" s="356"/>
      <c r="EN10" s="356"/>
      <c r="EO10" s="356"/>
      <c r="EP10" s="356"/>
      <c r="EQ10" s="356"/>
      <c r="ER10" s="356"/>
      <c r="ES10" s="356"/>
      <c r="ET10" s="356"/>
      <c r="EU10" s="356"/>
      <c r="EV10" s="356"/>
      <c r="EW10" s="356"/>
      <c r="EX10" s="356"/>
      <c r="EY10" s="356"/>
      <c r="EZ10" s="356"/>
      <c r="FA10" s="356"/>
      <c r="FB10" s="356"/>
      <c r="FC10" s="356"/>
      <c r="FD10" s="356"/>
      <c r="FE10" s="356"/>
      <c r="FF10" s="356"/>
      <c r="FG10" s="356"/>
      <c r="FH10" s="356"/>
      <c r="FI10" s="356"/>
      <c r="FJ10" s="356"/>
      <c r="FK10" s="356"/>
      <c r="FL10" s="356"/>
      <c r="FM10" s="356"/>
      <c r="FN10" s="356"/>
      <c r="FO10" s="356"/>
      <c r="FP10" s="356"/>
      <c r="FQ10" s="356"/>
      <c r="FR10" s="356"/>
      <c r="FS10" s="356"/>
      <c r="FT10" s="356"/>
      <c r="FU10" s="356"/>
      <c r="FV10" s="356"/>
      <c r="FW10" s="356"/>
      <c r="FX10" s="356"/>
      <c r="FY10" s="356"/>
      <c r="FZ10" s="356"/>
      <c r="GA10" s="356"/>
      <c r="GB10" s="356"/>
      <c r="GC10" s="356"/>
      <c r="GD10" s="356"/>
      <c r="GE10" s="356"/>
      <c r="GF10" s="356"/>
      <c r="GG10" s="356"/>
      <c r="GH10" s="356"/>
      <c r="GI10" s="356"/>
      <c r="GJ10" s="356"/>
      <c r="GK10" s="356"/>
      <c r="GL10" s="356"/>
      <c r="GM10" s="356"/>
      <c r="GN10" s="356"/>
      <c r="GO10" s="356"/>
      <c r="GP10" s="356"/>
      <c r="GQ10" s="356"/>
      <c r="GR10" s="356"/>
      <c r="GS10" s="356"/>
      <c r="GT10" s="356"/>
      <c r="GU10" s="356"/>
      <c r="GV10" s="356"/>
      <c r="GW10" s="356"/>
      <c r="GX10" s="356"/>
      <c r="GY10" s="356"/>
      <c r="GZ10" s="356"/>
      <c r="HA10" s="356"/>
      <c r="HB10" s="356"/>
      <c r="HC10" s="356"/>
      <c r="HD10" s="356"/>
      <c r="HE10" s="356"/>
      <c r="HF10" s="356"/>
      <c r="HG10" s="356"/>
      <c r="HH10" s="356"/>
      <c r="HI10" s="356"/>
      <c r="HJ10" s="356"/>
      <c r="HK10" s="356"/>
      <c r="HL10" s="356"/>
      <c r="HM10" s="356"/>
      <c r="HN10" s="356"/>
      <c r="HO10" s="356"/>
      <c r="HP10" s="356"/>
      <c r="HQ10" s="356"/>
      <c r="HR10" s="356"/>
      <c r="HS10" s="356"/>
      <c r="HT10" s="356"/>
      <c r="HU10" s="356"/>
      <c r="HV10" s="356"/>
      <c r="HW10" s="356"/>
      <c r="HX10" s="356"/>
      <c r="HY10" s="356"/>
      <c r="HZ10" s="356"/>
      <c r="IA10" s="356"/>
      <c r="IB10" s="356"/>
      <c r="IC10" s="356"/>
      <c r="ID10" s="356"/>
      <c r="IE10" s="356"/>
      <c r="IF10" s="356"/>
      <c r="IG10" s="356"/>
      <c r="IH10" s="356"/>
      <c r="II10" s="356"/>
      <c r="IJ10" s="356"/>
      <c r="IK10" s="356"/>
      <c r="IL10" s="356"/>
      <c r="IM10" s="356"/>
      <c r="IN10" s="356"/>
      <c r="IO10" s="356"/>
      <c r="IP10" s="356"/>
      <c r="IQ10" s="356"/>
      <c r="IR10" s="356"/>
      <c r="IS10" s="356"/>
      <c r="IT10" s="356"/>
      <c r="IU10" s="356"/>
      <c r="IV10" s="356"/>
      <c r="IW10" s="356"/>
      <c r="IX10" s="356"/>
      <c r="IY10" s="356"/>
      <c r="IZ10" s="356"/>
      <c r="JA10" s="356"/>
      <c r="JB10" s="356"/>
      <c r="JC10" s="356"/>
      <c r="JD10" s="356"/>
      <c r="JE10" s="356"/>
      <c r="JF10" s="356"/>
      <c r="JG10" s="356"/>
      <c r="JH10" s="356"/>
      <c r="JI10" s="356"/>
      <c r="JJ10" s="356"/>
      <c r="JK10" s="356"/>
      <c r="JL10" s="356"/>
      <c r="JM10" s="356"/>
      <c r="JN10" s="356"/>
      <c r="JO10" s="356"/>
      <c r="JP10" s="356"/>
      <c r="JQ10" s="356"/>
      <c r="JR10" s="356"/>
      <c r="JS10" s="356"/>
      <c r="JT10" s="356"/>
      <c r="JU10" s="356"/>
      <c r="JV10" s="356"/>
      <c r="JW10" s="356"/>
      <c r="JX10" s="356"/>
      <c r="JY10" s="356"/>
      <c r="JZ10" s="356"/>
      <c r="KA10" s="356"/>
      <c r="KB10" s="356"/>
      <c r="KC10" s="356"/>
      <c r="KD10" s="356"/>
      <c r="KE10" s="356"/>
      <c r="KF10" s="356"/>
      <c r="KG10" s="356"/>
      <c r="KH10" s="356"/>
      <c r="KI10" s="356"/>
      <c r="KJ10" s="356"/>
      <c r="KK10" s="356"/>
      <c r="KL10" s="356"/>
      <c r="KM10" s="356"/>
      <c r="KN10" s="356"/>
      <c r="KO10" s="356"/>
      <c r="KP10" s="356"/>
      <c r="KQ10" s="356"/>
      <c r="KR10" s="356"/>
      <c r="KS10" s="356"/>
      <c r="KT10" s="356"/>
      <c r="KU10" s="356"/>
      <c r="KV10" s="356"/>
      <c r="KW10" s="356"/>
      <c r="KX10" s="356"/>
      <c r="KY10" s="356"/>
      <c r="KZ10" s="356"/>
      <c r="LA10" s="356"/>
      <c r="LB10" s="356"/>
      <c r="LC10" s="356"/>
      <c r="LD10" s="356"/>
      <c r="LE10" s="356"/>
      <c r="LF10" s="356"/>
      <c r="LG10" s="356"/>
      <c r="LH10" s="356"/>
      <c r="LI10" s="356"/>
      <c r="LJ10" s="356"/>
      <c r="LK10" s="356"/>
      <c r="LL10" s="356"/>
      <c r="LM10" s="356"/>
      <c r="LN10" s="356"/>
      <c r="LO10" s="356"/>
      <c r="LP10" s="356"/>
      <c r="LQ10" s="356"/>
      <c r="LR10" s="356"/>
      <c r="LS10" s="356"/>
      <c r="LT10" s="356"/>
      <c r="LU10" s="356"/>
      <c r="LV10" s="356"/>
      <c r="LW10" s="356"/>
      <c r="LX10" s="356"/>
      <c r="LY10" s="356"/>
      <c r="LZ10" s="356"/>
      <c r="MA10" s="356"/>
      <c r="MB10" s="356"/>
      <c r="MC10" s="356"/>
      <c r="MD10" s="356"/>
      <c r="ME10" s="356"/>
      <c r="MF10" s="356"/>
      <c r="MG10" s="356"/>
      <c r="MH10" s="356"/>
      <c r="MI10" s="356"/>
      <c r="MJ10" s="356"/>
      <c r="MK10" s="356"/>
      <c r="ML10" s="356"/>
      <c r="MM10" s="356"/>
      <c r="MN10" s="356"/>
      <c r="MO10" s="356"/>
      <c r="MP10" s="356"/>
      <c r="MQ10" s="356"/>
      <c r="MR10" s="356"/>
      <c r="MS10" s="356"/>
      <c r="MT10" s="356"/>
      <c r="MU10" s="356"/>
      <c r="MV10" s="356"/>
      <c r="MW10" s="356"/>
      <c r="MX10" s="356"/>
      <c r="MY10" s="356"/>
      <c r="MZ10" s="356"/>
      <c r="NA10" s="356"/>
      <c r="NB10" s="356"/>
      <c r="NC10" s="356"/>
      <c r="ND10" s="356"/>
      <c r="NE10" s="356"/>
      <c r="NF10" s="356"/>
      <c r="NG10" s="356"/>
      <c r="NH10" s="356"/>
      <c r="NI10" s="356"/>
      <c r="NJ10" s="356"/>
      <c r="NK10" s="356"/>
      <c r="NL10" s="356"/>
      <c r="NM10" s="356"/>
      <c r="NN10" s="356"/>
      <c r="NO10" s="356"/>
      <c r="NP10" s="356"/>
      <c r="NQ10" s="356"/>
      <c r="NR10" s="356"/>
      <c r="NS10" s="356"/>
      <c r="NT10" s="356"/>
      <c r="NU10" s="356"/>
      <c r="NV10" s="356"/>
      <c r="NW10" s="356"/>
      <c r="NX10" s="356"/>
      <c r="NY10" s="356"/>
      <c r="NZ10" s="356"/>
      <c r="OA10" s="356"/>
      <c r="OB10" s="356"/>
      <c r="OC10" s="356"/>
      <c r="OD10" s="356"/>
      <c r="OE10" s="356"/>
      <c r="OF10" s="356"/>
      <c r="OG10" s="356"/>
      <c r="OH10" s="356"/>
      <c r="OI10" s="356"/>
      <c r="OJ10" s="356"/>
      <c r="OK10" s="356"/>
      <c r="OL10" s="356"/>
      <c r="OM10" s="356"/>
      <c r="ON10" s="356"/>
      <c r="OO10" s="356"/>
      <c r="OP10" s="356"/>
      <c r="OQ10" s="356"/>
      <c r="OR10" s="356"/>
      <c r="OS10" s="356"/>
      <c r="OT10" s="356"/>
      <c r="OU10" s="356"/>
      <c r="OV10" s="356"/>
      <c r="OW10" s="356"/>
      <c r="OX10" s="356"/>
      <c r="OY10" s="356"/>
      <c r="OZ10" s="356"/>
      <c r="PA10" s="356"/>
      <c r="PB10" s="356"/>
      <c r="PC10" s="356"/>
      <c r="PD10" s="356"/>
      <c r="PE10" s="356"/>
      <c r="PF10" s="356"/>
      <c r="PG10" s="356"/>
      <c r="PH10" s="356"/>
      <c r="PI10" s="356"/>
      <c r="PJ10" s="356"/>
      <c r="PK10" s="356"/>
      <c r="PL10" s="356"/>
      <c r="PM10" s="356"/>
      <c r="PN10" s="356"/>
      <c r="PO10" s="356"/>
      <c r="PP10" s="356"/>
      <c r="PQ10" s="356"/>
      <c r="PR10" s="356"/>
      <c r="PS10" s="356"/>
      <c r="PT10" s="356"/>
      <c r="PU10" s="356"/>
      <c r="PV10" s="356"/>
      <c r="PW10" s="356"/>
      <c r="PX10" s="356"/>
      <c r="PY10" s="356"/>
      <c r="PZ10" s="356"/>
      <c r="QA10" s="356"/>
      <c r="QB10" s="356"/>
      <c r="QC10" s="356"/>
      <c r="QD10" s="356"/>
      <c r="QE10" s="356"/>
      <c r="QF10" s="356"/>
      <c r="QG10" s="356"/>
      <c r="QH10" s="356"/>
      <c r="QI10" s="356"/>
      <c r="QJ10" s="356"/>
      <c r="QK10" s="356"/>
      <c r="QL10" s="356"/>
      <c r="QM10" s="356"/>
      <c r="QN10" s="356"/>
      <c r="QO10" s="356"/>
      <c r="QP10" s="356"/>
      <c r="QQ10" s="356"/>
      <c r="QR10" s="356"/>
      <c r="QS10" s="356"/>
      <c r="QT10" s="356"/>
      <c r="QU10" s="356"/>
      <c r="QV10" s="356"/>
      <c r="QW10" s="356"/>
      <c r="QX10" s="356"/>
      <c r="QY10" s="356"/>
      <c r="QZ10" s="356"/>
      <c r="RA10" s="356"/>
      <c r="RB10" s="356"/>
      <c r="RC10" s="356"/>
      <c r="RD10" s="356"/>
      <c r="RE10" s="356"/>
      <c r="RF10" s="356"/>
      <c r="RG10" s="356"/>
      <c r="RH10" s="356"/>
      <c r="RI10" s="356"/>
      <c r="RJ10" s="356"/>
      <c r="RK10" s="356"/>
      <c r="RL10" s="356"/>
      <c r="RM10" s="356"/>
      <c r="RN10" s="356"/>
      <c r="RO10" s="356"/>
      <c r="RP10" s="356"/>
      <c r="RQ10" s="356"/>
      <c r="RR10" s="356"/>
      <c r="RS10" s="356"/>
      <c r="RT10" s="356"/>
      <c r="RU10" s="356"/>
      <c r="RV10" s="356"/>
      <c r="RW10" s="356"/>
      <c r="RX10" s="356"/>
      <c r="RY10" s="356"/>
      <c r="RZ10" s="356"/>
      <c r="SA10" s="356"/>
      <c r="SB10" s="356"/>
      <c r="SC10" s="356"/>
      <c r="SD10" s="356"/>
      <c r="SE10" s="356"/>
      <c r="SF10" s="356"/>
      <c r="SG10" s="356"/>
      <c r="SH10" s="356"/>
      <c r="SI10" s="356"/>
      <c r="SJ10" s="356"/>
      <c r="SK10" s="356"/>
      <c r="SL10" s="356"/>
      <c r="SM10" s="356"/>
      <c r="SN10" s="356"/>
      <c r="SO10" s="356"/>
      <c r="SP10" s="356"/>
      <c r="SQ10" s="356"/>
      <c r="SR10" s="356"/>
      <c r="SS10" s="356"/>
      <c r="ST10" s="356"/>
      <c r="SU10" s="356"/>
      <c r="SV10" s="356"/>
      <c r="SW10" s="356"/>
      <c r="SX10" s="356"/>
      <c r="SY10" s="356"/>
      <c r="SZ10" s="356"/>
      <c r="TA10" s="356"/>
      <c r="TB10" s="356"/>
      <c r="TC10" s="356"/>
      <c r="TD10" s="356"/>
      <c r="TE10" s="356"/>
      <c r="TF10" s="356"/>
      <c r="TG10" s="356"/>
      <c r="TH10" s="356"/>
      <c r="TI10" s="356"/>
      <c r="TJ10" s="356"/>
      <c r="TK10" s="356"/>
      <c r="TL10" s="356"/>
      <c r="TM10" s="356"/>
      <c r="TN10" s="356"/>
      <c r="TO10" s="356"/>
      <c r="TP10" s="356"/>
      <c r="TQ10" s="356"/>
      <c r="TR10" s="356"/>
      <c r="TS10" s="356"/>
      <c r="TT10" s="356"/>
      <c r="TU10" s="356"/>
      <c r="TV10" s="356"/>
      <c r="TW10" s="356"/>
      <c r="TX10" s="356"/>
      <c r="TY10" s="356"/>
      <c r="TZ10" s="356"/>
      <c r="UA10" s="356"/>
      <c r="UB10" s="356"/>
      <c r="UC10" s="356"/>
      <c r="UD10" s="356"/>
      <c r="UE10" s="356"/>
      <c r="UF10" s="356"/>
      <c r="UG10" s="356"/>
      <c r="UH10" s="356"/>
      <c r="UI10" s="356"/>
      <c r="UJ10" s="356"/>
      <c r="UK10" s="356"/>
      <c r="UL10" s="356"/>
      <c r="UM10" s="356"/>
      <c r="UN10" s="356"/>
      <c r="UO10" s="356"/>
      <c r="UP10" s="356"/>
      <c r="UQ10" s="356"/>
      <c r="UR10" s="356"/>
      <c r="US10" s="356"/>
      <c r="UT10" s="356"/>
      <c r="UU10" s="356"/>
      <c r="UV10" s="356"/>
      <c r="UW10" s="356"/>
      <c r="UX10" s="356"/>
      <c r="UY10" s="356"/>
      <c r="UZ10" s="356"/>
      <c r="VA10" s="356"/>
      <c r="VB10" s="356"/>
      <c r="VC10" s="356"/>
      <c r="VD10" s="356"/>
      <c r="VE10" s="356"/>
      <c r="VF10" s="356"/>
      <c r="VG10" s="356"/>
      <c r="VH10" s="356"/>
      <c r="VI10" s="356"/>
      <c r="VJ10" s="356"/>
      <c r="VK10" s="356"/>
      <c r="VL10" s="356"/>
      <c r="VM10" s="356"/>
      <c r="VN10" s="356"/>
      <c r="VO10" s="356"/>
      <c r="VP10" s="356"/>
      <c r="VQ10" s="356"/>
      <c r="VR10" s="356"/>
      <c r="VS10" s="356"/>
      <c r="VT10" s="356"/>
      <c r="VU10" s="356"/>
      <c r="VV10" s="356"/>
      <c r="VW10" s="356"/>
      <c r="VX10" s="356"/>
      <c r="VY10" s="356"/>
      <c r="VZ10" s="356"/>
      <c r="WA10" s="356"/>
      <c r="WB10" s="356"/>
      <c r="WC10" s="356"/>
      <c r="WD10" s="356"/>
      <c r="WE10" s="356"/>
      <c r="WF10" s="356"/>
      <c r="WG10" s="356"/>
      <c r="WH10" s="356"/>
      <c r="WI10" s="356"/>
      <c r="WJ10" s="356"/>
      <c r="WK10" s="356"/>
      <c r="WL10" s="356"/>
      <c r="WM10" s="356"/>
      <c r="WN10" s="356"/>
      <c r="WO10" s="356"/>
      <c r="WP10" s="356"/>
      <c r="WQ10" s="356"/>
      <c r="WR10" s="356"/>
      <c r="WS10" s="356"/>
      <c r="WT10" s="356"/>
      <c r="WU10" s="356"/>
      <c r="WV10" s="356"/>
      <c r="WW10" s="356"/>
      <c r="WX10" s="356"/>
      <c r="WY10" s="356"/>
      <c r="WZ10" s="356"/>
      <c r="XA10" s="356"/>
      <c r="XB10" s="356"/>
      <c r="XC10" s="356"/>
      <c r="XD10" s="356"/>
      <c r="XE10" s="356"/>
      <c r="XF10" s="356"/>
      <c r="XG10" s="356"/>
      <c r="XH10" s="356"/>
      <c r="XI10" s="356"/>
      <c r="XJ10" s="356"/>
      <c r="XK10" s="356"/>
      <c r="XL10" s="356"/>
      <c r="XM10" s="356"/>
      <c r="XN10" s="356"/>
      <c r="XO10" s="356"/>
      <c r="XP10" s="356"/>
      <c r="XQ10" s="356"/>
      <c r="XR10" s="356"/>
      <c r="XS10" s="356"/>
      <c r="XT10" s="356"/>
      <c r="XU10" s="356"/>
      <c r="XV10" s="356"/>
      <c r="XW10" s="356"/>
      <c r="XX10" s="356"/>
      <c r="XY10" s="356"/>
      <c r="XZ10" s="356"/>
      <c r="YA10" s="356"/>
      <c r="YB10" s="356"/>
      <c r="YC10" s="356"/>
      <c r="YD10" s="356"/>
      <c r="YE10" s="356"/>
      <c r="YF10" s="356"/>
      <c r="YG10" s="356"/>
      <c r="YH10" s="356"/>
      <c r="YI10" s="356"/>
      <c r="YJ10" s="356"/>
      <c r="YK10" s="356"/>
      <c r="YL10" s="356"/>
      <c r="YM10" s="356"/>
      <c r="YN10" s="356"/>
      <c r="YO10" s="356"/>
      <c r="YP10" s="356"/>
      <c r="YQ10" s="356"/>
      <c r="YR10" s="356"/>
      <c r="YS10" s="356"/>
      <c r="YT10" s="356"/>
      <c r="YU10" s="356"/>
      <c r="YV10" s="356"/>
      <c r="YW10" s="356"/>
      <c r="YX10" s="356"/>
      <c r="YY10" s="356"/>
      <c r="YZ10" s="356"/>
      <c r="ZA10" s="356"/>
      <c r="ZB10" s="356"/>
      <c r="ZC10" s="356"/>
      <c r="ZD10" s="356"/>
      <c r="ZE10" s="356"/>
      <c r="ZF10" s="356"/>
      <c r="ZG10" s="356"/>
      <c r="ZH10" s="356"/>
      <c r="ZI10" s="356"/>
      <c r="ZJ10" s="356"/>
      <c r="ZK10" s="356"/>
      <c r="ZL10" s="356"/>
      <c r="ZM10" s="356"/>
      <c r="ZN10" s="356"/>
      <c r="ZO10" s="356"/>
      <c r="ZP10" s="356"/>
      <c r="ZQ10" s="356"/>
      <c r="ZR10" s="356"/>
      <c r="ZS10" s="356"/>
      <c r="ZT10" s="356"/>
      <c r="ZU10" s="356"/>
      <c r="ZV10" s="356"/>
      <c r="ZW10" s="356"/>
      <c r="ZX10" s="356"/>
      <c r="ZY10" s="356"/>
      <c r="ZZ10" s="356"/>
      <c r="AAA10" s="356"/>
      <c r="AAB10" s="356"/>
      <c r="AAC10" s="356"/>
      <c r="AAD10" s="356"/>
      <c r="AAE10" s="356"/>
      <c r="AAF10" s="356"/>
      <c r="AAG10" s="356"/>
      <c r="AAH10" s="356"/>
      <c r="AAI10" s="356"/>
      <c r="AAJ10" s="356"/>
      <c r="AAK10" s="356"/>
      <c r="AAL10" s="356"/>
      <c r="AAM10" s="356"/>
      <c r="AAN10" s="356"/>
      <c r="AAO10" s="356"/>
      <c r="AAP10" s="356"/>
      <c r="AAQ10" s="356"/>
      <c r="AAR10" s="356"/>
      <c r="AAS10" s="356"/>
      <c r="AAT10" s="356"/>
      <c r="AAU10" s="356"/>
      <c r="AAV10" s="356"/>
      <c r="AAW10" s="356"/>
      <c r="AAX10" s="356"/>
      <c r="AAY10" s="356"/>
      <c r="AAZ10" s="356"/>
      <c r="ABA10" s="356"/>
      <c r="ABB10" s="356"/>
      <c r="ABC10" s="356"/>
      <c r="ABD10" s="356"/>
      <c r="ABE10" s="356"/>
      <c r="ABF10" s="356"/>
      <c r="ABG10" s="356"/>
      <c r="ABH10" s="356"/>
      <c r="ABI10" s="356"/>
      <c r="ABJ10" s="356"/>
      <c r="ABK10" s="356"/>
      <c r="ABL10" s="356"/>
      <c r="ABM10" s="356"/>
      <c r="ABN10" s="356"/>
      <c r="ABO10" s="356"/>
      <c r="ABP10" s="356"/>
      <c r="ABQ10" s="356"/>
      <c r="ABR10" s="356"/>
      <c r="ABS10" s="356"/>
      <c r="ABT10" s="356"/>
      <c r="ABU10" s="356"/>
      <c r="ABV10" s="356"/>
      <c r="ABW10" s="356"/>
      <c r="ABX10" s="356"/>
      <c r="ABY10" s="356"/>
      <c r="ABZ10" s="356"/>
      <c r="ACA10" s="356"/>
      <c r="ACB10" s="356"/>
      <c r="ACC10" s="356"/>
      <c r="ACD10" s="356"/>
      <c r="ACE10" s="356"/>
      <c r="ACF10" s="356"/>
      <c r="ACG10" s="356"/>
      <c r="ACH10" s="356"/>
      <c r="ACI10" s="356"/>
      <c r="ACJ10" s="356"/>
      <c r="ACK10" s="356"/>
      <c r="ACL10" s="356"/>
      <c r="ACM10" s="356"/>
      <c r="ACN10" s="356"/>
      <c r="ACO10" s="356"/>
      <c r="ACP10" s="356"/>
      <c r="ACQ10" s="356"/>
      <c r="ACR10" s="356"/>
      <c r="ACS10" s="356"/>
      <c r="ACT10" s="356"/>
      <c r="ACU10" s="356"/>
      <c r="ACV10" s="356"/>
      <c r="ACW10" s="356"/>
      <c r="ACX10" s="356"/>
      <c r="ACY10" s="356"/>
      <c r="ACZ10" s="356"/>
      <c r="ADA10" s="356"/>
      <c r="ADB10" s="356"/>
      <c r="ADC10" s="356"/>
      <c r="ADD10" s="356"/>
      <c r="ADE10" s="356"/>
      <c r="ADF10" s="356"/>
      <c r="ADG10" s="356"/>
      <c r="ADH10" s="356"/>
      <c r="ADI10" s="356"/>
      <c r="ADJ10" s="356"/>
      <c r="ADK10" s="356"/>
      <c r="ADL10" s="356"/>
      <c r="ADM10" s="356"/>
      <c r="ADN10" s="356"/>
      <c r="ADO10" s="356"/>
      <c r="ADP10" s="356"/>
      <c r="ADQ10" s="356"/>
      <c r="ADR10" s="356"/>
      <c r="ADS10" s="356"/>
      <c r="ADT10" s="356"/>
      <c r="ADU10" s="356"/>
      <c r="ADV10" s="356"/>
      <c r="ADW10" s="356"/>
      <c r="ADX10" s="356"/>
      <c r="ADY10" s="356"/>
      <c r="ADZ10" s="356"/>
      <c r="AEA10" s="356"/>
      <c r="AEB10" s="356"/>
      <c r="AEC10" s="356"/>
      <c r="AED10" s="356"/>
      <c r="AEE10" s="356"/>
      <c r="AEF10" s="356"/>
      <c r="AEG10" s="356"/>
      <c r="AEH10" s="356"/>
      <c r="AEI10" s="356"/>
      <c r="AEJ10" s="356"/>
      <c r="AEK10" s="356"/>
      <c r="AEL10" s="356"/>
      <c r="AEM10" s="356"/>
      <c r="AEN10" s="356"/>
      <c r="AEO10" s="356"/>
      <c r="AEP10" s="356"/>
      <c r="AEQ10" s="356"/>
      <c r="AER10" s="356"/>
      <c r="AES10" s="356"/>
      <c r="AET10" s="356"/>
      <c r="AEU10" s="356"/>
      <c r="AEV10" s="356"/>
      <c r="AEW10" s="356"/>
      <c r="AEX10" s="356"/>
      <c r="AEY10" s="356"/>
      <c r="AEZ10" s="356"/>
      <c r="AFA10" s="356"/>
      <c r="AFB10" s="356"/>
      <c r="AFC10" s="356"/>
      <c r="AFD10" s="356"/>
      <c r="AFE10" s="356"/>
      <c r="AFF10" s="356"/>
      <c r="AFG10" s="356"/>
      <c r="AFH10" s="356"/>
      <c r="AFI10" s="356"/>
      <c r="AFJ10" s="356"/>
      <c r="AFK10" s="356"/>
      <c r="AFL10" s="356"/>
      <c r="AFM10" s="356"/>
      <c r="AFN10" s="356"/>
      <c r="AFO10" s="356"/>
      <c r="AFP10" s="356"/>
      <c r="AFQ10" s="356"/>
      <c r="AFR10" s="356"/>
      <c r="AFS10" s="356"/>
      <c r="AFT10" s="356"/>
      <c r="AFU10" s="356"/>
      <c r="AFV10" s="356"/>
      <c r="AFW10" s="356"/>
      <c r="AFX10" s="356"/>
      <c r="AFY10" s="356"/>
      <c r="AFZ10" s="356"/>
      <c r="AGA10" s="356"/>
    </row>
    <row r="11" spans="1:859" s="184" customFormat="1" ht="33" customHeight="1" x14ac:dyDescent="0.2">
      <c r="A11" s="184" t="str">
        <f ca="1">IF((O11="X"),"■",IF(OR((O11&gt;=120),(O11="N/A")),"▲",IF(AND((O11&gt;=90),(O11&lt;120)),"►",IF(AND((O11&lt;90),(O11&gt;=0)),"◄",IF((O11&lt;0),"▼","")))))</f>
        <v>◄</v>
      </c>
      <c r="B11" s="184" t="s">
        <v>20</v>
      </c>
      <c r="C11" s="194" t="s">
        <v>392</v>
      </c>
      <c r="D11" s="184" t="s">
        <v>20</v>
      </c>
      <c r="E11" s="184" t="s">
        <v>393</v>
      </c>
      <c r="F11" s="184" t="s">
        <v>394</v>
      </c>
      <c r="G11" s="145" t="s">
        <v>1101</v>
      </c>
      <c r="H11" s="184" t="s">
        <v>396</v>
      </c>
      <c r="I11" s="191">
        <v>396468</v>
      </c>
      <c r="J11" s="192"/>
      <c r="K11" s="192">
        <f>I11-J11</f>
        <v>396468</v>
      </c>
      <c r="L11" s="184" t="s">
        <v>27</v>
      </c>
      <c r="M11" s="193">
        <v>41892</v>
      </c>
      <c r="N11" s="193">
        <v>42257</v>
      </c>
      <c r="O11" s="184">
        <f ca="1">IF((N11="INDETERMINADO"),"N/A",IF((L11="ENCERRADO"),"X",(N11-TODAY())))</f>
        <v>38</v>
      </c>
      <c r="P11" s="194" t="s">
        <v>101</v>
      </c>
      <c r="Q11" s="183" t="s">
        <v>244</v>
      </c>
      <c r="R11" s="184" t="s">
        <v>30</v>
      </c>
      <c r="S11" s="184" t="s">
        <v>30</v>
      </c>
      <c r="T11" s="184" t="s">
        <v>30</v>
      </c>
      <c r="U11" s="184" t="s">
        <v>30</v>
      </c>
      <c r="V11" s="183" t="s">
        <v>1095</v>
      </c>
      <c r="X11" s="357"/>
      <c r="Y11" s="357"/>
      <c r="Z11" s="357"/>
      <c r="AA11" s="357"/>
      <c r="AB11" s="358"/>
      <c r="AC11" s="358"/>
      <c r="AD11" s="358"/>
      <c r="AE11" s="358"/>
      <c r="AF11" s="358"/>
      <c r="AG11" s="358"/>
      <c r="AH11" s="359"/>
      <c r="AI11" s="359"/>
      <c r="AJ11" s="359"/>
      <c r="AK11" s="359"/>
      <c r="AL11" s="359"/>
      <c r="AM11" s="359"/>
      <c r="AN11" s="359"/>
      <c r="AO11" s="359"/>
      <c r="AP11" s="359"/>
      <c r="AQ11" s="359"/>
      <c r="AR11" s="359"/>
      <c r="AS11" s="359"/>
      <c r="AT11" s="359"/>
      <c r="AU11" s="359"/>
      <c r="AV11" s="359"/>
      <c r="AW11" s="359"/>
      <c r="AX11" s="359"/>
      <c r="AY11" s="359"/>
      <c r="AZ11" s="359"/>
      <c r="BA11" s="359"/>
      <c r="BB11" s="359"/>
      <c r="BC11" s="359"/>
      <c r="BD11" s="359"/>
      <c r="BE11" s="359"/>
      <c r="BF11" s="359"/>
      <c r="BG11" s="359"/>
      <c r="BH11" s="359"/>
      <c r="BI11" s="359"/>
      <c r="BJ11" s="359"/>
      <c r="BK11" s="359"/>
      <c r="BL11" s="359"/>
      <c r="BM11" s="359"/>
      <c r="BN11" s="359"/>
      <c r="BO11" s="359"/>
      <c r="BP11" s="359"/>
      <c r="BQ11" s="359"/>
      <c r="BR11" s="359"/>
      <c r="BS11" s="359"/>
      <c r="BT11" s="359"/>
      <c r="BU11" s="359"/>
      <c r="BV11" s="359"/>
      <c r="BW11" s="359"/>
      <c r="BX11" s="359"/>
      <c r="BY11" s="359"/>
      <c r="BZ11" s="359"/>
      <c r="CA11" s="359"/>
      <c r="CB11" s="359"/>
      <c r="CC11" s="359"/>
      <c r="CD11" s="359"/>
      <c r="CE11" s="359"/>
      <c r="CF11" s="359"/>
      <c r="CG11" s="359"/>
      <c r="CH11" s="359"/>
      <c r="CI11" s="359"/>
      <c r="CJ11" s="359"/>
      <c r="CK11" s="359"/>
      <c r="CL11" s="359"/>
      <c r="CM11" s="359"/>
      <c r="CN11" s="359"/>
      <c r="CO11" s="359"/>
      <c r="CP11" s="359"/>
      <c r="CQ11" s="359"/>
      <c r="CR11" s="359"/>
      <c r="CS11" s="359"/>
      <c r="CT11" s="359"/>
      <c r="CU11" s="359"/>
      <c r="CV11" s="359"/>
      <c r="CW11" s="359"/>
      <c r="CX11" s="359"/>
      <c r="CY11" s="359"/>
      <c r="CZ11" s="356"/>
      <c r="DA11" s="356"/>
      <c r="DB11" s="356"/>
      <c r="DC11" s="356"/>
      <c r="DD11" s="356"/>
      <c r="DE11" s="356"/>
      <c r="DF11" s="356"/>
      <c r="DG11" s="356"/>
      <c r="DH11" s="356"/>
      <c r="DI11" s="356"/>
      <c r="DJ11" s="356"/>
      <c r="DK11" s="356"/>
      <c r="DL11" s="356"/>
      <c r="DM11" s="356"/>
      <c r="DN11" s="356"/>
      <c r="DO11" s="356"/>
      <c r="DP11" s="356"/>
      <c r="DQ11" s="356"/>
      <c r="DR11" s="356"/>
      <c r="DS11" s="356"/>
      <c r="DT11" s="356"/>
      <c r="DU11" s="356"/>
      <c r="DV11" s="356"/>
      <c r="DW11" s="356"/>
      <c r="DX11" s="356"/>
      <c r="DY11" s="356"/>
      <c r="DZ11" s="356"/>
      <c r="EA11" s="356"/>
      <c r="EB11" s="356"/>
      <c r="EC11" s="356"/>
      <c r="ED11" s="356"/>
      <c r="EE11" s="356"/>
      <c r="EF11" s="356"/>
      <c r="EG11" s="356"/>
      <c r="EH11" s="356"/>
      <c r="EI11" s="356"/>
      <c r="EJ11" s="356"/>
      <c r="EK11" s="356"/>
      <c r="EL11" s="356"/>
      <c r="EM11" s="356"/>
      <c r="EN11" s="356"/>
      <c r="EO11" s="356"/>
      <c r="EP11" s="356"/>
      <c r="EQ11" s="356"/>
      <c r="ER11" s="356"/>
      <c r="ES11" s="356"/>
      <c r="ET11" s="356"/>
      <c r="EU11" s="356"/>
      <c r="EV11" s="356"/>
      <c r="EW11" s="356"/>
      <c r="EX11" s="356"/>
      <c r="EY11" s="356"/>
      <c r="EZ11" s="356"/>
      <c r="FA11" s="356"/>
      <c r="FB11" s="356"/>
      <c r="FC11" s="356"/>
      <c r="FD11" s="356"/>
      <c r="FE11" s="356"/>
      <c r="FF11" s="356"/>
      <c r="FG11" s="356"/>
      <c r="FH11" s="356"/>
      <c r="FI11" s="356"/>
      <c r="FJ11" s="356"/>
      <c r="FK11" s="356"/>
      <c r="FL11" s="356"/>
      <c r="FM11" s="356"/>
      <c r="FN11" s="356"/>
      <c r="FO11" s="356"/>
      <c r="FP11" s="356"/>
      <c r="FQ11" s="356"/>
      <c r="FR11" s="356"/>
      <c r="FS11" s="356"/>
      <c r="FT11" s="356"/>
      <c r="FU11" s="356"/>
      <c r="FV11" s="356"/>
      <c r="FW11" s="356"/>
      <c r="FX11" s="356"/>
      <c r="FY11" s="356"/>
      <c r="FZ11" s="356"/>
      <c r="GA11" s="356"/>
      <c r="GB11" s="356"/>
      <c r="GC11" s="356"/>
      <c r="GD11" s="356"/>
      <c r="GE11" s="356"/>
      <c r="GF11" s="356"/>
      <c r="GG11" s="356"/>
      <c r="GH11" s="356"/>
      <c r="GI11" s="356"/>
      <c r="GJ11" s="356"/>
      <c r="GK11" s="356"/>
      <c r="GL11" s="356"/>
      <c r="GM11" s="356"/>
      <c r="GN11" s="356"/>
      <c r="GO11" s="356"/>
      <c r="GP11" s="356"/>
      <c r="GQ11" s="356"/>
      <c r="GR11" s="356"/>
      <c r="GS11" s="356"/>
      <c r="GT11" s="356"/>
      <c r="GU11" s="356"/>
      <c r="GV11" s="356"/>
      <c r="GW11" s="356"/>
      <c r="GX11" s="356"/>
      <c r="GY11" s="356"/>
      <c r="GZ11" s="356"/>
      <c r="HA11" s="356"/>
      <c r="HB11" s="356"/>
      <c r="HC11" s="356"/>
      <c r="HD11" s="356"/>
      <c r="HE11" s="356"/>
      <c r="HF11" s="356"/>
      <c r="HG11" s="356"/>
      <c r="HH11" s="356"/>
      <c r="HI11" s="356"/>
      <c r="HJ11" s="356"/>
      <c r="HK11" s="356"/>
      <c r="HL11" s="356"/>
      <c r="HM11" s="356"/>
      <c r="HN11" s="356"/>
      <c r="HO11" s="356"/>
      <c r="HP11" s="356"/>
      <c r="HQ11" s="356"/>
      <c r="HR11" s="356"/>
      <c r="HS11" s="356"/>
      <c r="HT11" s="356"/>
      <c r="HU11" s="356"/>
      <c r="HV11" s="356"/>
      <c r="HW11" s="356"/>
      <c r="HX11" s="356"/>
      <c r="HY11" s="356"/>
      <c r="HZ11" s="356"/>
      <c r="IA11" s="356"/>
      <c r="IB11" s="356"/>
      <c r="IC11" s="356"/>
      <c r="ID11" s="356"/>
      <c r="IE11" s="356"/>
      <c r="IF11" s="356"/>
      <c r="IG11" s="356"/>
      <c r="IH11" s="356"/>
      <c r="II11" s="356"/>
      <c r="IJ11" s="356"/>
      <c r="IK11" s="356"/>
      <c r="IL11" s="356"/>
      <c r="IM11" s="356"/>
      <c r="IN11" s="356"/>
      <c r="IO11" s="356"/>
      <c r="IP11" s="356"/>
      <c r="IQ11" s="356"/>
      <c r="IR11" s="356"/>
      <c r="IS11" s="356"/>
      <c r="IT11" s="356"/>
      <c r="IU11" s="356"/>
      <c r="IV11" s="356"/>
      <c r="IW11" s="356"/>
      <c r="IX11" s="356"/>
      <c r="IY11" s="356"/>
      <c r="IZ11" s="356"/>
      <c r="JA11" s="356"/>
      <c r="JB11" s="356"/>
      <c r="JC11" s="356"/>
      <c r="JD11" s="356"/>
      <c r="JE11" s="356"/>
      <c r="JF11" s="356"/>
      <c r="JG11" s="356"/>
      <c r="JH11" s="356"/>
      <c r="JI11" s="356"/>
      <c r="JJ11" s="356"/>
      <c r="JK11" s="356"/>
      <c r="JL11" s="356"/>
      <c r="JM11" s="356"/>
      <c r="JN11" s="356"/>
      <c r="JO11" s="356"/>
      <c r="JP11" s="356"/>
      <c r="JQ11" s="356"/>
      <c r="JR11" s="356"/>
      <c r="JS11" s="356"/>
      <c r="JT11" s="356"/>
      <c r="JU11" s="356"/>
      <c r="JV11" s="356"/>
      <c r="JW11" s="356"/>
      <c r="JX11" s="356"/>
      <c r="JY11" s="356"/>
      <c r="JZ11" s="356"/>
      <c r="KA11" s="356"/>
      <c r="KB11" s="356"/>
      <c r="KC11" s="356"/>
      <c r="KD11" s="356"/>
      <c r="KE11" s="356"/>
      <c r="KF11" s="356"/>
      <c r="KG11" s="356"/>
      <c r="KH11" s="356"/>
      <c r="KI11" s="356"/>
      <c r="KJ11" s="356"/>
      <c r="KK11" s="356"/>
      <c r="KL11" s="356"/>
      <c r="KM11" s="356"/>
      <c r="KN11" s="356"/>
      <c r="KO11" s="356"/>
      <c r="KP11" s="356"/>
      <c r="KQ11" s="356"/>
      <c r="KR11" s="356"/>
      <c r="KS11" s="356"/>
      <c r="KT11" s="356"/>
      <c r="KU11" s="356"/>
      <c r="KV11" s="356"/>
      <c r="KW11" s="356"/>
      <c r="KX11" s="356"/>
      <c r="KY11" s="356"/>
      <c r="KZ11" s="356"/>
      <c r="LA11" s="356"/>
      <c r="LB11" s="356"/>
      <c r="LC11" s="356"/>
      <c r="LD11" s="356"/>
      <c r="LE11" s="356"/>
      <c r="LF11" s="356"/>
      <c r="LG11" s="356"/>
      <c r="LH11" s="356"/>
      <c r="LI11" s="356"/>
      <c r="LJ11" s="356"/>
      <c r="LK11" s="356"/>
      <c r="LL11" s="356"/>
      <c r="LM11" s="356"/>
      <c r="LN11" s="356"/>
      <c r="LO11" s="356"/>
      <c r="LP11" s="356"/>
      <c r="LQ11" s="356"/>
      <c r="LR11" s="356"/>
      <c r="LS11" s="356"/>
      <c r="LT11" s="356"/>
      <c r="LU11" s="356"/>
      <c r="LV11" s="356"/>
      <c r="LW11" s="356"/>
      <c r="LX11" s="356"/>
      <c r="LY11" s="356"/>
      <c r="LZ11" s="356"/>
      <c r="MA11" s="356"/>
      <c r="MB11" s="356"/>
      <c r="MC11" s="356"/>
      <c r="MD11" s="356"/>
      <c r="ME11" s="356"/>
      <c r="MF11" s="356"/>
      <c r="MG11" s="356"/>
      <c r="MH11" s="356"/>
      <c r="MI11" s="356"/>
      <c r="MJ11" s="356"/>
      <c r="MK11" s="356"/>
      <c r="ML11" s="356"/>
      <c r="MM11" s="356"/>
      <c r="MN11" s="356"/>
      <c r="MO11" s="356"/>
      <c r="MP11" s="356"/>
      <c r="MQ11" s="356"/>
      <c r="MR11" s="356"/>
      <c r="MS11" s="356"/>
      <c r="MT11" s="356"/>
      <c r="MU11" s="356"/>
      <c r="MV11" s="356"/>
      <c r="MW11" s="356"/>
      <c r="MX11" s="356"/>
      <c r="MY11" s="356"/>
      <c r="MZ11" s="356"/>
      <c r="NA11" s="356"/>
      <c r="NB11" s="356"/>
      <c r="NC11" s="356"/>
      <c r="ND11" s="356"/>
      <c r="NE11" s="356"/>
      <c r="NF11" s="356"/>
      <c r="NG11" s="356"/>
      <c r="NH11" s="356"/>
      <c r="NI11" s="356"/>
      <c r="NJ11" s="356"/>
      <c r="NK11" s="356"/>
      <c r="NL11" s="356"/>
      <c r="NM11" s="356"/>
      <c r="NN11" s="356"/>
      <c r="NO11" s="356"/>
      <c r="NP11" s="356"/>
      <c r="NQ11" s="356"/>
      <c r="NR11" s="356"/>
      <c r="NS11" s="356"/>
      <c r="NT11" s="356"/>
      <c r="NU11" s="356"/>
      <c r="NV11" s="356"/>
      <c r="NW11" s="356"/>
      <c r="NX11" s="356"/>
      <c r="NY11" s="356"/>
      <c r="NZ11" s="356"/>
      <c r="OA11" s="356"/>
      <c r="OB11" s="356"/>
      <c r="OC11" s="356"/>
      <c r="OD11" s="356"/>
      <c r="OE11" s="356"/>
      <c r="OF11" s="356"/>
      <c r="OG11" s="356"/>
      <c r="OH11" s="356"/>
      <c r="OI11" s="356"/>
      <c r="OJ11" s="356"/>
      <c r="OK11" s="356"/>
      <c r="OL11" s="356"/>
      <c r="OM11" s="356"/>
      <c r="ON11" s="356"/>
      <c r="OO11" s="356"/>
      <c r="OP11" s="356"/>
      <c r="OQ11" s="356"/>
      <c r="OR11" s="356"/>
      <c r="OS11" s="356"/>
      <c r="OT11" s="356"/>
      <c r="OU11" s="356"/>
      <c r="OV11" s="356"/>
      <c r="OW11" s="356"/>
      <c r="OX11" s="356"/>
      <c r="OY11" s="356"/>
      <c r="OZ11" s="356"/>
      <c r="PA11" s="356"/>
      <c r="PB11" s="356"/>
      <c r="PC11" s="356"/>
      <c r="PD11" s="356"/>
      <c r="PE11" s="356"/>
      <c r="PF11" s="356"/>
      <c r="PG11" s="356"/>
      <c r="PH11" s="356"/>
      <c r="PI11" s="356"/>
      <c r="PJ11" s="356"/>
      <c r="PK11" s="356"/>
      <c r="PL11" s="356"/>
      <c r="PM11" s="356"/>
      <c r="PN11" s="356"/>
      <c r="PO11" s="356"/>
      <c r="PP11" s="356"/>
      <c r="PQ11" s="356"/>
      <c r="PR11" s="356"/>
      <c r="PS11" s="356"/>
      <c r="PT11" s="356"/>
      <c r="PU11" s="356"/>
      <c r="PV11" s="356"/>
      <c r="PW11" s="356"/>
      <c r="PX11" s="356"/>
      <c r="PY11" s="356"/>
      <c r="PZ11" s="356"/>
      <c r="QA11" s="356"/>
      <c r="QB11" s="356"/>
      <c r="QC11" s="356"/>
      <c r="QD11" s="356"/>
      <c r="QE11" s="356"/>
      <c r="QF11" s="356"/>
      <c r="QG11" s="356"/>
      <c r="QH11" s="356"/>
      <c r="QI11" s="356"/>
      <c r="QJ11" s="356"/>
      <c r="QK11" s="356"/>
      <c r="QL11" s="356"/>
      <c r="QM11" s="356"/>
      <c r="QN11" s="356"/>
      <c r="QO11" s="356"/>
      <c r="QP11" s="356"/>
      <c r="QQ11" s="356"/>
      <c r="QR11" s="356"/>
      <c r="QS11" s="356"/>
      <c r="QT11" s="356"/>
      <c r="QU11" s="356"/>
      <c r="QV11" s="356"/>
      <c r="QW11" s="356"/>
      <c r="QX11" s="356"/>
      <c r="QY11" s="356"/>
      <c r="QZ11" s="356"/>
      <c r="RA11" s="356"/>
      <c r="RB11" s="356"/>
      <c r="RC11" s="356"/>
      <c r="RD11" s="356"/>
      <c r="RE11" s="356"/>
      <c r="RF11" s="356"/>
      <c r="RG11" s="356"/>
      <c r="RH11" s="356"/>
      <c r="RI11" s="356"/>
      <c r="RJ11" s="356"/>
      <c r="RK11" s="356"/>
      <c r="RL11" s="356"/>
      <c r="RM11" s="356"/>
      <c r="RN11" s="356"/>
      <c r="RO11" s="356"/>
      <c r="RP11" s="356"/>
      <c r="RQ11" s="356"/>
      <c r="RR11" s="356"/>
      <c r="RS11" s="356"/>
      <c r="RT11" s="356"/>
      <c r="RU11" s="356"/>
      <c r="RV11" s="356"/>
      <c r="RW11" s="356"/>
      <c r="RX11" s="356"/>
      <c r="RY11" s="356"/>
      <c r="RZ11" s="356"/>
      <c r="SA11" s="356"/>
      <c r="SB11" s="356"/>
      <c r="SC11" s="356"/>
      <c r="SD11" s="356"/>
      <c r="SE11" s="356"/>
      <c r="SF11" s="356"/>
      <c r="SG11" s="356"/>
      <c r="SH11" s="356"/>
      <c r="SI11" s="356"/>
      <c r="SJ11" s="356"/>
      <c r="SK11" s="356"/>
      <c r="SL11" s="356"/>
      <c r="SM11" s="356"/>
      <c r="SN11" s="356"/>
      <c r="SO11" s="356"/>
      <c r="SP11" s="356"/>
      <c r="SQ11" s="356"/>
      <c r="SR11" s="356"/>
      <c r="SS11" s="356"/>
      <c r="ST11" s="356"/>
      <c r="SU11" s="356"/>
      <c r="SV11" s="356"/>
      <c r="SW11" s="356"/>
      <c r="SX11" s="356"/>
      <c r="SY11" s="356"/>
      <c r="SZ11" s="356"/>
      <c r="TA11" s="356"/>
      <c r="TB11" s="356"/>
      <c r="TC11" s="356"/>
      <c r="TD11" s="356"/>
      <c r="TE11" s="356"/>
      <c r="TF11" s="356"/>
      <c r="TG11" s="356"/>
      <c r="TH11" s="356"/>
      <c r="TI11" s="356"/>
      <c r="TJ11" s="356"/>
      <c r="TK11" s="356"/>
      <c r="TL11" s="356"/>
      <c r="TM11" s="356"/>
      <c r="TN11" s="356"/>
      <c r="TO11" s="356"/>
      <c r="TP11" s="356"/>
      <c r="TQ11" s="356"/>
      <c r="TR11" s="356"/>
      <c r="TS11" s="356"/>
      <c r="TT11" s="356"/>
      <c r="TU11" s="356"/>
      <c r="TV11" s="356"/>
      <c r="TW11" s="356"/>
      <c r="TX11" s="356"/>
      <c r="TY11" s="356"/>
      <c r="TZ11" s="356"/>
      <c r="UA11" s="356"/>
      <c r="UB11" s="356"/>
      <c r="UC11" s="356"/>
      <c r="UD11" s="356"/>
      <c r="UE11" s="356"/>
      <c r="UF11" s="356"/>
      <c r="UG11" s="356"/>
      <c r="UH11" s="356"/>
      <c r="UI11" s="356"/>
      <c r="UJ11" s="356"/>
      <c r="UK11" s="356"/>
      <c r="UL11" s="356"/>
      <c r="UM11" s="356"/>
      <c r="UN11" s="356"/>
      <c r="UO11" s="356"/>
      <c r="UP11" s="356"/>
      <c r="UQ11" s="356"/>
      <c r="UR11" s="356"/>
      <c r="US11" s="356"/>
      <c r="UT11" s="356"/>
      <c r="UU11" s="356"/>
      <c r="UV11" s="356"/>
      <c r="UW11" s="356"/>
      <c r="UX11" s="356"/>
      <c r="UY11" s="356"/>
      <c r="UZ11" s="356"/>
      <c r="VA11" s="356"/>
      <c r="VB11" s="356"/>
      <c r="VC11" s="356"/>
      <c r="VD11" s="356"/>
      <c r="VE11" s="356"/>
      <c r="VF11" s="356"/>
      <c r="VG11" s="356"/>
      <c r="VH11" s="356"/>
      <c r="VI11" s="356"/>
      <c r="VJ11" s="356"/>
      <c r="VK11" s="356"/>
      <c r="VL11" s="356"/>
      <c r="VM11" s="356"/>
      <c r="VN11" s="356"/>
      <c r="VO11" s="356"/>
      <c r="VP11" s="356"/>
      <c r="VQ11" s="356"/>
      <c r="VR11" s="356"/>
      <c r="VS11" s="356"/>
      <c r="VT11" s="356"/>
      <c r="VU11" s="356"/>
      <c r="VV11" s="356"/>
      <c r="VW11" s="356"/>
      <c r="VX11" s="356"/>
      <c r="VY11" s="356"/>
      <c r="VZ11" s="356"/>
      <c r="WA11" s="356"/>
      <c r="WB11" s="356"/>
      <c r="WC11" s="356"/>
      <c r="WD11" s="356"/>
      <c r="WE11" s="356"/>
      <c r="WF11" s="356"/>
      <c r="WG11" s="356"/>
      <c r="WH11" s="356"/>
      <c r="WI11" s="356"/>
      <c r="WJ11" s="356"/>
      <c r="WK11" s="356"/>
      <c r="WL11" s="356"/>
      <c r="WM11" s="356"/>
      <c r="WN11" s="356"/>
      <c r="WO11" s="356"/>
      <c r="WP11" s="356"/>
      <c r="WQ11" s="356"/>
      <c r="WR11" s="356"/>
      <c r="WS11" s="356"/>
      <c r="WT11" s="356"/>
      <c r="WU11" s="356"/>
      <c r="WV11" s="356"/>
      <c r="WW11" s="356"/>
      <c r="WX11" s="356"/>
      <c r="WY11" s="356"/>
      <c r="WZ11" s="356"/>
      <c r="XA11" s="356"/>
      <c r="XB11" s="356"/>
      <c r="XC11" s="356"/>
      <c r="XD11" s="356"/>
      <c r="XE11" s="356"/>
      <c r="XF11" s="356"/>
      <c r="XG11" s="356"/>
      <c r="XH11" s="356"/>
      <c r="XI11" s="356"/>
      <c r="XJ11" s="356"/>
      <c r="XK11" s="356"/>
      <c r="XL11" s="356"/>
      <c r="XM11" s="356"/>
      <c r="XN11" s="356"/>
      <c r="XO11" s="356"/>
      <c r="XP11" s="356"/>
      <c r="XQ11" s="356"/>
      <c r="XR11" s="356"/>
      <c r="XS11" s="356"/>
      <c r="XT11" s="356"/>
      <c r="XU11" s="356"/>
      <c r="XV11" s="356"/>
      <c r="XW11" s="356"/>
      <c r="XX11" s="356"/>
      <c r="XY11" s="356"/>
      <c r="XZ11" s="356"/>
      <c r="YA11" s="356"/>
      <c r="YB11" s="356"/>
      <c r="YC11" s="356"/>
      <c r="YD11" s="356"/>
      <c r="YE11" s="356"/>
      <c r="YF11" s="356"/>
      <c r="YG11" s="356"/>
      <c r="YH11" s="356"/>
      <c r="YI11" s="356"/>
      <c r="YJ11" s="356"/>
      <c r="YK11" s="356"/>
      <c r="YL11" s="356"/>
      <c r="YM11" s="356"/>
      <c r="YN11" s="356"/>
      <c r="YO11" s="356"/>
      <c r="YP11" s="356"/>
      <c r="YQ11" s="356"/>
      <c r="YR11" s="356"/>
      <c r="YS11" s="356"/>
      <c r="YT11" s="356"/>
      <c r="YU11" s="356"/>
      <c r="YV11" s="356"/>
      <c r="YW11" s="356"/>
      <c r="YX11" s="356"/>
      <c r="YY11" s="356"/>
      <c r="YZ11" s="356"/>
      <c r="ZA11" s="356"/>
      <c r="ZB11" s="356"/>
      <c r="ZC11" s="356"/>
      <c r="ZD11" s="356"/>
      <c r="ZE11" s="356"/>
      <c r="ZF11" s="356"/>
      <c r="ZG11" s="356"/>
      <c r="ZH11" s="356"/>
      <c r="ZI11" s="356"/>
      <c r="ZJ11" s="356"/>
      <c r="ZK11" s="356"/>
      <c r="ZL11" s="356"/>
      <c r="ZM11" s="356"/>
      <c r="ZN11" s="356"/>
      <c r="ZO11" s="356"/>
      <c r="ZP11" s="356"/>
      <c r="ZQ11" s="356"/>
      <c r="ZR11" s="356"/>
      <c r="ZS11" s="356"/>
      <c r="ZT11" s="356"/>
      <c r="ZU11" s="356"/>
      <c r="ZV11" s="356"/>
      <c r="ZW11" s="356"/>
      <c r="ZX11" s="356"/>
      <c r="ZY11" s="356"/>
      <c r="ZZ11" s="356"/>
      <c r="AAA11" s="356"/>
      <c r="AAB11" s="356"/>
      <c r="AAC11" s="356"/>
      <c r="AAD11" s="356"/>
      <c r="AAE11" s="356"/>
      <c r="AAF11" s="356"/>
      <c r="AAG11" s="356"/>
      <c r="AAH11" s="356"/>
      <c r="AAI11" s="356"/>
      <c r="AAJ11" s="356"/>
      <c r="AAK11" s="356"/>
      <c r="AAL11" s="356"/>
      <c r="AAM11" s="356"/>
      <c r="AAN11" s="356"/>
      <c r="AAO11" s="356"/>
      <c r="AAP11" s="356"/>
      <c r="AAQ11" s="356"/>
      <c r="AAR11" s="356"/>
      <c r="AAS11" s="356"/>
      <c r="AAT11" s="356"/>
      <c r="AAU11" s="356"/>
      <c r="AAV11" s="356"/>
      <c r="AAW11" s="356"/>
      <c r="AAX11" s="356"/>
      <c r="AAY11" s="356"/>
      <c r="AAZ11" s="356"/>
      <c r="ABA11" s="356"/>
      <c r="ABB11" s="356"/>
      <c r="ABC11" s="356"/>
      <c r="ABD11" s="356"/>
      <c r="ABE11" s="356"/>
      <c r="ABF11" s="356"/>
      <c r="ABG11" s="356"/>
      <c r="ABH11" s="356"/>
      <c r="ABI11" s="356"/>
      <c r="ABJ11" s="356"/>
      <c r="ABK11" s="356"/>
      <c r="ABL11" s="356"/>
      <c r="ABM11" s="356"/>
      <c r="ABN11" s="356"/>
      <c r="ABO11" s="356"/>
      <c r="ABP11" s="356"/>
      <c r="ABQ11" s="356"/>
      <c r="ABR11" s="356"/>
      <c r="ABS11" s="356"/>
      <c r="ABT11" s="356"/>
      <c r="ABU11" s="356"/>
      <c r="ABV11" s="356"/>
      <c r="ABW11" s="356"/>
      <c r="ABX11" s="356"/>
      <c r="ABY11" s="356"/>
      <c r="ABZ11" s="356"/>
      <c r="ACA11" s="356"/>
      <c r="ACB11" s="356"/>
      <c r="ACC11" s="356"/>
      <c r="ACD11" s="356"/>
      <c r="ACE11" s="356"/>
      <c r="ACF11" s="356"/>
      <c r="ACG11" s="356"/>
      <c r="ACH11" s="356"/>
      <c r="ACI11" s="356"/>
      <c r="ACJ11" s="356"/>
      <c r="ACK11" s="356"/>
      <c r="ACL11" s="356"/>
      <c r="ACM11" s="356"/>
      <c r="ACN11" s="356"/>
      <c r="ACO11" s="356"/>
      <c r="ACP11" s="356"/>
      <c r="ACQ11" s="356"/>
      <c r="ACR11" s="356"/>
      <c r="ACS11" s="356"/>
      <c r="ACT11" s="356"/>
      <c r="ACU11" s="356"/>
      <c r="ACV11" s="356"/>
      <c r="ACW11" s="356"/>
      <c r="ACX11" s="356"/>
      <c r="ACY11" s="356"/>
      <c r="ACZ11" s="356"/>
      <c r="ADA11" s="356"/>
      <c r="ADB11" s="356"/>
      <c r="ADC11" s="356"/>
      <c r="ADD11" s="356"/>
      <c r="ADE11" s="356"/>
      <c r="ADF11" s="356"/>
      <c r="ADG11" s="356"/>
      <c r="ADH11" s="356"/>
      <c r="ADI11" s="356"/>
      <c r="ADJ11" s="356"/>
      <c r="ADK11" s="356"/>
      <c r="ADL11" s="356"/>
      <c r="ADM11" s="356"/>
      <c r="ADN11" s="356"/>
      <c r="ADO11" s="356"/>
      <c r="ADP11" s="356"/>
      <c r="ADQ11" s="356"/>
      <c r="ADR11" s="356"/>
      <c r="ADS11" s="356"/>
      <c r="ADT11" s="356"/>
      <c r="ADU11" s="356"/>
      <c r="ADV11" s="356"/>
      <c r="ADW11" s="356"/>
      <c r="ADX11" s="356"/>
      <c r="ADY11" s="356"/>
      <c r="ADZ11" s="356"/>
      <c r="AEA11" s="356"/>
      <c r="AEB11" s="356"/>
      <c r="AEC11" s="356"/>
      <c r="AED11" s="356"/>
      <c r="AEE11" s="356"/>
      <c r="AEF11" s="356"/>
      <c r="AEG11" s="356"/>
      <c r="AEH11" s="356"/>
      <c r="AEI11" s="356"/>
      <c r="AEJ11" s="356"/>
      <c r="AEK11" s="356"/>
      <c r="AEL11" s="356"/>
      <c r="AEM11" s="356"/>
      <c r="AEN11" s="356"/>
      <c r="AEO11" s="356"/>
      <c r="AEP11" s="356"/>
      <c r="AEQ11" s="356"/>
      <c r="AER11" s="356"/>
      <c r="AES11" s="356"/>
      <c r="AET11" s="356"/>
      <c r="AEU11" s="356"/>
      <c r="AEV11" s="356"/>
      <c r="AEW11" s="356"/>
      <c r="AEX11" s="356"/>
      <c r="AEY11" s="356"/>
      <c r="AEZ11" s="356"/>
      <c r="AFA11" s="356"/>
      <c r="AFB11" s="356"/>
      <c r="AFC11" s="356"/>
      <c r="AFD11" s="356"/>
      <c r="AFE11" s="356"/>
      <c r="AFF11" s="356"/>
      <c r="AFG11" s="356"/>
      <c r="AFH11" s="356"/>
      <c r="AFI11" s="356"/>
      <c r="AFJ11" s="356"/>
      <c r="AFK11" s="356"/>
      <c r="AFL11" s="356"/>
      <c r="AFM11" s="356"/>
      <c r="AFN11" s="356"/>
      <c r="AFO11" s="356"/>
      <c r="AFP11" s="356"/>
      <c r="AFQ11" s="356"/>
      <c r="AFR11" s="356"/>
      <c r="AFS11" s="356"/>
      <c r="AFT11" s="356"/>
      <c r="AFU11" s="356"/>
      <c r="AFV11" s="356"/>
      <c r="AFW11" s="356"/>
      <c r="AFX11" s="356"/>
      <c r="AFY11" s="356"/>
      <c r="AFZ11" s="356"/>
      <c r="AGA11" s="356"/>
    </row>
    <row r="12" spans="1:859" s="261" customFormat="1" ht="33" customHeight="1" x14ac:dyDescent="0.2">
      <c r="A12" s="261" t="str">
        <f ca="1">IF((O12="X"),"■",IF(OR((O12&gt;=120),(O12="N/A")),"▲",IF(AND((O12&gt;=90),(O12&lt;120)),"►",IF(AND((O12&lt;90),(O12&gt;=0)),"◄",IF((O12&lt;0),"▼","")))))</f>
        <v>◄</v>
      </c>
      <c r="B12" s="261" t="s">
        <v>20</v>
      </c>
      <c r="C12" s="177" t="s">
        <v>1422</v>
      </c>
      <c r="D12" s="261" t="s">
        <v>22</v>
      </c>
      <c r="E12" s="177" t="s">
        <v>1423</v>
      </c>
      <c r="F12" s="177" t="s">
        <v>1424</v>
      </c>
      <c r="G12" s="289" t="s">
        <v>1425</v>
      </c>
      <c r="H12" s="177" t="s">
        <v>1426</v>
      </c>
      <c r="I12" s="290">
        <v>105000</v>
      </c>
      <c r="J12" s="290"/>
      <c r="K12" s="291"/>
      <c r="L12" s="261" t="s">
        <v>27</v>
      </c>
      <c r="M12" s="292">
        <v>42165</v>
      </c>
      <c r="N12" s="292">
        <v>42257</v>
      </c>
      <c r="O12" s="261">
        <f ca="1">IF((N12="INDETERMINADO"),"N/A",IF((L12="ENCERRADO"),"X",(N12-TODAY())))</f>
        <v>38</v>
      </c>
      <c r="P12" s="177" t="s">
        <v>50</v>
      </c>
      <c r="Q12" s="179" t="s">
        <v>1427</v>
      </c>
      <c r="R12" s="177" t="s">
        <v>43</v>
      </c>
      <c r="S12" s="177"/>
      <c r="T12" s="261" t="s">
        <v>30</v>
      </c>
      <c r="U12" s="293"/>
      <c r="V12" s="179" t="s">
        <v>1095</v>
      </c>
      <c r="X12" s="356"/>
      <c r="Y12" s="356"/>
      <c r="Z12" s="356"/>
      <c r="AA12" s="356"/>
      <c r="AB12" s="356"/>
      <c r="AC12" s="356"/>
      <c r="AD12" s="356"/>
      <c r="AE12" s="356"/>
      <c r="AF12" s="356"/>
      <c r="AG12" s="356"/>
      <c r="AH12" s="356"/>
      <c r="AI12" s="356"/>
      <c r="AJ12" s="356"/>
      <c r="AK12" s="356"/>
      <c r="AL12" s="356"/>
      <c r="AM12" s="356"/>
      <c r="AN12" s="356"/>
      <c r="AO12" s="356"/>
      <c r="AP12" s="356"/>
      <c r="AQ12" s="356"/>
      <c r="AR12" s="356"/>
      <c r="AS12" s="356"/>
      <c r="AT12" s="356"/>
      <c r="AU12" s="356"/>
      <c r="AV12" s="356"/>
      <c r="AW12" s="356"/>
      <c r="AX12" s="356"/>
      <c r="AY12" s="356"/>
      <c r="AZ12" s="356"/>
      <c r="BA12" s="356"/>
      <c r="BB12" s="356"/>
      <c r="BC12" s="356"/>
      <c r="BD12" s="356"/>
      <c r="BE12" s="356"/>
      <c r="BF12" s="356"/>
      <c r="BG12" s="356"/>
      <c r="BH12" s="356"/>
      <c r="BI12" s="356"/>
      <c r="BJ12" s="356"/>
      <c r="BK12" s="356"/>
      <c r="BL12" s="356"/>
      <c r="BM12" s="356"/>
      <c r="BN12" s="356"/>
      <c r="BO12" s="356"/>
      <c r="BP12" s="356"/>
      <c r="BQ12" s="356"/>
      <c r="BR12" s="356"/>
      <c r="BS12" s="356"/>
      <c r="BT12" s="356"/>
      <c r="BU12" s="356"/>
      <c r="BV12" s="356"/>
      <c r="BW12" s="356"/>
      <c r="BX12" s="356"/>
      <c r="BY12" s="356"/>
      <c r="BZ12" s="356"/>
      <c r="CA12" s="356"/>
      <c r="CB12" s="356"/>
      <c r="CC12" s="356"/>
      <c r="CD12" s="356"/>
      <c r="CE12" s="356"/>
      <c r="CF12" s="356"/>
      <c r="CG12" s="356"/>
      <c r="CH12" s="356"/>
      <c r="CI12" s="356"/>
      <c r="CJ12" s="356"/>
      <c r="CK12" s="356"/>
      <c r="CL12" s="356"/>
      <c r="CM12" s="356"/>
      <c r="CN12" s="356"/>
      <c r="CO12" s="356"/>
      <c r="CP12" s="356"/>
      <c r="CQ12" s="356"/>
      <c r="CR12" s="356"/>
      <c r="CS12" s="356"/>
      <c r="CT12" s="356"/>
      <c r="CU12" s="356"/>
      <c r="CV12" s="356"/>
      <c r="CW12" s="356"/>
      <c r="CX12" s="356"/>
      <c r="CY12" s="356"/>
      <c r="CZ12" s="356"/>
      <c r="DA12" s="356"/>
      <c r="DB12" s="356"/>
      <c r="DC12" s="356"/>
      <c r="DD12" s="356"/>
      <c r="DE12" s="356"/>
      <c r="DF12" s="356"/>
      <c r="DG12" s="356"/>
      <c r="DH12" s="356"/>
      <c r="DI12" s="356"/>
      <c r="DJ12" s="356"/>
      <c r="DK12" s="356"/>
      <c r="DL12" s="356"/>
      <c r="DM12" s="356"/>
      <c r="DN12" s="356"/>
      <c r="DO12" s="356"/>
      <c r="DP12" s="356"/>
      <c r="DQ12" s="356"/>
      <c r="DR12" s="356"/>
      <c r="DS12" s="356"/>
      <c r="DT12" s="356"/>
      <c r="DU12" s="356"/>
      <c r="DV12" s="356"/>
      <c r="DW12" s="356"/>
      <c r="DX12" s="356"/>
      <c r="DY12" s="356"/>
      <c r="DZ12" s="356"/>
      <c r="EA12" s="356"/>
      <c r="EB12" s="356"/>
      <c r="EC12" s="356"/>
      <c r="ED12" s="356"/>
      <c r="EE12" s="356"/>
      <c r="EF12" s="356"/>
      <c r="EG12" s="356"/>
      <c r="EH12" s="356"/>
      <c r="EI12" s="356"/>
      <c r="EJ12" s="356"/>
      <c r="EK12" s="356"/>
      <c r="EL12" s="356"/>
      <c r="EM12" s="356"/>
      <c r="EN12" s="356"/>
      <c r="EO12" s="356"/>
      <c r="EP12" s="356"/>
      <c r="EQ12" s="356"/>
      <c r="ER12" s="356"/>
      <c r="ES12" s="356"/>
      <c r="ET12" s="356"/>
      <c r="EU12" s="356"/>
      <c r="EV12" s="356"/>
      <c r="EW12" s="356"/>
      <c r="EX12" s="356"/>
      <c r="EY12" s="356"/>
      <c r="EZ12" s="356"/>
      <c r="FA12" s="356"/>
      <c r="FB12" s="356"/>
      <c r="FC12" s="356"/>
      <c r="FD12" s="356"/>
      <c r="FE12" s="356"/>
      <c r="FF12" s="356"/>
      <c r="FG12" s="356"/>
      <c r="FH12" s="356"/>
      <c r="FI12" s="356"/>
      <c r="FJ12" s="356"/>
      <c r="FK12" s="356"/>
      <c r="FL12" s="356"/>
      <c r="FM12" s="356"/>
      <c r="FN12" s="356"/>
      <c r="FO12" s="356"/>
      <c r="FP12" s="356"/>
      <c r="FQ12" s="356"/>
      <c r="FR12" s="356"/>
      <c r="FS12" s="356"/>
      <c r="FT12" s="356"/>
      <c r="FU12" s="356"/>
      <c r="FV12" s="356"/>
      <c r="FW12" s="356"/>
      <c r="FX12" s="356"/>
      <c r="FY12" s="356"/>
      <c r="FZ12" s="356"/>
      <c r="GA12" s="356"/>
      <c r="GB12" s="356"/>
      <c r="GC12" s="356"/>
      <c r="GD12" s="356"/>
      <c r="GE12" s="356"/>
      <c r="GF12" s="356"/>
      <c r="GG12" s="356"/>
      <c r="GH12" s="356"/>
      <c r="GI12" s="356"/>
      <c r="GJ12" s="356"/>
      <c r="GK12" s="356"/>
      <c r="GL12" s="356"/>
      <c r="GM12" s="356"/>
      <c r="GN12" s="356"/>
      <c r="GO12" s="356"/>
      <c r="GP12" s="356"/>
      <c r="GQ12" s="356"/>
      <c r="GR12" s="356"/>
      <c r="GS12" s="356"/>
      <c r="GT12" s="356"/>
      <c r="GU12" s="356"/>
      <c r="GV12" s="356"/>
      <c r="GW12" s="356"/>
      <c r="GX12" s="356"/>
      <c r="GY12" s="356"/>
      <c r="GZ12" s="356"/>
      <c r="HA12" s="356"/>
      <c r="HB12" s="356"/>
      <c r="HC12" s="356"/>
      <c r="HD12" s="356"/>
      <c r="HE12" s="356"/>
      <c r="HF12" s="356"/>
      <c r="HG12" s="356"/>
      <c r="HH12" s="356"/>
      <c r="HI12" s="356"/>
      <c r="HJ12" s="356"/>
      <c r="HK12" s="356"/>
      <c r="HL12" s="356"/>
      <c r="HM12" s="356"/>
      <c r="HN12" s="356"/>
      <c r="HO12" s="356"/>
      <c r="HP12" s="356"/>
      <c r="HQ12" s="356"/>
      <c r="HR12" s="356"/>
      <c r="HS12" s="356"/>
      <c r="HT12" s="356"/>
      <c r="HU12" s="356"/>
      <c r="HV12" s="356"/>
      <c r="HW12" s="356"/>
      <c r="HX12" s="356"/>
      <c r="HY12" s="356"/>
      <c r="HZ12" s="356"/>
      <c r="IA12" s="356"/>
      <c r="IB12" s="356"/>
      <c r="IC12" s="356"/>
      <c r="ID12" s="356"/>
      <c r="IE12" s="356"/>
      <c r="IF12" s="356"/>
      <c r="IG12" s="356"/>
      <c r="IH12" s="356"/>
      <c r="II12" s="356"/>
      <c r="IJ12" s="356"/>
      <c r="IK12" s="356"/>
      <c r="IL12" s="356"/>
      <c r="IM12" s="356"/>
      <c r="IN12" s="356"/>
      <c r="IO12" s="356"/>
      <c r="IP12" s="356"/>
      <c r="IQ12" s="356"/>
      <c r="IR12" s="356"/>
      <c r="IS12" s="356"/>
      <c r="IT12" s="356"/>
      <c r="IU12" s="356"/>
      <c r="IV12" s="356"/>
      <c r="IW12" s="356"/>
      <c r="IX12" s="356"/>
      <c r="IY12" s="356"/>
      <c r="IZ12" s="356"/>
      <c r="JA12" s="356"/>
      <c r="JB12" s="356"/>
      <c r="JC12" s="356"/>
      <c r="JD12" s="356"/>
      <c r="JE12" s="356"/>
      <c r="JF12" s="356"/>
      <c r="JG12" s="356"/>
      <c r="JH12" s="356"/>
      <c r="JI12" s="356"/>
      <c r="JJ12" s="356"/>
      <c r="JK12" s="356"/>
      <c r="JL12" s="356"/>
      <c r="JM12" s="356"/>
      <c r="JN12" s="356"/>
      <c r="JO12" s="356"/>
      <c r="JP12" s="356"/>
      <c r="JQ12" s="356"/>
      <c r="JR12" s="356"/>
      <c r="JS12" s="356"/>
      <c r="JT12" s="356"/>
      <c r="JU12" s="356"/>
      <c r="JV12" s="356"/>
      <c r="JW12" s="356"/>
      <c r="JX12" s="356"/>
      <c r="JY12" s="356"/>
      <c r="JZ12" s="356"/>
      <c r="KA12" s="356"/>
      <c r="KB12" s="356"/>
      <c r="KC12" s="356"/>
      <c r="KD12" s="356"/>
      <c r="KE12" s="356"/>
      <c r="KF12" s="356"/>
      <c r="KG12" s="356"/>
      <c r="KH12" s="356"/>
      <c r="KI12" s="356"/>
      <c r="KJ12" s="356"/>
      <c r="KK12" s="356"/>
      <c r="KL12" s="356"/>
      <c r="KM12" s="356"/>
      <c r="KN12" s="356"/>
      <c r="KO12" s="356"/>
      <c r="KP12" s="356"/>
      <c r="KQ12" s="356"/>
      <c r="KR12" s="356"/>
      <c r="KS12" s="356"/>
      <c r="KT12" s="356"/>
      <c r="KU12" s="356"/>
      <c r="KV12" s="356"/>
      <c r="KW12" s="356"/>
      <c r="KX12" s="356"/>
      <c r="KY12" s="356"/>
      <c r="KZ12" s="356"/>
      <c r="LA12" s="356"/>
      <c r="LB12" s="356"/>
      <c r="LC12" s="356"/>
      <c r="LD12" s="356"/>
      <c r="LE12" s="356"/>
      <c r="LF12" s="356"/>
      <c r="LG12" s="356"/>
      <c r="LH12" s="356"/>
      <c r="LI12" s="356"/>
      <c r="LJ12" s="356"/>
      <c r="LK12" s="356"/>
      <c r="LL12" s="356"/>
      <c r="LM12" s="356"/>
      <c r="LN12" s="356"/>
      <c r="LO12" s="356"/>
      <c r="LP12" s="356"/>
      <c r="LQ12" s="356"/>
      <c r="LR12" s="356"/>
      <c r="LS12" s="356"/>
      <c r="LT12" s="356"/>
      <c r="LU12" s="356"/>
      <c r="LV12" s="356"/>
      <c r="LW12" s="356"/>
      <c r="LX12" s="356"/>
      <c r="LY12" s="356"/>
      <c r="LZ12" s="356"/>
      <c r="MA12" s="356"/>
      <c r="MB12" s="356"/>
      <c r="MC12" s="356"/>
      <c r="MD12" s="356"/>
      <c r="ME12" s="356"/>
      <c r="MF12" s="356"/>
      <c r="MG12" s="356"/>
      <c r="MH12" s="356"/>
      <c r="MI12" s="356"/>
      <c r="MJ12" s="356"/>
      <c r="MK12" s="356"/>
      <c r="ML12" s="356"/>
      <c r="MM12" s="356"/>
      <c r="MN12" s="356"/>
      <c r="MO12" s="356"/>
      <c r="MP12" s="356"/>
      <c r="MQ12" s="356"/>
      <c r="MR12" s="356"/>
      <c r="MS12" s="356"/>
      <c r="MT12" s="356"/>
      <c r="MU12" s="356"/>
      <c r="MV12" s="356"/>
      <c r="MW12" s="356"/>
      <c r="MX12" s="356"/>
      <c r="MY12" s="356"/>
      <c r="MZ12" s="356"/>
      <c r="NA12" s="356"/>
      <c r="NB12" s="356"/>
      <c r="NC12" s="356"/>
      <c r="ND12" s="356"/>
      <c r="NE12" s="356"/>
      <c r="NF12" s="356"/>
      <c r="NG12" s="356"/>
      <c r="NH12" s="356"/>
      <c r="NI12" s="356"/>
      <c r="NJ12" s="356"/>
      <c r="NK12" s="356"/>
      <c r="NL12" s="356"/>
      <c r="NM12" s="356"/>
      <c r="NN12" s="356"/>
      <c r="NO12" s="356"/>
      <c r="NP12" s="356"/>
      <c r="NQ12" s="356"/>
      <c r="NR12" s="356"/>
      <c r="NS12" s="356"/>
      <c r="NT12" s="356"/>
      <c r="NU12" s="356"/>
      <c r="NV12" s="356"/>
      <c r="NW12" s="356"/>
      <c r="NX12" s="356"/>
      <c r="NY12" s="356"/>
      <c r="NZ12" s="356"/>
      <c r="OA12" s="356"/>
      <c r="OB12" s="356"/>
      <c r="OC12" s="356"/>
      <c r="OD12" s="356"/>
      <c r="OE12" s="356"/>
      <c r="OF12" s="356"/>
      <c r="OG12" s="356"/>
      <c r="OH12" s="356"/>
      <c r="OI12" s="356"/>
      <c r="OJ12" s="356"/>
      <c r="OK12" s="356"/>
      <c r="OL12" s="356"/>
      <c r="OM12" s="356"/>
      <c r="ON12" s="356"/>
      <c r="OO12" s="356"/>
      <c r="OP12" s="356"/>
      <c r="OQ12" s="356"/>
      <c r="OR12" s="356"/>
      <c r="OS12" s="356"/>
      <c r="OT12" s="356"/>
      <c r="OU12" s="356"/>
      <c r="OV12" s="356"/>
      <c r="OW12" s="356"/>
      <c r="OX12" s="356"/>
      <c r="OY12" s="356"/>
      <c r="OZ12" s="356"/>
      <c r="PA12" s="356"/>
      <c r="PB12" s="356"/>
      <c r="PC12" s="356"/>
      <c r="PD12" s="356"/>
      <c r="PE12" s="356"/>
      <c r="PF12" s="356"/>
      <c r="PG12" s="356"/>
      <c r="PH12" s="356"/>
      <c r="PI12" s="356"/>
      <c r="PJ12" s="356"/>
      <c r="PK12" s="356"/>
      <c r="PL12" s="356"/>
      <c r="PM12" s="356"/>
      <c r="PN12" s="356"/>
      <c r="PO12" s="356"/>
      <c r="PP12" s="356"/>
      <c r="PQ12" s="356"/>
      <c r="PR12" s="356"/>
      <c r="PS12" s="356"/>
      <c r="PT12" s="356"/>
      <c r="PU12" s="356"/>
      <c r="PV12" s="356"/>
      <c r="PW12" s="356"/>
      <c r="PX12" s="356"/>
      <c r="PY12" s="356"/>
      <c r="PZ12" s="356"/>
      <c r="QA12" s="356"/>
      <c r="QB12" s="356"/>
      <c r="QC12" s="356"/>
      <c r="QD12" s="356"/>
      <c r="QE12" s="356"/>
      <c r="QF12" s="356"/>
      <c r="QG12" s="356"/>
      <c r="QH12" s="356"/>
      <c r="QI12" s="356"/>
      <c r="QJ12" s="356"/>
      <c r="QK12" s="356"/>
      <c r="QL12" s="356"/>
      <c r="QM12" s="356"/>
      <c r="QN12" s="356"/>
      <c r="QO12" s="356"/>
      <c r="QP12" s="356"/>
      <c r="QQ12" s="356"/>
      <c r="QR12" s="356"/>
      <c r="QS12" s="356"/>
      <c r="QT12" s="356"/>
      <c r="QU12" s="356"/>
      <c r="QV12" s="356"/>
      <c r="QW12" s="356"/>
      <c r="QX12" s="356"/>
      <c r="QY12" s="356"/>
      <c r="QZ12" s="356"/>
      <c r="RA12" s="356"/>
      <c r="RB12" s="356"/>
      <c r="RC12" s="356"/>
      <c r="RD12" s="356"/>
      <c r="RE12" s="356"/>
      <c r="RF12" s="356"/>
      <c r="RG12" s="356"/>
      <c r="RH12" s="356"/>
      <c r="RI12" s="356"/>
      <c r="RJ12" s="356"/>
      <c r="RK12" s="356"/>
      <c r="RL12" s="356"/>
      <c r="RM12" s="356"/>
      <c r="RN12" s="356"/>
      <c r="RO12" s="356"/>
      <c r="RP12" s="356"/>
      <c r="RQ12" s="356"/>
      <c r="RR12" s="356"/>
      <c r="RS12" s="356"/>
      <c r="RT12" s="356"/>
      <c r="RU12" s="356"/>
      <c r="RV12" s="356"/>
      <c r="RW12" s="356"/>
      <c r="RX12" s="356"/>
      <c r="RY12" s="356"/>
      <c r="RZ12" s="356"/>
      <c r="SA12" s="356"/>
      <c r="SB12" s="356"/>
      <c r="SC12" s="356"/>
      <c r="SD12" s="356"/>
      <c r="SE12" s="356"/>
      <c r="SF12" s="356"/>
      <c r="SG12" s="356"/>
      <c r="SH12" s="356"/>
      <c r="SI12" s="356"/>
      <c r="SJ12" s="356"/>
      <c r="SK12" s="356"/>
      <c r="SL12" s="356"/>
      <c r="SM12" s="356"/>
      <c r="SN12" s="356"/>
      <c r="SO12" s="356"/>
      <c r="SP12" s="356"/>
      <c r="SQ12" s="356"/>
      <c r="SR12" s="356"/>
      <c r="SS12" s="356"/>
      <c r="ST12" s="356"/>
      <c r="SU12" s="356"/>
      <c r="SV12" s="356"/>
      <c r="SW12" s="356"/>
      <c r="SX12" s="356"/>
      <c r="SY12" s="356"/>
      <c r="SZ12" s="356"/>
      <c r="TA12" s="356"/>
      <c r="TB12" s="356"/>
      <c r="TC12" s="356"/>
      <c r="TD12" s="356"/>
      <c r="TE12" s="356"/>
      <c r="TF12" s="356"/>
      <c r="TG12" s="356"/>
      <c r="TH12" s="356"/>
      <c r="TI12" s="356"/>
      <c r="TJ12" s="356"/>
      <c r="TK12" s="356"/>
      <c r="TL12" s="356"/>
      <c r="TM12" s="356"/>
      <c r="TN12" s="356"/>
      <c r="TO12" s="356"/>
      <c r="TP12" s="356"/>
      <c r="TQ12" s="356"/>
      <c r="TR12" s="356"/>
      <c r="TS12" s="356"/>
      <c r="TT12" s="356"/>
      <c r="TU12" s="356"/>
      <c r="TV12" s="356"/>
      <c r="TW12" s="356"/>
      <c r="TX12" s="356"/>
      <c r="TY12" s="356"/>
      <c r="TZ12" s="356"/>
      <c r="UA12" s="356"/>
      <c r="UB12" s="356"/>
      <c r="UC12" s="356"/>
      <c r="UD12" s="356"/>
      <c r="UE12" s="356"/>
      <c r="UF12" s="356"/>
      <c r="UG12" s="356"/>
      <c r="UH12" s="356"/>
      <c r="UI12" s="356"/>
      <c r="UJ12" s="356"/>
      <c r="UK12" s="356"/>
      <c r="UL12" s="356"/>
      <c r="UM12" s="356"/>
      <c r="UN12" s="356"/>
      <c r="UO12" s="356"/>
      <c r="UP12" s="356"/>
      <c r="UQ12" s="356"/>
      <c r="UR12" s="356"/>
      <c r="US12" s="356"/>
      <c r="UT12" s="356"/>
      <c r="UU12" s="356"/>
      <c r="UV12" s="356"/>
      <c r="UW12" s="356"/>
      <c r="UX12" s="356"/>
      <c r="UY12" s="356"/>
      <c r="UZ12" s="356"/>
      <c r="VA12" s="356"/>
      <c r="VB12" s="356"/>
      <c r="VC12" s="356"/>
      <c r="VD12" s="356"/>
      <c r="VE12" s="356"/>
      <c r="VF12" s="356"/>
      <c r="VG12" s="356"/>
      <c r="VH12" s="356"/>
      <c r="VI12" s="356"/>
      <c r="VJ12" s="356"/>
      <c r="VK12" s="356"/>
      <c r="VL12" s="356"/>
      <c r="VM12" s="356"/>
      <c r="VN12" s="356"/>
      <c r="VO12" s="356"/>
      <c r="VP12" s="356"/>
      <c r="VQ12" s="356"/>
      <c r="VR12" s="356"/>
      <c r="VS12" s="356"/>
      <c r="VT12" s="356"/>
      <c r="VU12" s="356"/>
      <c r="VV12" s="356"/>
      <c r="VW12" s="356"/>
      <c r="VX12" s="356"/>
      <c r="VY12" s="356"/>
      <c r="VZ12" s="356"/>
      <c r="WA12" s="356"/>
      <c r="WB12" s="356"/>
      <c r="WC12" s="356"/>
      <c r="WD12" s="356"/>
      <c r="WE12" s="356"/>
      <c r="WF12" s="356"/>
      <c r="WG12" s="356"/>
      <c r="WH12" s="356"/>
      <c r="WI12" s="356"/>
      <c r="WJ12" s="356"/>
      <c r="WK12" s="356"/>
      <c r="WL12" s="356"/>
      <c r="WM12" s="356"/>
      <c r="WN12" s="356"/>
      <c r="WO12" s="356"/>
      <c r="WP12" s="356"/>
      <c r="WQ12" s="356"/>
      <c r="WR12" s="356"/>
      <c r="WS12" s="356"/>
      <c r="WT12" s="356"/>
      <c r="WU12" s="356"/>
      <c r="WV12" s="356"/>
      <c r="WW12" s="356"/>
      <c r="WX12" s="356"/>
      <c r="WY12" s="356"/>
      <c r="WZ12" s="356"/>
      <c r="XA12" s="356"/>
      <c r="XB12" s="356"/>
      <c r="XC12" s="356"/>
      <c r="XD12" s="356"/>
      <c r="XE12" s="356"/>
      <c r="XF12" s="356"/>
      <c r="XG12" s="356"/>
      <c r="XH12" s="356"/>
      <c r="XI12" s="356"/>
      <c r="XJ12" s="356"/>
      <c r="XK12" s="356"/>
      <c r="XL12" s="356"/>
      <c r="XM12" s="356"/>
      <c r="XN12" s="356"/>
      <c r="XO12" s="356"/>
      <c r="XP12" s="356"/>
      <c r="XQ12" s="356"/>
      <c r="XR12" s="356"/>
      <c r="XS12" s="356"/>
      <c r="XT12" s="356"/>
      <c r="XU12" s="356"/>
      <c r="XV12" s="356"/>
      <c r="XW12" s="356"/>
      <c r="XX12" s="356"/>
      <c r="XY12" s="356"/>
      <c r="XZ12" s="356"/>
      <c r="YA12" s="356"/>
      <c r="YB12" s="356"/>
      <c r="YC12" s="356"/>
      <c r="YD12" s="356"/>
      <c r="YE12" s="356"/>
      <c r="YF12" s="356"/>
      <c r="YG12" s="356"/>
      <c r="YH12" s="356"/>
      <c r="YI12" s="356"/>
      <c r="YJ12" s="356"/>
      <c r="YK12" s="356"/>
      <c r="YL12" s="356"/>
      <c r="YM12" s="356"/>
      <c r="YN12" s="356"/>
      <c r="YO12" s="356"/>
      <c r="YP12" s="356"/>
      <c r="YQ12" s="356"/>
      <c r="YR12" s="356"/>
      <c r="YS12" s="356"/>
      <c r="YT12" s="356"/>
      <c r="YU12" s="356"/>
      <c r="YV12" s="356"/>
      <c r="YW12" s="356"/>
      <c r="YX12" s="356"/>
      <c r="YY12" s="356"/>
      <c r="YZ12" s="356"/>
      <c r="ZA12" s="356"/>
      <c r="ZB12" s="356"/>
      <c r="ZC12" s="356"/>
      <c r="ZD12" s="356"/>
      <c r="ZE12" s="356"/>
      <c r="ZF12" s="356"/>
      <c r="ZG12" s="356"/>
      <c r="ZH12" s="356"/>
      <c r="ZI12" s="356"/>
      <c r="ZJ12" s="356"/>
      <c r="ZK12" s="356"/>
      <c r="ZL12" s="356"/>
      <c r="ZM12" s="356"/>
      <c r="ZN12" s="356"/>
      <c r="ZO12" s="356"/>
      <c r="ZP12" s="356"/>
      <c r="ZQ12" s="356"/>
      <c r="ZR12" s="356"/>
      <c r="ZS12" s="356"/>
      <c r="ZT12" s="356"/>
      <c r="ZU12" s="356"/>
      <c r="ZV12" s="356"/>
      <c r="ZW12" s="356"/>
      <c r="ZX12" s="356"/>
      <c r="ZY12" s="356"/>
      <c r="ZZ12" s="356"/>
      <c r="AAA12" s="356"/>
      <c r="AAB12" s="356"/>
      <c r="AAC12" s="356"/>
      <c r="AAD12" s="356"/>
      <c r="AAE12" s="356"/>
      <c r="AAF12" s="356"/>
      <c r="AAG12" s="356"/>
      <c r="AAH12" s="356"/>
      <c r="AAI12" s="356"/>
      <c r="AAJ12" s="356"/>
      <c r="AAK12" s="356"/>
      <c r="AAL12" s="356"/>
      <c r="AAM12" s="356"/>
      <c r="AAN12" s="356"/>
      <c r="AAO12" s="356"/>
      <c r="AAP12" s="356"/>
      <c r="AAQ12" s="356"/>
      <c r="AAR12" s="356"/>
      <c r="AAS12" s="356"/>
      <c r="AAT12" s="356"/>
      <c r="AAU12" s="356"/>
      <c r="AAV12" s="356"/>
      <c r="AAW12" s="356"/>
      <c r="AAX12" s="356"/>
      <c r="AAY12" s="356"/>
      <c r="AAZ12" s="356"/>
      <c r="ABA12" s="356"/>
      <c r="ABB12" s="356"/>
      <c r="ABC12" s="356"/>
      <c r="ABD12" s="356"/>
      <c r="ABE12" s="356"/>
      <c r="ABF12" s="356"/>
      <c r="ABG12" s="356"/>
      <c r="ABH12" s="356"/>
      <c r="ABI12" s="356"/>
      <c r="ABJ12" s="356"/>
      <c r="ABK12" s="356"/>
      <c r="ABL12" s="356"/>
      <c r="ABM12" s="356"/>
      <c r="ABN12" s="356"/>
      <c r="ABO12" s="356"/>
      <c r="ABP12" s="356"/>
      <c r="ABQ12" s="356"/>
      <c r="ABR12" s="356"/>
      <c r="ABS12" s="356"/>
      <c r="ABT12" s="356"/>
      <c r="ABU12" s="356"/>
      <c r="ABV12" s="356"/>
      <c r="ABW12" s="356"/>
      <c r="ABX12" s="356"/>
      <c r="ABY12" s="356"/>
      <c r="ABZ12" s="356"/>
      <c r="ACA12" s="356"/>
      <c r="ACB12" s="356"/>
      <c r="ACC12" s="356"/>
      <c r="ACD12" s="356"/>
      <c r="ACE12" s="356"/>
      <c r="ACF12" s="356"/>
      <c r="ACG12" s="356"/>
      <c r="ACH12" s="356"/>
      <c r="ACI12" s="356"/>
      <c r="ACJ12" s="356"/>
      <c r="ACK12" s="356"/>
      <c r="ACL12" s="356"/>
      <c r="ACM12" s="356"/>
      <c r="ACN12" s="356"/>
      <c r="ACO12" s="356"/>
      <c r="ACP12" s="356"/>
      <c r="ACQ12" s="356"/>
      <c r="ACR12" s="356"/>
      <c r="ACS12" s="356"/>
      <c r="ACT12" s="356"/>
      <c r="ACU12" s="356"/>
      <c r="ACV12" s="356"/>
      <c r="ACW12" s="356"/>
      <c r="ACX12" s="356"/>
      <c r="ACY12" s="356"/>
      <c r="ACZ12" s="356"/>
      <c r="ADA12" s="356"/>
      <c r="ADB12" s="356"/>
      <c r="ADC12" s="356"/>
      <c r="ADD12" s="356"/>
      <c r="ADE12" s="356"/>
      <c r="ADF12" s="356"/>
      <c r="ADG12" s="356"/>
      <c r="ADH12" s="356"/>
      <c r="ADI12" s="356"/>
      <c r="ADJ12" s="356"/>
      <c r="ADK12" s="356"/>
      <c r="ADL12" s="356"/>
      <c r="ADM12" s="356"/>
      <c r="ADN12" s="356"/>
      <c r="ADO12" s="356"/>
      <c r="ADP12" s="356"/>
      <c r="ADQ12" s="356"/>
      <c r="ADR12" s="356"/>
      <c r="ADS12" s="356"/>
      <c r="ADT12" s="356"/>
      <c r="ADU12" s="356"/>
      <c r="ADV12" s="356"/>
      <c r="ADW12" s="356"/>
      <c r="ADX12" s="356"/>
      <c r="ADY12" s="356"/>
      <c r="ADZ12" s="356"/>
      <c r="AEA12" s="356"/>
      <c r="AEB12" s="356"/>
      <c r="AEC12" s="356"/>
      <c r="AED12" s="356"/>
      <c r="AEE12" s="356"/>
      <c r="AEF12" s="356"/>
      <c r="AEG12" s="356"/>
      <c r="AEH12" s="356"/>
      <c r="AEI12" s="356"/>
      <c r="AEJ12" s="356"/>
      <c r="AEK12" s="356"/>
      <c r="AEL12" s="356"/>
      <c r="AEM12" s="356"/>
      <c r="AEN12" s="356"/>
      <c r="AEO12" s="356"/>
      <c r="AEP12" s="356"/>
      <c r="AEQ12" s="356"/>
      <c r="AER12" s="356"/>
      <c r="AES12" s="356"/>
      <c r="AET12" s="356"/>
      <c r="AEU12" s="356"/>
      <c r="AEV12" s="356"/>
      <c r="AEW12" s="356"/>
      <c r="AEX12" s="356"/>
      <c r="AEY12" s="356"/>
      <c r="AEZ12" s="356"/>
      <c r="AFA12" s="356"/>
      <c r="AFB12" s="356"/>
      <c r="AFC12" s="356"/>
      <c r="AFD12" s="356"/>
      <c r="AFE12" s="356"/>
      <c r="AFF12" s="356"/>
      <c r="AFG12" s="356"/>
      <c r="AFH12" s="356"/>
      <c r="AFI12" s="356"/>
      <c r="AFJ12" s="356"/>
      <c r="AFK12" s="356"/>
      <c r="AFL12" s="356"/>
      <c r="AFM12" s="356"/>
      <c r="AFN12" s="356"/>
      <c r="AFO12" s="356"/>
      <c r="AFP12" s="356"/>
      <c r="AFQ12" s="356"/>
      <c r="AFR12" s="356"/>
      <c r="AFS12" s="356"/>
      <c r="AFT12" s="356"/>
      <c r="AFU12" s="356"/>
      <c r="AFV12" s="356"/>
      <c r="AFW12" s="356"/>
      <c r="AFX12" s="356"/>
      <c r="AFY12" s="356"/>
      <c r="AFZ12" s="356"/>
      <c r="AGA12" s="356"/>
    </row>
    <row r="13" spans="1:859" s="184" customFormat="1" ht="33" customHeight="1" x14ac:dyDescent="0.2">
      <c r="A13" s="184" t="str">
        <f ca="1">IF((O13="X"),"■",IF(OR((O13&gt;=120),(O13="N/A")),"▲",IF(AND((O13&gt;=90),(O13&lt;120)),"►",IF(AND((O13&lt;90),(O13&gt;=0)),"◄",IF((O13&lt;0),"▼","")))))</f>
        <v>◄</v>
      </c>
      <c r="B13" s="184" t="s">
        <v>20</v>
      </c>
      <c r="C13" s="184" t="s">
        <v>480</v>
      </c>
      <c r="D13" s="184" t="s">
        <v>22</v>
      </c>
      <c r="E13" s="184" t="s">
        <v>481</v>
      </c>
      <c r="F13" s="184" t="s">
        <v>482</v>
      </c>
      <c r="G13" s="145" t="s">
        <v>483</v>
      </c>
      <c r="H13" s="184" t="s">
        <v>484</v>
      </c>
      <c r="I13" s="191">
        <v>187889.4</v>
      </c>
      <c r="J13" s="192">
        <v>2898.67</v>
      </c>
      <c r="K13" s="192">
        <f>I13-J13</f>
        <v>184990.72999999998</v>
      </c>
      <c r="L13" s="184" t="s">
        <v>27</v>
      </c>
      <c r="M13" s="193">
        <v>41912</v>
      </c>
      <c r="N13" s="193">
        <v>42277</v>
      </c>
      <c r="O13" s="184">
        <f ca="1">IF((N13="INDETERMINADO"),"N/A",IF((L13="ENCERRADO"),"X",(N13-TODAY())))</f>
        <v>58</v>
      </c>
      <c r="P13" s="184" t="s">
        <v>50</v>
      </c>
      <c r="Q13" s="183" t="s">
        <v>310</v>
      </c>
      <c r="R13" s="184" t="s">
        <v>43</v>
      </c>
      <c r="S13" s="184" t="s">
        <v>30</v>
      </c>
      <c r="T13" s="184" t="s">
        <v>30</v>
      </c>
      <c r="U13" s="184" t="s">
        <v>43</v>
      </c>
      <c r="V13" s="183" t="s">
        <v>1095</v>
      </c>
      <c r="X13" s="356"/>
      <c r="Y13" s="356"/>
      <c r="Z13" s="356"/>
      <c r="AA13" s="356"/>
      <c r="AB13" s="356"/>
      <c r="AC13" s="356"/>
      <c r="AD13" s="356"/>
      <c r="AE13" s="356"/>
      <c r="AF13" s="356"/>
      <c r="AG13" s="356"/>
      <c r="AH13" s="356"/>
      <c r="AI13" s="356"/>
      <c r="AJ13" s="356"/>
      <c r="AK13" s="356"/>
      <c r="AL13" s="356"/>
      <c r="AM13" s="356"/>
      <c r="AN13" s="356"/>
      <c r="AO13" s="356"/>
      <c r="AP13" s="356"/>
      <c r="AQ13" s="356"/>
      <c r="AR13" s="356"/>
      <c r="AS13" s="356"/>
      <c r="AT13" s="356"/>
      <c r="AU13" s="356"/>
      <c r="AV13" s="356"/>
      <c r="AW13" s="356"/>
      <c r="AX13" s="356"/>
      <c r="AY13" s="356"/>
      <c r="AZ13" s="356"/>
      <c r="BA13" s="356"/>
      <c r="BB13" s="356"/>
      <c r="BC13" s="356"/>
      <c r="BD13" s="356"/>
      <c r="BE13" s="356"/>
      <c r="BF13" s="356"/>
      <c r="BG13" s="356"/>
      <c r="BH13" s="356"/>
      <c r="BI13" s="356"/>
      <c r="BJ13" s="356"/>
      <c r="BK13" s="356"/>
      <c r="BL13" s="356"/>
      <c r="BM13" s="356"/>
      <c r="BN13" s="356"/>
      <c r="BO13" s="356"/>
      <c r="BP13" s="356"/>
      <c r="BQ13" s="356"/>
      <c r="BR13" s="356"/>
      <c r="BS13" s="356"/>
      <c r="BT13" s="356"/>
      <c r="BU13" s="356"/>
      <c r="BV13" s="356"/>
      <c r="BW13" s="356"/>
      <c r="BX13" s="356"/>
      <c r="BY13" s="356"/>
      <c r="BZ13" s="356"/>
      <c r="CA13" s="356"/>
      <c r="CB13" s="356"/>
      <c r="CC13" s="356"/>
      <c r="CD13" s="356"/>
      <c r="CE13" s="356"/>
      <c r="CF13" s="356"/>
      <c r="CG13" s="356"/>
      <c r="CH13" s="356"/>
      <c r="CI13" s="356"/>
      <c r="CJ13" s="356"/>
      <c r="CK13" s="356"/>
      <c r="CL13" s="356"/>
      <c r="CM13" s="356"/>
      <c r="CN13" s="356"/>
      <c r="CO13" s="356"/>
      <c r="CP13" s="356"/>
      <c r="CQ13" s="356"/>
      <c r="CR13" s="356"/>
      <c r="CS13" s="356"/>
      <c r="CT13" s="356"/>
      <c r="CU13" s="356"/>
      <c r="CV13" s="356"/>
      <c r="CW13" s="356"/>
      <c r="CX13" s="356"/>
      <c r="CY13" s="356"/>
      <c r="CZ13" s="356"/>
      <c r="DA13" s="356"/>
      <c r="DB13" s="356"/>
      <c r="DC13" s="356"/>
      <c r="DD13" s="356"/>
      <c r="DE13" s="356"/>
      <c r="DF13" s="356"/>
      <c r="DG13" s="356"/>
      <c r="DH13" s="356"/>
      <c r="DI13" s="356"/>
      <c r="DJ13" s="356"/>
      <c r="DK13" s="356"/>
      <c r="DL13" s="356"/>
      <c r="DM13" s="356"/>
      <c r="DN13" s="356"/>
      <c r="DO13" s="356"/>
      <c r="DP13" s="356"/>
      <c r="DQ13" s="356"/>
      <c r="DR13" s="356"/>
      <c r="DS13" s="356"/>
      <c r="DT13" s="356"/>
      <c r="DU13" s="356"/>
      <c r="DV13" s="356"/>
      <c r="DW13" s="356"/>
      <c r="DX13" s="356"/>
      <c r="DY13" s="356"/>
      <c r="DZ13" s="356"/>
      <c r="EA13" s="356"/>
      <c r="EB13" s="356"/>
      <c r="EC13" s="356"/>
      <c r="ED13" s="356"/>
      <c r="EE13" s="356"/>
      <c r="EF13" s="356"/>
      <c r="EG13" s="356"/>
      <c r="EH13" s="356"/>
      <c r="EI13" s="356"/>
      <c r="EJ13" s="356"/>
      <c r="EK13" s="356"/>
      <c r="EL13" s="356"/>
      <c r="EM13" s="356"/>
      <c r="EN13" s="356"/>
      <c r="EO13" s="356"/>
      <c r="EP13" s="356"/>
      <c r="EQ13" s="356"/>
      <c r="ER13" s="356"/>
      <c r="ES13" s="356"/>
      <c r="ET13" s="356"/>
      <c r="EU13" s="356"/>
      <c r="EV13" s="356"/>
      <c r="EW13" s="356"/>
      <c r="EX13" s="356"/>
      <c r="EY13" s="356"/>
      <c r="EZ13" s="356"/>
      <c r="FA13" s="356"/>
      <c r="FB13" s="356"/>
      <c r="FC13" s="356"/>
      <c r="FD13" s="356"/>
      <c r="FE13" s="356"/>
      <c r="FF13" s="356"/>
      <c r="FG13" s="356"/>
      <c r="FH13" s="356"/>
      <c r="FI13" s="356"/>
      <c r="FJ13" s="356"/>
      <c r="FK13" s="356"/>
      <c r="FL13" s="356"/>
      <c r="FM13" s="356"/>
      <c r="FN13" s="356"/>
      <c r="FO13" s="356"/>
      <c r="FP13" s="356"/>
      <c r="FQ13" s="356"/>
      <c r="FR13" s="356"/>
      <c r="FS13" s="356"/>
      <c r="FT13" s="356"/>
      <c r="FU13" s="356"/>
      <c r="FV13" s="356"/>
      <c r="FW13" s="356"/>
      <c r="FX13" s="356"/>
      <c r="FY13" s="356"/>
      <c r="FZ13" s="356"/>
      <c r="GA13" s="356"/>
      <c r="GB13" s="356"/>
      <c r="GC13" s="356"/>
      <c r="GD13" s="356"/>
      <c r="GE13" s="356"/>
      <c r="GF13" s="356"/>
      <c r="GG13" s="356"/>
      <c r="GH13" s="356"/>
      <c r="GI13" s="356"/>
      <c r="GJ13" s="356"/>
      <c r="GK13" s="356"/>
      <c r="GL13" s="356"/>
      <c r="GM13" s="356"/>
      <c r="GN13" s="356"/>
      <c r="GO13" s="356"/>
      <c r="GP13" s="356"/>
      <c r="GQ13" s="356"/>
      <c r="GR13" s="356"/>
      <c r="GS13" s="356"/>
      <c r="GT13" s="356"/>
      <c r="GU13" s="356"/>
      <c r="GV13" s="356"/>
      <c r="GW13" s="356"/>
      <c r="GX13" s="356"/>
      <c r="GY13" s="356"/>
      <c r="GZ13" s="356"/>
      <c r="HA13" s="356"/>
      <c r="HB13" s="356"/>
      <c r="HC13" s="356"/>
      <c r="HD13" s="356"/>
      <c r="HE13" s="356"/>
      <c r="HF13" s="356"/>
      <c r="HG13" s="356"/>
      <c r="HH13" s="356"/>
      <c r="HI13" s="356"/>
      <c r="HJ13" s="356"/>
      <c r="HK13" s="356"/>
      <c r="HL13" s="356"/>
      <c r="HM13" s="356"/>
      <c r="HN13" s="356"/>
      <c r="HO13" s="356"/>
      <c r="HP13" s="356"/>
      <c r="HQ13" s="356"/>
      <c r="HR13" s="356"/>
      <c r="HS13" s="356"/>
      <c r="HT13" s="356"/>
      <c r="HU13" s="356"/>
      <c r="HV13" s="356"/>
      <c r="HW13" s="356"/>
      <c r="HX13" s="356"/>
      <c r="HY13" s="356"/>
      <c r="HZ13" s="356"/>
      <c r="IA13" s="356"/>
      <c r="IB13" s="356"/>
      <c r="IC13" s="356"/>
      <c r="ID13" s="356"/>
      <c r="IE13" s="356"/>
      <c r="IF13" s="356"/>
      <c r="IG13" s="356"/>
      <c r="IH13" s="356"/>
      <c r="II13" s="356"/>
      <c r="IJ13" s="356"/>
      <c r="IK13" s="356"/>
      <c r="IL13" s="356"/>
      <c r="IM13" s="356"/>
      <c r="IN13" s="356"/>
      <c r="IO13" s="356"/>
      <c r="IP13" s="356"/>
      <c r="IQ13" s="356"/>
      <c r="IR13" s="356"/>
      <c r="IS13" s="356"/>
      <c r="IT13" s="356"/>
      <c r="IU13" s="356"/>
      <c r="IV13" s="356"/>
      <c r="IW13" s="356"/>
      <c r="IX13" s="356"/>
      <c r="IY13" s="356"/>
      <c r="IZ13" s="356"/>
      <c r="JA13" s="356"/>
      <c r="JB13" s="356"/>
      <c r="JC13" s="356"/>
      <c r="JD13" s="356"/>
      <c r="JE13" s="356"/>
      <c r="JF13" s="356"/>
      <c r="JG13" s="356"/>
      <c r="JH13" s="356"/>
      <c r="JI13" s="356"/>
      <c r="JJ13" s="356"/>
      <c r="JK13" s="356"/>
      <c r="JL13" s="356"/>
      <c r="JM13" s="356"/>
      <c r="JN13" s="356"/>
      <c r="JO13" s="356"/>
      <c r="JP13" s="356"/>
      <c r="JQ13" s="356"/>
      <c r="JR13" s="356"/>
      <c r="JS13" s="356"/>
      <c r="JT13" s="356"/>
      <c r="JU13" s="356"/>
      <c r="JV13" s="356"/>
      <c r="JW13" s="356"/>
      <c r="JX13" s="356"/>
      <c r="JY13" s="356"/>
      <c r="JZ13" s="356"/>
      <c r="KA13" s="356"/>
      <c r="KB13" s="356"/>
      <c r="KC13" s="356"/>
      <c r="KD13" s="356"/>
      <c r="KE13" s="356"/>
      <c r="KF13" s="356"/>
      <c r="KG13" s="356"/>
      <c r="KH13" s="356"/>
      <c r="KI13" s="356"/>
      <c r="KJ13" s="356"/>
      <c r="KK13" s="356"/>
      <c r="KL13" s="356"/>
      <c r="KM13" s="356"/>
      <c r="KN13" s="356"/>
      <c r="KO13" s="356"/>
      <c r="KP13" s="356"/>
      <c r="KQ13" s="356"/>
      <c r="KR13" s="356"/>
      <c r="KS13" s="356"/>
      <c r="KT13" s="356"/>
      <c r="KU13" s="356"/>
      <c r="KV13" s="356"/>
      <c r="KW13" s="356"/>
      <c r="KX13" s="356"/>
      <c r="KY13" s="356"/>
      <c r="KZ13" s="356"/>
      <c r="LA13" s="356"/>
      <c r="LB13" s="356"/>
      <c r="LC13" s="356"/>
      <c r="LD13" s="356"/>
      <c r="LE13" s="356"/>
      <c r="LF13" s="356"/>
      <c r="LG13" s="356"/>
      <c r="LH13" s="356"/>
      <c r="LI13" s="356"/>
      <c r="LJ13" s="356"/>
      <c r="LK13" s="356"/>
      <c r="LL13" s="356"/>
      <c r="LM13" s="356"/>
      <c r="LN13" s="356"/>
      <c r="LO13" s="356"/>
      <c r="LP13" s="356"/>
      <c r="LQ13" s="356"/>
      <c r="LR13" s="356"/>
      <c r="LS13" s="356"/>
      <c r="LT13" s="356"/>
      <c r="LU13" s="356"/>
      <c r="LV13" s="356"/>
      <c r="LW13" s="356"/>
      <c r="LX13" s="356"/>
      <c r="LY13" s="356"/>
      <c r="LZ13" s="356"/>
      <c r="MA13" s="356"/>
      <c r="MB13" s="356"/>
      <c r="MC13" s="356"/>
      <c r="MD13" s="356"/>
      <c r="ME13" s="356"/>
      <c r="MF13" s="356"/>
      <c r="MG13" s="356"/>
      <c r="MH13" s="356"/>
      <c r="MI13" s="356"/>
      <c r="MJ13" s="356"/>
      <c r="MK13" s="356"/>
      <c r="ML13" s="356"/>
      <c r="MM13" s="356"/>
      <c r="MN13" s="356"/>
      <c r="MO13" s="356"/>
      <c r="MP13" s="356"/>
      <c r="MQ13" s="356"/>
      <c r="MR13" s="356"/>
      <c r="MS13" s="356"/>
      <c r="MT13" s="356"/>
      <c r="MU13" s="356"/>
      <c r="MV13" s="356"/>
      <c r="MW13" s="356"/>
      <c r="MX13" s="356"/>
      <c r="MY13" s="356"/>
      <c r="MZ13" s="356"/>
      <c r="NA13" s="356"/>
      <c r="NB13" s="356"/>
      <c r="NC13" s="356"/>
      <c r="ND13" s="356"/>
      <c r="NE13" s="356"/>
      <c r="NF13" s="356"/>
      <c r="NG13" s="356"/>
      <c r="NH13" s="356"/>
      <c r="NI13" s="356"/>
      <c r="NJ13" s="356"/>
      <c r="NK13" s="356"/>
      <c r="NL13" s="356"/>
      <c r="NM13" s="356"/>
      <c r="NN13" s="356"/>
      <c r="NO13" s="356"/>
      <c r="NP13" s="356"/>
      <c r="NQ13" s="356"/>
      <c r="NR13" s="356"/>
      <c r="NS13" s="356"/>
      <c r="NT13" s="356"/>
      <c r="NU13" s="356"/>
      <c r="NV13" s="356"/>
      <c r="NW13" s="356"/>
      <c r="NX13" s="356"/>
      <c r="NY13" s="356"/>
      <c r="NZ13" s="356"/>
      <c r="OA13" s="356"/>
      <c r="OB13" s="356"/>
      <c r="OC13" s="356"/>
      <c r="OD13" s="356"/>
      <c r="OE13" s="356"/>
      <c r="OF13" s="356"/>
      <c r="OG13" s="356"/>
      <c r="OH13" s="356"/>
      <c r="OI13" s="356"/>
      <c r="OJ13" s="356"/>
      <c r="OK13" s="356"/>
      <c r="OL13" s="356"/>
      <c r="OM13" s="356"/>
      <c r="ON13" s="356"/>
      <c r="OO13" s="356"/>
      <c r="OP13" s="356"/>
      <c r="OQ13" s="356"/>
      <c r="OR13" s="356"/>
      <c r="OS13" s="356"/>
      <c r="OT13" s="356"/>
      <c r="OU13" s="356"/>
      <c r="OV13" s="356"/>
      <c r="OW13" s="356"/>
      <c r="OX13" s="356"/>
      <c r="OY13" s="356"/>
      <c r="OZ13" s="356"/>
      <c r="PA13" s="356"/>
      <c r="PB13" s="356"/>
      <c r="PC13" s="356"/>
      <c r="PD13" s="356"/>
      <c r="PE13" s="356"/>
      <c r="PF13" s="356"/>
      <c r="PG13" s="356"/>
      <c r="PH13" s="356"/>
      <c r="PI13" s="356"/>
      <c r="PJ13" s="356"/>
      <c r="PK13" s="356"/>
      <c r="PL13" s="356"/>
      <c r="PM13" s="356"/>
      <c r="PN13" s="356"/>
      <c r="PO13" s="356"/>
      <c r="PP13" s="356"/>
      <c r="PQ13" s="356"/>
      <c r="PR13" s="356"/>
      <c r="PS13" s="356"/>
      <c r="PT13" s="356"/>
      <c r="PU13" s="356"/>
      <c r="PV13" s="356"/>
      <c r="PW13" s="356"/>
      <c r="PX13" s="356"/>
      <c r="PY13" s="356"/>
      <c r="PZ13" s="356"/>
      <c r="QA13" s="356"/>
      <c r="QB13" s="356"/>
      <c r="QC13" s="356"/>
      <c r="QD13" s="356"/>
      <c r="QE13" s="356"/>
      <c r="QF13" s="356"/>
      <c r="QG13" s="356"/>
      <c r="QH13" s="356"/>
      <c r="QI13" s="356"/>
      <c r="QJ13" s="356"/>
      <c r="QK13" s="356"/>
      <c r="QL13" s="356"/>
      <c r="QM13" s="356"/>
      <c r="QN13" s="356"/>
      <c r="QO13" s="356"/>
      <c r="QP13" s="356"/>
      <c r="QQ13" s="356"/>
      <c r="QR13" s="356"/>
      <c r="QS13" s="356"/>
      <c r="QT13" s="356"/>
      <c r="QU13" s="356"/>
      <c r="QV13" s="356"/>
      <c r="QW13" s="356"/>
      <c r="QX13" s="356"/>
      <c r="QY13" s="356"/>
      <c r="QZ13" s="356"/>
      <c r="RA13" s="356"/>
      <c r="RB13" s="356"/>
      <c r="RC13" s="356"/>
      <c r="RD13" s="356"/>
      <c r="RE13" s="356"/>
      <c r="RF13" s="356"/>
      <c r="RG13" s="356"/>
      <c r="RH13" s="356"/>
      <c r="RI13" s="356"/>
      <c r="RJ13" s="356"/>
      <c r="RK13" s="356"/>
      <c r="RL13" s="356"/>
      <c r="RM13" s="356"/>
      <c r="RN13" s="356"/>
      <c r="RO13" s="356"/>
      <c r="RP13" s="356"/>
      <c r="RQ13" s="356"/>
      <c r="RR13" s="356"/>
      <c r="RS13" s="356"/>
      <c r="RT13" s="356"/>
      <c r="RU13" s="356"/>
      <c r="RV13" s="356"/>
      <c r="RW13" s="356"/>
      <c r="RX13" s="356"/>
      <c r="RY13" s="356"/>
      <c r="RZ13" s="356"/>
      <c r="SA13" s="356"/>
      <c r="SB13" s="356"/>
      <c r="SC13" s="356"/>
      <c r="SD13" s="356"/>
      <c r="SE13" s="356"/>
      <c r="SF13" s="356"/>
      <c r="SG13" s="356"/>
      <c r="SH13" s="356"/>
      <c r="SI13" s="356"/>
      <c r="SJ13" s="356"/>
      <c r="SK13" s="356"/>
      <c r="SL13" s="356"/>
      <c r="SM13" s="356"/>
      <c r="SN13" s="356"/>
      <c r="SO13" s="356"/>
      <c r="SP13" s="356"/>
      <c r="SQ13" s="356"/>
      <c r="SR13" s="356"/>
      <c r="SS13" s="356"/>
      <c r="ST13" s="356"/>
      <c r="SU13" s="356"/>
      <c r="SV13" s="356"/>
      <c r="SW13" s="356"/>
      <c r="SX13" s="356"/>
      <c r="SY13" s="356"/>
      <c r="SZ13" s="356"/>
      <c r="TA13" s="356"/>
      <c r="TB13" s="356"/>
      <c r="TC13" s="356"/>
      <c r="TD13" s="356"/>
      <c r="TE13" s="356"/>
      <c r="TF13" s="356"/>
      <c r="TG13" s="356"/>
      <c r="TH13" s="356"/>
      <c r="TI13" s="356"/>
      <c r="TJ13" s="356"/>
      <c r="TK13" s="356"/>
      <c r="TL13" s="356"/>
      <c r="TM13" s="356"/>
      <c r="TN13" s="356"/>
      <c r="TO13" s="356"/>
      <c r="TP13" s="356"/>
      <c r="TQ13" s="356"/>
      <c r="TR13" s="356"/>
      <c r="TS13" s="356"/>
      <c r="TT13" s="356"/>
      <c r="TU13" s="356"/>
      <c r="TV13" s="356"/>
      <c r="TW13" s="356"/>
      <c r="TX13" s="356"/>
      <c r="TY13" s="356"/>
      <c r="TZ13" s="356"/>
      <c r="UA13" s="356"/>
      <c r="UB13" s="356"/>
      <c r="UC13" s="356"/>
      <c r="UD13" s="356"/>
      <c r="UE13" s="356"/>
      <c r="UF13" s="356"/>
      <c r="UG13" s="356"/>
      <c r="UH13" s="356"/>
      <c r="UI13" s="356"/>
      <c r="UJ13" s="356"/>
      <c r="UK13" s="356"/>
      <c r="UL13" s="356"/>
      <c r="UM13" s="356"/>
      <c r="UN13" s="356"/>
      <c r="UO13" s="356"/>
      <c r="UP13" s="356"/>
      <c r="UQ13" s="356"/>
      <c r="UR13" s="356"/>
      <c r="US13" s="356"/>
      <c r="UT13" s="356"/>
      <c r="UU13" s="356"/>
      <c r="UV13" s="356"/>
      <c r="UW13" s="356"/>
      <c r="UX13" s="356"/>
      <c r="UY13" s="356"/>
      <c r="UZ13" s="356"/>
      <c r="VA13" s="356"/>
      <c r="VB13" s="356"/>
      <c r="VC13" s="356"/>
      <c r="VD13" s="356"/>
      <c r="VE13" s="356"/>
      <c r="VF13" s="356"/>
      <c r="VG13" s="356"/>
      <c r="VH13" s="356"/>
      <c r="VI13" s="356"/>
      <c r="VJ13" s="356"/>
      <c r="VK13" s="356"/>
      <c r="VL13" s="356"/>
      <c r="VM13" s="356"/>
      <c r="VN13" s="356"/>
      <c r="VO13" s="356"/>
      <c r="VP13" s="356"/>
      <c r="VQ13" s="356"/>
      <c r="VR13" s="356"/>
      <c r="VS13" s="356"/>
      <c r="VT13" s="356"/>
      <c r="VU13" s="356"/>
      <c r="VV13" s="356"/>
      <c r="VW13" s="356"/>
      <c r="VX13" s="356"/>
      <c r="VY13" s="356"/>
      <c r="VZ13" s="356"/>
      <c r="WA13" s="356"/>
      <c r="WB13" s="356"/>
      <c r="WC13" s="356"/>
      <c r="WD13" s="356"/>
      <c r="WE13" s="356"/>
      <c r="WF13" s="356"/>
      <c r="WG13" s="356"/>
      <c r="WH13" s="356"/>
      <c r="WI13" s="356"/>
      <c r="WJ13" s="356"/>
      <c r="WK13" s="356"/>
      <c r="WL13" s="356"/>
      <c r="WM13" s="356"/>
      <c r="WN13" s="356"/>
      <c r="WO13" s="356"/>
      <c r="WP13" s="356"/>
      <c r="WQ13" s="356"/>
      <c r="WR13" s="356"/>
      <c r="WS13" s="356"/>
      <c r="WT13" s="356"/>
      <c r="WU13" s="356"/>
      <c r="WV13" s="356"/>
      <c r="WW13" s="356"/>
      <c r="WX13" s="356"/>
      <c r="WY13" s="356"/>
      <c r="WZ13" s="356"/>
      <c r="XA13" s="356"/>
      <c r="XB13" s="356"/>
      <c r="XC13" s="356"/>
      <c r="XD13" s="356"/>
      <c r="XE13" s="356"/>
      <c r="XF13" s="356"/>
      <c r="XG13" s="356"/>
      <c r="XH13" s="356"/>
      <c r="XI13" s="356"/>
      <c r="XJ13" s="356"/>
      <c r="XK13" s="356"/>
      <c r="XL13" s="356"/>
      <c r="XM13" s="356"/>
      <c r="XN13" s="356"/>
      <c r="XO13" s="356"/>
      <c r="XP13" s="356"/>
      <c r="XQ13" s="356"/>
      <c r="XR13" s="356"/>
      <c r="XS13" s="356"/>
      <c r="XT13" s="356"/>
      <c r="XU13" s="356"/>
      <c r="XV13" s="356"/>
      <c r="XW13" s="356"/>
      <c r="XX13" s="356"/>
      <c r="XY13" s="356"/>
      <c r="XZ13" s="356"/>
      <c r="YA13" s="356"/>
      <c r="YB13" s="356"/>
      <c r="YC13" s="356"/>
      <c r="YD13" s="356"/>
      <c r="YE13" s="356"/>
      <c r="YF13" s="356"/>
      <c r="YG13" s="356"/>
      <c r="YH13" s="356"/>
      <c r="YI13" s="356"/>
      <c r="YJ13" s="356"/>
      <c r="YK13" s="356"/>
      <c r="YL13" s="356"/>
      <c r="YM13" s="356"/>
      <c r="YN13" s="356"/>
      <c r="YO13" s="356"/>
      <c r="YP13" s="356"/>
      <c r="YQ13" s="356"/>
      <c r="YR13" s="356"/>
      <c r="YS13" s="356"/>
      <c r="YT13" s="356"/>
      <c r="YU13" s="356"/>
      <c r="YV13" s="356"/>
      <c r="YW13" s="356"/>
      <c r="YX13" s="356"/>
      <c r="YY13" s="356"/>
      <c r="YZ13" s="356"/>
      <c r="ZA13" s="356"/>
      <c r="ZB13" s="356"/>
      <c r="ZC13" s="356"/>
      <c r="ZD13" s="356"/>
      <c r="ZE13" s="356"/>
      <c r="ZF13" s="356"/>
      <c r="ZG13" s="356"/>
      <c r="ZH13" s="356"/>
      <c r="ZI13" s="356"/>
      <c r="ZJ13" s="356"/>
      <c r="ZK13" s="356"/>
      <c r="ZL13" s="356"/>
      <c r="ZM13" s="356"/>
      <c r="ZN13" s="356"/>
      <c r="ZO13" s="356"/>
      <c r="ZP13" s="356"/>
      <c r="ZQ13" s="356"/>
      <c r="ZR13" s="356"/>
      <c r="ZS13" s="356"/>
      <c r="ZT13" s="356"/>
      <c r="ZU13" s="356"/>
      <c r="ZV13" s="356"/>
      <c r="ZW13" s="356"/>
      <c r="ZX13" s="356"/>
      <c r="ZY13" s="356"/>
      <c r="ZZ13" s="356"/>
      <c r="AAA13" s="356"/>
      <c r="AAB13" s="356"/>
      <c r="AAC13" s="356"/>
      <c r="AAD13" s="356"/>
      <c r="AAE13" s="356"/>
      <c r="AAF13" s="356"/>
      <c r="AAG13" s="356"/>
      <c r="AAH13" s="356"/>
      <c r="AAI13" s="356"/>
      <c r="AAJ13" s="356"/>
      <c r="AAK13" s="356"/>
      <c r="AAL13" s="356"/>
      <c r="AAM13" s="356"/>
      <c r="AAN13" s="356"/>
      <c r="AAO13" s="356"/>
      <c r="AAP13" s="356"/>
      <c r="AAQ13" s="356"/>
      <c r="AAR13" s="356"/>
      <c r="AAS13" s="356"/>
      <c r="AAT13" s="356"/>
      <c r="AAU13" s="356"/>
      <c r="AAV13" s="356"/>
      <c r="AAW13" s="356"/>
      <c r="AAX13" s="356"/>
      <c r="AAY13" s="356"/>
      <c r="AAZ13" s="356"/>
      <c r="ABA13" s="356"/>
      <c r="ABB13" s="356"/>
      <c r="ABC13" s="356"/>
      <c r="ABD13" s="356"/>
      <c r="ABE13" s="356"/>
      <c r="ABF13" s="356"/>
      <c r="ABG13" s="356"/>
      <c r="ABH13" s="356"/>
      <c r="ABI13" s="356"/>
      <c r="ABJ13" s="356"/>
      <c r="ABK13" s="356"/>
      <c r="ABL13" s="356"/>
      <c r="ABM13" s="356"/>
      <c r="ABN13" s="356"/>
      <c r="ABO13" s="356"/>
      <c r="ABP13" s="356"/>
      <c r="ABQ13" s="356"/>
      <c r="ABR13" s="356"/>
      <c r="ABS13" s="356"/>
      <c r="ABT13" s="356"/>
      <c r="ABU13" s="356"/>
      <c r="ABV13" s="356"/>
      <c r="ABW13" s="356"/>
      <c r="ABX13" s="356"/>
      <c r="ABY13" s="356"/>
      <c r="ABZ13" s="356"/>
      <c r="ACA13" s="356"/>
      <c r="ACB13" s="356"/>
      <c r="ACC13" s="356"/>
      <c r="ACD13" s="356"/>
      <c r="ACE13" s="356"/>
      <c r="ACF13" s="356"/>
      <c r="ACG13" s="356"/>
      <c r="ACH13" s="356"/>
      <c r="ACI13" s="356"/>
      <c r="ACJ13" s="356"/>
      <c r="ACK13" s="356"/>
      <c r="ACL13" s="356"/>
      <c r="ACM13" s="356"/>
      <c r="ACN13" s="356"/>
      <c r="ACO13" s="356"/>
      <c r="ACP13" s="356"/>
      <c r="ACQ13" s="356"/>
      <c r="ACR13" s="356"/>
      <c r="ACS13" s="356"/>
      <c r="ACT13" s="356"/>
      <c r="ACU13" s="356"/>
      <c r="ACV13" s="356"/>
      <c r="ACW13" s="356"/>
      <c r="ACX13" s="356"/>
      <c r="ACY13" s="356"/>
      <c r="ACZ13" s="356"/>
      <c r="ADA13" s="356"/>
      <c r="ADB13" s="356"/>
      <c r="ADC13" s="356"/>
      <c r="ADD13" s="356"/>
      <c r="ADE13" s="356"/>
      <c r="ADF13" s="356"/>
      <c r="ADG13" s="356"/>
      <c r="ADH13" s="356"/>
      <c r="ADI13" s="356"/>
      <c r="ADJ13" s="356"/>
      <c r="ADK13" s="356"/>
      <c r="ADL13" s="356"/>
      <c r="ADM13" s="356"/>
      <c r="ADN13" s="356"/>
      <c r="ADO13" s="356"/>
      <c r="ADP13" s="356"/>
      <c r="ADQ13" s="356"/>
      <c r="ADR13" s="356"/>
      <c r="ADS13" s="356"/>
      <c r="ADT13" s="356"/>
      <c r="ADU13" s="356"/>
      <c r="ADV13" s="356"/>
      <c r="ADW13" s="356"/>
      <c r="ADX13" s="356"/>
      <c r="ADY13" s="356"/>
      <c r="ADZ13" s="356"/>
      <c r="AEA13" s="356"/>
      <c r="AEB13" s="356"/>
      <c r="AEC13" s="356"/>
      <c r="AED13" s="356"/>
      <c r="AEE13" s="356"/>
      <c r="AEF13" s="356"/>
      <c r="AEG13" s="356"/>
      <c r="AEH13" s="356"/>
      <c r="AEI13" s="356"/>
      <c r="AEJ13" s="356"/>
      <c r="AEK13" s="356"/>
      <c r="AEL13" s="356"/>
      <c r="AEM13" s="356"/>
      <c r="AEN13" s="356"/>
      <c r="AEO13" s="356"/>
      <c r="AEP13" s="356"/>
      <c r="AEQ13" s="356"/>
      <c r="AER13" s="356"/>
      <c r="AES13" s="356"/>
      <c r="AET13" s="356"/>
      <c r="AEU13" s="356"/>
      <c r="AEV13" s="356"/>
      <c r="AEW13" s="356"/>
      <c r="AEX13" s="356"/>
      <c r="AEY13" s="356"/>
      <c r="AEZ13" s="356"/>
      <c r="AFA13" s="356"/>
      <c r="AFB13" s="356"/>
      <c r="AFC13" s="356"/>
      <c r="AFD13" s="356"/>
      <c r="AFE13" s="356"/>
      <c r="AFF13" s="356"/>
      <c r="AFG13" s="356"/>
      <c r="AFH13" s="356"/>
      <c r="AFI13" s="356"/>
      <c r="AFJ13" s="356"/>
      <c r="AFK13" s="356"/>
      <c r="AFL13" s="356"/>
      <c r="AFM13" s="356"/>
      <c r="AFN13" s="356"/>
      <c r="AFO13" s="356"/>
      <c r="AFP13" s="356"/>
      <c r="AFQ13" s="356"/>
      <c r="AFR13" s="356"/>
      <c r="AFS13" s="356"/>
      <c r="AFT13" s="356"/>
      <c r="AFU13" s="356"/>
      <c r="AFV13" s="356"/>
      <c r="AFW13" s="356"/>
      <c r="AFX13" s="356"/>
      <c r="AFY13" s="356"/>
      <c r="AFZ13" s="356"/>
      <c r="AGA13" s="356"/>
    </row>
    <row r="14" spans="1:859" s="184" customFormat="1" ht="33" customHeight="1" x14ac:dyDescent="0.2">
      <c r="A14" s="184" t="str">
        <f ca="1">IF((O14="X"),"■",IF(OR((O14&gt;=120),(O14="N/A")),"▲",IF(AND((O14&gt;=90),(O14&lt;120)),"►",IF(AND((O14&lt;90),(O14&gt;=0)),"◄",IF((O14&lt;0),"▼","")))))</f>
        <v>◄</v>
      </c>
      <c r="B14" s="184" t="s">
        <v>20</v>
      </c>
      <c r="C14" s="194" t="s">
        <v>398</v>
      </c>
      <c r="D14" s="184" t="s">
        <v>22</v>
      </c>
      <c r="E14" s="184" t="s">
        <v>399</v>
      </c>
      <c r="F14" s="184" t="s">
        <v>400</v>
      </c>
      <c r="G14" s="145" t="s">
        <v>401</v>
      </c>
      <c r="H14" s="184" t="s">
        <v>402</v>
      </c>
      <c r="I14" s="191">
        <v>246383.28</v>
      </c>
      <c r="J14" s="192">
        <v>30716</v>
      </c>
      <c r="K14" s="192">
        <f>I14-J14</f>
        <v>215667.28</v>
      </c>
      <c r="L14" s="184" t="s">
        <v>27</v>
      </c>
      <c r="M14" s="193">
        <v>41912</v>
      </c>
      <c r="N14" s="193">
        <v>42277</v>
      </c>
      <c r="O14" s="184">
        <f ca="1">IF((N14="INDETERMINADO"),"N/A",IF((L14="ENCERRADO"),"X",(N14-TODAY())))</f>
        <v>58</v>
      </c>
      <c r="P14" s="194" t="s">
        <v>50</v>
      </c>
      <c r="Q14" s="183" t="s">
        <v>96</v>
      </c>
      <c r="R14" s="184" t="s">
        <v>30</v>
      </c>
      <c r="S14" s="184" t="s">
        <v>30</v>
      </c>
      <c r="U14" s="184" t="s">
        <v>30</v>
      </c>
      <c r="V14" s="183" t="s">
        <v>1095</v>
      </c>
      <c r="X14" s="356"/>
      <c r="Y14" s="356"/>
      <c r="Z14" s="356"/>
      <c r="AA14" s="356"/>
      <c r="AB14" s="356"/>
      <c r="AC14" s="356"/>
      <c r="AD14" s="356"/>
      <c r="AE14" s="356"/>
      <c r="AF14" s="356"/>
      <c r="AG14" s="356"/>
      <c r="AH14" s="356"/>
      <c r="AI14" s="356"/>
      <c r="AJ14" s="356"/>
      <c r="AK14" s="356"/>
      <c r="AL14" s="356"/>
      <c r="AM14" s="356"/>
      <c r="AN14" s="356"/>
      <c r="AO14" s="356"/>
      <c r="AP14" s="356"/>
      <c r="AQ14" s="356"/>
      <c r="AR14" s="356"/>
      <c r="AS14" s="356"/>
      <c r="AT14" s="356"/>
      <c r="AU14" s="356"/>
      <c r="AV14" s="356"/>
      <c r="AW14" s="356"/>
      <c r="AX14" s="356"/>
      <c r="AY14" s="356"/>
      <c r="AZ14" s="356"/>
      <c r="BA14" s="356"/>
      <c r="BB14" s="356"/>
      <c r="BC14" s="356"/>
      <c r="BD14" s="356"/>
      <c r="BE14" s="356"/>
      <c r="BF14" s="356"/>
      <c r="BG14" s="356"/>
      <c r="BH14" s="356"/>
      <c r="BI14" s="356"/>
      <c r="BJ14" s="356"/>
      <c r="BK14" s="356"/>
      <c r="BL14" s="356"/>
      <c r="BM14" s="356"/>
      <c r="BN14" s="356"/>
      <c r="BO14" s="356"/>
      <c r="BP14" s="356"/>
      <c r="BQ14" s="356"/>
      <c r="BR14" s="356"/>
      <c r="BS14" s="356"/>
      <c r="BT14" s="356"/>
      <c r="BU14" s="356"/>
      <c r="BV14" s="356"/>
      <c r="BW14" s="356"/>
      <c r="BX14" s="356"/>
      <c r="BY14" s="356"/>
      <c r="BZ14" s="356"/>
      <c r="CA14" s="356"/>
      <c r="CB14" s="356"/>
      <c r="CC14" s="356"/>
      <c r="CD14" s="356"/>
      <c r="CE14" s="356"/>
      <c r="CF14" s="356"/>
      <c r="CG14" s="356"/>
      <c r="CH14" s="356"/>
      <c r="CI14" s="356"/>
      <c r="CJ14" s="356"/>
      <c r="CK14" s="356"/>
      <c r="CL14" s="356"/>
      <c r="CM14" s="356"/>
      <c r="CN14" s="356"/>
      <c r="CO14" s="356"/>
      <c r="CP14" s="356"/>
      <c r="CQ14" s="356"/>
      <c r="CR14" s="356"/>
      <c r="CS14" s="356"/>
      <c r="CT14" s="356"/>
      <c r="CU14" s="356"/>
      <c r="CV14" s="356"/>
      <c r="CW14" s="356"/>
      <c r="CX14" s="356"/>
      <c r="CY14" s="356"/>
      <c r="CZ14" s="356"/>
      <c r="DA14" s="356"/>
      <c r="DB14" s="356"/>
      <c r="DC14" s="356"/>
      <c r="DD14" s="356"/>
      <c r="DE14" s="356"/>
      <c r="DF14" s="356"/>
      <c r="DG14" s="356"/>
      <c r="DH14" s="356"/>
      <c r="DI14" s="356"/>
      <c r="DJ14" s="356"/>
      <c r="DK14" s="356"/>
      <c r="DL14" s="356"/>
      <c r="DM14" s="356"/>
      <c r="DN14" s="356"/>
      <c r="DO14" s="356"/>
      <c r="DP14" s="356"/>
      <c r="DQ14" s="356"/>
      <c r="DR14" s="356"/>
      <c r="DS14" s="356"/>
      <c r="DT14" s="356"/>
      <c r="DU14" s="356"/>
      <c r="DV14" s="356"/>
      <c r="DW14" s="356"/>
      <c r="DX14" s="356"/>
      <c r="DY14" s="356"/>
      <c r="DZ14" s="356"/>
      <c r="EA14" s="356"/>
      <c r="EB14" s="356"/>
      <c r="EC14" s="356"/>
      <c r="ED14" s="356"/>
      <c r="EE14" s="356"/>
      <c r="EF14" s="356"/>
      <c r="EG14" s="356"/>
      <c r="EH14" s="356"/>
      <c r="EI14" s="356"/>
      <c r="EJ14" s="356"/>
      <c r="EK14" s="356"/>
      <c r="EL14" s="356"/>
      <c r="EM14" s="356"/>
      <c r="EN14" s="356"/>
      <c r="EO14" s="356"/>
      <c r="EP14" s="356"/>
      <c r="EQ14" s="356"/>
      <c r="ER14" s="356"/>
      <c r="ES14" s="356"/>
      <c r="ET14" s="356"/>
      <c r="EU14" s="356"/>
      <c r="EV14" s="356"/>
      <c r="EW14" s="356"/>
      <c r="EX14" s="356"/>
      <c r="EY14" s="356"/>
      <c r="EZ14" s="356"/>
      <c r="FA14" s="356"/>
      <c r="FB14" s="356"/>
      <c r="FC14" s="356"/>
      <c r="FD14" s="356"/>
      <c r="FE14" s="356"/>
      <c r="FF14" s="356"/>
      <c r="FG14" s="356"/>
      <c r="FH14" s="356"/>
      <c r="FI14" s="356"/>
      <c r="FJ14" s="356"/>
      <c r="FK14" s="356"/>
      <c r="FL14" s="356"/>
      <c r="FM14" s="356"/>
      <c r="FN14" s="356"/>
      <c r="FO14" s="356"/>
      <c r="FP14" s="356"/>
      <c r="FQ14" s="356"/>
      <c r="FR14" s="356"/>
      <c r="FS14" s="356"/>
      <c r="FT14" s="356"/>
      <c r="FU14" s="356"/>
      <c r="FV14" s="356"/>
      <c r="FW14" s="356"/>
      <c r="FX14" s="356"/>
      <c r="FY14" s="356"/>
      <c r="FZ14" s="356"/>
      <c r="GA14" s="356"/>
      <c r="GB14" s="356"/>
      <c r="GC14" s="356"/>
      <c r="GD14" s="356"/>
      <c r="GE14" s="356"/>
      <c r="GF14" s="356"/>
      <c r="GG14" s="356"/>
      <c r="GH14" s="356"/>
      <c r="GI14" s="356"/>
      <c r="GJ14" s="356"/>
      <c r="GK14" s="356"/>
      <c r="GL14" s="356"/>
      <c r="GM14" s="356"/>
      <c r="GN14" s="356"/>
      <c r="GO14" s="356"/>
      <c r="GP14" s="356"/>
      <c r="GQ14" s="356"/>
      <c r="GR14" s="356"/>
      <c r="GS14" s="356"/>
      <c r="GT14" s="356"/>
      <c r="GU14" s="356"/>
      <c r="GV14" s="356"/>
      <c r="GW14" s="356"/>
      <c r="GX14" s="356"/>
      <c r="GY14" s="356"/>
      <c r="GZ14" s="356"/>
      <c r="HA14" s="356"/>
      <c r="HB14" s="356"/>
      <c r="HC14" s="356"/>
      <c r="HD14" s="356"/>
      <c r="HE14" s="356"/>
      <c r="HF14" s="356"/>
      <c r="HG14" s="356"/>
      <c r="HH14" s="356"/>
      <c r="HI14" s="356"/>
      <c r="HJ14" s="356"/>
      <c r="HK14" s="356"/>
      <c r="HL14" s="356"/>
      <c r="HM14" s="356"/>
      <c r="HN14" s="356"/>
      <c r="HO14" s="356"/>
      <c r="HP14" s="356"/>
      <c r="HQ14" s="356"/>
      <c r="HR14" s="356"/>
      <c r="HS14" s="356"/>
      <c r="HT14" s="356"/>
      <c r="HU14" s="356"/>
      <c r="HV14" s="356"/>
      <c r="HW14" s="356"/>
      <c r="HX14" s="356"/>
      <c r="HY14" s="356"/>
      <c r="HZ14" s="356"/>
      <c r="IA14" s="356"/>
      <c r="IB14" s="356"/>
      <c r="IC14" s="356"/>
      <c r="ID14" s="356"/>
      <c r="IE14" s="356"/>
      <c r="IF14" s="356"/>
      <c r="IG14" s="356"/>
      <c r="IH14" s="356"/>
      <c r="II14" s="356"/>
      <c r="IJ14" s="356"/>
      <c r="IK14" s="356"/>
      <c r="IL14" s="356"/>
      <c r="IM14" s="356"/>
      <c r="IN14" s="356"/>
      <c r="IO14" s="356"/>
      <c r="IP14" s="356"/>
      <c r="IQ14" s="356"/>
      <c r="IR14" s="356"/>
      <c r="IS14" s="356"/>
      <c r="IT14" s="356"/>
      <c r="IU14" s="356"/>
      <c r="IV14" s="356"/>
      <c r="IW14" s="356"/>
      <c r="IX14" s="356"/>
      <c r="IY14" s="356"/>
      <c r="IZ14" s="356"/>
      <c r="JA14" s="356"/>
      <c r="JB14" s="356"/>
      <c r="JC14" s="356"/>
      <c r="JD14" s="356"/>
      <c r="JE14" s="356"/>
      <c r="JF14" s="356"/>
      <c r="JG14" s="356"/>
      <c r="JH14" s="356"/>
      <c r="JI14" s="356"/>
      <c r="JJ14" s="356"/>
      <c r="JK14" s="356"/>
      <c r="JL14" s="356"/>
      <c r="JM14" s="356"/>
      <c r="JN14" s="356"/>
      <c r="JO14" s="356"/>
      <c r="JP14" s="356"/>
      <c r="JQ14" s="356"/>
      <c r="JR14" s="356"/>
      <c r="JS14" s="356"/>
      <c r="JT14" s="356"/>
      <c r="JU14" s="356"/>
      <c r="JV14" s="356"/>
      <c r="JW14" s="356"/>
      <c r="JX14" s="356"/>
      <c r="JY14" s="356"/>
      <c r="JZ14" s="356"/>
      <c r="KA14" s="356"/>
      <c r="KB14" s="356"/>
      <c r="KC14" s="356"/>
      <c r="KD14" s="356"/>
      <c r="KE14" s="356"/>
      <c r="KF14" s="356"/>
      <c r="KG14" s="356"/>
      <c r="KH14" s="356"/>
      <c r="KI14" s="356"/>
      <c r="KJ14" s="356"/>
      <c r="KK14" s="356"/>
      <c r="KL14" s="356"/>
      <c r="KM14" s="356"/>
      <c r="KN14" s="356"/>
      <c r="KO14" s="356"/>
      <c r="KP14" s="356"/>
      <c r="KQ14" s="356"/>
      <c r="KR14" s="356"/>
      <c r="KS14" s="356"/>
      <c r="KT14" s="356"/>
      <c r="KU14" s="356"/>
      <c r="KV14" s="356"/>
      <c r="KW14" s="356"/>
      <c r="KX14" s="356"/>
      <c r="KY14" s="356"/>
      <c r="KZ14" s="356"/>
      <c r="LA14" s="356"/>
      <c r="LB14" s="356"/>
      <c r="LC14" s="356"/>
      <c r="LD14" s="356"/>
      <c r="LE14" s="356"/>
      <c r="LF14" s="356"/>
      <c r="LG14" s="356"/>
      <c r="LH14" s="356"/>
      <c r="LI14" s="356"/>
      <c r="LJ14" s="356"/>
      <c r="LK14" s="356"/>
      <c r="LL14" s="356"/>
      <c r="LM14" s="356"/>
      <c r="LN14" s="356"/>
      <c r="LO14" s="356"/>
      <c r="LP14" s="356"/>
      <c r="LQ14" s="356"/>
      <c r="LR14" s="356"/>
      <c r="LS14" s="356"/>
      <c r="LT14" s="356"/>
      <c r="LU14" s="356"/>
      <c r="LV14" s="356"/>
      <c r="LW14" s="356"/>
      <c r="LX14" s="356"/>
      <c r="LY14" s="356"/>
      <c r="LZ14" s="356"/>
      <c r="MA14" s="356"/>
      <c r="MB14" s="356"/>
      <c r="MC14" s="356"/>
      <c r="MD14" s="356"/>
      <c r="ME14" s="356"/>
      <c r="MF14" s="356"/>
      <c r="MG14" s="356"/>
      <c r="MH14" s="356"/>
      <c r="MI14" s="356"/>
      <c r="MJ14" s="356"/>
      <c r="MK14" s="356"/>
      <c r="ML14" s="356"/>
      <c r="MM14" s="356"/>
      <c r="MN14" s="356"/>
      <c r="MO14" s="356"/>
      <c r="MP14" s="356"/>
      <c r="MQ14" s="356"/>
      <c r="MR14" s="356"/>
      <c r="MS14" s="356"/>
      <c r="MT14" s="356"/>
      <c r="MU14" s="356"/>
      <c r="MV14" s="356"/>
      <c r="MW14" s="356"/>
      <c r="MX14" s="356"/>
      <c r="MY14" s="356"/>
      <c r="MZ14" s="356"/>
      <c r="NA14" s="356"/>
      <c r="NB14" s="356"/>
      <c r="NC14" s="356"/>
      <c r="ND14" s="356"/>
      <c r="NE14" s="356"/>
      <c r="NF14" s="356"/>
      <c r="NG14" s="356"/>
      <c r="NH14" s="356"/>
      <c r="NI14" s="356"/>
      <c r="NJ14" s="356"/>
      <c r="NK14" s="356"/>
      <c r="NL14" s="356"/>
      <c r="NM14" s="356"/>
      <c r="NN14" s="356"/>
      <c r="NO14" s="356"/>
      <c r="NP14" s="356"/>
      <c r="NQ14" s="356"/>
      <c r="NR14" s="356"/>
      <c r="NS14" s="356"/>
      <c r="NT14" s="356"/>
      <c r="NU14" s="356"/>
      <c r="NV14" s="356"/>
      <c r="NW14" s="356"/>
      <c r="NX14" s="356"/>
      <c r="NY14" s="356"/>
      <c r="NZ14" s="356"/>
      <c r="OA14" s="356"/>
      <c r="OB14" s="356"/>
      <c r="OC14" s="356"/>
      <c r="OD14" s="356"/>
      <c r="OE14" s="356"/>
      <c r="OF14" s="356"/>
      <c r="OG14" s="356"/>
      <c r="OH14" s="356"/>
      <c r="OI14" s="356"/>
      <c r="OJ14" s="356"/>
      <c r="OK14" s="356"/>
      <c r="OL14" s="356"/>
      <c r="OM14" s="356"/>
      <c r="ON14" s="356"/>
      <c r="OO14" s="356"/>
      <c r="OP14" s="356"/>
      <c r="OQ14" s="356"/>
      <c r="OR14" s="356"/>
      <c r="OS14" s="356"/>
      <c r="OT14" s="356"/>
      <c r="OU14" s="356"/>
      <c r="OV14" s="356"/>
      <c r="OW14" s="356"/>
      <c r="OX14" s="356"/>
      <c r="OY14" s="356"/>
      <c r="OZ14" s="356"/>
      <c r="PA14" s="356"/>
      <c r="PB14" s="356"/>
      <c r="PC14" s="356"/>
      <c r="PD14" s="356"/>
      <c r="PE14" s="356"/>
      <c r="PF14" s="356"/>
      <c r="PG14" s="356"/>
      <c r="PH14" s="356"/>
      <c r="PI14" s="356"/>
      <c r="PJ14" s="356"/>
      <c r="PK14" s="356"/>
      <c r="PL14" s="356"/>
      <c r="PM14" s="356"/>
      <c r="PN14" s="356"/>
      <c r="PO14" s="356"/>
      <c r="PP14" s="356"/>
      <c r="PQ14" s="356"/>
      <c r="PR14" s="356"/>
      <c r="PS14" s="356"/>
      <c r="PT14" s="356"/>
      <c r="PU14" s="356"/>
      <c r="PV14" s="356"/>
      <c r="PW14" s="356"/>
      <c r="PX14" s="356"/>
      <c r="PY14" s="356"/>
      <c r="PZ14" s="356"/>
      <c r="QA14" s="356"/>
      <c r="QB14" s="356"/>
      <c r="QC14" s="356"/>
      <c r="QD14" s="356"/>
      <c r="QE14" s="356"/>
      <c r="QF14" s="356"/>
      <c r="QG14" s="356"/>
      <c r="QH14" s="356"/>
      <c r="QI14" s="356"/>
      <c r="QJ14" s="356"/>
      <c r="QK14" s="356"/>
      <c r="QL14" s="356"/>
      <c r="QM14" s="356"/>
      <c r="QN14" s="356"/>
      <c r="QO14" s="356"/>
      <c r="QP14" s="356"/>
      <c r="QQ14" s="356"/>
      <c r="QR14" s="356"/>
      <c r="QS14" s="356"/>
      <c r="QT14" s="356"/>
      <c r="QU14" s="356"/>
      <c r="QV14" s="356"/>
      <c r="QW14" s="356"/>
      <c r="QX14" s="356"/>
      <c r="QY14" s="356"/>
      <c r="QZ14" s="356"/>
      <c r="RA14" s="356"/>
      <c r="RB14" s="356"/>
      <c r="RC14" s="356"/>
      <c r="RD14" s="356"/>
      <c r="RE14" s="356"/>
      <c r="RF14" s="356"/>
      <c r="RG14" s="356"/>
      <c r="RH14" s="356"/>
      <c r="RI14" s="356"/>
      <c r="RJ14" s="356"/>
      <c r="RK14" s="356"/>
      <c r="RL14" s="356"/>
      <c r="RM14" s="356"/>
      <c r="RN14" s="356"/>
      <c r="RO14" s="356"/>
      <c r="RP14" s="356"/>
      <c r="RQ14" s="356"/>
      <c r="RR14" s="356"/>
      <c r="RS14" s="356"/>
      <c r="RT14" s="356"/>
      <c r="RU14" s="356"/>
      <c r="RV14" s="356"/>
      <c r="RW14" s="356"/>
      <c r="RX14" s="356"/>
      <c r="RY14" s="356"/>
      <c r="RZ14" s="356"/>
      <c r="SA14" s="356"/>
      <c r="SB14" s="356"/>
      <c r="SC14" s="356"/>
      <c r="SD14" s="356"/>
      <c r="SE14" s="356"/>
      <c r="SF14" s="356"/>
      <c r="SG14" s="356"/>
      <c r="SH14" s="356"/>
      <c r="SI14" s="356"/>
      <c r="SJ14" s="356"/>
      <c r="SK14" s="356"/>
      <c r="SL14" s="356"/>
      <c r="SM14" s="356"/>
      <c r="SN14" s="356"/>
      <c r="SO14" s="356"/>
      <c r="SP14" s="356"/>
      <c r="SQ14" s="356"/>
      <c r="SR14" s="356"/>
      <c r="SS14" s="356"/>
      <c r="ST14" s="356"/>
      <c r="SU14" s="356"/>
      <c r="SV14" s="356"/>
      <c r="SW14" s="356"/>
      <c r="SX14" s="356"/>
      <c r="SY14" s="356"/>
      <c r="SZ14" s="356"/>
      <c r="TA14" s="356"/>
      <c r="TB14" s="356"/>
      <c r="TC14" s="356"/>
      <c r="TD14" s="356"/>
      <c r="TE14" s="356"/>
      <c r="TF14" s="356"/>
      <c r="TG14" s="356"/>
      <c r="TH14" s="356"/>
      <c r="TI14" s="356"/>
      <c r="TJ14" s="356"/>
      <c r="TK14" s="356"/>
      <c r="TL14" s="356"/>
      <c r="TM14" s="356"/>
      <c r="TN14" s="356"/>
      <c r="TO14" s="356"/>
      <c r="TP14" s="356"/>
      <c r="TQ14" s="356"/>
      <c r="TR14" s="356"/>
      <c r="TS14" s="356"/>
      <c r="TT14" s="356"/>
      <c r="TU14" s="356"/>
      <c r="TV14" s="356"/>
      <c r="TW14" s="356"/>
      <c r="TX14" s="356"/>
      <c r="TY14" s="356"/>
      <c r="TZ14" s="356"/>
      <c r="UA14" s="356"/>
      <c r="UB14" s="356"/>
      <c r="UC14" s="356"/>
      <c r="UD14" s="356"/>
      <c r="UE14" s="356"/>
      <c r="UF14" s="356"/>
      <c r="UG14" s="356"/>
      <c r="UH14" s="356"/>
      <c r="UI14" s="356"/>
      <c r="UJ14" s="356"/>
      <c r="UK14" s="356"/>
      <c r="UL14" s="356"/>
      <c r="UM14" s="356"/>
      <c r="UN14" s="356"/>
      <c r="UO14" s="356"/>
      <c r="UP14" s="356"/>
      <c r="UQ14" s="356"/>
      <c r="UR14" s="356"/>
      <c r="US14" s="356"/>
      <c r="UT14" s="356"/>
      <c r="UU14" s="356"/>
      <c r="UV14" s="356"/>
      <c r="UW14" s="356"/>
      <c r="UX14" s="356"/>
      <c r="UY14" s="356"/>
      <c r="UZ14" s="356"/>
      <c r="VA14" s="356"/>
      <c r="VB14" s="356"/>
      <c r="VC14" s="356"/>
      <c r="VD14" s="356"/>
      <c r="VE14" s="356"/>
      <c r="VF14" s="356"/>
      <c r="VG14" s="356"/>
      <c r="VH14" s="356"/>
      <c r="VI14" s="356"/>
      <c r="VJ14" s="356"/>
      <c r="VK14" s="356"/>
      <c r="VL14" s="356"/>
      <c r="VM14" s="356"/>
      <c r="VN14" s="356"/>
      <c r="VO14" s="356"/>
      <c r="VP14" s="356"/>
      <c r="VQ14" s="356"/>
      <c r="VR14" s="356"/>
      <c r="VS14" s="356"/>
      <c r="VT14" s="356"/>
      <c r="VU14" s="356"/>
      <c r="VV14" s="356"/>
      <c r="VW14" s="356"/>
      <c r="VX14" s="356"/>
      <c r="VY14" s="356"/>
      <c r="VZ14" s="356"/>
      <c r="WA14" s="356"/>
      <c r="WB14" s="356"/>
      <c r="WC14" s="356"/>
      <c r="WD14" s="356"/>
      <c r="WE14" s="356"/>
      <c r="WF14" s="356"/>
      <c r="WG14" s="356"/>
      <c r="WH14" s="356"/>
      <c r="WI14" s="356"/>
      <c r="WJ14" s="356"/>
      <c r="WK14" s="356"/>
      <c r="WL14" s="356"/>
      <c r="WM14" s="356"/>
      <c r="WN14" s="356"/>
      <c r="WO14" s="356"/>
      <c r="WP14" s="356"/>
      <c r="WQ14" s="356"/>
      <c r="WR14" s="356"/>
      <c r="WS14" s="356"/>
      <c r="WT14" s="356"/>
      <c r="WU14" s="356"/>
      <c r="WV14" s="356"/>
      <c r="WW14" s="356"/>
      <c r="WX14" s="356"/>
      <c r="WY14" s="356"/>
      <c r="WZ14" s="356"/>
      <c r="XA14" s="356"/>
      <c r="XB14" s="356"/>
      <c r="XC14" s="356"/>
      <c r="XD14" s="356"/>
      <c r="XE14" s="356"/>
      <c r="XF14" s="356"/>
      <c r="XG14" s="356"/>
      <c r="XH14" s="356"/>
      <c r="XI14" s="356"/>
      <c r="XJ14" s="356"/>
      <c r="XK14" s="356"/>
      <c r="XL14" s="356"/>
      <c r="XM14" s="356"/>
      <c r="XN14" s="356"/>
      <c r="XO14" s="356"/>
      <c r="XP14" s="356"/>
      <c r="XQ14" s="356"/>
      <c r="XR14" s="356"/>
      <c r="XS14" s="356"/>
      <c r="XT14" s="356"/>
      <c r="XU14" s="356"/>
      <c r="XV14" s="356"/>
      <c r="XW14" s="356"/>
      <c r="XX14" s="356"/>
      <c r="XY14" s="356"/>
      <c r="XZ14" s="356"/>
      <c r="YA14" s="356"/>
      <c r="YB14" s="356"/>
      <c r="YC14" s="356"/>
      <c r="YD14" s="356"/>
      <c r="YE14" s="356"/>
      <c r="YF14" s="356"/>
      <c r="YG14" s="356"/>
      <c r="YH14" s="356"/>
      <c r="YI14" s="356"/>
      <c r="YJ14" s="356"/>
      <c r="YK14" s="356"/>
      <c r="YL14" s="356"/>
      <c r="YM14" s="356"/>
      <c r="YN14" s="356"/>
      <c r="YO14" s="356"/>
      <c r="YP14" s="356"/>
      <c r="YQ14" s="356"/>
      <c r="YR14" s="356"/>
      <c r="YS14" s="356"/>
      <c r="YT14" s="356"/>
      <c r="YU14" s="356"/>
      <c r="YV14" s="356"/>
      <c r="YW14" s="356"/>
      <c r="YX14" s="356"/>
      <c r="YY14" s="356"/>
      <c r="YZ14" s="356"/>
      <c r="ZA14" s="356"/>
      <c r="ZB14" s="356"/>
      <c r="ZC14" s="356"/>
      <c r="ZD14" s="356"/>
      <c r="ZE14" s="356"/>
      <c r="ZF14" s="356"/>
      <c r="ZG14" s="356"/>
      <c r="ZH14" s="356"/>
      <c r="ZI14" s="356"/>
      <c r="ZJ14" s="356"/>
      <c r="ZK14" s="356"/>
      <c r="ZL14" s="356"/>
      <c r="ZM14" s="356"/>
      <c r="ZN14" s="356"/>
      <c r="ZO14" s="356"/>
      <c r="ZP14" s="356"/>
      <c r="ZQ14" s="356"/>
      <c r="ZR14" s="356"/>
      <c r="ZS14" s="356"/>
      <c r="ZT14" s="356"/>
      <c r="ZU14" s="356"/>
      <c r="ZV14" s="356"/>
      <c r="ZW14" s="356"/>
      <c r="ZX14" s="356"/>
      <c r="ZY14" s="356"/>
      <c r="ZZ14" s="356"/>
      <c r="AAA14" s="356"/>
      <c r="AAB14" s="356"/>
      <c r="AAC14" s="356"/>
      <c r="AAD14" s="356"/>
      <c r="AAE14" s="356"/>
      <c r="AAF14" s="356"/>
      <c r="AAG14" s="356"/>
      <c r="AAH14" s="356"/>
      <c r="AAI14" s="356"/>
      <c r="AAJ14" s="356"/>
      <c r="AAK14" s="356"/>
      <c r="AAL14" s="356"/>
      <c r="AAM14" s="356"/>
      <c r="AAN14" s="356"/>
      <c r="AAO14" s="356"/>
      <c r="AAP14" s="356"/>
      <c r="AAQ14" s="356"/>
      <c r="AAR14" s="356"/>
      <c r="AAS14" s="356"/>
      <c r="AAT14" s="356"/>
      <c r="AAU14" s="356"/>
      <c r="AAV14" s="356"/>
      <c r="AAW14" s="356"/>
      <c r="AAX14" s="356"/>
      <c r="AAY14" s="356"/>
      <c r="AAZ14" s="356"/>
      <c r="ABA14" s="356"/>
      <c r="ABB14" s="356"/>
      <c r="ABC14" s="356"/>
      <c r="ABD14" s="356"/>
      <c r="ABE14" s="356"/>
      <c r="ABF14" s="356"/>
      <c r="ABG14" s="356"/>
      <c r="ABH14" s="356"/>
      <c r="ABI14" s="356"/>
      <c r="ABJ14" s="356"/>
      <c r="ABK14" s="356"/>
      <c r="ABL14" s="356"/>
      <c r="ABM14" s="356"/>
      <c r="ABN14" s="356"/>
      <c r="ABO14" s="356"/>
      <c r="ABP14" s="356"/>
      <c r="ABQ14" s="356"/>
      <c r="ABR14" s="356"/>
      <c r="ABS14" s="356"/>
      <c r="ABT14" s="356"/>
      <c r="ABU14" s="356"/>
      <c r="ABV14" s="356"/>
      <c r="ABW14" s="356"/>
      <c r="ABX14" s="356"/>
      <c r="ABY14" s="356"/>
      <c r="ABZ14" s="356"/>
      <c r="ACA14" s="356"/>
      <c r="ACB14" s="356"/>
      <c r="ACC14" s="356"/>
      <c r="ACD14" s="356"/>
      <c r="ACE14" s="356"/>
      <c r="ACF14" s="356"/>
      <c r="ACG14" s="356"/>
      <c r="ACH14" s="356"/>
      <c r="ACI14" s="356"/>
      <c r="ACJ14" s="356"/>
      <c r="ACK14" s="356"/>
      <c r="ACL14" s="356"/>
      <c r="ACM14" s="356"/>
      <c r="ACN14" s="356"/>
      <c r="ACO14" s="356"/>
      <c r="ACP14" s="356"/>
      <c r="ACQ14" s="356"/>
      <c r="ACR14" s="356"/>
      <c r="ACS14" s="356"/>
      <c r="ACT14" s="356"/>
      <c r="ACU14" s="356"/>
      <c r="ACV14" s="356"/>
      <c r="ACW14" s="356"/>
      <c r="ACX14" s="356"/>
      <c r="ACY14" s="356"/>
      <c r="ACZ14" s="356"/>
      <c r="ADA14" s="356"/>
      <c r="ADB14" s="356"/>
      <c r="ADC14" s="356"/>
      <c r="ADD14" s="356"/>
      <c r="ADE14" s="356"/>
      <c r="ADF14" s="356"/>
      <c r="ADG14" s="356"/>
      <c r="ADH14" s="356"/>
      <c r="ADI14" s="356"/>
      <c r="ADJ14" s="356"/>
      <c r="ADK14" s="356"/>
      <c r="ADL14" s="356"/>
      <c r="ADM14" s="356"/>
      <c r="ADN14" s="356"/>
      <c r="ADO14" s="356"/>
      <c r="ADP14" s="356"/>
      <c r="ADQ14" s="356"/>
      <c r="ADR14" s="356"/>
      <c r="ADS14" s="356"/>
      <c r="ADT14" s="356"/>
      <c r="ADU14" s="356"/>
      <c r="ADV14" s="356"/>
      <c r="ADW14" s="356"/>
      <c r="ADX14" s="356"/>
      <c r="ADY14" s="356"/>
      <c r="ADZ14" s="356"/>
      <c r="AEA14" s="356"/>
      <c r="AEB14" s="356"/>
      <c r="AEC14" s="356"/>
      <c r="AED14" s="356"/>
      <c r="AEE14" s="356"/>
      <c r="AEF14" s="356"/>
      <c r="AEG14" s="356"/>
      <c r="AEH14" s="356"/>
      <c r="AEI14" s="356"/>
      <c r="AEJ14" s="356"/>
      <c r="AEK14" s="356"/>
      <c r="AEL14" s="356"/>
      <c r="AEM14" s="356"/>
      <c r="AEN14" s="356"/>
      <c r="AEO14" s="356"/>
      <c r="AEP14" s="356"/>
      <c r="AEQ14" s="356"/>
      <c r="AER14" s="356"/>
      <c r="AES14" s="356"/>
      <c r="AET14" s="356"/>
      <c r="AEU14" s="356"/>
      <c r="AEV14" s="356"/>
      <c r="AEW14" s="356"/>
      <c r="AEX14" s="356"/>
      <c r="AEY14" s="356"/>
      <c r="AEZ14" s="356"/>
      <c r="AFA14" s="356"/>
      <c r="AFB14" s="356"/>
      <c r="AFC14" s="356"/>
      <c r="AFD14" s="356"/>
      <c r="AFE14" s="356"/>
      <c r="AFF14" s="356"/>
      <c r="AFG14" s="356"/>
      <c r="AFH14" s="356"/>
      <c r="AFI14" s="356"/>
      <c r="AFJ14" s="356"/>
      <c r="AFK14" s="356"/>
      <c r="AFL14" s="356"/>
      <c r="AFM14" s="356"/>
      <c r="AFN14" s="356"/>
      <c r="AFO14" s="356"/>
      <c r="AFP14" s="356"/>
      <c r="AFQ14" s="356"/>
      <c r="AFR14" s="356"/>
      <c r="AFS14" s="356"/>
      <c r="AFT14" s="356"/>
      <c r="AFU14" s="356"/>
      <c r="AFV14" s="356"/>
      <c r="AFW14" s="356"/>
      <c r="AFX14" s="356"/>
      <c r="AFY14" s="356"/>
      <c r="AFZ14" s="356"/>
      <c r="AGA14" s="356"/>
    </row>
    <row r="15" spans="1:859" s="184" customFormat="1" ht="33" customHeight="1" x14ac:dyDescent="0.2">
      <c r="A15" s="165" t="str">
        <f ca="1">IF((O15="X"),"■",IF(OR((O15&gt;=120),(O15="N/A")),"▲",IF(AND((O15&gt;=90),(O15&lt;120)),"►",IF(AND((O15&lt;90),(O15&gt;=0)),"◄",IF((O15&lt;0),"▼","")))))</f>
        <v>◄</v>
      </c>
      <c r="B15" s="184" t="s">
        <v>20</v>
      </c>
      <c r="C15" s="184" t="s">
        <v>1369</v>
      </c>
      <c r="D15" s="184" t="s">
        <v>22</v>
      </c>
      <c r="E15" s="184" t="s">
        <v>1370</v>
      </c>
      <c r="F15" s="184" t="s">
        <v>587</v>
      </c>
      <c r="G15" s="145" t="s">
        <v>588</v>
      </c>
      <c r="H15" s="184" t="s">
        <v>589</v>
      </c>
      <c r="I15" s="191">
        <v>720000</v>
      </c>
      <c r="L15" s="184" t="s">
        <v>27</v>
      </c>
      <c r="M15" s="193">
        <v>41918</v>
      </c>
      <c r="N15" s="193">
        <v>42283</v>
      </c>
      <c r="O15" s="184">
        <f ca="1">IF((N15="INDETERMINADO"),"N/A",IF((L15="ENCERRADO"),"X",(N15-TODAY())))</f>
        <v>64</v>
      </c>
      <c r="P15" s="194" t="s">
        <v>30</v>
      </c>
      <c r="Q15" s="194" t="s">
        <v>590</v>
      </c>
      <c r="R15" s="194" t="s">
        <v>43</v>
      </c>
      <c r="S15" s="194" t="s">
        <v>30</v>
      </c>
      <c r="T15" s="194"/>
      <c r="U15" s="194" t="s">
        <v>30</v>
      </c>
      <c r="V15" s="194"/>
      <c r="W15" s="194" t="s">
        <v>1371</v>
      </c>
      <c r="X15" s="356"/>
      <c r="Y15" s="356"/>
      <c r="Z15" s="356"/>
      <c r="AA15" s="356"/>
      <c r="AB15" s="356"/>
      <c r="AC15" s="356"/>
      <c r="AD15" s="356"/>
      <c r="AE15" s="356"/>
      <c r="AF15" s="356"/>
      <c r="AG15" s="356"/>
      <c r="AH15" s="356"/>
      <c r="AI15" s="356"/>
      <c r="AJ15" s="356"/>
      <c r="AK15" s="356"/>
      <c r="AL15" s="356"/>
      <c r="AM15" s="356"/>
      <c r="AN15" s="356"/>
      <c r="AO15" s="356"/>
      <c r="AP15" s="356"/>
      <c r="AQ15" s="356"/>
      <c r="AR15" s="356"/>
      <c r="AS15" s="356"/>
      <c r="AT15" s="356"/>
      <c r="AU15" s="356"/>
      <c r="AV15" s="356"/>
      <c r="AW15" s="356"/>
      <c r="AX15" s="356"/>
      <c r="AY15" s="356"/>
      <c r="AZ15" s="356"/>
      <c r="BA15" s="356"/>
      <c r="BB15" s="356"/>
      <c r="BC15" s="356"/>
      <c r="BD15" s="356"/>
      <c r="BE15" s="356"/>
      <c r="BF15" s="356"/>
      <c r="BG15" s="356"/>
      <c r="BH15" s="356"/>
      <c r="BI15" s="356"/>
      <c r="BJ15" s="356"/>
      <c r="BK15" s="356"/>
      <c r="BL15" s="356"/>
      <c r="BM15" s="356"/>
      <c r="BN15" s="356"/>
      <c r="BO15" s="356"/>
      <c r="BP15" s="356"/>
      <c r="BQ15" s="356"/>
      <c r="BR15" s="356"/>
      <c r="BS15" s="356"/>
      <c r="BT15" s="356"/>
      <c r="BU15" s="356"/>
      <c r="BV15" s="356"/>
      <c r="BW15" s="356"/>
      <c r="BX15" s="356"/>
      <c r="BY15" s="356"/>
      <c r="BZ15" s="356"/>
      <c r="CA15" s="356"/>
      <c r="CB15" s="356"/>
      <c r="CC15" s="356"/>
      <c r="CD15" s="356"/>
      <c r="CE15" s="356"/>
      <c r="CF15" s="356"/>
      <c r="CG15" s="356"/>
      <c r="CH15" s="356"/>
      <c r="CI15" s="356"/>
      <c r="CJ15" s="356"/>
      <c r="CK15" s="356"/>
      <c r="CL15" s="356"/>
      <c r="CM15" s="356"/>
      <c r="CN15" s="356"/>
      <c r="CO15" s="356"/>
      <c r="CP15" s="356"/>
      <c r="CQ15" s="356"/>
      <c r="CR15" s="356"/>
      <c r="CS15" s="356"/>
      <c r="CT15" s="356"/>
      <c r="CU15" s="356"/>
      <c r="CV15" s="356"/>
      <c r="CW15" s="356"/>
      <c r="CX15" s="356"/>
      <c r="CY15" s="356"/>
      <c r="CZ15" s="356"/>
      <c r="DA15" s="356"/>
      <c r="DB15" s="356"/>
      <c r="DC15" s="356"/>
      <c r="DD15" s="356"/>
      <c r="DE15" s="356"/>
      <c r="DF15" s="356"/>
      <c r="DG15" s="356"/>
      <c r="DH15" s="356"/>
      <c r="DI15" s="356"/>
      <c r="DJ15" s="356"/>
      <c r="DK15" s="356"/>
      <c r="DL15" s="356"/>
      <c r="DM15" s="356"/>
      <c r="DN15" s="356"/>
      <c r="DO15" s="356"/>
      <c r="DP15" s="356"/>
      <c r="DQ15" s="356"/>
      <c r="DR15" s="356"/>
      <c r="DS15" s="356"/>
      <c r="DT15" s="356"/>
      <c r="DU15" s="356"/>
      <c r="DV15" s="356"/>
      <c r="DW15" s="356"/>
      <c r="DX15" s="356"/>
      <c r="DY15" s="356"/>
      <c r="DZ15" s="356"/>
      <c r="EA15" s="356"/>
      <c r="EB15" s="356"/>
      <c r="EC15" s="356"/>
      <c r="ED15" s="356"/>
      <c r="EE15" s="356"/>
      <c r="EF15" s="356"/>
      <c r="EG15" s="356"/>
      <c r="EH15" s="356"/>
      <c r="EI15" s="356"/>
      <c r="EJ15" s="356"/>
      <c r="EK15" s="356"/>
      <c r="EL15" s="356"/>
      <c r="EM15" s="356"/>
      <c r="EN15" s="356"/>
      <c r="EO15" s="356"/>
      <c r="EP15" s="356"/>
      <c r="EQ15" s="356"/>
      <c r="ER15" s="356"/>
      <c r="ES15" s="356"/>
      <c r="ET15" s="356"/>
      <c r="EU15" s="356"/>
      <c r="EV15" s="356"/>
      <c r="EW15" s="356"/>
      <c r="EX15" s="356"/>
      <c r="EY15" s="356"/>
      <c r="EZ15" s="356"/>
      <c r="FA15" s="356"/>
      <c r="FB15" s="356"/>
      <c r="FC15" s="356"/>
      <c r="FD15" s="356"/>
      <c r="FE15" s="356"/>
      <c r="FF15" s="356"/>
      <c r="FG15" s="356"/>
      <c r="FH15" s="356"/>
      <c r="FI15" s="356"/>
      <c r="FJ15" s="356"/>
      <c r="FK15" s="356"/>
      <c r="FL15" s="356"/>
      <c r="FM15" s="356"/>
      <c r="FN15" s="356"/>
      <c r="FO15" s="356"/>
      <c r="FP15" s="356"/>
      <c r="FQ15" s="356"/>
      <c r="FR15" s="356"/>
      <c r="FS15" s="356"/>
      <c r="FT15" s="356"/>
      <c r="FU15" s="356"/>
      <c r="FV15" s="356"/>
      <c r="FW15" s="356"/>
      <c r="FX15" s="356"/>
      <c r="FY15" s="356"/>
      <c r="FZ15" s="356"/>
      <c r="GA15" s="356"/>
      <c r="GB15" s="356"/>
      <c r="GC15" s="356"/>
      <c r="GD15" s="356"/>
      <c r="GE15" s="356"/>
      <c r="GF15" s="356"/>
      <c r="GG15" s="356"/>
      <c r="GH15" s="356"/>
      <c r="GI15" s="356"/>
      <c r="GJ15" s="356"/>
      <c r="GK15" s="356"/>
      <c r="GL15" s="356"/>
      <c r="GM15" s="356"/>
      <c r="GN15" s="356"/>
      <c r="GO15" s="356"/>
      <c r="GP15" s="356"/>
      <c r="GQ15" s="356"/>
      <c r="GR15" s="356"/>
      <c r="GS15" s="356"/>
      <c r="GT15" s="356"/>
      <c r="GU15" s="356"/>
      <c r="GV15" s="356"/>
      <c r="GW15" s="356"/>
      <c r="GX15" s="356"/>
      <c r="GY15" s="356"/>
      <c r="GZ15" s="356"/>
      <c r="HA15" s="356"/>
      <c r="HB15" s="356"/>
      <c r="HC15" s="356"/>
      <c r="HD15" s="356"/>
      <c r="HE15" s="356"/>
      <c r="HF15" s="356"/>
      <c r="HG15" s="356"/>
      <c r="HH15" s="356"/>
      <c r="HI15" s="356"/>
      <c r="HJ15" s="356"/>
      <c r="HK15" s="356"/>
      <c r="HL15" s="356"/>
      <c r="HM15" s="356"/>
      <c r="HN15" s="356"/>
      <c r="HO15" s="356"/>
      <c r="HP15" s="356"/>
      <c r="HQ15" s="356"/>
      <c r="HR15" s="356"/>
      <c r="HS15" s="356"/>
      <c r="HT15" s="356"/>
      <c r="HU15" s="356"/>
      <c r="HV15" s="356"/>
      <c r="HW15" s="356"/>
      <c r="HX15" s="356"/>
      <c r="HY15" s="356"/>
      <c r="HZ15" s="356"/>
      <c r="IA15" s="356"/>
      <c r="IB15" s="356"/>
      <c r="IC15" s="356"/>
      <c r="ID15" s="356"/>
      <c r="IE15" s="356"/>
      <c r="IF15" s="356"/>
      <c r="IG15" s="356"/>
      <c r="IH15" s="356"/>
      <c r="II15" s="356"/>
      <c r="IJ15" s="356"/>
      <c r="IK15" s="356"/>
      <c r="IL15" s="356"/>
      <c r="IM15" s="356"/>
      <c r="IN15" s="356"/>
      <c r="IO15" s="356"/>
      <c r="IP15" s="356"/>
      <c r="IQ15" s="356"/>
      <c r="IR15" s="356"/>
      <c r="IS15" s="356"/>
      <c r="IT15" s="356"/>
      <c r="IU15" s="356"/>
      <c r="IV15" s="356"/>
      <c r="IW15" s="356"/>
      <c r="IX15" s="356"/>
      <c r="IY15" s="356"/>
      <c r="IZ15" s="356"/>
      <c r="JA15" s="356"/>
      <c r="JB15" s="356"/>
      <c r="JC15" s="356"/>
      <c r="JD15" s="356"/>
      <c r="JE15" s="356"/>
      <c r="JF15" s="356"/>
      <c r="JG15" s="356"/>
      <c r="JH15" s="356"/>
      <c r="JI15" s="356"/>
      <c r="JJ15" s="356"/>
      <c r="JK15" s="356"/>
      <c r="JL15" s="356"/>
      <c r="JM15" s="356"/>
      <c r="JN15" s="356"/>
      <c r="JO15" s="356"/>
      <c r="JP15" s="356"/>
      <c r="JQ15" s="356"/>
      <c r="JR15" s="356"/>
      <c r="JS15" s="356"/>
      <c r="JT15" s="356"/>
      <c r="JU15" s="356"/>
      <c r="JV15" s="356"/>
      <c r="JW15" s="356"/>
      <c r="JX15" s="356"/>
      <c r="JY15" s="356"/>
      <c r="JZ15" s="356"/>
      <c r="KA15" s="356"/>
      <c r="KB15" s="356"/>
      <c r="KC15" s="356"/>
      <c r="KD15" s="356"/>
      <c r="KE15" s="356"/>
      <c r="KF15" s="356"/>
      <c r="KG15" s="356"/>
      <c r="KH15" s="356"/>
      <c r="KI15" s="356"/>
      <c r="KJ15" s="356"/>
      <c r="KK15" s="356"/>
      <c r="KL15" s="356"/>
      <c r="KM15" s="356"/>
      <c r="KN15" s="356"/>
      <c r="KO15" s="356"/>
      <c r="KP15" s="356"/>
      <c r="KQ15" s="356"/>
      <c r="KR15" s="356"/>
      <c r="KS15" s="356"/>
      <c r="KT15" s="356"/>
      <c r="KU15" s="356"/>
      <c r="KV15" s="356"/>
      <c r="KW15" s="356"/>
      <c r="KX15" s="356"/>
      <c r="KY15" s="356"/>
      <c r="KZ15" s="356"/>
      <c r="LA15" s="356"/>
      <c r="LB15" s="356"/>
      <c r="LC15" s="356"/>
      <c r="LD15" s="356"/>
      <c r="LE15" s="356"/>
      <c r="LF15" s="356"/>
      <c r="LG15" s="356"/>
      <c r="LH15" s="356"/>
      <c r="LI15" s="356"/>
      <c r="LJ15" s="356"/>
      <c r="LK15" s="356"/>
      <c r="LL15" s="356"/>
      <c r="LM15" s="356"/>
      <c r="LN15" s="356"/>
      <c r="LO15" s="356"/>
      <c r="LP15" s="356"/>
      <c r="LQ15" s="356"/>
      <c r="LR15" s="356"/>
      <c r="LS15" s="356"/>
      <c r="LT15" s="356"/>
      <c r="LU15" s="356"/>
      <c r="LV15" s="356"/>
      <c r="LW15" s="356"/>
      <c r="LX15" s="356"/>
      <c r="LY15" s="356"/>
      <c r="LZ15" s="356"/>
      <c r="MA15" s="356"/>
      <c r="MB15" s="356"/>
      <c r="MC15" s="356"/>
      <c r="MD15" s="356"/>
      <c r="ME15" s="356"/>
      <c r="MF15" s="356"/>
      <c r="MG15" s="356"/>
      <c r="MH15" s="356"/>
      <c r="MI15" s="356"/>
      <c r="MJ15" s="356"/>
      <c r="MK15" s="356"/>
      <c r="ML15" s="356"/>
      <c r="MM15" s="356"/>
      <c r="MN15" s="356"/>
      <c r="MO15" s="356"/>
      <c r="MP15" s="356"/>
      <c r="MQ15" s="356"/>
      <c r="MR15" s="356"/>
      <c r="MS15" s="356"/>
      <c r="MT15" s="356"/>
      <c r="MU15" s="356"/>
      <c r="MV15" s="356"/>
      <c r="MW15" s="356"/>
      <c r="MX15" s="356"/>
      <c r="MY15" s="356"/>
      <c r="MZ15" s="356"/>
      <c r="NA15" s="356"/>
      <c r="NB15" s="356"/>
      <c r="NC15" s="356"/>
      <c r="ND15" s="356"/>
      <c r="NE15" s="356"/>
      <c r="NF15" s="356"/>
      <c r="NG15" s="356"/>
      <c r="NH15" s="356"/>
      <c r="NI15" s="356"/>
      <c r="NJ15" s="356"/>
      <c r="NK15" s="356"/>
      <c r="NL15" s="356"/>
      <c r="NM15" s="356"/>
      <c r="NN15" s="356"/>
      <c r="NO15" s="356"/>
      <c r="NP15" s="356"/>
      <c r="NQ15" s="356"/>
      <c r="NR15" s="356"/>
      <c r="NS15" s="356"/>
      <c r="NT15" s="356"/>
      <c r="NU15" s="356"/>
      <c r="NV15" s="356"/>
      <c r="NW15" s="356"/>
      <c r="NX15" s="356"/>
      <c r="NY15" s="356"/>
      <c r="NZ15" s="356"/>
      <c r="OA15" s="356"/>
      <c r="OB15" s="356"/>
      <c r="OC15" s="356"/>
      <c r="OD15" s="356"/>
      <c r="OE15" s="356"/>
      <c r="OF15" s="356"/>
      <c r="OG15" s="356"/>
      <c r="OH15" s="356"/>
      <c r="OI15" s="356"/>
      <c r="OJ15" s="356"/>
      <c r="OK15" s="356"/>
      <c r="OL15" s="356"/>
      <c r="OM15" s="356"/>
      <c r="ON15" s="356"/>
      <c r="OO15" s="356"/>
      <c r="OP15" s="356"/>
      <c r="OQ15" s="356"/>
      <c r="OR15" s="356"/>
      <c r="OS15" s="356"/>
      <c r="OT15" s="356"/>
      <c r="OU15" s="356"/>
      <c r="OV15" s="356"/>
      <c r="OW15" s="356"/>
      <c r="OX15" s="356"/>
      <c r="OY15" s="356"/>
      <c r="OZ15" s="356"/>
      <c r="PA15" s="356"/>
      <c r="PB15" s="356"/>
      <c r="PC15" s="356"/>
      <c r="PD15" s="356"/>
      <c r="PE15" s="356"/>
      <c r="PF15" s="356"/>
      <c r="PG15" s="356"/>
      <c r="PH15" s="356"/>
      <c r="PI15" s="356"/>
      <c r="PJ15" s="356"/>
      <c r="PK15" s="356"/>
      <c r="PL15" s="356"/>
      <c r="PM15" s="356"/>
      <c r="PN15" s="356"/>
      <c r="PO15" s="356"/>
      <c r="PP15" s="356"/>
      <c r="PQ15" s="356"/>
      <c r="PR15" s="356"/>
      <c r="PS15" s="356"/>
      <c r="PT15" s="356"/>
      <c r="PU15" s="356"/>
      <c r="PV15" s="356"/>
      <c r="PW15" s="356"/>
      <c r="PX15" s="356"/>
      <c r="PY15" s="356"/>
      <c r="PZ15" s="356"/>
      <c r="QA15" s="356"/>
      <c r="QB15" s="356"/>
      <c r="QC15" s="356"/>
      <c r="QD15" s="356"/>
      <c r="QE15" s="356"/>
      <c r="QF15" s="356"/>
      <c r="QG15" s="356"/>
      <c r="QH15" s="356"/>
      <c r="QI15" s="356"/>
      <c r="QJ15" s="356"/>
      <c r="QK15" s="356"/>
      <c r="QL15" s="356"/>
      <c r="QM15" s="356"/>
      <c r="QN15" s="356"/>
      <c r="QO15" s="356"/>
      <c r="QP15" s="356"/>
      <c r="QQ15" s="356"/>
      <c r="QR15" s="356"/>
      <c r="QS15" s="356"/>
      <c r="QT15" s="356"/>
      <c r="QU15" s="356"/>
      <c r="QV15" s="356"/>
      <c r="QW15" s="356"/>
      <c r="QX15" s="356"/>
      <c r="QY15" s="356"/>
      <c r="QZ15" s="356"/>
      <c r="RA15" s="356"/>
      <c r="RB15" s="356"/>
      <c r="RC15" s="356"/>
      <c r="RD15" s="356"/>
      <c r="RE15" s="356"/>
      <c r="RF15" s="356"/>
      <c r="RG15" s="356"/>
      <c r="RH15" s="356"/>
      <c r="RI15" s="356"/>
      <c r="RJ15" s="356"/>
      <c r="RK15" s="356"/>
      <c r="RL15" s="356"/>
      <c r="RM15" s="356"/>
      <c r="RN15" s="356"/>
      <c r="RO15" s="356"/>
      <c r="RP15" s="356"/>
      <c r="RQ15" s="356"/>
      <c r="RR15" s="356"/>
      <c r="RS15" s="356"/>
      <c r="RT15" s="356"/>
      <c r="RU15" s="356"/>
      <c r="RV15" s="356"/>
      <c r="RW15" s="356"/>
      <c r="RX15" s="356"/>
      <c r="RY15" s="356"/>
      <c r="RZ15" s="356"/>
      <c r="SA15" s="356"/>
      <c r="SB15" s="356"/>
      <c r="SC15" s="356"/>
      <c r="SD15" s="356"/>
      <c r="SE15" s="356"/>
      <c r="SF15" s="356"/>
      <c r="SG15" s="356"/>
      <c r="SH15" s="356"/>
      <c r="SI15" s="356"/>
      <c r="SJ15" s="356"/>
      <c r="SK15" s="356"/>
      <c r="SL15" s="356"/>
      <c r="SM15" s="356"/>
      <c r="SN15" s="356"/>
      <c r="SO15" s="356"/>
      <c r="SP15" s="356"/>
      <c r="SQ15" s="356"/>
      <c r="SR15" s="356"/>
      <c r="SS15" s="356"/>
      <c r="ST15" s="356"/>
      <c r="SU15" s="356"/>
      <c r="SV15" s="356"/>
      <c r="SW15" s="356"/>
      <c r="SX15" s="356"/>
      <c r="SY15" s="356"/>
      <c r="SZ15" s="356"/>
      <c r="TA15" s="356"/>
      <c r="TB15" s="356"/>
      <c r="TC15" s="356"/>
      <c r="TD15" s="356"/>
      <c r="TE15" s="356"/>
      <c r="TF15" s="356"/>
      <c r="TG15" s="356"/>
      <c r="TH15" s="356"/>
      <c r="TI15" s="356"/>
      <c r="TJ15" s="356"/>
      <c r="TK15" s="356"/>
      <c r="TL15" s="356"/>
      <c r="TM15" s="356"/>
      <c r="TN15" s="356"/>
      <c r="TO15" s="356"/>
      <c r="TP15" s="356"/>
      <c r="TQ15" s="356"/>
      <c r="TR15" s="356"/>
      <c r="TS15" s="356"/>
      <c r="TT15" s="356"/>
      <c r="TU15" s="356"/>
      <c r="TV15" s="356"/>
      <c r="TW15" s="356"/>
      <c r="TX15" s="356"/>
      <c r="TY15" s="356"/>
      <c r="TZ15" s="356"/>
      <c r="UA15" s="356"/>
      <c r="UB15" s="356"/>
      <c r="UC15" s="356"/>
      <c r="UD15" s="356"/>
      <c r="UE15" s="356"/>
      <c r="UF15" s="356"/>
      <c r="UG15" s="356"/>
      <c r="UH15" s="356"/>
      <c r="UI15" s="356"/>
      <c r="UJ15" s="356"/>
      <c r="UK15" s="356"/>
      <c r="UL15" s="356"/>
      <c r="UM15" s="356"/>
      <c r="UN15" s="356"/>
      <c r="UO15" s="356"/>
      <c r="UP15" s="356"/>
      <c r="UQ15" s="356"/>
      <c r="UR15" s="356"/>
      <c r="US15" s="356"/>
      <c r="UT15" s="356"/>
      <c r="UU15" s="356"/>
      <c r="UV15" s="356"/>
      <c r="UW15" s="356"/>
      <c r="UX15" s="356"/>
      <c r="UY15" s="356"/>
      <c r="UZ15" s="356"/>
      <c r="VA15" s="356"/>
      <c r="VB15" s="356"/>
      <c r="VC15" s="356"/>
      <c r="VD15" s="356"/>
      <c r="VE15" s="356"/>
      <c r="VF15" s="356"/>
      <c r="VG15" s="356"/>
      <c r="VH15" s="356"/>
      <c r="VI15" s="356"/>
      <c r="VJ15" s="356"/>
      <c r="VK15" s="356"/>
      <c r="VL15" s="356"/>
      <c r="VM15" s="356"/>
      <c r="VN15" s="356"/>
      <c r="VO15" s="356"/>
      <c r="VP15" s="356"/>
      <c r="VQ15" s="356"/>
      <c r="VR15" s="356"/>
      <c r="VS15" s="356"/>
      <c r="VT15" s="356"/>
      <c r="VU15" s="356"/>
      <c r="VV15" s="356"/>
      <c r="VW15" s="356"/>
      <c r="VX15" s="356"/>
      <c r="VY15" s="356"/>
      <c r="VZ15" s="356"/>
      <c r="WA15" s="356"/>
      <c r="WB15" s="356"/>
      <c r="WC15" s="356"/>
      <c r="WD15" s="356"/>
      <c r="WE15" s="356"/>
      <c r="WF15" s="356"/>
      <c r="WG15" s="356"/>
      <c r="WH15" s="356"/>
      <c r="WI15" s="356"/>
      <c r="WJ15" s="356"/>
      <c r="WK15" s="356"/>
      <c r="WL15" s="356"/>
      <c r="WM15" s="356"/>
      <c r="WN15" s="356"/>
      <c r="WO15" s="356"/>
      <c r="WP15" s="356"/>
      <c r="WQ15" s="356"/>
      <c r="WR15" s="356"/>
      <c r="WS15" s="356"/>
      <c r="WT15" s="356"/>
      <c r="WU15" s="356"/>
      <c r="WV15" s="356"/>
      <c r="WW15" s="356"/>
      <c r="WX15" s="356"/>
      <c r="WY15" s="356"/>
      <c r="WZ15" s="356"/>
      <c r="XA15" s="356"/>
      <c r="XB15" s="356"/>
      <c r="XC15" s="356"/>
      <c r="XD15" s="356"/>
      <c r="XE15" s="356"/>
      <c r="XF15" s="356"/>
      <c r="XG15" s="356"/>
      <c r="XH15" s="356"/>
      <c r="XI15" s="356"/>
      <c r="XJ15" s="356"/>
      <c r="XK15" s="356"/>
      <c r="XL15" s="356"/>
      <c r="XM15" s="356"/>
      <c r="XN15" s="356"/>
      <c r="XO15" s="356"/>
      <c r="XP15" s="356"/>
      <c r="XQ15" s="356"/>
      <c r="XR15" s="356"/>
      <c r="XS15" s="356"/>
      <c r="XT15" s="356"/>
      <c r="XU15" s="356"/>
      <c r="XV15" s="356"/>
      <c r="XW15" s="356"/>
      <c r="XX15" s="356"/>
      <c r="XY15" s="356"/>
      <c r="XZ15" s="356"/>
      <c r="YA15" s="356"/>
      <c r="YB15" s="356"/>
      <c r="YC15" s="356"/>
      <c r="YD15" s="356"/>
      <c r="YE15" s="356"/>
      <c r="YF15" s="356"/>
      <c r="YG15" s="356"/>
      <c r="YH15" s="356"/>
      <c r="YI15" s="356"/>
      <c r="YJ15" s="356"/>
      <c r="YK15" s="356"/>
      <c r="YL15" s="356"/>
      <c r="YM15" s="356"/>
      <c r="YN15" s="356"/>
      <c r="YO15" s="356"/>
      <c r="YP15" s="356"/>
      <c r="YQ15" s="356"/>
      <c r="YR15" s="356"/>
      <c r="YS15" s="356"/>
      <c r="YT15" s="356"/>
      <c r="YU15" s="356"/>
      <c r="YV15" s="356"/>
      <c r="YW15" s="356"/>
      <c r="YX15" s="356"/>
      <c r="YY15" s="356"/>
      <c r="YZ15" s="356"/>
      <c r="ZA15" s="356"/>
      <c r="ZB15" s="356"/>
      <c r="ZC15" s="356"/>
      <c r="ZD15" s="356"/>
      <c r="ZE15" s="356"/>
      <c r="ZF15" s="356"/>
      <c r="ZG15" s="356"/>
      <c r="ZH15" s="356"/>
      <c r="ZI15" s="356"/>
      <c r="ZJ15" s="356"/>
      <c r="ZK15" s="356"/>
      <c r="ZL15" s="356"/>
      <c r="ZM15" s="356"/>
      <c r="ZN15" s="356"/>
      <c r="ZO15" s="356"/>
      <c r="ZP15" s="356"/>
      <c r="ZQ15" s="356"/>
      <c r="ZR15" s="356"/>
      <c r="ZS15" s="356"/>
      <c r="ZT15" s="356"/>
      <c r="ZU15" s="356"/>
      <c r="ZV15" s="356"/>
      <c r="ZW15" s="356"/>
      <c r="ZX15" s="356"/>
      <c r="ZY15" s="356"/>
      <c r="ZZ15" s="356"/>
      <c r="AAA15" s="356"/>
      <c r="AAB15" s="356"/>
      <c r="AAC15" s="356"/>
      <c r="AAD15" s="356"/>
      <c r="AAE15" s="356"/>
      <c r="AAF15" s="356"/>
      <c r="AAG15" s="356"/>
      <c r="AAH15" s="356"/>
      <c r="AAI15" s="356"/>
      <c r="AAJ15" s="356"/>
      <c r="AAK15" s="356"/>
      <c r="AAL15" s="356"/>
      <c r="AAM15" s="356"/>
      <c r="AAN15" s="356"/>
      <c r="AAO15" s="356"/>
      <c r="AAP15" s="356"/>
      <c r="AAQ15" s="356"/>
      <c r="AAR15" s="356"/>
      <c r="AAS15" s="356"/>
      <c r="AAT15" s="356"/>
      <c r="AAU15" s="356"/>
      <c r="AAV15" s="356"/>
      <c r="AAW15" s="356"/>
      <c r="AAX15" s="356"/>
      <c r="AAY15" s="356"/>
      <c r="AAZ15" s="356"/>
      <c r="ABA15" s="356"/>
      <c r="ABB15" s="356"/>
      <c r="ABC15" s="356"/>
      <c r="ABD15" s="356"/>
      <c r="ABE15" s="356"/>
      <c r="ABF15" s="356"/>
      <c r="ABG15" s="356"/>
      <c r="ABH15" s="356"/>
      <c r="ABI15" s="356"/>
      <c r="ABJ15" s="356"/>
      <c r="ABK15" s="356"/>
      <c r="ABL15" s="356"/>
      <c r="ABM15" s="356"/>
      <c r="ABN15" s="356"/>
      <c r="ABO15" s="356"/>
      <c r="ABP15" s="356"/>
      <c r="ABQ15" s="356"/>
      <c r="ABR15" s="356"/>
      <c r="ABS15" s="356"/>
      <c r="ABT15" s="356"/>
      <c r="ABU15" s="356"/>
      <c r="ABV15" s="356"/>
      <c r="ABW15" s="356"/>
      <c r="ABX15" s="356"/>
      <c r="ABY15" s="356"/>
      <c r="ABZ15" s="356"/>
      <c r="ACA15" s="356"/>
      <c r="ACB15" s="356"/>
      <c r="ACC15" s="356"/>
      <c r="ACD15" s="356"/>
      <c r="ACE15" s="356"/>
      <c r="ACF15" s="356"/>
      <c r="ACG15" s="356"/>
      <c r="ACH15" s="356"/>
      <c r="ACI15" s="356"/>
      <c r="ACJ15" s="356"/>
      <c r="ACK15" s="356"/>
      <c r="ACL15" s="356"/>
      <c r="ACM15" s="356"/>
      <c r="ACN15" s="356"/>
      <c r="ACO15" s="356"/>
      <c r="ACP15" s="356"/>
      <c r="ACQ15" s="356"/>
      <c r="ACR15" s="356"/>
      <c r="ACS15" s="356"/>
      <c r="ACT15" s="356"/>
      <c r="ACU15" s="356"/>
      <c r="ACV15" s="356"/>
      <c r="ACW15" s="356"/>
      <c r="ACX15" s="356"/>
      <c r="ACY15" s="356"/>
      <c r="ACZ15" s="356"/>
      <c r="ADA15" s="356"/>
      <c r="ADB15" s="356"/>
      <c r="ADC15" s="356"/>
      <c r="ADD15" s="356"/>
      <c r="ADE15" s="356"/>
      <c r="ADF15" s="356"/>
      <c r="ADG15" s="356"/>
      <c r="ADH15" s="356"/>
      <c r="ADI15" s="356"/>
      <c r="ADJ15" s="356"/>
      <c r="ADK15" s="356"/>
      <c r="ADL15" s="356"/>
      <c r="ADM15" s="356"/>
      <c r="ADN15" s="356"/>
      <c r="ADO15" s="356"/>
      <c r="ADP15" s="356"/>
      <c r="ADQ15" s="356"/>
      <c r="ADR15" s="356"/>
      <c r="ADS15" s="356"/>
      <c r="ADT15" s="356"/>
      <c r="ADU15" s="356"/>
      <c r="ADV15" s="356"/>
      <c r="ADW15" s="356"/>
      <c r="ADX15" s="356"/>
      <c r="ADY15" s="356"/>
      <c r="ADZ15" s="356"/>
      <c r="AEA15" s="356"/>
      <c r="AEB15" s="356"/>
      <c r="AEC15" s="356"/>
      <c r="AED15" s="356"/>
      <c r="AEE15" s="356"/>
      <c r="AEF15" s="356"/>
      <c r="AEG15" s="356"/>
      <c r="AEH15" s="356"/>
      <c r="AEI15" s="356"/>
      <c r="AEJ15" s="356"/>
      <c r="AEK15" s="356"/>
      <c r="AEL15" s="356"/>
      <c r="AEM15" s="356"/>
      <c r="AEN15" s="356"/>
      <c r="AEO15" s="356"/>
      <c r="AEP15" s="356"/>
      <c r="AEQ15" s="356"/>
      <c r="AER15" s="356"/>
      <c r="AES15" s="356"/>
      <c r="AET15" s="356"/>
      <c r="AEU15" s="356"/>
      <c r="AEV15" s="356"/>
      <c r="AEW15" s="356"/>
      <c r="AEX15" s="356"/>
      <c r="AEY15" s="356"/>
      <c r="AEZ15" s="356"/>
      <c r="AFA15" s="356"/>
      <c r="AFB15" s="356"/>
      <c r="AFC15" s="356"/>
      <c r="AFD15" s="356"/>
      <c r="AFE15" s="356"/>
      <c r="AFF15" s="356"/>
      <c r="AFG15" s="356"/>
      <c r="AFH15" s="356"/>
      <c r="AFI15" s="356"/>
      <c r="AFJ15" s="356"/>
      <c r="AFK15" s="356"/>
      <c r="AFL15" s="356"/>
      <c r="AFM15" s="356"/>
      <c r="AFN15" s="356"/>
      <c r="AFO15" s="356"/>
      <c r="AFP15" s="356"/>
      <c r="AFQ15" s="356"/>
      <c r="AFR15" s="356"/>
      <c r="AFS15" s="356"/>
      <c r="AFT15" s="356"/>
      <c r="AFU15" s="356"/>
      <c r="AFV15" s="356"/>
      <c r="AFW15" s="356"/>
      <c r="AFX15" s="356"/>
      <c r="AFY15" s="356"/>
      <c r="AFZ15" s="356"/>
      <c r="AGA15" s="356"/>
    </row>
    <row r="16" spans="1:859" s="184" customFormat="1" ht="33" customHeight="1" x14ac:dyDescent="0.2">
      <c r="A16" s="184" t="str">
        <f ca="1">IF((O16="X"),"■",IF(OR((O16&gt;=120),(O16="N/A")),"▲",IF(AND((O16&gt;=90),(O16&lt;120)),"►",IF(AND((O16&lt;90),(O16&gt;=0)),"◄",IF((O16&lt;0),"▼","")))))</f>
        <v>◄</v>
      </c>
      <c r="B16" s="184" t="s">
        <v>20</v>
      </c>
      <c r="C16" s="194" t="s">
        <v>403</v>
      </c>
      <c r="D16" s="184" t="s">
        <v>22</v>
      </c>
      <c r="E16" s="184" t="s">
        <v>404</v>
      </c>
      <c r="F16" s="184" t="s">
        <v>326</v>
      </c>
      <c r="G16" s="145" t="s">
        <v>405</v>
      </c>
      <c r="H16" s="184" t="s">
        <v>406</v>
      </c>
      <c r="I16" s="191">
        <v>12568.5</v>
      </c>
      <c r="J16" s="192">
        <v>12568.5</v>
      </c>
      <c r="K16" s="192">
        <f>I16-J16</f>
        <v>0</v>
      </c>
      <c r="L16" s="184" t="s">
        <v>27</v>
      </c>
      <c r="M16" s="198" t="s">
        <v>1132</v>
      </c>
      <c r="N16" s="193">
        <v>42284</v>
      </c>
      <c r="O16" s="184">
        <f ca="1">IF((N16="INDETERMINADO"),"N/A",IF((L16="ENCERRADO"),"X",(N16-TODAY())))</f>
        <v>65</v>
      </c>
      <c r="P16" s="194" t="s">
        <v>420</v>
      </c>
      <c r="Q16" s="183" t="s">
        <v>1111</v>
      </c>
      <c r="R16" s="184" t="s">
        <v>30</v>
      </c>
      <c r="S16" s="184" t="s">
        <v>30</v>
      </c>
      <c r="T16" s="184" t="s">
        <v>108</v>
      </c>
      <c r="U16" s="184" t="s">
        <v>30</v>
      </c>
      <c r="V16" s="183" t="s">
        <v>1095</v>
      </c>
      <c r="X16" s="356"/>
      <c r="Y16" s="356"/>
      <c r="Z16" s="356"/>
      <c r="AA16" s="356"/>
      <c r="AB16" s="356"/>
      <c r="AC16" s="356"/>
      <c r="AD16" s="356"/>
      <c r="AE16" s="356"/>
      <c r="AF16" s="356"/>
      <c r="AG16" s="356"/>
      <c r="AH16" s="356"/>
      <c r="AI16" s="356"/>
      <c r="AJ16" s="356"/>
      <c r="AK16" s="356"/>
      <c r="AL16" s="356"/>
      <c r="AM16" s="356"/>
      <c r="AN16" s="356"/>
      <c r="AO16" s="356"/>
      <c r="AP16" s="356"/>
      <c r="AQ16" s="356"/>
      <c r="AR16" s="356"/>
      <c r="AS16" s="356"/>
      <c r="AT16" s="356"/>
      <c r="AU16" s="356"/>
      <c r="AV16" s="356"/>
      <c r="AW16" s="356"/>
      <c r="AX16" s="356"/>
      <c r="AY16" s="356"/>
      <c r="AZ16" s="356"/>
      <c r="BA16" s="356"/>
      <c r="BB16" s="356"/>
      <c r="BC16" s="356"/>
      <c r="BD16" s="356"/>
      <c r="BE16" s="356"/>
      <c r="BF16" s="356"/>
      <c r="BG16" s="356"/>
      <c r="BH16" s="356"/>
      <c r="BI16" s="356"/>
      <c r="BJ16" s="356"/>
      <c r="BK16" s="356"/>
      <c r="BL16" s="356"/>
      <c r="BM16" s="356"/>
      <c r="BN16" s="356"/>
      <c r="BO16" s="356"/>
      <c r="BP16" s="356"/>
      <c r="BQ16" s="356"/>
      <c r="BR16" s="356"/>
      <c r="BS16" s="356"/>
      <c r="BT16" s="356"/>
      <c r="BU16" s="356"/>
      <c r="BV16" s="356"/>
      <c r="BW16" s="356"/>
      <c r="BX16" s="356"/>
      <c r="BY16" s="356"/>
      <c r="BZ16" s="356"/>
      <c r="CA16" s="356"/>
      <c r="CB16" s="356"/>
      <c r="CC16" s="356"/>
      <c r="CD16" s="356"/>
      <c r="CE16" s="356"/>
      <c r="CF16" s="356"/>
      <c r="CG16" s="356"/>
      <c r="CH16" s="356"/>
      <c r="CI16" s="356"/>
      <c r="CJ16" s="356"/>
      <c r="CK16" s="356"/>
      <c r="CL16" s="356"/>
      <c r="CM16" s="356"/>
      <c r="CN16" s="356"/>
      <c r="CO16" s="356"/>
      <c r="CP16" s="356"/>
      <c r="CQ16" s="356"/>
      <c r="CR16" s="356"/>
      <c r="CS16" s="356"/>
      <c r="CT16" s="356"/>
      <c r="CU16" s="356"/>
      <c r="CV16" s="356"/>
      <c r="CW16" s="356"/>
      <c r="CX16" s="356"/>
      <c r="CY16" s="356"/>
      <c r="CZ16" s="356"/>
      <c r="DA16" s="356"/>
      <c r="DB16" s="356"/>
      <c r="DC16" s="356"/>
      <c r="DD16" s="356"/>
      <c r="DE16" s="356"/>
      <c r="DF16" s="356"/>
      <c r="DG16" s="356"/>
      <c r="DH16" s="356"/>
      <c r="DI16" s="356"/>
      <c r="DJ16" s="356"/>
      <c r="DK16" s="356"/>
      <c r="DL16" s="356"/>
      <c r="DM16" s="356"/>
      <c r="DN16" s="356"/>
      <c r="DO16" s="356"/>
      <c r="DP16" s="356"/>
      <c r="DQ16" s="356"/>
      <c r="DR16" s="356"/>
      <c r="DS16" s="356"/>
      <c r="DT16" s="356"/>
      <c r="DU16" s="356"/>
      <c r="DV16" s="356"/>
      <c r="DW16" s="356"/>
      <c r="DX16" s="356"/>
      <c r="DY16" s="356"/>
      <c r="DZ16" s="356"/>
      <c r="EA16" s="356"/>
      <c r="EB16" s="356"/>
      <c r="EC16" s="356"/>
      <c r="ED16" s="356"/>
      <c r="EE16" s="356"/>
      <c r="EF16" s="356"/>
      <c r="EG16" s="356"/>
      <c r="EH16" s="356"/>
      <c r="EI16" s="356"/>
      <c r="EJ16" s="356"/>
      <c r="EK16" s="356"/>
      <c r="EL16" s="356"/>
      <c r="EM16" s="356"/>
      <c r="EN16" s="356"/>
      <c r="EO16" s="356"/>
      <c r="EP16" s="356"/>
      <c r="EQ16" s="356"/>
      <c r="ER16" s="356"/>
      <c r="ES16" s="356"/>
      <c r="ET16" s="356"/>
      <c r="EU16" s="356"/>
      <c r="EV16" s="356"/>
      <c r="EW16" s="356"/>
      <c r="EX16" s="356"/>
      <c r="EY16" s="356"/>
      <c r="EZ16" s="356"/>
      <c r="FA16" s="356"/>
      <c r="FB16" s="356"/>
      <c r="FC16" s="356"/>
      <c r="FD16" s="356"/>
      <c r="FE16" s="356"/>
      <c r="FF16" s="356"/>
      <c r="FG16" s="356"/>
      <c r="FH16" s="356"/>
      <c r="FI16" s="356"/>
      <c r="FJ16" s="356"/>
      <c r="FK16" s="356"/>
      <c r="FL16" s="356"/>
      <c r="FM16" s="356"/>
      <c r="FN16" s="356"/>
      <c r="FO16" s="356"/>
      <c r="FP16" s="356"/>
      <c r="FQ16" s="356"/>
      <c r="FR16" s="356"/>
      <c r="FS16" s="356"/>
      <c r="FT16" s="356"/>
      <c r="FU16" s="356"/>
      <c r="FV16" s="356"/>
      <c r="FW16" s="356"/>
      <c r="FX16" s="356"/>
      <c r="FY16" s="356"/>
      <c r="FZ16" s="356"/>
      <c r="GA16" s="356"/>
      <c r="GB16" s="356"/>
      <c r="GC16" s="356"/>
      <c r="GD16" s="356"/>
      <c r="GE16" s="356"/>
      <c r="GF16" s="356"/>
      <c r="GG16" s="356"/>
      <c r="GH16" s="356"/>
      <c r="GI16" s="356"/>
      <c r="GJ16" s="356"/>
      <c r="GK16" s="356"/>
      <c r="GL16" s="356"/>
      <c r="GM16" s="356"/>
      <c r="GN16" s="356"/>
      <c r="GO16" s="356"/>
      <c r="GP16" s="356"/>
      <c r="GQ16" s="356"/>
      <c r="GR16" s="356"/>
      <c r="GS16" s="356"/>
      <c r="GT16" s="356"/>
      <c r="GU16" s="356"/>
      <c r="GV16" s="356"/>
      <c r="GW16" s="356"/>
      <c r="GX16" s="356"/>
      <c r="GY16" s="356"/>
      <c r="GZ16" s="356"/>
      <c r="HA16" s="356"/>
      <c r="HB16" s="356"/>
      <c r="HC16" s="356"/>
      <c r="HD16" s="356"/>
      <c r="HE16" s="356"/>
      <c r="HF16" s="356"/>
      <c r="HG16" s="356"/>
      <c r="HH16" s="356"/>
      <c r="HI16" s="356"/>
      <c r="HJ16" s="356"/>
      <c r="HK16" s="356"/>
      <c r="HL16" s="356"/>
      <c r="HM16" s="356"/>
      <c r="HN16" s="356"/>
      <c r="HO16" s="356"/>
      <c r="HP16" s="356"/>
      <c r="HQ16" s="356"/>
      <c r="HR16" s="356"/>
      <c r="HS16" s="356"/>
      <c r="HT16" s="356"/>
      <c r="HU16" s="356"/>
      <c r="HV16" s="356"/>
      <c r="HW16" s="356"/>
      <c r="HX16" s="356"/>
      <c r="HY16" s="356"/>
      <c r="HZ16" s="356"/>
      <c r="IA16" s="356"/>
      <c r="IB16" s="356"/>
      <c r="IC16" s="356"/>
      <c r="ID16" s="356"/>
      <c r="IE16" s="356"/>
      <c r="IF16" s="356"/>
      <c r="IG16" s="356"/>
      <c r="IH16" s="356"/>
      <c r="II16" s="356"/>
      <c r="IJ16" s="356"/>
      <c r="IK16" s="356"/>
      <c r="IL16" s="356"/>
      <c r="IM16" s="356"/>
      <c r="IN16" s="356"/>
      <c r="IO16" s="356"/>
      <c r="IP16" s="356"/>
      <c r="IQ16" s="356"/>
      <c r="IR16" s="356"/>
      <c r="IS16" s="356"/>
      <c r="IT16" s="356"/>
      <c r="IU16" s="356"/>
      <c r="IV16" s="356"/>
      <c r="IW16" s="356"/>
      <c r="IX16" s="356"/>
      <c r="IY16" s="356"/>
      <c r="IZ16" s="356"/>
      <c r="JA16" s="356"/>
      <c r="JB16" s="356"/>
      <c r="JC16" s="356"/>
      <c r="JD16" s="356"/>
      <c r="JE16" s="356"/>
      <c r="JF16" s="356"/>
      <c r="JG16" s="356"/>
      <c r="JH16" s="356"/>
      <c r="JI16" s="356"/>
      <c r="JJ16" s="356"/>
      <c r="JK16" s="356"/>
      <c r="JL16" s="356"/>
      <c r="JM16" s="356"/>
      <c r="JN16" s="356"/>
      <c r="JO16" s="356"/>
      <c r="JP16" s="356"/>
      <c r="JQ16" s="356"/>
      <c r="JR16" s="356"/>
      <c r="JS16" s="356"/>
      <c r="JT16" s="356"/>
      <c r="JU16" s="356"/>
      <c r="JV16" s="356"/>
      <c r="JW16" s="356"/>
      <c r="JX16" s="356"/>
      <c r="JY16" s="356"/>
      <c r="JZ16" s="356"/>
      <c r="KA16" s="356"/>
      <c r="KB16" s="356"/>
      <c r="KC16" s="356"/>
      <c r="KD16" s="356"/>
      <c r="KE16" s="356"/>
      <c r="KF16" s="356"/>
      <c r="KG16" s="356"/>
      <c r="KH16" s="356"/>
      <c r="KI16" s="356"/>
      <c r="KJ16" s="356"/>
      <c r="KK16" s="356"/>
      <c r="KL16" s="356"/>
      <c r="KM16" s="356"/>
      <c r="KN16" s="356"/>
      <c r="KO16" s="356"/>
      <c r="KP16" s="356"/>
      <c r="KQ16" s="356"/>
      <c r="KR16" s="356"/>
      <c r="KS16" s="356"/>
      <c r="KT16" s="356"/>
      <c r="KU16" s="356"/>
      <c r="KV16" s="356"/>
      <c r="KW16" s="356"/>
      <c r="KX16" s="356"/>
      <c r="KY16" s="356"/>
      <c r="KZ16" s="356"/>
      <c r="LA16" s="356"/>
      <c r="LB16" s="356"/>
      <c r="LC16" s="356"/>
      <c r="LD16" s="356"/>
      <c r="LE16" s="356"/>
      <c r="LF16" s="356"/>
      <c r="LG16" s="356"/>
      <c r="LH16" s="356"/>
      <c r="LI16" s="356"/>
      <c r="LJ16" s="356"/>
      <c r="LK16" s="356"/>
      <c r="LL16" s="356"/>
      <c r="LM16" s="356"/>
      <c r="LN16" s="356"/>
      <c r="LO16" s="356"/>
      <c r="LP16" s="356"/>
      <c r="LQ16" s="356"/>
      <c r="LR16" s="356"/>
      <c r="LS16" s="356"/>
      <c r="LT16" s="356"/>
      <c r="LU16" s="356"/>
      <c r="LV16" s="356"/>
      <c r="LW16" s="356"/>
      <c r="LX16" s="356"/>
      <c r="LY16" s="356"/>
      <c r="LZ16" s="356"/>
      <c r="MA16" s="356"/>
      <c r="MB16" s="356"/>
      <c r="MC16" s="356"/>
      <c r="MD16" s="356"/>
      <c r="ME16" s="356"/>
      <c r="MF16" s="356"/>
      <c r="MG16" s="356"/>
      <c r="MH16" s="356"/>
      <c r="MI16" s="356"/>
      <c r="MJ16" s="356"/>
      <c r="MK16" s="356"/>
      <c r="ML16" s="356"/>
      <c r="MM16" s="356"/>
      <c r="MN16" s="356"/>
      <c r="MO16" s="356"/>
      <c r="MP16" s="356"/>
      <c r="MQ16" s="356"/>
      <c r="MR16" s="356"/>
      <c r="MS16" s="356"/>
      <c r="MT16" s="356"/>
      <c r="MU16" s="356"/>
      <c r="MV16" s="356"/>
      <c r="MW16" s="356"/>
      <c r="MX16" s="356"/>
      <c r="MY16" s="356"/>
      <c r="MZ16" s="356"/>
      <c r="NA16" s="356"/>
      <c r="NB16" s="356"/>
      <c r="NC16" s="356"/>
      <c r="ND16" s="356"/>
      <c r="NE16" s="356"/>
      <c r="NF16" s="356"/>
      <c r="NG16" s="356"/>
      <c r="NH16" s="356"/>
      <c r="NI16" s="356"/>
      <c r="NJ16" s="356"/>
      <c r="NK16" s="356"/>
      <c r="NL16" s="356"/>
      <c r="NM16" s="356"/>
      <c r="NN16" s="356"/>
      <c r="NO16" s="356"/>
      <c r="NP16" s="356"/>
      <c r="NQ16" s="356"/>
      <c r="NR16" s="356"/>
      <c r="NS16" s="356"/>
      <c r="NT16" s="356"/>
      <c r="NU16" s="356"/>
      <c r="NV16" s="356"/>
      <c r="NW16" s="356"/>
      <c r="NX16" s="356"/>
      <c r="NY16" s="356"/>
      <c r="NZ16" s="356"/>
      <c r="OA16" s="356"/>
      <c r="OB16" s="356"/>
      <c r="OC16" s="356"/>
      <c r="OD16" s="356"/>
      <c r="OE16" s="356"/>
      <c r="OF16" s="356"/>
      <c r="OG16" s="356"/>
      <c r="OH16" s="356"/>
      <c r="OI16" s="356"/>
      <c r="OJ16" s="356"/>
      <c r="OK16" s="356"/>
      <c r="OL16" s="356"/>
      <c r="OM16" s="356"/>
      <c r="ON16" s="356"/>
      <c r="OO16" s="356"/>
      <c r="OP16" s="356"/>
      <c r="OQ16" s="356"/>
      <c r="OR16" s="356"/>
      <c r="OS16" s="356"/>
      <c r="OT16" s="356"/>
      <c r="OU16" s="356"/>
      <c r="OV16" s="356"/>
      <c r="OW16" s="356"/>
      <c r="OX16" s="356"/>
      <c r="OY16" s="356"/>
      <c r="OZ16" s="356"/>
      <c r="PA16" s="356"/>
      <c r="PB16" s="356"/>
      <c r="PC16" s="356"/>
      <c r="PD16" s="356"/>
      <c r="PE16" s="356"/>
      <c r="PF16" s="356"/>
      <c r="PG16" s="356"/>
      <c r="PH16" s="356"/>
      <c r="PI16" s="356"/>
      <c r="PJ16" s="356"/>
      <c r="PK16" s="356"/>
      <c r="PL16" s="356"/>
      <c r="PM16" s="356"/>
      <c r="PN16" s="356"/>
      <c r="PO16" s="356"/>
      <c r="PP16" s="356"/>
      <c r="PQ16" s="356"/>
      <c r="PR16" s="356"/>
      <c r="PS16" s="356"/>
      <c r="PT16" s="356"/>
      <c r="PU16" s="356"/>
      <c r="PV16" s="356"/>
      <c r="PW16" s="356"/>
      <c r="PX16" s="356"/>
      <c r="PY16" s="356"/>
      <c r="PZ16" s="356"/>
      <c r="QA16" s="356"/>
      <c r="QB16" s="356"/>
      <c r="QC16" s="356"/>
      <c r="QD16" s="356"/>
      <c r="QE16" s="356"/>
      <c r="QF16" s="356"/>
      <c r="QG16" s="356"/>
      <c r="QH16" s="356"/>
      <c r="QI16" s="356"/>
      <c r="QJ16" s="356"/>
      <c r="QK16" s="356"/>
      <c r="QL16" s="356"/>
      <c r="QM16" s="356"/>
      <c r="QN16" s="356"/>
      <c r="QO16" s="356"/>
      <c r="QP16" s="356"/>
      <c r="QQ16" s="356"/>
      <c r="QR16" s="356"/>
      <c r="QS16" s="356"/>
      <c r="QT16" s="356"/>
      <c r="QU16" s="356"/>
      <c r="QV16" s="356"/>
      <c r="QW16" s="356"/>
      <c r="QX16" s="356"/>
      <c r="QY16" s="356"/>
      <c r="QZ16" s="356"/>
      <c r="RA16" s="356"/>
      <c r="RB16" s="356"/>
      <c r="RC16" s="356"/>
      <c r="RD16" s="356"/>
      <c r="RE16" s="356"/>
      <c r="RF16" s="356"/>
      <c r="RG16" s="356"/>
      <c r="RH16" s="356"/>
      <c r="RI16" s="356"/>
      <c r="RJ16" s="356"/>
      <c r="RK16" s="356"/>
      <c r="RL16" s="356"/>
      <c r="RM16" s="356"/>
      <c r="RN16" s="356"/>
      <c r="RO16" s="356"/>
      <c r="RP16" s="356"/>
      <c r="RQ16" s="356"/>
      <c r="RR16" s="356"/>
      <c r="RS16" s="356"/>
      <c r="RT16" s="356"/>
      <c r="RU16" s="356"/>
      <c r="RV16" s="356"/>
      <c r="RW16" s="356"/>
      <c r="RX16" s="356"/>
      <c r="RY16" s="356"/>
      <c r="RZ16" s="356"/>
      <c r="SA16" s="356"/>
      <c r="SB16" s="356"/>
      <c r="SC16" s="356"/>
      <c r="SD16" s="356"/>
      <c r="SE16" s="356"/>
      <c r="SF16" s="356"/>
      <c r="SG16" s="356"/>
      <c r="SH16" s="356"/>
      <c r="SI16" s="356"/>
      <c r="SJ16" s="356"/>
      <c r="SK16" s="356"/>
      <c r="SL16" s="356"/>
      <c r="SM16" s="356"/>
      <c r="SN16" s="356"/>
      <c r="SO16" s="356"/>
      <c r="SP16" s="356"/>
      <c r="SQ16" s="356"/>
      <c r="SR16" s="356"/>
      <c r="SS16" s="356"/>
      <c r="ST16" s="356"/>
      <c r="SU16" s="356"/>
      <c r="SV16" s="356"/>
      <c r="SW16" s="356"/>
      <c r="SX16" s="356"/>
      <c r="SY16" s="356"/>
      <c r="SZ16" s="356"/>
      <c r="TA16" s="356"/>
      <c r="TB16" s="356"/>
      <c r="TC16" s="356"/>
      <c r="TD16" s="356"/>
      <c r="TE16" s="356"/>
      <c r="TF16" s="356"/>
      <c r="TG16" s="356"/>
      <c r="TH16" s="356"/>
      <c r="TI16" s="356"/>
      <c r="TJ16" s="356"/>
      <c r="TK16" s="356"/>
      <c r="TL16" s="356"/>
      <c r="TM16" s="356"/>
      <c r="TN16" s="356"/>
      <c r="TO16" s="356"/>
      <c r="TP16" s="356"/>
      <c r="TQ16" s="356"/>
      <c r="TR16" s="356"/>
      <c r="TS16" s="356"/>
      <c r="TT16" s="356"/>
      <c r="TU16" s="356"/>
      <c r="TV16" s="356"/>
      <c r="TW16" s="356"/>
      <c r="TX16" s="356"/>
      <c r="TY16" s="356"/>
      <c r="TZ16" s="356"/>
      <c r="UA16" s="356"/>
      <c r="UB16" s="356"/>
      <c r="UC16" s="356"/>
      <c r="UD16" s="356"/>
      <c r="UE16" s="356"/>
      <c r="UF16" s="356"/>
      <c r="UG16" s="356"/>
      <c r="UH16" s="356"/>
      <c r="UI16" s="356"/>
      <c r="UJ16" s="356"/>
      <c r="UK16" s="356"/>
      <c r="UL16" s="356"/>
      <c r="UM16" s="356"/>
      <c r="UN16" s="356"/>
      <c r="UO16" s="356"/>
      <c r="UP16" s="356"/>
      <c r="UQ16" s="356"/>
      <c r="UR16" s="356"/>
      <c r="US16" s="356"/>
      <c r="UT16" s="356"/>
      <c r="UU16" s="356"/>
      <c r="UV16" s="356"/>
      <c r="UW16" s="356"/>
      <c r="UX16" s="356"/>
      <c r="UY16" s="356"/>
      <c r="UZ16" s="356"/>
      <c r="VA16" s="356"/>
      <c r="VB16" s="356"/>
      <c r="VC16" s="356"/>
      <c r="VD16" s="356"/>
      <c r="VE16" s="356"/>
      <c r="VF16" s="356"/>
      <c r="VG16" s="356"/>
      <c r="VH16" s="356"/>
      <c r="VI16" s="356"/>
      <c r="VJ16" s="356"/>
      <c r="VK16" s="356"/>
      <c r="VL16" s="356"/>
      <c r="VM16" s="356"/>
      <c r="VN16" s="356"/>
      <c r="VO16" s="356"/>
      <c r="VP16" s="356"/>
      <c r="VQ16" s="356"/>
      <c r="VR16" s="356"/>
      <c r="VS16" s="356"/>
      <c r="VT16" s="356"/>
      <c r="VU16" s="356"/>
      <c r="VV16" s="356"/>
      <c r="VW16" s="356"/>
      <c r="VX16" s="356"/>
      <c r="VY16" s="356"/>
      <c r="VZ16" s="356"/>
      <c r="WA16" s="356"/>
      <c r="WB16" s="356"/>
      <c r="WC16" s="356"/>
      <c r="WD16" s="356"/>
      <c r="WE16" s="356"/>
      <c r="WF16" s="356"/>
      <c r="WG16" s="356"/>
      <c r="WH16" s="356"/>
      <c r="WI16" s="356"/>
      <c r="WJ16" s="356"/>
      <c r="WK16" s="356"/>
      <c r="WL16" s="356"/>
      <c r="WM16" s="356"/>
      <c r="WN16" s="356"/>
      <c r="WO16" s="356"/>
      <c r="WP16" s="356"/>
      <c r="WQ16" s="356"/>
      <c r="WR16" s="356"/>
      <c r="WS16" s="356"/>
      <c r="WT16" s="356"/>
      <c r="WU16" s="356"/>
      <c r="WV16" s="356"/>
      <c r="WW16" s="356"/>
      <c r="WX16" s="356"/>
      <c r="WY16" s="356"/>
      <c r="WZ16" s="356"/>
      <c r="XA16" s="356"/>
      <c r="XB16" s="356"/>
      <c r="XC16" s="356"/>
      <c r="XD16" s="356"/>
      <c r="XE16" s="356"/>
      <c r="XF16" s="356"/>
      <c r="XG16" s="356"/>
      <c r="XH16" s="356"/>
      <c r="XI16" s="356"/>
      <c r="XJ16" s="356"/>
      <c r="XK16" s="356"/>
      <c r="XL16" s="356"/>
      <c r="XM16" s="356"/>
      <c r="XN16" s="356"/>
      <c r="XO16" s="356"/>
      <c r="XP16" s="356"/>
      <c r="XQ16" s="356"/>
      <c r="XR16" s="356"/>
      <c r="XS16" s="356"/>
      <c r="XT16" s="356"/>
      <c r="XU16" s="356"/>
      <c r="XV16" s="356"/>
      <c r="XW16" s="356"/>
      <c r="XX16" s="356"/>
      <c r="XY16" s="356"/>
      <c r="XZ16" s="356"/>
      <c r="YA16" s="356"/>
      <c r="YB16" s="356"/>
      <c r="YC16" s="356"/>
      <c r="YD16" s="356"/>
      <c r="YE16" s="356"/>
      <c r="YF16" s="356"/>
      <c r="YG16" s="356"/>
      <c r="YH16" s="356"/>
      <c r="YI16" s="356"/>
      <c r="YJ16" s="356"/>
      <c r="YK16" s="356"/>
      <c r="YL16" s="356"/>
      <c r="YM16" s="356"/>
      <c r="YN16" s="356"/>
      <c r="YO16" s="356"/>
      <c r="YP16" s="356"/>
      <c r="YQ16" s="356"/>
      <c r="YR16" s="356"/>
      <c r="YS16" s="356"/>
      <c r="YT16" s="356"/>
      <c r="YU16" s="356"/>
      <c r="YV16" s="356"/>
      <c r="YW16" s="356"/>
      <c r="YX16" s="356"/>
      <c r="YY16" s="356"/>
      <c r="YZ16" s="356"/>
      <c r="ZA16" s="356"/>
      <c r="ZB16" s="356"/>
      <c r="ZC16" s="356"/>
      <c r="ZD16" s="356"/>
      <c r="ZE16" s="356"/>
      <c r="ZF16" s="356"/>
      <c r="ZG16" s="356"/>
      <c r="ZH16" s="356"/>
      <c r="ZI16" s="356"/>
      <c r="ZJ16" s="356"/>
      <c r="ZK16" s="356"/>
      <c r="ZL16" s="356"/>
      <c r="ZM16" s="356"/>
      <c r="ZN16" s="356"/>
      <c r="ZO16" s="356"/>
      <c r="ZP16" s="356"/>
      <c r="ZQ16" s="356"/>
      <c r="ZR16" s="356"/>
      <c r="ZS16" s="356"/>
      <c r="ZT16" s="356"/>
      <c r="ZU16" s="356"/>
      <c r="ZV16" s="356"/>
      <c r="ZW16" s="356"/>
      <c r="ZX16" s="356"/>
      <c r="ZY16" s="356"/>
      <c r="ZZ16" s="356"/>
      <c r="AAA16" s="356"/>
      <c r="AAB16" s="356"/>
      <c r="AAC16" s="356"/>
      <c r="AAD16" s="356"/>
      <c r="AAE16" s="356"/>
      <c r="AAF16" s="356"/>
      <c r="AAG16" s="356"/>
      <c r="AAH16" s="356"/>
      <c r="AAI16" s="356"/>
      <c r="AAJ16" s="356"/>
      <c r="AAK16" s="356"/>
      <c r="AAL16" s="356"/>
      <c r="AAM16" s="356"/>
      <c r="AAN16" s="356"/>
      <c r="AAO16" s="356"/>
      <c r="AAP16" s="356"/>
      <c r="AAQ16" s="356"/>
      <c r="AAR16" s="356"/>
      <c r="AAS16" s="356"/>
      <c r="AAT16" s="356"/>
      <c r="AAU16" s="356"/>
      <c r="AAV16" s="356"/>
      <c r="AAW16" s="356"/>
      <c r="AAX16" s="356"/>
      <c r="AAY16" s="356"/>
      <c r="AAZ16" s="356"/>
      <c r="ABA16" s="356"/>
      <c r="ABB16" s="356"/>
      <c r="ABC16" s="356"/>
      <c r="ABD16" s="356"/>
      <c r="ABE16" s="356"/>
      <c r="ABF16" s="356"/>
      <c r="ABG16" s="356"/>
      <c r="ABH16" s="356"/>
      <c r="ABI16" s="356"/>
      <c r="ABJ16" s="356"/>
      <c r="ABK16" s="356"/>
      <c r="ABL16" s="356"/>
      <c r="ABM16" s="356"/>
      <c r="ABN16" s="356"/>
      <c r="ABO16" s="356"/>
      <c r="ABP16" s="356"/>
      <c r="ABQ16" s="356"/>
      <c r="ABR16" s="356"/>
      <c r="ABS16" s="356"/>
      <c r="ABT16" s="356"/>
      <c r="ABU16" s="356"/>
      <c r="ABV16" s="356"/>
      <c r="ABW16" s="356"/>
      <c r="ABX16" s="356"/>
      <c r="ABY16" s="356"/>
      <c r="ABZ16" s="356"/>
      <c r="ACA16" s="356"/>
      <c r="ACB16" s="356"/>
      <c r="ACC16" s="356"/>
      <c r="ACD16" s="356"/>
      <c r="ACE16" s="356"/>
      <c r="ACF16" s="356"/>
      <c r="ACG16" s="356"/>
      <c r="ACH16" s="356"/>
      <c r="ACI16" s="356"/>
      <c r="ACJ16" s="356"/>
      <c r="ACK16" s="356"/>
      <c r="ACL16" s="356"/>
      <c r="ACM16" s="356"/>
      <c r="ACN16" s="356"/>
      <c r="ACO16" s="356"/>
      <c r="ACP16" s="356"/>
      <c r="ACQ16" s="356"/>
      <c r="ACR16" s="356"/>
      <c r="ACS16" s="356"/>
      <c r="ACT16" s="356"/>
      <c r="ACU16" s="356"/>
      <c r="ACV16" s="356"/>
      <c r="ACW16" s="356"/>
      <c r="ACX16" s="356"/>
      <c r="ACY16" s="356"/>
      <c r="ACZ16" s="356"/>
      <c r="ADA16" s="356"/>
      <c r="ADB16" s="356"/>
      <c r="ADC16" s="356"/>
      <c r="ADD16" s="356"/>
      <c r="ADE16" s="356"/>
      <c r="ADF16" s="356"/>
      <c r="ADG16" s="356"/>
      <c r="ADH16" s="356"/>
      <c r="ADI16" s="356"/>
      <c r="ADJ16" s="356"/>
      <c r="ADK16" s="356"/>
      <c r="ADL16" s="356"/>
      <c r="ADM16" s="356"/>
      <c r="ADN16" s="356"/>
      <c r="ADO16" s="356"/>
      <c r="ADP16" s="356"/>
      <c r="ADQ16" s="356"/>
      <c r="ADR16" s="356"/>
      <c r="ADS16" s="356"/>
      <c r="ADT16" s="356"/>
      <c r="ADU16" s="356"/>
      <c r="ADV16" s="356"/>
      <c r="ADW16" s="356"/>
      <c r="ADX16" s="356"/>
      <c r="ADY16" s="356"/>
      <c r="ADZ16" s="356"/>
      <c r="AEA16" s="356"/>
      <c r="AEB16" s="356"/>
      <c r="AEC16" s="356"/>
      <c r="AED16" s="356"/>
      <c r="AEE16" s="356"/>
      <c r="AEF16" s="356"/>
      <c r="AEG16" s="356"/>
      <c r="AEH16" s="356"/>
      <c r="AEI16" s="356"/>
      <c r="AEJ16" s="356"/>
      <c r="AEK16" s="356"/>
      <c r="AEL16" s="356"/>
      <c r="AEM16" s="356"/>
      <c r="AEN16" s="356"/>
      <c r="AEO16" s="356"/>
      <c r="AEP16" s="356"/>
      <c r="AEQ16" s="356"/>
      <c r="AER16" s="356"/>
      <c r="AES16" s="356"/>
      <c r="AET16" s="356"/>
      <c r="AEU16" s="356"/>
      <c r="AEV16" s="356"/>
      <c r="AEW16" s="356"/>
      <c r="AEX16" s="356"/>
      <c r="AEY16" s="356"/>
      <c r="AEZ16" s="356"/>
      <c r="AFA16" s="356"/>
      <c r="AFB16" s="356"/>
      <c r="AFC16" s="356"/>
      <c r="AFD16" s="356"/>
      <c r="AFE16" s="356"/>
      <c r="AFF16" s="356"/>
      <c r="AFG16" s="356"/>
      <c r="AFH16" s="356"/>
      <c r="AFI16" s="356"/>
      <c r="AFJ16" s="356"/>
      <c r="AFK16" s="356"/>
      <c r="AFL16" s="356"/>
      <c r="AFM16" s="356"/>
      <c r="AFN16" s="356"/>
      <c r="AFO16" s="356"/>
      <c r="AFP16" s="356"/>
      <c r="AFQ16" s="356"/>
      <c r="AFR16" s="356"/>
      <c r="AFS16" s="356"/>
      <c r="AFT16" s="356"/>
      <c r="AFU16" s="356"/>
      <c r="AFV16" s="356"/>
      <c r="AFW16" s="356"/>
      <c r="AFX16" s="356"/>
      <c r="AFY16" s="356"/>
      <c r="AFZ16" s="356"/>
      <c r="AGA16" s="356"/>
    </row>
    <row r="17" spans="1:859" s="184" customFormat="1" ht="33" customHeight="1" x14ac:dyDescent="0.2">
      <c r="A17" s="184" t="str">
        <f ca="1">IF((O17="X"),"■",IF(OR((O17&gt;=120),(O17="N/A")),"▲",IF(AND((O17&gt;=90),(O17&lt;120)),"►",IF(AND((O17&lt;90),(O17&gt;=0)),"◄",IF((O17&lt;0),"▼","")))))</f>
        <v>◄</v>
      </c>
      <c r="B17" s="184" t="s">
        <v>20</v>
      </c>
      <c r="C17" s="194" t="s">
        <v>1136</v>
      </c>
      <c r="D17" s="184" t="s">
        <v>22</v>
      </c>
      <c r="E17" s="194" t="s">
        <v>1137</v>
      </c>
      <c r="F17" s="194" t="s">
        <v>1138</v>
      </c>
      <c r="G17" s="145" t="s">
        <v>1140</v>
      </c>
      <c r="H17" s="194" t="s">
        <v>1139</v>
      </c>
      <c r="I17" s="191">
        <v>84000</v>
      </c>
      <c r="J17" s="192"/>
      <c r="K17" s="192">
        <f>I17-J17</f>
        <v>84000</v>
      </c>
      <c r="L17" s="194" t="s">
        <v>27</v>
      </c>
      <c r="M17" s="193">
        <v>41925</v>
      </c>
      <c r="N17" s="193">
        <v>42290</v>
      </c>
      <c r="O17" s="184">
        <f ca="1">IF((N17="INDETERMINADO"),"N/A",IF((L17="ENCERRADO"),"X",(N17-TODAY())))</f>
        <v>71</v>
      </c>
      <c r="P17" s="194" t="s">
        <v>101</v>
      </c>
      <c r="Q17" s="183" t="s">
        <v>270</v>
      </c>
      <c r="R17" s="184" t="s">
        <v>30</v>
      </c>
      <c r="V17" s="183" t="s">
        <v>1095</v>
      </c>
      <c r="X17" s="356"/>
      <c r="Y17" s="356"/>
      <c r="Z17" s="356"/>
      <c r="AA17" s="356"/>
      <c r="AB17" s="356"/>
      <c r="AC17" s="356"/>
      <c r="AD17" s="356"/>
      <c r="AE17" s="356"/>
      <c r="AF17" s="356"/>
      <c r="AG17" s="356"/>
      <c r="AH17" s="356"/>
      <c r="AI17" s="356"/>
      <c r="AJ17" s="356"/>
      <c r="AK17" s="356"/>
      <c r="AL17" s="356"/>
      <c r="AM17" s="356"/>
      <c r="AN17" s="356"/>
      <c r="AO17" s="356"/>
      <c r="AP17" s="356"/>
      <c r="AQ17" s="356"/>
      <c r="AR17" s="356"/>
      <c r="AS17" s="356"/>
      <c r="AT17" s="356"/>
      <c r="AU17" s="356"/>
      <c r="AV17" s="356"/>
      <c r="AW17" s="356"/>
      <c r="AX17" s="356"/>
      <c r="AY17" s="356"/>
      <c r="AZ17" s="356"/>
      <c r="BA17" s="356"/>
      <c r="BB17" s="356"/>
      <c r="BC17" s="356"/>
      <c r="BD17" s="356"/>
      <c r="BE17" s="356"/>
      <c r="BF17" s="356"/>
      <c r="BG17" s="356"/>
      <c r="BH17" s="356"/>
      <c r="BI17" s="356"/>
      <c r="BJ17" s="356"/>
      <c r="BK17" s="356"/>
      <c r="BL17" s="356"/>
      <c r="BM17" s="356"/>
      <c r="BN17" s="356"/>
      <c r="BO17" s="356"/>
      <c r="BP17" s="356"/>
      <c r="BQ17" s="356"/>
      <c r="BR17" s="356"/>
      <c r="BS17" s="356"/>
      <c r="BT17" s="356"/>
      <c r="BU17" s="356"/>
      <c r="BV17" s="356"/>
      <c r="BW17" s="356"/>
      <c r="BX17" s="356"/>
      <c r="BY17" s="356"/>
      <c r="BZ17" s="356"/>
      <c r="CA17" s="356"/>
      <c r="CB17" s="356"/>
      <c r="CC17" s="356"/>
      <c r="CD17" s="356"/>
      <c r="CE17" s="356"/>
      <c r="CF17" s="356"/>
      <c r="CG17" s="356"/>
      <c r="CH17" s="356"/>
      <c r="CI17" s="356"/>
      <c r="CJ17" s="356"/>
      <c r="CK17" s="356"/>
      <c r="CL17" s="356"/>
      <c r="CM17" s="356"/>
      <c r="CN17" s="356"/>
      <c r="CO17" s="356"/>
      <c r="CP17" s="356"/>
      <c r="CQ17" s="356"/>
      <c r="CR17" s="356"/>
      <c r="CS17" s="356"/>
      <c r="CT17" s="356"/>
      <c r="CU17" s="356"/>
      <c r="CV17" s="356"/>
      <c r="CW17" s="356"/>
      <c r="CX17" s="356"/>
      <c r="CY17" s="356"/>
      <c r="CZ17" s="356"/>
      <c r="DA17" s="356"/>
      <c r="DB17" s="356"/>
      <c r="DC17" s="356"/>
      <c r="DD17" s="356"/>
      <c r="DE17" s="356"/>
      <c r="DF17" s="356"/>
      <c r="DG17" s="356"/>
      <c r="DH17" s="356"/>
      <c r="DI17" s="356"/>
      <c r="DJ17" s="356"/>
      <c r="DK17" s="356"/>
      <c r="DL17" s="356"/>
      <c r="DM17" s="356"/>
      <c r="DN17" s="356"/>
      <c r="DO17" s="356"/>
      <c r="DP17" s="356"/>
      <c r="DQ17" s="356"/>
      <c r="DR17" s="356"/>
      <c r="DS17" s="356"/>
      <c r="DT17" s="356"/>
      <c r="DU17" s="356"/>
      <c r="DV17" s="356"/>
      <c r="DW17" s="356"/>
      <c r="DX17" s="356"/>
      <c r="DY17" s="356"/>
      <c r="DZ17" s="356"/>
      <c r="EA17" s="356"/>
      <c r="EB17" s="356"/>
      <c r="EC17" s="356"/>
      <c r="ED17" s="356"/>
      <c r="EE17" s="356"/>
      <c r="EF17" s="356"/>
      <c r="EG17" s="356"/>
      <c r="EH17" s="356"/>
      <c r="EI17" s="356"/>
      <c r="EJ17" s="356"/>
      <c r="EK17" s="356"/>
      <c r="EL17" s="356"/>
      <c r="EM17" s="356"/>
      <c r="EN17" s="356"/>
      <c r="EO17" s="356"/>
      <c r="EP17" s="356"/>
      <c r="EQ17" s="356"/>
      <c r="ER17" s="356"/>
      <c r="ES17" s="356"/>
      <c r="ET17" s="356"/>
      <c r="EU17" s="356"/>
      <c r="EV17" s="356"/>
      <c r="EW17" s="356"/>
      <c r="EX17" s="356"/>
      <c r="EY17" s="356"/>
      <c r="EZ17" s="356"/>
      <c r="FA17" s="356"/>
      <c r="FB17" s="356"/>
      <c r="FC17" s="356"/>
      <c r="FD17" s="356"/>
      <c r="FE17" s="356"/>
      <c r="FF17" s="356"/>
      <c r="FG17" s="356"/>
      <c r="FH17" s="356"/>
      <c r="FI17" s="356"/>
      <c r="FJ17" s="356"/>
      <c r="FK17" s="356"/>
      <c r="FL17" s="356"/>
      <c r="FM17" s="356"/>
      <c r="FN17" s="356"/>
      <c r="FO17" s="356"/>
      <c r="FP17" s="356"/>
      <c r="FQ17" s="356"/>
      <c r="FR17" s="356"/>
      <c r="FS17" s="356"/>
      <c r="FT17" s="356"/>
      <c r="FU17" s="356"/>
      <c r="FV17" s="356"/>
      <c r="FW17" s="356"/>
      <c r="FX17" s="356"/>
      <c r="FY17" s="356"/>
      <c r="FZ17" s="356"/>
      <c r="GA17" s="356"/>
      <c r="GB17" s="356"/>
      <c r="GC17" s="356"/>
      <c r="GD17" s="356"/>
      <c r="GE17" s="356"/>
      <c r="GF17" s="356"/>
      <c r="GG17" s="356"/>
      <c r="GH17" s="356"/>
      <c r="GI17" s="356"/>
      <c r="GJ17" s="356"/>
      <c r="GK17" s="356"/>
      <c r="GL17" s="356"/>
      <c r="GM17" s="356"/>
      <c r="GN17" s="356"/>
      <c r="GO17" s="356"/>
      <c r="GP17" s="356"/>
      <c r="GQ17" s="356"/>
      <c r="GR17" s="356"/>
      <c r="GS17" s="356"/>
      <c r="GT17" s="356"/>
      <c r="GU17" s="356"/>
      <c r="GV17" s="356"/>
      <c r="GW17" s="356"/>
      <c r="GX17" s="356"/>
      <c r="GY17" s="356"/>
      <c r="GZ17" s="356"/>
      <c r="HA17" s="356"/>
      <c r="HB17" s="356"/>
      <c r="HC17" s="356"/>
      <c r="HD17" s="356"/>
      <c r="HE17" s="356"/>
      <c r="HF17" s="356"/>
      <c r="HG17" s="356"/>
      <c r="HH17" s="356"/>
      <c r="HI17" s="356"/>
      <c r="HJ17" s="356"/>
      <c r="HK17" s="356"/>
      <c r="HL17" s="356"/>
      <c r="HM17" s="356"/>
      <c r="HN17" s="356"/>
      <c r="HO17" s="356"/>
      <c r="HP17" s="356"/>
      <c r="HQ17" s="356"/>
      <c r="HR17" s="356"/>
      <c r="HS17" s="356"/>
      <c r="HT17" s="356"/>
      <c r="HU17" s="356"/>
      <c r="HV17" s="356"/>
      <c r="HW17" s="356"/>
      <c r="HX17" s="356"/>
      <c r="HY17" s="356"/>
      <c r="HZ17" s="356"/>
      <c r="IA17" s="356"/>
      <c r="IB17" s="356"/>
      <c r="IC17" s="356"/>
      <c r="ID17" s="356"/>
      <c r="IE17" s="356"/>
      <c r="IF17" s="356"/>
      <c r="IG17" s="356"/>
      <c r="IH17" s="356"/>
      <c r="II17" s="356"/>
      <c r="IJ17" s="356"/>
      <c r="IK17" s="356"/>
      <c r="IL17" s="356"/>
      <c r="IM17" s="356"/>
      <c r="IN17" s="356"/>
      <c r="IO17" s="356"/>
      <c r="IP17" s="356"/>
      <c r="IQ17" s="356"/>
      <c r="IR17" s="356"/>
      <c r="IS17" s="356"/>
      <c r="IT17" s="356"/>
      <c r="IU17" s="356"/>
      <c r="IV17" s="356"/>
      <c r="IW17" s="356"/>
      <c r="IX17" s="356"/>
      <c r="IY17" s="356"/>
      <c r="IZ17" s="356"/>
      <c r="JA17" s="356"/>
      <c r="JB17" s="356"/>
      <c r="JC17" s="356"/>
      <c r="JD17" s="356"/>
      <c r="JE17" s="356"/>
      <c r="JF17" s="356"/>
      <c r="JG17" s="356"/>
      <c r="JH17" s="356"/>
      <c r="JI17" s="356"/>
      <c r="JJ17" s="356"/>
      <c r="JK17" s="356"/>
      <c r="JL17" s="356"/>
      <c r="JM17" s="356"/>
      <c r="JN17" s="356"/>
      <c r="JO17" s="356"/>
      <c r="JP17" s="356"/>
      <c r="JQ17" s="356"/>
      <c r="JR17" s="356"/>
      <c r="JS17" s="356"/>
      <c r="JT17" s="356"/>
      <c r="JU17" s="356"/>
      <c r="JV17" s="356"/>
      <c r="JW17" s="356"/>
      <c r="JX17" s="356"/>
      <c r="JY17" s="356"/>
      <c r="JZ17" s="356"/>
      <c r="KA17" s="356"/>
      <c r="KB17" s="356"/>
      <c r="KC17" s="356"/>
      <c r="KD17" s="356"/>
      <c r="KE17" s="356"/>
      <c r="KF17" s="356"/>
      <c r="KG17" s="356"/>
      <c r="KH17" s="356"/>
      <c r="KI17" s="356"/>
      <c r="KJ17" s="356"/>
      <c r="KK17" s="356"/>
      <c r="KL17" s="356"/>
      <c r="KM17" s="356"/>
      <c r="KN17" s="356"/>
      <c r="KO17" s="356"/>
      <c r="KP17" s="356"/>
      <c r="KQ17" s="356"/>
      <c r="KR17" s="356"/>
      <c r="KS17" s="356"/>
      <c r="KT17" s="356"/>
      <c r="KU17" s="356"/>
      <c r="KV17" s="356"/>
      <c r="KW17" s="356"/>
      <c r="KX17" s="356"/>
      <c r="KY17" s="356"/>
      <c r="KZ17" s="356"/>
      <c r="LA17" s="356"/>
      <c r="LB17" s="356"/>
      <c r="LC17" s="356"/>
      <c r="LD17" s="356"/>
      <c r="LE17" s="356"/>
      <c r="LF17" s="356"/>
      <c r="LG17" s="356"/>
      <c r="LH17" s="356"/>
      <c r="LI17" s="356"/>
      <c r="LJ17" s="356"/>
      <c r="LK17" s="356"/>
      <c r="LL17" s="356"/>
      <c r="LM17" s="356"/>
      <c r="LN17" s="356"/>
      <c r="LO17" s="356"/>
      <c r="LP17" s="356"/>
      <c r="LQ17" s="356"/>
      <c r="LR17" s="356"/>
      <c r="LS17" s="356"/>
      <c r="LT17" s="356"/>
      <c r="LU17" s="356"/>
      <c r="LV17" s="356"/>
      <c r="LW17" s="356"/>
      <c r="LX17" s="356"/>
      <c r="LY17" s="356"/>
      <c r="LZ17" s="356"/>
      <c r="MA17" s="356"/>
      <c r="MB17" s="356"/>
      <c r="MC17" s="356"/>
      <c r="MD17" s="356"/>
      <c r="ME17" s="356"/>
      <c r="MF17" s="356"/>
      <c r="MG17" s="356"/>
      <c r="MH17" s="356"/>
      <c r="MI17" s="356"/>
      <c r="MJ17" s="356"/>
      <c r="MK17" s="356"/>
      <c r="ML17" s="356"/>
      <c r="MM17" s="356"/>
      <c r="MN17" s="356"/>
      <c r="MO17" s="356"/>
      <c r="MP17" s="356"/>
      <c r="MQ17" s="356"/>
      <c r="MR17" s="356"/>
      <c r="MS17" s="356"/>
      <c r="MT17" s="356"/>
      <c r="MU17" s="356"/>
      <c r="MV17" s="356"/>
      <c r="MW17" s="356"/>
      <c r="MX17" s="356"/>
      <c r="MY17" s="356"/>
      <c r="MZ17" s="356"/>
      <c r="NA17" s="356"/>
      <c r="NB17" s="356"/>
      <c r="NC17" s="356"/>
      <c r="ND17" s="356"/>
      <c r="NE17" s="356"/>
      <c r="NF17" s="356"/>
      <c r="NG17" s="356"/>
      <c r="NH17" s="356"/>
      <c r="NI17" s="356"/>
      <c r="NJ17" s="356"/>
      <c r="NK17" s="356"/>
      <c r="NL17" s="356"/>
      <c r="NM17" s="356"/>
      <c r="NN17" s="356"/>
      <c r="NO17" s="356"/>
      <c r="NP17" s="356"/>
      <c r="NQ17" s="356"/>
      <c r="NR17" s="356"/>
      <c r="NS17" s="356"/>
      <c r="NT17" s="356"/>
      <c r="NU17" s="356"/>
      <c r="NV17" s="356"/>
      <c r="NW17" s="356"/>
      <c r="NX17" s="356"/>
      <c r="NY17" s="356"/>
      <c r="NZ17" s="356"/>
      <c r="OA17" s="356"/>
      <c r="OB17" s="356"/>
      <c r="OC17" s="356"/>
      <c r="OD17" s="356"/>
      <c r="OE17" s="356"/>
      <c r="OF17" s="356"/>
      <c r="OG17" s="356"/>
      <c r="OH17" s="356"/>
      <c r="OI17" s="356"/>
      <c r="OJ17" s="356"/>
      <c r="OK17" s="356"/>
      <c r="OL17" s="356"/>
      <c r="OM17" s="356"/>
      <c r="ON17" s="356"/>
      <c r="OO17" s="356"/>
      <c r="OP17" s="356"/>
      <c r="OQ17" s="356"/>
      <c r="OR17" s="356"/>
      <c r="OS17" s="356"/>
      <c r="OT17" s="356"/>
      <c r="OU17" s="356"/>
      <c r="OV17" s="356"/>
      <c r="OW17" s="356"/>
      <c r="OX17" s="356"/>
      <c r="OY17" s="356"/>
      <c r="OZ17" s="356"/>
      <c r="PA17" s="356"/>
      <c r="PB17" s="356"/>
      <c r="PC17" s="356"/>
      <c r="PD17" s="356"/>
      <c r="PE17" s="356"/>
      <c r="PF17" s="356"/>
      <c r="PG17" s="356"/>
      <c r="PH17" s="356"/>
      <c r="PI17" s="356"/>
      <c r="PJ17" s="356"/>
      <c r="PK17" s="356"/>
      <c r="PL17" s="356"/>
      <c r="PM17" s="356"/>
      <c r="PN17" s="356"/>
      <c r="PO17" s="356"/>
      <c r="PP17" s="356"/>
      <c r="PQ17" s="356"/>
      <c r="PR17" s="356"/>
      <c r="PS17" s="356"/>
      <c r="PT17" s="356"/>
      <c r="PU17" s="356"/>
      <c r="PV17" s="356"/>
      <c r="PW17" s="356"/>
      <c r="PX17" s="356"/>
      <c r="PY17" s="356"/>
      <c r="PZ17" s="356"/>
      <c r="QA17" s="356"/>
      <c r="QB17" s="356"/>
      <c r="QC17" s="356"/>
      <c r="QD17" s="356"/>
      <c r="QE17" s="356"/>
      <c r="QF17" s="356"/>
      <c r="QG17" s="356"/>
      <c r="QH17" s="356"/>
      <c r="QI17" s="356"/>
      <c r="QJ17" s="356"/>
      <c r="QK17" s="356"/>
      <c r="QL17" s="356"/>
      <c r="QM17" s="356"/>
      <c r="QN17" s="356"/>
      <c r="QO17" s="356"/>
      <c r="QP17" s="356"/>
      <c r="QQ17" s="356"/>
      <c r="QR17" s="356"/>
      <c r="QS17" s="356"/>
      <c r="QT17" s="356"/>
      <c r="QU17" s="356"/>
      <c r="QV17" s="356"/>
      <c r="QW17" s="356"/>
      <c r="QX17" s="356"/>
      <c r="QY17" s="356"/>
      <c r="QZ17" s="356"/>
      <c r="RA17" s="356"/>
      <c r="RB17" s="356"/>
      <c r="RC17" s="356"/>
      <c r="RD17" s="356"/>
      <c r="RE17" s="356"/>
      <c r="RF17" s="356"/>
      <c r="RG17" s="356"/>
      <c r="RH17" s="356"/>
      <c r="RI17" s="356"/>
      <c r="RJ17" s="356"/>
      <c r="RK17" s="356"/>
      <c r="RL17" s="356"/>
      <c r="RM17" s="356"/>
      <c r="RN17" s="356"/>
      <c r="RO17" s="356"/>
      <c r="RP17" s="356"/>
      <c r="RQ17" s="356"/>
      <c r="RR17" s="356"/>
      <c r="RS17" s="356"/>
      <c r="RT17" s="356"/>
      <c r="RU17" s="356"/>
      <c r="RV17" s="356"/>
      <c r="RW17" s="356"/>
      <c r="RX17" s="356"/>
      <c r="RY17" s="356"/>
      <c r="RZ17" s="356"/>
      <c r="SA17" s="356"/>
      <c r="SB17" s="356"/>
      <c r="SC17" s="356"/>
      <c r="SD17" s="356"/>
      <c r="SE17" s="356"/>
      <c r="SF17" s="356"/>
      <c r="SG17" s="356"/>
      <c r="SH17" s="356"/>
      <c r="SI17" s="356"/>
      <c r="SJ17" s="356"/>
      <c r="SK17" s="356"/>
      <c r="SL17" s="356"/>
      <c r="SM17" s="356"/>
      <c r="SN17" s="356"/>
      <c r="SO17" s="356"/>
      <c r="SP17" s="356"/>
      <c r="SQ17" s="356"/>
      <c r="SR17" s="356"/>
      <c r="SS17" s="356"/>
      <c r="ST17" s="356"/>
      <c r="SU17" s="356"/>
      <c r="SV17" s="356"/>
      <c r="SW17" s="356"/>
      <c r="SX17" s="356"/>
      <c r="SY17" s="356"/>
      <c r="SZ17" s="356"/>
      <c r="TA17" s="356"/>
      <c r="TB17" s="356"/>
      <c r="TC17" s="356"/>
      <c r="TD17" s="356"/>
      <c r="TE17" s="356"/>
      <c r="TF17" s="356"/>
      <c r="TG17" s="356"/>
      <c r="TH17" s="356"/>
      <c r="TI17" s="356"/>
      <c r="TJ17" s="356"/>
      <c r="TK17" s="356"/>
      <c r="TL17" s="356"/>
      <c r="TM17" s="356"/>
      <c r="TN17" s="356"/>
      <c r="TO17" s="356"/>
      <c r="TP17" s="356"/>
      <c r="TQ17" s="356"/>
      <c r="TR17" s="356"/>
      <c r="TS17" s="356"/>
      <c r="TT17" s="356"/>
      <c r="TU17" s="356"/>
      <c r="TV17" s="356"/>
      <c r="TW17" s="356"/>
      <c r="TX17" s="356"/>
      <c r="TY17" s="356"/>
      <c r="TZ17" s="356"/>
      <c r="UA17" s="356"/>
      <c r="UB17" s="356"/>
      <c r="UC17" s="356"/>
      <c r="UD17" s="356"/>
      <c r="UE17" s="356"/>
      <c r="UF17" s="356"/>
      <c r="UG17" s="356"/>
      <c r="UH17" s="356"/>
      <c r="UI17" s="356"/>
      <c r="UJ17" s="356"/>
      <c r="UK17" s="356"/>
      <c r="UL17" s="356"/>
      <c r="UM17" s="356"/>
      <c r="UN17" s="356"/>
      <c r="UO17" s="356"/>
      <c r="UP17" s="356"/>
      <c r="UQ17" s="356"/>
      <c r="UR17" s="356"/>
      <c r="US17" s="356"/>
      <c r="UT17" s="356"/>
      <c r="UU17" s="356"/>
      <c r="UV17" s="356"/>
      <c r="UW17" s="356"/>
      <c r="UX17" s="356"/>
      <c r="UY17" s="356"/>
      <c r="UZ17" s="356"/>
      <c r="VA17" s="356"/>
      <c r="VB17" s="356"/>
      <c r="VC17" s="356"/>
      <c r="VD17" s="356"/>
      <c r="VE17" s="356"/>
      <c r="VF17" s="356"/>
      <c r="VG17" s="356"/>
      <c r="VH17" s="356"/>
      <c r="VI17" s="356"/>
      <c r="VJ17" s="356"/>
      <c r="VK17" s="356"/>
      <c r="VL17" s="356"/>
      <c r="VM17" s="356"/>
      <c r="VN17" s="356"/>
      <c r="VO17" s="356"/>
      <c r="VP17" s="356"/>
      <c r="VQ17" s="356"/>
      <c r="VR17" s="356"/>
      <c r="VS17" s="356"/>
      <c r="VT17" s="356"/>
      <c r="VU17" s="356"/>
      <c r="VV17" s="356"/>
      <c r="VW17" s="356"/>
      <c r="VX17" s="356"/>
      <c r="VY17" s="356"/>
      <c r="VZ17" s="356"/>
      <c r="WA17" s="356"/>
      <c r="WB17" s="356"/>
      <c r="WC17" s="356"/>
      <c r="WD17" s="356"/>
      <c r="WE17" s="356"/>
      <c r="WF17" s="356"/>
      <c r="WG17" s="356"/>
      <c r="WH17" s="356"/>
      <c r="WI17" s="356"/>
      <c r="WJ17" s="356"/>
      <c r="WK17" s="356"/>
      <c r="WL17" s="356"/>
      <c r="WM17" s="356"/>
      <c r="WN17" s="356"/>
      <c r="WO17" s="356"/>
      <c r="WP17" s="356"/>
      <c r="WQ17" s="356"/>
      <c r="WR17" s="356"/>
      <c r="WS17" s="356"/>
      <c r="WT17" s="356"/>
      <c r="WU17" s="356"/>
      <c r="WV17" s="356"/>
      <c r="WW17" s="356"/>
      <c r="WX17" s="356"/>
      <c r="WY17" s="356"/>
      <c r="WZ17" s="356"/>
      <c r="XA17" s="356"/>
      <c r="XB17" s="356"/>
      <c r="XC17" s="356"/>
      <c r="XD17" s="356"/>
      <c r="XE17" s="356"/>
      <c r="XF17" s="356"/>
      <c r="XG17" s="356"/>
      <c r="XH17" s="356"/>
      <c r="XI17" s="356"/>
      <c r="XJ17" s="356"/>
      <c r="XK17" s="356"/>
      <c r="XL17" s="356"/>
      <c r="XM17" s="356"/>
      <c r="XN17" s="356"/>
      <c r="XO17" s="356"/>
      <c r="XP17" s="356"/>
      <c r="XQ17" s="356"/>
      <c r="XR17" s="356"/>
      <c r="XS17" s="356"/>
      <c r="XT17" s="356"/>
      <c r="XU17" s="356"/>
      <c r="XV17" s="356"/>
      <c r="XW17" s="356"/>
      <c r="XX17" s="356"/>
      <c r="XY17" s="356"/>
      <c r="XZ17" s="356"/>
      <c r="YA17" s="356"/>
      <c r="YB17" s="356"/>
      <c r="YC17" s="356"/>
      <c r="YD17" s="356"/>
      <c r="YE17" s="356"/>
      <c r="YF17" s="356"/>
      <c r="YG17" s="356"/>
      <c r="YH17" s="356"/>
      <c r="YI17" s="356"/>
      <c r="YJ17" s="356"/>
      <c r="YK17" s="356"/>
      <c r="YL17" s="356"/>
      <c r="YM17" s="356"/>
      <c r="YN17" s="356"/>
      <c r="YO17" s="356"/>
      <c r="YP17" s="356"/>
      <c r="YQ17" s="356"/>
      <c r="YR17" s="356"/>
      <c r="YS17" s="356"/>
      <c r="YT17" s="356"/>
      <c r="YU17" s="356"/>
      <c r="YV17" s="356"/>
      <c r="YW17" s="356"/>
      <c r="YX17" s="356"/>
      <c r="YY17" s="356"/>
      <c r="YZ17" s="356"/>
      <c r="ZA17" s="356"/>
      <c r="ZB17" s="356"/>
      <c r="ZC17" s="356"/>
      <c r="ZD17" s="356"/>
      <c r="ZE17" s="356"/>
      <c r="ZF17" s="356"/>
      <c r="ZG17" s="356"/>
      <c r="ZH17" s="356"/>
      <c r="ZI17" s="356"/>
      <c r="ZJ17" s="356"/>
      <c r="ZK17" s="356"/>
      <c r="ZL17" s="356"/>
      <c r="ZM17" s="356"/>
      <c r="ZN17" s="356"/>
      <c r="ZO17" s="356"/>
      <c r="ZP17" s="356"/>
      <c r="ZQ17" s="356"/>
      <c r="ZR17" s="356"/>
      <c r="ZS17" s="356"/>
      <c r="ZT17" s="356"/>
      <c r="ZU17" s="356"/>
      <c r="ZV17" s="356"/>
      <c r="ZW17" s="356"/>
      <c r="ZX17" s="356"/>
      <c r="ZY17" s="356"/>
      <c r="ZZ17" s="356"/>
      <c r="AAA17" s="356"/>
      <c r="AAB17" s="356"/>
      <c r="AAC17" s="356"/>
      <c r="AAD17" s="356"/>
      <c r="AAE17" s="356"/>
      <c r="AAF17" s="356"/>
      <c r="AAG17" s="356"/>
      <c r="AAH17" s="356"/>
      <c r="AAI17" s="356"/>
      <c r="AAJ17" s="356"/>
      <c r="AAK17" s="356"/>
      <c r="AAL17" s="356"/>
      <c r="AAM17" s="356"/>
      <c r="AAN17" s="356"/>
      <c r="AAO17" s="356"/>
      <c r="AAP17" s="356"/>
      <c r="AAQ17" s="356"/>
      <c r="AAR17" s="356"/>
      <c r="AAS17" s="356"/>
      <c r="AAT17" s="356"/>
      <c r="AAU17" s="356"/>
      <c r="AAV17" s="356"/>
      <c r="AAW17" s="356"/>
      <c r="AAX17" s="356"/>
      <c r="AAY17" s="356"/>
      <c r="AAZ17" s="356"/>
      <c r="ABA17" s="356"/>
      <c r="ABB17" s="356"/>
      <c r="ABC17" s="356"/>
      <c r="ABD17" s="356"/>
      <c r="ABE17" s="356"/>
      <c r="ABF17" s="356"/>
      <c r="ABG17" s="356"/>
      <c r="ABH17" s="356"/>
      <c r="ABI17" s="356"/>
      <c r="ABJ17" s="356"/>
      <c r="ABK17" s="356"/>
      <c r="ABL17" s="356"/>
      <c r="ABM17" s="356"/>
      <c r="ABN17" s="356"/>
      <c r="ABO17" s="356"/>
      <c r="ABP17" s="356"/>
      <c r="ABQ17" s="356"/>
      <c r="ABR17" s="356"/>
      <c r="ABS17" s="356"/>
      <c r="ABT17" s="356"/>
      <c r="ABU17" s="356"/>
      <c r="ABV17" s="356"/>
      <c r="ABW17" s="356"/>
      <c r="ABX17" s="356"/>
      <c r="ABY17" s="356"/>
      <c r="ABZ17" s="356"/>
      <c r="ACA17" s="356"/>
      <c r="ACB17" s="356"/>
      <c r="ACC17" s="356"/>
      <c r="ACD17" s="356"/>
      <c r="ACE17" s="356"/>
      <c r="ACF17" s="356"/>
      <c r="ACG17" s="356"/>
      <c r="ACH17" s="356"/>
      <c r="ACI17" s="356"/>
      <c r="ACJ17" s="356"/>
      <c r="ACK17" s="356"/>
      <c r="ACL17" s="356"/>
      <c r="ACM17" s="356"/>
      <c r="ACN17" s="356"/>
      <c r="ACO17" s="356"/>
      <c r="ACP17" s="356"/>
      <c r="ACQ17" s="356"/>
      <c r="ACR17" s="356"/>
      <c r="ACS17" s="356"/>
      <c r="ACT17" s="356"/>
      <c r="ACU17" s="356"/>
      <c r="ACV17" s="356"/>
      <c r="ACW17" s="356"/>
      <c r="ACX17" s="356"/>
      <c r="ACY17" s="356"/>
      <c r="ACZ17" s="356"/>
      <c r="ADA17" s="356"/>
      <c r="ADB17" s="356"/>
      <c r="ADC17" s="356"/>
      <c r="ADD17" s="356"/>
      <c r="ADE17" s="356"/>
      <c r="ADF17" s="356"/>
      <c r="ADG17" s="356"/>
      <c r="ADH17" s="356"/>
      <c r="ADI17" s="356"/>
      <c r="ADJ17" s="356"/>
      <c r="ADK17" s="356"/>
      <c r="ADL17" s="356"/>
      <c r="ADM17" s="356"/>
      <c r="ADN17" s="356"/>
      <c r="ADO17" s="356"/>
      <c r="ADP17" s="356"/>
      <c r="ADQ17" s="356"/>
      <c r="ADR17" s="356"/>
      <c r="ADS17" s="356"/>
      <c r="ADT17" s="356"/>
      <c r="ADU17" s="356"/>
      <c r="ADV17" s="356"/>
      <c r="ADW17" s="356"/>
      <c r="ADX17" s="356"/>
      <c r="ADY17" s="356"/>
      <c r="ADZ17" s="356"/>
      <c r="AEA17" s="356"/>
      <c r="AEB17" s="356"/>
      <c r="AEC17" s="356"/>
      <c r="AED17" s="356"/>
      <c r="AEE17" s="356"/>
      <c r="AEF17" s="356"/>
      <c r="AEG17" s="356"/>
      <c r="AEH17" s="356"/>
      <c r="AEI17" s="356"/>
      <c r="AEJ17" s="356"/>
      <c r="AEK17" s="356"/>
      <c r="AEL17" s="356"/>
      <c r="AEM17" s="356"/>
      <c r="AEN17" s="356"/>
      <c r="AEO17" s="356"/>
      <c r="AEP17" s="356"/>
      <c r="AEQ17" s="356"/>
      <c r="AER17" s="356"/>
      <c r="AES17" s="356"/>
      <c r="AET17" s="356"/>
      <c r="AEU17" s="356"/>
      <c r="AEV17" s="356"/>
      <c r="AEW17" s="356"/>
      <c r="AEX17" s="356"/>
      <c r="AEY17" s="356"/>
      <c r="AEZ17" s="356"/>
      <c r="AFA17" s="356"/>
      <c r="AFB17" s="356"/>
      <c r="AFC17" s="356"/>
      <c r="AFD17" s="356"/>
      <c r="AFE17" s="356"/>
      <c r="AFF17" s="356"/>
      <c r="AFG17" s="356"/>
      <c r="AFH17" s="356"/>
      <c r="AFI17" s="356"/>
      <c r="AFJ17" s="356"/>
      <c r="AFK17" s="356"/>
      <c r="AFL17" s="356"/>
      <c r="AFM17" s="356"/>
      <c r="AFN17" s="356"/>
      <c r="AFO17" s="356"/>
      <c r="AFP17" s="356"/>
      <c r="AFQ17" s="356"/>
      <c r="AFR17" s="356"/>
      <c r="AFS17" s="356"/>
      <c r="AFT17" s="356"/>
      <c r="AFU17" s="356"/>
      <c r="AFV17" s="356"/>
      <c r="AFW17" s="356"/>
      <c r="AFX17" s="356"/>
      <c r="AFY17" s="356"/>
      <c r="AFZ17" s="356"/>
      <c r="AGA17" s="356"/>
    </row>
    <row r="18" spans="1:859" s="184" customFormat="1" ht="33" customHeight="1" x14ac:dyDescent="0.2">
      <c r="A18" s="184" t="str">
        <f ca="1">IF((O18="X"),"■",IF(OR((O18&gt;=120),(O18="N/A")),"▲",IF(AND((O18&gt;=90),(O18&lt;120)),"►",IF(AND((O18&lt;90),(O18&gt;=0)),"◄",IF((O18&lt;0),"▼","")))))</f>
        <v>◄</v>
      </c>
      <c r="B18" s="184" t="s">
        <v>20</v>
      </c>
      <c r="C18" s="194" t="s">
        <v>407</v>
      </c>
      <c r="D18" s="184" t="s">
        <v>22</v>
      </c>
      <c r="E18" s="184" t="s">
        <v>408</v>
      </c>
      <c r="F18" s="184" t="s">
        <v>409</v>
      </c>
      <c r="G18" s="145" t="s">
        <v>410</v>
      </c>
      <c r="H18" s="184" t="s">
        <v>411</v>
      </c>
      <c r="I18" s="191">
        <v>720</v>
      </c>
      <c r="J18" s="192">
        <v>120</v>
      </c>
      <c r="K18" s="192">
        <f>I18-J18</f>
        <v>600</v>
      </c>
      <c r="L18" s="184" t="s">
        <v>27</v>
      </c>
      <c r="M18" s="193">
        <v>41943</v>
      </c>
      <c r="N18" s="193">
        <v>42308</v>
      </c>
      <c r="O18" s="184">
        <f ca="1">IF((N18="INDETERMINADO"),"N/A",IF((L18="ENCERRADO"),"X",(N18-TODAY())))</f>
        <v>89</v>
      </c>
      <c r="P18" s="194" t="s">
        <v>745</v>
      </c>
      <c r="Q18" s="183" t="s">
        <v>752</v>
      </c>
      <c r="R18" s="184" t="s">
        <v>30</v>
      </c>
      <c r="S18" s="184" t="s">
        <v>30</v>
      </c>
      <c r="T18" s="184" t="s">
        <v>30</v>
      </c>
      <c r="U18" s="184" t="s">
        <v>30</v>
      </c>
      <c r="V18" s="183" t="s">
        <v>1095</v>
      </c>
      <c r="X18" s="356"/>
      <c r="Y18" s="356"/>
      <c r="Z18" s="356"/>
      <c r="AA18" s="356"/>
      <c r="AB18" s="356"/>
      <c r="AC18" s="356"/>
      <c r="AD18" s="356"/>
      <c r="AE18" s="356"/>
      <c r="AF18" s="356"/>
      <c r="AG18" s="356"/>
      <c r="AH18" s="356"/>
      <c r="AI18" s="356"/>
      <c r="AJ18" s="356"/>
      <c r="AK18" s="356"/>
      <c r="AL18" s="356"/>
      <c r="AM18" s="356"/>
      <c r="AN18" s="356"/>
      <c r="AO18" s="356"/>
      <c r="AP18" s="356"/>
      <c r="AQ18" s="356"/>
      <c r="AR18" s="356"/>
      <c r="AS18" s="356"/>
      <c r="AT18" s="356"/>
      <c r="AU18" s="356"/>
      <c r="AV18" s="356"/>
      <c r="AW18" s="356"/>
      <c r="AX18" s="356"/>
      <c r="AY18" s="356"/>
      <c r="AZ18" s="356"/>
      <c r="BA18" s="356"/>
      <c r="BB18" s="356"/>
      <c r="BC18" s="356"/>
      <c r="BD18" s="356"/>
      <c r="BE18" s="356"/>
      <c r="BF18" s="356"/>
      <c r="BG18" s="356"/>
      <c r="BH18" s="356"/>
      <c r="BI18" s="356"/>
      <c r="BJ18" s="356"/>
      <c r="BK18" s="356"/>
      <c r="BL18" s="356"/>
      <c r="BM18" s="356"/>
      <c r="BN18" s="356"/>
      <c r="BO18" s="356"/>
      <c r="BP18" s="356"/>
      <c r="BQ18" s="356"/>
      <c r="BR18" s="356"/>
      <c r="BS18" s="356"/>
      <c r="BT18" s="356"/>
      <c r="BU18" s="356"/>
      <c r="BV18" s="356"/>
      <c r="BW18" s="356"/>
      <c r="BX18" s="356"/>
      <c r="BY18" s="356"/>
      <c r="BZ18" s="356"/>
      <c r="CA18" s="356"/>
      <c r="CB18" s="356"/>
      <c r="CC18" s="356"/>
      <c r="CD18" s="356"/>
      <c r="CE18" s="356"/>
      <c r="CF18" s="356"/>
      <c r="CG18" s="356"/>
      <c r="CH18" s="356"/>
      <c r="CI18" s="356"/>
      <c r="CJ18" s="356"/>
      <c r="CK18" s="356"/>
      <c r="CL18" s="356"/>
      <c r="CM18" s="356"/>
      <c r="CN18" s="356"/>
      <c r="CO18" s="356"/>
      <c r="CP18" s="356"/>
      <c r="CQ18" s="356"/>
      <c r="CR18" s="356"/>
      <c r="CS18" s="356"/>
      <c r="CT18" s="356"/>
      <c r="CU18" s="356"/>
      <c r="CV18" s="356"/>
      <c r="CW18" s="356"/>
      <c r="CX18" s="356"/>
      <c r="CY18" s="356"/>
      <c r="CZ18" s="356"/>
      <c r="DA18" s="356"/>
      <c r="DB18" s="356"/>
      <c r="DC18" s="356"/>
      <c r="DD18" s="356"/>
      <c r="DE18" s="356"/>
      <c r="DF18" s="356"/>
      <c r="DG18" s="356"/>
      <c r="DH18" s="356"/>
      <c r="DI18" s="356"/>
      <c r="DJ18" s="356"/>
      <c r="DK18" s="356"/>
      <c r="DL18" s="356"/>
      <c r="DM18" s="356"/>
      <c r="DN18" s="356"/>
      <c r="DO18" s="356"/>
      <c r="DP18" s="356"/>
      <c r="DQ18" s="356"/>
      <c r="DR18" s="356"/>
      <c r="DS18" s="356"/>
      <c r="DT18" s="356"/>
      <c r="DU18" s="356"/>
      <c r="DV18" s="356"/>
      <c r="DW18" s="356"/>
      <c r="DX18" s="356"/>
      <c r="DY18" s="356"/>
      <c r="DZ18" s="356"/>
      <c r="EA18" s="356"/>
      <c r="EB18" s="356"/>
      <c r="EC18" s="356"/>
      <c r="ED18" s="356"/>
      <c r="EE18" s="356"/>
      <c r="EF18" s="356"/>
      <c r="EG18" s="356"/>
      <c r="EH18" s="356"/>
      <c r="EI18" s="356"/>
      <c r="EJ18" s="356"/>
      <c r="EK18" s="356"/>
      <c r="EL18" s="356"/>
      <c r="EM18" s="356"/>
      <c r="EN18" s="356"/>
      <c r="EO18" s="356"/>
      <c r="EP18" s="356"/>
      <c r="EQ18" s="356"/>
      <c r="ER18" s="356"/>
      <c r="ES18" s="356"/>
      <c r="ET18" s="356"/>
      <c r="EU18" s="356"/>
      <c r="EV18" s="356"/>
      <c r="EW18" s="356"/>
      <c r="EX18" s="356"/>
      <c r="EY18" s="356"/>
      <c r="EZ18" s="356"/>
      <c r="FA18" s="356"/>
      <c r="FB18" s="356"/>
      <c r="FC18" s="356"/>
      <c r="FD18" s="356"/>
      <c r="FE18" s="356"/>
      <c r="FF18" s="356"/>
      <c r="FG18" s="356"/>
      <c r="FH18" s="356"/>
      <c r="FI18" s="356"/>
      <c r="FJ18" s="356"/>
      <c r="FK18" s="356"/>
      <c r="FL18" s="356"/>
      <c r="FM18" s="356"/>
      <c r="FN18" s="356"/>
      <c r="FO18" s="356"/>
      <c r="FP18" s="356"/>
      <c r="FQ18" s="356"/>
      <c r="FR18" s="356"/>
      <c r="FS18" s="356"/>
      <c r="FT18" s="356"/>
      <c r="FU18" s="356"/>
      <c r="FV18" s="356"/>
      <c r="FW18" s="356"/>
      <c r="FX18" s="356"/>
      <c r="FY18" s="356"/>
      <c r="FZ18" s="356"/>
      <c r="GA18" s="356"/>
      <c r="GB18" s="356"/>
      <c r="GC18" s="356"/>
      <c r="GD18" s="356"/>
      <c r="GE18" s="356"/>
      <c r="GF18" s="356"/>
      <c r="GG18" s="356"/>
      <c r="GH18" s="356"/>
      <c r="GI18" s="356"/>
      <c r="GJ18" s="356"/>
      <c r="GK18" s="356"/>
      <c r="GL18" s="356"/>
      <c r="GM18" s="356"/>
      <c r="GN18" s="356"/>
      <c r="GO18" s="356"/>
      <c r="GP18" s="356"/>
      <c r="GQ18" s="356"/>
      <c r="GR18" s="356"/>
      <c r="GS18" s="356"/>
      <c r="GT18" s="356"/>
      <c r="GU18" s="356"/>
      <c r="GV18" s="356"/>
      <c r="GW18" s="356"/>
      <c r="GX18" s="356"/>
      <c r="GY18" s="356"/>
      <c r="GZ18" s="356"/>
      <c r="HA18" s="356"/>
      <c r="HB18" s="356"/>
      <c r="HC18" s="356"/>
      <c r="HD18" s="356"/>
      <c r="HE18" s="356"/>
      <c r="HF18" s="356"/>
      <c r="HG18" s="356"/>
      <c r="HH18" s="356"/>
      <c r="HI18" s="356"/>
      <c r="HJ18" s="356"/>
      <c r="HK18" s="356"/>
      <c r="HL18" s="356"/>
      <c r="HM18" s="356"/>
      <c r="HN18" s="356"/>
      <c r="HO18" s="356"/>
      <c r="HP18" s="356"/>
      <c r="HQ18" s="356"/>
      <c r="HR18" s="356"/>
      <c r="HS18" s="356"/>
      <c r="HT18" s="356"/>
      <c r="HU18" s="356"/>
      <c r="HV18" s="356"/>
      <c r="HW18" s="356"/>
      <c r="HX18" s="356"/>
      <c r="HY18" s="356"/>
      <c r="HZ18" s="356"/>
      <c r="IA18" s="356"/>
      <c r="IB18" s="356"/>
      <c r="IC18" s="356"/>
      <c r="ID18" s="356"/>
      <c r="IE18" s="356"/>
      <c r="IF18" s="356"/>
      <c r="IG18" s="356"/>
      <c r="IH18" s="356"/>
      <c r="II18" s="356"/>
      <c r="IJ18" s="356"/>
      <c r="IK18" s="356"/>
      <c r="IL18" s="356"/>
      <c r="IM18" s="356"/>
      <c r="IN18" s="356"/>
      <c r="IO18" s="356"/>
      <c r="IP18" s="356"/>
      <c r="IQ18" s="356"/>
      <c r="IR18" s="356"/>
      <c r="IS18" s="356"/>
      <c r="IT18" s="356"/>
      <c r="IU18" s="356"/>
      <c r="IV18" s="356"/>
      <c r="IW18" s="356"/>
      <c r="IX18" s="356"/>
      <c r="IY18" s="356"/>
      <c r="IZ18" s="356"/>
      <c r="JA18" s="356"/>
      <c r="JB18" s="356"/>
      <c r="JC18" s="356"/>
      <c r="JD18" s="356"/>
      <c r="JE18" s="356"/>
      <c r="JF18" s="356"/>
      <c r="JG18" s="356"/>
      <c r="JH18" s="356"/>
      <c r="JI18" s="356"/>
      <c r="JJ18" s="356"/>
      <c r="JK18" s="356"/>
      <c r="JL18" s="356"/>
      <c r="JM18" s="356"/>
      <c r="JN18" s="356"/>
      <c r="JO18" s="356"/>
      <c r="JP18" s="356"/>
      <c r="JQ18" s="356"/>
      <c r="JR18" s="356"/>
      <c r="JS18" s="356"/>
      <c r="JT18" s="356"/>
      <c r="JU18" s="356"/>
      <c r="JV18" s="356"/>
      <c r="JW18" s="356"/>
      <c r="JX18" s="356"/>
      <c r="JY18" s="356"/>
      <c r="JZ18" s="356"/>
      <c r="KA18" s="356"/>
      <c r="KB18" s="356"/>
      <c r="KC18" s="356"/>
      <c r="KD18" s="356"/>
      <c r="KE18" s="356"/>
      <c r="KF18" s="356"/>
      <c r="KG18" s="356"/>
      <c r="KH18" s="356"/>
      <c r="KI18" s="356"/>
      <c r="KJ18" s="356"/>
      <c r="KK18" s="356"/>
      <c r="KL18" s="356"/>
      <c r="KM18" s="356"/>
      <c r="KN18" s="356"/>
      <c r="KO18" s="356"/>
      <c r="KP18" s="356"/>
      <c r="KQ18" s="356"/>
      <c r="KR18" s="356"/>
      <c r="KS18" s="356"/>
      <c r="KT18" s="356"/>
      <c r="KU18" s="356"/>
      <c r="KV18" s="356"/>
      <c r="KW18" s="356"/>
      <c r="KX18" s="356"/>
      <c r="KY18" s="356"/>
      <c r="KZ18" s="356"/>
      <c r="LA18" s="356"/>
      <c r="LB18" s="356"/>
      <c r="LC18" s="356"/>
      <c r="LD18" s="356"/>
      <c r="LE18" s="356"/>
      <c r="LF18" s="356"/>
      <c r="LG18" s="356"/>
      <c r="LH18" s="356"/>
      <c r="LI18" s="356"/>
      <c r="LJ18" s="356"/>
      <c r="LK18" s="356"/>
      <c r="LL18" s="356"/>
      <c r="LM18" s="356"/>
      <c r="LN18" s="356"/>
      <c r="LO18" s="356"/>
      <c r="LP18" s="356"/>
      <c r="LQ18" s="356"/>
      <c r="LR18" s="356"/>
      <c r="LS18" s="356"/>
      <c r="LT18" s="356"/>
      <c r="LU18" s="356"/>
      <c r="LV18" s="356"/>
      <c r="LW18" s="356"/>
      <c r="LX18" s="356"/>
      <c r="LY18" s="356"/>
      <c r="LZ18" s="356"/>
      <c r="MA18" s="356"/>
      <c r="MB18" s="356"/>
      <c r="MC18" s="356"/>
      <c r="MD18" s="356"/>
      <c r="ME18" s="356"/>
      <c r="MF18" s="356"/>
      <c r="MG18" s="356"/>
      <c r="MH18" s="356"/>
      <c r="MI18" s="356"/>
      <c r="MJ18" s="356"/>
      <c r="MK18" s="356"/>
      <c r="ML18" s="356"/>
      <c r="MM18" s="356"/>
      <c r="MN18" s="356"/>
      <c r="MO18" s="356"/>
      <c r="MP18" s="356"/>
      <c r="MQ18" s="356"/>
      <c r="MR18" s="356"/>
      <c r="MS18" s="356"/>
      <c r="MT18" s="356"/>
      <c r="MU18" s="356"/>
      <c r="MV18" s="356"/>
      <c r="MW18" s="356"/>
      <c r="MX18" s="356"/>
      <c r="MY18" s="356"/>
      <c r="MZ18" s="356"/>
      <c r="NA18" s="356"/>
      <c r="NB18" s="356"/>
      <c r="NC18" s="356"/>
      <c r="ND18" s="356"/>
      <c r="NE18" s="356"/>
      <c r="NF18" s="356"/>
      <c r="NG18" s="356"/>
      <c r="NH18" s="356"/>
      <c r="NI18" s="356"/>
      <c r="NJ18" s="356"/>
      <c r="NK18" s="356"/>
      <c r="NL18" s="356"/>
      <c r="NM18" s="356"/>
      <c r="NN18" s="356"/>
      <c r="NO18" s="356"/>
      <c r="NP18" s="356"/>
      <c r="NQ18" s="356"/>
      <c r="NR18" s="356"/>
      <c r="NS18" s="356"/>
      <c r="NT18" s="356"/>
      <c r="NU18" s="356"/>
      <c r="NV18" s="356"/>
      <c r="NW18" s="356"/>
      <c r="NX18" s="356"/>
      <c r="NY18" s="356"/>
      <c r="NZ18" s="356"/>
      <c r="OA18" s="356"/>
      <c r="OB18" s="356"/>
      <c r="OC18" s="356"/>
      <c r="OD18" s="356"/>
      <c r="OE18" s="356"/>
      <c r="OF18" s="356"/>
      <c r="OG18" s="356"/>
      <c r="OH18" s="356"/>
      <c r="OI18" s="356"/>
      <c r="OJ18" s="356"/>
      <c r="OK18" s="356"/>
      <c r="OL18" s="356"/>
      <c r="OM18" s="356"/>
      <c r="ON18" s="356"/>
      <c r="OO18" s="356"/>
      <c r="OP18" s="356"/>
      <c r="OQ18" s="356"/>
      <c r="OR18" s="356"/>
      <c r="OS18" s="356"/>
      <c r="OT18" s="356"/>
      <c r="OU18" s="356"/>
      <c r="OV18" s="356"/>
      <c r="OW18" s="356"/>
      <c r="OX18" s="356"/>
      <c r="OY18" s="356"/>
      <c r="OZ18" s="356"/>
      <c r="PA18" s="356"/>
      <c r="PB18" s="356"/>
      <c r="PC18" s="356"/>
      <c r="PD18" s="356"/>
      <c r="PE18" s="356"/>
      <c r="PF18" s="356"/>
      <c r="PG18" s="356"/>
      <c r="PH18" s="356"/>
      <c r="PI18" s="356"/>
      <c r="PJ18" s="356"/>
      <c r="PK18" s="356"/>
      <c r="PL18" s="356"/>
      <c r="PM18" s="356"/>
      <c r="PN18" s="356"/>
      <c r="PO18" s="356"/>
      <c r="PP18" s="356"/>
      <c r="PQ18" s="356"/>
      <c r="PR18" s="356"/>
      <c r="PS18" s="356"/>
      <c r="PT18" s="356"/>
      <c r="PU18" s="356"/>
      <c r="PV18" s="356"/>
      <c r="PW18" s="356"/>
      <c r="PX18" s="356"/>
      <c r="PY18" s="356"/>
      <c r="PZ18" s="356"/>
      <c r="QA18" s="356"/>
      <c r="QB18" s="356"/>
      <c r="QC18" s="356"/>
      <c r="QD18" s="356"/>
      <c r="QE18" s="356"/>
      <c r="QF18" s="356"/>
      <c r="QG18" s="356"/>
      <c r="QH18" s="356"/>
      <c r="QI18" s="356"/>
      <c r="QJ18" s="356"/>
      <c r="QK18" s="356"/>
      <c r="QL18" s="356"/>
      <c r="QM18" s="356"/>
      <c r="QN18" s="356"/>
      <c r="QO18" s="356"/>
      <c r="QP18" s="356"/>
      <c r="QQ18" s="356"/>
      <c r="QR18" s="356"/>
      <c r="QS18" s="356"/>
      <c r="QT18" s="356"/>
      <c r="QU18" s="356"/>
      <c r="QV18" s="356"/>
      <c r="QW18" s="356"/>
      <c r="QX18" s="356"/>
      <c r="QY18" s="356"/>
      <c r="QZ18" s="356"/>
      <c r="RA18" s="356"/>
      <c r="RB18" s="356"/>
      <c r="RC18" s="356"/>
      <c r="RD18" s="356"/>
      <c r="RE18" s="356"/>
      <c r="RF18" s="356"/>
      <c r="RG18" s="356"/>
      <c r="RH18" s="356"/>
      <c r="RI18" s="356"/>
      <c r="RJ18" s="356"/>
      <c r="RK18" s="356"/>
      <c r="RL18" s="356"/>
      <c r="RM18" s="356"/>
      <c r="RN18" s="356"/>
      <c r="RO18" s="356"/>
      <c r="RP18" s="356"/>
      <c r="RQ18" s="356"/>
      <c r="RR18" s="356"/>
      <c r="RS18" s="356"/>
      <c r="RT18" s="356"/>
      <c r="RU18" s="356"/>
      <c r="RV18" s="356"/>
      <c r="RW18" s="356"/>
      <c r="RX18" s="356"/>
      <c r="RY18" s="356"/>
      <c r="RZ18" s="356"/>
      <c r="SA18" s="356"/>
      <c r="SB18" s="356"/>
      <c r="SC18" s="356"/>
      <c r="SD18" s="356"/>
      <c r="SE18" s="356"/>
      <c r="SF18" s="356"/>
      <c r="SG18" s="356"/>
      <c r="SH18" s="356"/>
      <c r="SI18" s="356"/>
      <c r="SJ18" s="356"/>
      <c r="SK18" s="356"/>
      <c r="SL18" s="356"/>
      <c r="SM18" s="356"/>
      <c r="SN18" s="356"/>
      <c r="SO18" s="356"/>
      <c r="SP18" s="356"/>
      <c r="SQ18" s="356"/>
      <c r="SR18" s="356"/>
      <c r="SS18" s="356"/>
      <c r="ST18" s="356"/>
      <c r="SU18" s="356"/>
      <c r="SV18" s="356"/>
      <c r="SW18" s="356"/>
      <c r="SX18" s="356"/>
      <c r="SY18" s="356"/>
      <c r="SZ18" s="356"/>
      <c r="TA18" s="356"/>
      <c r="TB18" s="356"/>
      <c r="TC18" s="356"/>
      <c r="TD18" s="356"/>
      <c r="TE18" s="356"/>
      <c r="TF18" s="356"/>
      <c r="TG18" s="356"/>
      <c r="TH18" s="356"/>
      <c r="TI18" s="356"/>
      <c r="TJ18" s="356"/>
      <c r="TK18" s="356"/>
      <c r="TL18" s="356"/>
      <c r="TM18" s="356"/>
      <c r="TN18" s="356"/>
      <c r="TO18" s="356"/>
      <c r="TP18" s="356"/>
      <c r="TQ18" s="356"/>
      <c r="TR18" s="356"/>
      <c r="TS18" s="356"/>
      <c r="TT18" s="356"/>
      <c r="TU18" s="356"/>
      <c r="TV18" s="356"/>
      <c r="TW18" s="356"/>
      <c r="TX18" s="356"/>
      <c r="TY18" s="356"/>
      <c r="TZ18" s="356"/>
      <c r="UA18" s="356"/>
      <c r="UB18" s="356"/>
      <c r="UC18" s="356"/>
      <c r="UD18" s="356"/>
      <c r="UE18" s="356"/>
      <c r="UF18" s="356"/>
      <c r="UG18" s="356"/>
      <c r="UH18" s="356"/>
      <c r="UI18" s="356"/>
      <c r="UJ18" s="356"/>
      <c r="UK18" s="356"/>
      <c r="UL18" s="356"/>
      <c r="UM18" s="356"/>
      <c r="UN18" s="356"/>
      <c r="UO18" s="356"/>
      <c r="UP18" s="356"/>
      <c r="UQ18" s="356"/>
      <c r="UR18" s="356"/>
      <c r="US18" s="356"/>
      <c r="UT18" s="356"/>
      <c r="UU18" s="356"/>
      <c r="UV18" s="356"/>
      <c r="UW18" s="356"/>
      <c r="UX18" s="356"/>
      <c r="UY18" s="356"/>
      <c r="UZ18" s="356"/>
      <c r="VA18" s="356"/>
      <c r="VB18" s="356"/>
      <c r="VC18" s="356"/>
      <c r="VD18" s="356"/>
      <c r="VE18" s="356"/>
      <c r="VF18" s="356"/>
      <c r="VG18" s="356"/>
      <c r="VH18" s="356"/>
      <c r="VI18" s="356"/>
      <c r="VJ18" s="356"/>
      <c r="VK18" s="356"/>
      <c r="VL18" s="356"/>
      <c r="VM18" s="356"/>
      <c r="VN18" s="356"/>
      <c r="VO18" s="356"/>
      <c r="VP18" s="356"/>
      <c r="VQ18" s="356"/>
      <c r="VR18" s="356"/>
      <c r="VS18" s="356"/>
      <c r="VT18" s="356"/>
      <c r="VU18" s="356"/>
      <c r="VV18" s="356"/>
      <c r="VW18" s="356"/>
      <c r="VX18" s="356"/>
      <c r="VY18" s="356"/>
      <c r="VZ18" s="356"/>
      <c r="WA18" s="356"/>
      <c r="WB18" s="356"/>
      <c r="WC18" s="356"/>
      <c r="WD18" s="356"/>
      <c r="WE18" s="356"/>
      <c r="WF18" s="356"/>
      <c r="WG18" s="356"/>
      <c r="WH18" s="356"/>
      <c r="WI18" s="356"/>
      <c r="WJ18" s="356"/>
      <c r="WK18" s="356"/>
      <c r="WL18" s="356"/>
      <c r="WM18" s="356"/>
      <c r="WN18" s="356"/>
      <c r="WO18" s="356"/>
      <c r="WP18" s="356"/>
      <c r="WQ18" s="356"/>
      <c r="WR18" s="356"/>
      <c r="WS18" s="356"/>
      <c r="WT18" s="356"/>
      <c r="WU18" s="356"/>
      <c r="WV18" s="356"/>
      <c r="WW18" s="356"/>
      <c r="WX18" s="356"/>
      <c r="WY18" s="356"/>
      <c r="WZ18" s="356"/>
      <c r="XA18" s="356"/>
      <c r="XB18" s="356"/>
      <c r="XC18" s="356"/>
      <c r="XD18" s="356"/>
      <c r="XE18" s="356"/>
      <c r="XF18" s="356"/>
      <c r="XG18" s="356"/>
      <c r="XH18" s="356"/>
      <c r="XI18" s="356"/>
      <c r="XJ18" s="356"/>
      <c r="XK18" s="356"/>
      <c r="XL18" s="356"/>
      <c r="XM18" s="356"/>
      <c r="XN18" s="356"/>
      <c r="XO18" s="356"/>
      <c r="XP18" s="356"/>
      <c r="XQ18" s="356"/>
      <c r="XR18" s="356"/>
      <c r="XS18" s="356"/>
      <c r="XT18" s="356"/>
      <c r="XU18" s="356"/>
      <c r="XV18" s="356"/>
      <c r="XW18" s="356"/>
      <c r="XX18" s="356"/>
      <c r="XY18" s="356"/>
      <c r="XZ18" s="356"/>
      <c r="YA18" s="356"/>
      <c r="YB18" s="356"/>
      <c r="YC18" s="356"/>
      <c r="YD18" s="356"/>
      <c r="YE18" s="356"/>
      <c r="YF18" s="356"/>
      <c r="YG18" s="356"/>
      <c r="YH18" s="356"/>
      <c r="YI18" s="356"/>
      <c r="YJ18" s="356"/>
      <c r="YK18" s="356"/>
      <c r="YL18" s="356"/>
      <c r="YM18" s="356"/>
      <c r="YN18" s="356"/>
      <c r="YO18" s="356"/>
      <c r="YP18" s="356"/>
      <c r="YQ18" s="356"/>
      <c r="YR18" s="356"/>
      <c r="YS18" s="356"/>
      <c r="YT18" s="356"/>
      <c r="YU18" s="356"/>
      <c r="YV18" s="356"/>
      <c r="YW18" s="356"/>
      <c r="YX18" s="356"/>
      <c r="YY18" s="356"/>
      <c r="YZ18" s="356"/>
      <c r="ZA18" s="356"/>
      <c r="ZB18" s="356"/>
      <c r="ZC18" s="356"/>
      <c r="ZD18" s="356"/>
      <c r="ZE18" s="356"/>
      <c r="ZF18" s="356"/>
      <c r="ZG18" s="356"/>
      <c r="ZH18" s="356"/>
      <c r="ZI18" s="356"/>
      <c r="ZJ18" s="356"/>
      <c r="ZK18" s="356"/>
      <c r="ZL18" s="356"/>
      <c r="ZM18" s="356"/>
      <c r="ZN18" s="356"/>
      <c r="ZO18" s="356"/>
      <c r="ZP18" s="356"/>
      <c r="ZQ18" s="356"/>
      <c r="ZR18" s="356"/>
      <c r="ZS18" s="356"/>
      <c r="ZT18" s="356"/>
      <c r="ZU18" s="356"/>
      <c r="ZV18" s="356"/>
      <c r="ZW18" s="356"/>
      <c r="ZX18" s="356"/>
      <c r="ZY18" s="356"/>
      <c r="ZZ18" s="356"/>
      <c r="AAA18" s="356"/>
      <c r="AAB18" s="356"/>
      <c r="AAC18" s="356"/>
      <c r="AAD18" s="356"/>
      <c r="AAE18" s="356"/>
      <c r="AAF18" s="356"/>
      <c r="AAG18" s="356"/>
      <c r="AAH18" s="356"/>
      <c r="AAI18" s="356"/>
      <c r="AAJ18" s="356"/>
      <c r="AAK18" s="356"/>
      <c r="AAL18" s="356"/>
      <c r="AAM18" s="356"/>
      <c r="AAN18" s="356"/>
      <c r="AAO18" s="356"/>
      <c r="AAP18" s="356"/>
      <c r="AAQ18" s="356"/>
      <c r="AAR18" s="356"/>
      <c r="AAS18" s="356"/>
      <c r="AAT18" s="356"/>
      <c r="AAU18" s="356"/>
      <c r="AAV18" s="356"/>
      <c r="AAW18" s="356"/>
      <c r="AAX18" s="356"/>
      <c r="AAY18" s="356"/>
      <c r="AAZ18" s="356"/>
      <c r="ABA18" s="356"/>
      <c r="ABB18" s="356"/>
      <c r="ABC18" s="356"/>
      <c r="ABD18" s="356"/>
      <c r="ABE18" s="356"/>
      <c r="ABF18" s="356"/>
      <c r="ABG18" s="356"/>
      <c r="ABH18" s="356"/>
      <c r="ABI18" s="356"/>
      <c r="ABJ18" s="356"/>
      <c r="ABK18" s="356"/>
      <c r="ABL18" s="356"/>
      <c r="ABM18" s="356"/>
      <c r="ABN18" s="356"/>
      <c r="ABO18" s="356"/>
      <c r="ABP18" s="356"/>
      <c r="ABQ18" s="356"/>
      <c r="ABR18" s="356"/>
      <c r="ABS18" s="356"/>
      <c r="ABT18" s="356"/>
      <c r="ABU18" s="356"/>
      <c r="ABV18" s="356"/>
      <c r="ABW18" s="356"/>
      <c r="ABX18" s="356"/>
      <c r="ABY18" s="356"/>
      <c r="ABZ18" s="356"/>
      <c r="ACA18" s="356"/>
      <c r="ACB18" s="356"/>
      <c r="ACC18" s="356"/>
      <c r="ACD18" s="356"/>
      <c r="ACE18" s="356"/>
      <c r="ACF18" s="356"/>
      <c r="ACG18" s="356"/>
      <c r="ACH18" s="356"/>
      <c r="ACI18" s="356"/>
      <c r="ACJ18" s="356"/>
      <c r="ACK18" s="356"/>
      <c r="ACL18" s="356"/>
      <c r="ACM18" s="356"/>
      <c r="ACN18" s="356"/>
      <c r="ACO18" s="356"/>
      <c r="ACP18" s="356"/>
      <c r="ACQ18" s="356"/>
      <c r="ACR18" s="356"/>
      <c r="ACS18" s="356"/>
      <c r="ACT18" s="356"/>
      <c r="ACU18" s="356"/>
      <c r="ACV18" s="356"/>
      <c r="ACW18" s="356"/>
      <c r="ACX18" s="356"/>
      <c r="ACY18" s="356"/>
      <c r="ACZ18" s="356"/>
      <c r="ADA18" s="356"/>
      <c r="ADB18" s="356"/>
      <c r="ADC18" s="356"/>
      <c r="ADD18" s="356"/>
      <c r="ADE18" s="356"/>
      <c r="ADF18" s="356"/>
      <c r="ADG18" s="356"/>
      <c r="ADH18" s="356"/>
      <c r="ADI18" s="356"/>
      <c r="ADJ18" s="356"/>
      <c r="ADK18" s="356"/>
      <c r="ADL18" s="356"/>
      <c r="ADM18" s="356"/>
      <c r="ADN18" s="356"/>
      <c r="ADO18" s="356"/>
      <c r="ADP18" s="356"/>
      <c r="ADQ18" s="356"/>
      <c r="ADR18" s="356"/>
      <c r="ADS18" s="356"/>
      <c r="ADT18" s="356"/>
      <c r="ADU18" s="356"/>
      <c r="ADV18" s="356"/>
      <c r="ADW18" s="356"/>
      <c r="ADX18" s="356"/>
      <c r="ADY18" s="356"/>
      <c r="ADZ18" s="356"/>
      <c r="AEA18" s="356"/>
      <c r="AEB18" s="356"/>
      <c r="AEC18" s="356"/>
      <c r="AED18" s="356"/>
      <c r="AEE18" s="356"/>
      <c r="AEF18" s="356"/>
      <c r="AEG18" s="356"/>
      <c r="AEH18" s="356"/>
      <c r="AEI18" s="356"/>
      <c r="AEJ18" s="356"/>
      <c r="AEK18" s="356"/>
      <c r="AEL18" s="356"/>
      <c r="AEM18" s="356"/>
      <c r="AEN18" s="356"/>
      <c r="AEO18" s="356"/>
      <c r="AEP18" s="356"/>
      <c r="AEQ18" s="356"/>
      <c r="AER18" s="356"/>
      <c r="AES18" s="356"/>
      <c r="AET18" s="356"/>
      <c r="AEU18" s="356"/>
      <c r="AEV18" s="356"/>
      <c r="AEW18" s="356"/>
      <c r="AEX18" s="356"/>
      <c r="AEY18" s="356"/>
      <c r="AEZ18" s="356"/>
      <c r="AFA18" s="356"/>
      <c r="AFB18" s="356"/>
      <c r="AFC18" s="356"/>
      <c r="AFD18" s="356"/>
      <c r="AFE18" s="356"/>
      <c r="AFF18" s="356"/>
      <c r="AFG18" s="356"/>
      <c r="AFH18" s="356"/>
      <c r="AFI18" s="356"/>
      <c r="AFJ18" s="356"/>
      <c r="AFK18" s="356"/>
      <c r="AFL18" s="356"/>
      <c r="AFM18" s="356"/>
      <c r="AFN18" s="356"/>
      <c r="AFO18" s="356"/>
      <c r="AFP18" s="356"/>
      <c r="AFQ18" s="356"/>
      <c r="AFR18" s="356"/>
      <c r="AFS18" s="356"/>
      <c r="AFT18" s="356"/>
      <c r="AFU18" s="356"/>
      <c r="AFV18" s="356"/>
      <c r="AFW18" s="356"/>
      <c r="AFX18" s="356"/>
      <c r="AFY18" s="356"/>
      <c r="AFZ18" s="356"/>
      <c r="AGA18" s="356"/>
    </row>
    <row r="19" spans="1:859" s="184" customFormat="1" ht="33" customHeight="1" x14ac:dyDescent="0.2">
      <c r="A19" s="184" t="str">
        <f ca="1">IF((O19="X"),"■",IF(OR((O19&gt;=120),(O19="N/A")),"▲",IF(AND((O19&gt;=90),(O19&lt;120)),"►",IF(AND((O19&lt;90),(O19&gt;=0)),"◄",IF((O19&lt;0),"▼","")))))</f>
        <v>►</v>
      </c>
      <c r="B19" s="184" t="s">
        <v>20</v>
      </c>
      <c r="C19" s="194" t="s">
        <v>412</v>
      </c>
      <c r="D19" s="184" t="s">
        <v>22</v>
      </c>
      <c r="E19" s="184" t="s">
        <v>413</v>
      </c>
      <c r="F19" s="184" t="s">
        <v>414</v>
      </c>
      <c r="G19" s="145" t="s">
        <v>415</v>
      </c>
      <c r="H19" s="184" t="s">
        <v>416</v>
      </c>
      <c r="I19" s="191">
        <v>6759.68</v>
      </c>
      <c r="J19" s="192">
        <v>6759.68</v>
      </c>
      <c r="K19" s="192">
        <f>I19-J19</f>
        <v>0</v>
      </c>
      <c r="L19" s="184" t="s">
        <v>27</v>
      </c>
      <c r="M19" s="193">
        <v>41946</v>
      </c>
      <c r="N19" s="193">
        <v>42311</v>
      </c>
      <c r="O19" s="184">
        <f ca="1">IF((N19="INDETERMINADO"),"N/A",IF((L19="ENCERRADO"),"X",(N19-TODAY())))</f>
        <v>92</v>
      </c>
      <c r="P19" s="194" t="s">
        <v>680</v>
      </c>
      <c r="Q19" s="183" t="s">
        <v>1133</v>
      </c>
      <c r="R19" s="184" t="s">
        <v>30</v>
      </c>
      <c r="S19" s="184" t="s">
        <v>30</v>
      </c>
      <c r="T19" s="184" t="s">
        <v>30</v>
      </c>
      <c r="U19" s="184" t="s">
        <v>30</v>
      </c>
      <c r="V19" s="183" t="s">
        <v>1095</v>
      </c>
      <c r="X19" s="356"/>
      <c r="Y19" s="356"/>
      <c r="Z19" s="356"/>
      <c r="AA19" s="356"/>
      <c r="AB19" s="356"/>
      <c r="AC19" s="356"/>
      <c r="AD19" s="356"/>
      <c r="AE19" s="356"/>
      <c r="AF19" s="356"/>
      <c r="AG19" s="356"/>
      <c r="AH19" s="356"/>
      <c r="AI19" s="356"/>
      <c r="AJ19" s="356"/>
      <c r="AK19" s="356"/>
      <c r="AL19" s="356"/>
      <c r="AM19" s="356"/>
      <c r="AN19" s="356"/>
      <c r="AO19" s="356"/>
      <c r="AP19" s="356"/>
      <c r="AQ19" s="356"/>
      <c r="AR19" s="356"/>
      <c r="AS19" s="356"/>
      <c r="AT19" s="356"/>
      <c r="AU19" s="356"/>
      <c r="AV19" s="356"/>
      <c r="AW19" s="356"/>
      <c r="AX19" s="356"/>
      <c r="AY19" s="356"/>
      <c r="AZ19" s="356"/>
      <c r="BA19" s="356"/>
      <c r="BB19" s="356"/>
      <c r="BC19" s="356"/>
      <c r="BD19" s="356"/>
      <c r="BE19" s="356"/>
      <c r="BF19" s="356"/>
      <c r="BG19" s="356"/>
      <c r="BH19" s="356"/>
      <c r="BI19" s="356"/>
      <c r="BJ19" s="356"/>
      <c r="BK19" s="356"/>
      <c r="BL19" s="356"/>
      <c r="BM19" s="356"/>
      <c r="BN19" s="356"/>
      <c r="BO19" s="356"/>
      <c r="BP19" s="356"/>
      <c r="BQ19" s="356"/>
      <c r="BR19" s="356"/>
      <c r="BS19" s="356"/>
      <c r="BT19" s="356"/>
      <c r="BU19" s="356"/>
      <c r="BV19" s="356"/>
      <c r="BW19" s="356"/>
      <c r="BX19" s="356"/>
      <c r="BY19" s="356"/>
      <c r="BZ19" s="356"/>
      <c r="CA19" s="356"/>
      <c r="CB19" s="356"/>
      <c r="CC19" s="356"/>
      <c r="CD19" s="356"/>
      <c r="CE19" s="356"/>
      <c r="CF19" s="356"/>
      <c r="CG19" s="356"/>
      <c r="CH19" s="356"/>
      <c r="CI19" s="356"/>
      <c r="CJ19" s="356"/>
      <c r="CK19" s="356"/>
      <c r="CL19" s="356"/>
      <c r="CM19" s="356"/>
      <c r="CN19" s="356"/>
      <c r="CO19" s="356"/>
      <c r="CP19" s="356"/>
      <c r="CQ19" s="356"/>
      <c r="CR19" s="356"/>
      <c r="CS19" s="356"/>
      <c r="CT19" s="356"/>
      <c r="CU19" s="356"/>
      <c r="CV19" s="356"/>
      <c r="CW19" s="356"/>
      <c r="CX19" s="356"/>
      <c r="CY19" s="356"/>
      <c r="CZ19" s="356"/>
      <c r="DA19" s="356"/>
      <c r="DB19" s="356"/>
      <c r="DC19" s="356"/>
      <c r="DD19" s="356"/>
      <c r="DE19" s="356"/>
      <c r="DF19" s="356"/>
      <c r="DG19" s="356"/>
      <c r="DH19" s="356"/>
      <c r="DI19" s="356"/>
      <c r="DJ19" s="356"/>
      <c r="DK19" s="356"/>
      <c r="DL19" s="356"/>
      <c r="DM19" s="356"/>
      <c r="DN19" s="356"/>
      <c r="DO19" s="356"/>
      <c r="DP19" s="356"/>
      <c r="DQ19" s="356"/>
      <c r="DR19" s="356"/>
      <c r="DS19" s="356"/>
      <c r="DT19" s="356"/>
      <c r="DU19" s="356"/>
      <c r="DV19" s="356"/>
      <c r="DW19" s="356"/>
      <c r="DX19" s="356"/>
      <c r="DY19" s="356"/>
      <c r="DZ19" s="356"/>
      <c r="EA19" s="356"/>
      <c r="EB19" s="356"/>
      <c r="EC19" s="356"/>
      <c r="ED19" s="356"/>
      <c r="EE19" s="356"/>
      <c r="EF19" s="356"/>
      <c r="EG19" s="356"/>
      <c r="EH19" s="356"/>
      <c r="EI19" s="356"/>
      <c r="EJ19" s="356"/>
      <c r="EK19" s="356"/>
      <c r="EL19" s="356"/>
      <c r="EM19" s="356"/>
      <c r="EN19" s="356"/>
      <c r="EO19" s="356"/>
      <c r="EP19" s="356"/>
      <c r="EQ19" s="356"/>
      <c r="ER19" s="356"/>
      <c r="ES19" s="356"/>
      <c r="ET19" s="356"/>
      <c r="EU19" s="356"/>
      <c r="EV19" s="356"/>
      <c r="EW19" s="356"/>
      <c r="EX19" s="356"/>
      <c r="EY19" s="356"/>
      <c r="EZ19" s="356"/>
      <c r="FA19" s="356"/>
      <c r="FB19" s="356"/>
      <c r="FC19" s="356"/>
      <c r="FD19" s="356"/>
      <c r="FE19" s="356"/>
      <c r="FF19" s="356"/>
      <c r="FG19" s="356"/>
      <c r="FH19" s="356"/>
      <c r="FI19" s="356"/>
      <c r="FJ19" s="356"/>
      <c r="FK19" s="356"/>
      <c r="FL19" s="356"/>
      <c r="FM19" s="356"/>
      <c r="FN19" s="356"/>
      <c r="FO19" s="356"/>
      <c r="FP19" s="356"/>
      <c r="FQ19" s="356"/>
      <c r="FR19" s="356"/>
      <c r="FS19" s="356"/>
      <c r="FT19" s="356"/>
      <c r="FU19" s="356"/>
      <c r="FV19" s="356"/>
      <c r="FW19" s="356"/>
      <c r="FX19" s="356"/>
      <c r="FY19" s="356"/>
      <c r="FZ19" s="356"/>
      <c r="GA19" s="356"/>
      <c r="GB19" s="356"/>
      <c r="GC19" s="356"/>
      <c r="GD19" s="356"/>
      <c r="GE19" s="356"/>
      <c r="GF19" s="356"/>
      <c r="GG19" s="356"/>
      <c r="GH19" s="356"/>
      <c r="GI19" s="356"/>
      <c r="GJ19" s="356"/>
      <c r="GK19" s="356"/>
      <c r="GL19" s="356"/>
      <c r="GM19" s="356"/>
      <c r="GN19" s="356"/>
      <c r="GO19" s="356"/>
      <c r="GP19" s="356"/>
      <c r="GQ19" s="356"/>
      <c r="GR19" s="356"/>
      <c r="GS19" s="356"/>
      <c r="GT19" s="356"/>
      <c r="GU19" s="356"/>
      <c r="GV19" s="356"/>
      <c r="GW19" s="356"/>
      <c r="GX19" s="356"/>
      <c r="GY19" s="356"/>
      <c r="GZ19" s="356"/>
      <c r="HA19" s="356"/>
      <c r="HB19" s="356"/>
      <c r="HC19" s="356"/>
      <c r="HD19" s="356"/>
      <c r="HE19" s="356"/>
      <c r="HF19" s="356"/>
      <c r="HG19" s="356"/>
      <c r="HH19" s="356"/>
      <c r="HI19" s="356"/>
      <c r="HJ19" s="356"/>
      <c r="HK19" s="356"/>
      <c r="HL19" s="356"/>
      <c r="HM19" s="356"/>
      <c r="HN19" s="356"/>
      <c r="HO19" s="356"/>
      <c r="HP19" s="356"/>
      <c r="HQ19" s="356"/>
      <c r="HR19" s="356"/>
      <c r="HS19" s="356"/>
      <c r="HT19" s="356"/>
      <c r="HU19" s="356"/>
      <c r="HV19" s="356"/>
      <c r="HW19" s="356"/>
      <c r="HX19" s="356"/>
      <c r="HY19" s="356"/>
      <c r="HZ19" s="356"/>
      <c r="IA19" s="356"/>
      <c r="IB19" s="356"/>
      <c r="IC19" s="356"/>
      <c r="ID19" s="356"/>
      <c r="IE19" s="356"/>
      <c r="IF19" s="356"/>
      <c r="IG19" s="356"/>
      <c r="IH19" s="356"/>
      <c r="II19" s="356"/>
      <c r="IJ19" s="356"/>
      <c r="IK19" s="356"/>
      <c r="IL19" s="356"/>
      <c r="IM19" s="356"/>
      <c r="IN19" s="356"/>
      <c r="IO19" s="356"/>
      <c r="IP19" s="356"/>
      <c r="IQ19" s="356"/>
      <c r="IR19" s="356"/>
      <c r="IS19" s="356"/>
      <c r="IT19" s="356"/>
      <c r="IU19" s="356"/>
      <c r="IV19" s="356"/>
      <c r="IW19" s="356"/>
      <c r="IX19" s="356"/>
      <c r="IY19" s="356"/>
      <c r="IZ19" s="356"/>
      <c r="JA19" s="356"/>
      <c r="JB19" s="356"/>
      <c r="JC19" s="356"/>
      <c r="JD19" s="356"/>
      <c r="JE19" s="356"/>
      <c r="JF19" s="356"/>
      <c r="JG19" s="356"/>
      <c r="JH19" s="356"/>
      <c r="JI19" s="356"/>
      <c r="JJ19" s="356"/>
      <c r="JK19" s="356"/>
      <c r="JL19" s="356"/>
      <c r="JM19" s="356"/>
      <c r="JN19" s="356"/>
      <c r="JO19" s="356"/>
      <c r="JP19" s="356"/>
      <c r="JQ19" s="356"/>
      <c r="JR19" s="356"/>
      <c r="JS19" s="356"/>
      <c r="JT19" s="356"/>
      <c r="JU19" s="356"/>
      <c r="JV19" s="356"/>
      <c r="JW19" s="356"/>
      <c r="JX19" s="356"/>
      <c r="JY19" s="356"/>
      <c r="JZ19" s="356"/>
      <c r="KA19" s="356"/>
      <c r="KB19" s="356"/>
      <c r="KC19" s="356"/>
      <c r="KD19" s="356"/>
      <c r="KE19" s="356"/>
      <c r="KF19" s="356"/>
      <c r="KG19" s="356"/>
      <c r="KH19" s="356"/>
      <c r="KI19" s="356"/>
      <c r="KJ19" s="356"/>
      <c r="KK19" s="356"/>
      <c r="KL19" s="356"/>
      <c r="KM19" s="356"/>
      <c r="KN19" s="356"/>
      <c r="KO19" s="356"/>
      <c r="KP19" s="356"/>
      <c r="KQ19" s="356"/>
      <c r="KR19" s="356"/>
      <c r="KS19" s="356"/>
      <c r="KT19" s="356"/>
      <c r="KU19" s="356"/>
      <c r="KV19" s="356"/>
      <c r="KW19" s="356"/>
      <c r="KX19" s="356"/>
      <c r="KY19" s="356"/>
      <c r="KZ19" s="356"/>
      <c r="LA19" s="356"/>
      <c r="LB19" s="356"/>
      <c r="LC19" s="356"/>
      <c r="LD19" s="356"/>
      <c r="LE19" s="356"/>
      <c r="LF19" s="356"/>
      <c r="LG19" s="356"/>
      <c r="LH19" s="356"/>
      <c r="LI19" s="356"/>
      <c r="LJ19" s="356"/>
      <c r="LK19" s="356"/>
      <c r="LL19" s="356"/>
      <c r="LM19" s="356"/>
      <c r="LN19" s="356"/>
      <c r="LO19" s="356"/>
      <c r="LP19" s="356"/>
      <c r="LQ19" s="356"/>
      <c r="LR19" s="356"/>
      <c r="LS19" s="356"/>
      <c r="LT19" s="356"/>
      <c r="LU19" s="356"/>
      <c r="LV19" s="356"/>
      <c r="LW19" s="356"/>
      <c r="LX19" s="356"/>
      <c r="LY19" s="356"/>
      <c r="LZ19" s="356"/>
      <c r="MA19" s="356"/>
      <c r="MB19" s="356"/>
      <c r="MC19" s="356"/>
      <c r="MD19" s="356"/>
      <c r="ME19" s="356"/>
      <c r="MF19" s="356"/>
      <c r="MG19" s="356"/>
      <c r="MH19" s="356"/>
      <c r="MI19" s="356"/>
      <c r="MJ19" s="356"/>
      <c r="MK19" s="356"/>
      <c r="ML19" s="356"/>
      <c r="MM19" s="356"/>
      <c r="MN19" s="356"/>
      <c r="MO19" s="356"/>
      <c r="MP19" s="356"/>
      <c r="MQ19" s="356"/>
      <c r="MR19" s="356"/>
      <c r="MS19" s="356"/>
      <c r="MT19" s="356"/>
      <c r="MU19" s="356"/>
      <c r="MV19" s="356"/>
      <c r="MW19" s="356"/>
      <c r="MX19" s="356"/>
      <c r="MY19" s="356"/>
      <c r="MZ19" s="356"/>
      <c r="NA19" s="356"/>
      <c r="NB19" s="356"/>
      <c r="NC19" s="356"/>
      <c r="ND19" s="356"/>
      <c r="NE19" s="356"/>
      <c r="NF19" s="356"/>
      <c r="NG19" s="356"/>
      <c r="NH19" s="356"/>
      <c r="NI19" s="356"/>
      <c r="NJ19" s="356"/>
      <c r="NK19" s="356"/>
      <c r="NL19" s="356"/>
      <c r="NM19" s="356"/>
      <c r="NN19" s="356"/>
      <c r="NO19" s="356"/>
      <c r="NP19" s="356"/>
      <c r="NQ19" s="356"/>
      <c r="NR19" s="356"/>
      <c r="NS19" s="356"/>
      <c r="NT19" s="356"/>
      <c r="NU19" s="356"/>
      <c r="NV19" s="356"/>
      <c r="NW19" s="356"/>
      <c r="NX19" s="356"/>
      <c r="NY19" s="356"/>
      <c r="NZ19" s="356"/>
      <c r="OA19" s="356"/>
      <c r="OB19" s="356"/>
      <c r="OC19" s="356"/>
      <c r="OD19" s="356"/>
      <c r="OE19" s="356"/>
      <c r="OF19" s="356"/>
      <c r="OG19" s="356"/>
      <c r="OH19" s="356"/>
      <c r="OI19" s="356"/>
      <c r="OJ19" s="356"/>
      <c r="OK19" s="356"/>
      <c r="OL19" s="356"/>
      <c r="OM19" s="356"/>
      <c r="ON19" s="356"/>
      <c r="OO19" s="356"/>
      <c r="OP19" s="356"/>
      <c r="OQ19" s="356"/>
      <c r="OR19" s="356"/>
      <c r="OS19" s="356"/>
      <c r="OT19" s="356"/>
      <c r="OU19" s="356"/>
      <c r="OV19" s="356"/>
      <c r="OW19" s="356"/>
      <c r="OX19" s="356"/>
      <c r="OY19" s="356"/>
      <c r="OZ19" s="356"/>
      <c r="PA19" s="356"/>
      <c r="PB19" s="356"/>
      <c r="PC19" s="356"/>
      <c r="PD19" s="356"/>
      <c r="PE19" s="356"/>
      <c r="PF19" s="356"/>
      <c r="PG19" s="356"/>
      <c r="PH19" s="356"/>
      <c r="PI19" s="356"/>
      <c r="PJ19" s="356"/>
      <c r="PK19" s="356"/>
      <c r="PL19" s="356"/>
      <c r="PM19" s="356"/>
      <c r="PN19" s="356"/>
      <c r="PO19" s="356"/>
      <c r="PP19" s="356"/>
      <c r="PQ19" s="356"/>
      <c r="PR19" s="356"/>
      <c r="PS19" s="356"/>
      <c r="PT19" s="356"/>
      <c r="PU19" s="356"/>
      <c r="PV19" s="356"/>
      <c r="PW19" s="356"/>
      <c r="PX19" s="356"/>
      <c r="PY19" s="356"/>
      <c r="PZ19" s="356"/>
      <c r="QA19" s="356"/>
      <c r="QB19" s="356"/>
      <c r="QC19" s="356"/>
      <c r="QD19" s="356"/>
      <c r="QE19" s="356"/>
      <c r="QF19" s="356"/>
      <c r="QG19" s="356"/>
      <c r="QH19" s="356"/>
      <c r="QI19" s="356"/>
      <c r="QJ19" s="356"/>
      <c r="QK19" s="356"/>
      <c r="QL19" s="356"/>
      <c r="QM19" s="356"/>
      <c r="QN19" s="356"/>
      <c r="QO19" s="356"/>
      <c r="QP19" s="356"/>
      <c r="QQ19" s="356"/>
      <c r="QR19" s="356"/>
      <c r="QS19" s="356"/>
      <c r="QT19" s="356"/>
      <c r="QU19" s="356"/>
      <c r="QV19" s="356"/>
      <c r="QW19" s="356"/>
      <c r="QX19" s="356"/>
      <c r="QY19" s="356"/>
      <c r="QZ19" s="356"/>
      <c r="RA19" s="356"/>
      <c r="RB19" s="356"/>
      <c r="RC19" s="356"/>
      <c r="RD19" s="356"/>
      <c r="RE19" s="356"/>
      <c r="RF19" s="356"/>
      <c r="RG19" s="356"/>
      <c r="RH19" s="356"/>
      <c r="RI19" s="356"/>
      <c r="RJ19" s="356"/>
      <c r="RK19" s="356"/>
      <c r="RL19" s="356"/>
      <c r="RM19" s="356"/>
      <c r="RN19" s="356"/>
      <c r="RO19" s="356"/>
      <c r="RP19" s="356"/>
      <c r="RQ19" s="356"/>
      <c r="RR19" s="356"/>
      <c r="RS19" s="356"/>
      <c r="RT19" s="356"/>
      <c r="RU19" s="356"/>
      <c r="RV19" s="356"/>
      <c r="RW19" s="356"/>
      <c r="RX19" s="356"/>
      <c r="RY19" s="356"/>
      <c r="RZ19" s="356"/>
      <c r="SA19" s="356"/>
      <c r="SB19" s="356"/>
      <c r="SC19" s="356"/>
      <c r="SD19" s="356"/>
      <c r="SE19" s="356"/>
      <c r="SF19" s="356"/>
      <c r="SG19" s="356"/>
      <c r="SH19" s="356"/>
      <c r="SI19" s="356"/>
      <c r="SJ19" s="356"/>
      <c r="SK19" s="356"/>
      <c r="SL19" s="356"/>
      <c r="SM19" s="356"/>
      <c r="SN19" s="356"/>
      <c r="SO19" s="356"/>
      <c r="SP19" s="356"/>
      <c r="SQ19" s="356"/>
      <c r="SR19" s="356"/>
      <c r="SS19" s="356"/>
      <c r="ST19" s="356"/>
      <c r="SU19" s="356"/>
      <c r="SV19" s="356"/>
      <c r="SW19" s="356"/>
      <c r="SX19" s="356"/>
      <c r="SY19" s="356"/>
      <c r="SZ19" s="356"/>
      <c r="TA19" s="356"/>
      <c r="TB19" s="356"/>
      <c r="TC19" s="356"/>
      <c r="TD19" s="356"/>
      <c r="TE19" s="356"/>
      <c r="TF19" s="356"/>
      <c r="TG19" s="356"/>
      <c r="TH19" s="356"/>
      <c r="TI19" s="356"/>
      <c r="TJ19" s="356"/>
      <c r="TK19" s="356"/>
      <c r="TL19" s="356"/>
      <c r="TM19" s="356"/>
      <c r="TN19" s="356"/>
      <c r="TO19" s="356"/>
      <c r="TP19" s="356"/>
      <c r="TQ19" s="356"/>
      <c r="TR19" s="356"/>
      <c r="TS19" s="356"/>
      <c r="TT19" s="356"/>
      <c r="TU19" s="356"/>
      <c r="TV19" s="356"/>
      <c r="TW19" s="356"/>
      <c r="TX19" s="356"/>
      <c r="TY19" s="356"/>
      <c r="TZ19" s="356"/>
      <c r="UA19" s="356"/>
      <c r="UB19" s="356"/>
      <c r="UC19" s="356"/>
      <c r="UD19" s="356"/>
      <c r="UE19" s="356"/>
      <c r="UF19" s="356"/>
      <c r="UG19" s="356"/>
      <c r="UH19" s="356"/>
      <c r="UI19" s="356"/>
      <c r="UJ19" s="356"/>
      <c r="UK19" s="356"/>
      <c r="UL19" s="356"/>
      <c r="UM19" s="356"/>
      <c r="UN19" s="356"/>
      <c r="UO19" s="356"/>
      <c r="UP19" s="356"/>
      <c r="UQ19" s="356"/>
      <c r="UR19" s="356"/>
      <c r="US19" s="356"/>
      <c r="UT19" s="356"/>
      <c r="UU19" s="356"/>
      <c r="UV19" s="356"/>
      <c r="UW19" s="356"/>
      <c r="UX19" s="356"/>
      <c r="UY19" s="356"/>
      <c r="UZ19" s="356"/>
      <c r="VA19" s="356"/>
      <c r="VB19" s="356"/>
      <c r="VC19" s="356"/>
      <c r="VD19" s="356"/>
      <c r="VE19" s="356"/>
      <c r="VF19" s="356"/>
      <c r="VG19" s="356"/>
      <c r="VH19" s="356"/>
      <c r="VI19" s="356"/>
      <c r="VJ19" s="356"/>
      <c r="VK19" s="356"/>
      <c r="VL19" s="356"/>
      <c r="VM19" s="356"/>
      <c r="VN19" s="356"/>
      <c r="VO19" s="356"/>
      <c r="VP19" s="356"/>
      <c r="VQ19" s="356"/>
      <c r="VR19" s="356"/>
      <c r="VS19" s="356"/>
      <c r="VT19" s="356"/>
      <c r="VU19" s="356"/>
      <c r="VV19" s="356"/>
      <c r="VW19" s="356"/>
      <c r="VX19" s="356"/>
      <c r="VY19" s="356"/>
      <c r="VZ19" s="356"/>
      <c r="WA19" s="356"/>
      <c r="WB19" s="356"/>
      <c r="WC19" s="356"/>
      <c r="WD19" s="356"/>
      <c r="WE19" s="356"/>
      <c r="WF19" s="356"/>
      <c r="WG19" s="356"/>
      <c r="WH19" s="356"/>
      <c r="WI19" s="356"/>
      <c r="WJ19" s="356"/>
      <c r="WK19" s="356"/>
      <c r="WL19" s="356"/>
      <c r="WM19" s="356"/>
      <c r="WN19" s="356"/>
      <c r="WO19" s="356"/>
      <c r="WP19" s="356"/>
      <c r="WQ19" s="356"/>
      <c r="WR19" s="356"/>
      <c r="WS19" s="356"/>
      <c r="WT19" s="356"/>
      <c r="WU19" s="356"/>
      <c r="WV19" s="356"/>
      <c r="WW19" s="356"/>
      <c r="WX19" s="356"/>
      <c r="WY19" s="356"/>
      <c r="WZ19" s="356"/>
      <c r="XA19" s="356"/>
      <c r="XB19" s="356"/>
      <c r="XC19" s="356"/>
      <c r="XD19" s="356"/>
      <c r="XE19" s="356"/>
      <c r="XF19" s="356"/>
      <c r="XG19" s="356"/>
      <c r="XH19" s="356"/>
      <c r="XI19" s="356"/>
      <c r="XJ19" s="356"/>
      <c r="XK19" s="356"/>
      <c r="XL19" s="356"/>
      <c r="XM19" s="356"/>
      <c r="XN19" s="356"/>
      <c r="XO19" s="356"/>
      <c r="XP19" s="356"/>
      <c r="XQ19" s="356"/>
      <c r="XR19" s="356"/>
      <c r="XS19" s="356"/>
      <c r="XT19" s="356"/>
      <c r="XU19" s="356"/>
      <c r="XV19" s="356"/>
      <c r="XW19" s="356"/>
      <c r="XX19" s="356"/>
      <c r="XY19" s="356"/>
      <c r="XZ19" s="356"/>
      <c r="YA19" s="356"/>
      <c r="YB19" s="356"/>
      <c r="YC19" s="356"/>
      <c r="YD19" s="356"/>
      <c r="YE19" s="356"/>
      <c r="YF19" s="356"/>
      <c r="YG19" s="356"/>
      <c r="YH19" s="356"/>
      <c r="YI19" s="356"/>
      <c r="YJ19" s="356"/>
      <c r="YK19" s="356"/>
      <c r="YL19" s="356"/>
      <c r="YM19" s="356"/>
      <c r="YN19" s="356"/>
      <c r="YO19" s="356"/>
      <c r="YP19" s="356"/>
      <c r="YQ19" s="356"/>
      <c r="YR19" s="356"/>
      <c r="YS19" s="356"/>
      <c r="YT19" s="356"/>
      <c r="YU19" s="356"/>
      <c r="YV19" s="356"/>
      <c r="YW19" s="356"/>
      <c r="YX19" s="356"/>
      <c r="YY19" s="356"/>
      <c r="YZ19" s="356"/>
      <c r="ZA19" s="356"/>
      <c r="ZB19" s="356"/>
      <c r="ZC19" s="356"/>
      <c r="ZD19" s="356"/>
      <c r="ZE19" s="356"/>
      <c r="ZF19" s="356"/>
      <c r="ZG19" s="356"/>
      <c r="ZH19" s="356"/>
      <c r="ZI19" s="356"/>
      <c r="ZJ19" s="356"/>
      <c r="ZK19" s="356"/>
      <c r="ZL19" s="356"/>
      <c r="ZM19" s="356"/>
      <c r="ZN19" s="356"/>
      <c r="ZO19" s="356"/>
      <c r="ZP19" s="356"/>
      <c r="ZQ19" s="356"/>
      <c r="ZR19" s="356"/>
      <c r="ZS19" s="356"/>
      <c r="ZT19" s="356"/>
      <c r="ZU19" s="356"/>
      <c r="ZV19" s="356"/>
      <c r="ZW19" s="356"/>
      <c r="ZX19" s="356"/>
      <c r="ZY19" s="356"/>
      <c r="ZZ19" s="356"/>
      <c r="AAA19" s="356"/>
      <c r="AAB19" s="356"/>
      <c r="AAC19" s="356"/>
      <c r="AAD19" s="356"/>
      <c r="AAE19" s="356"/>
      <c r="AAF19" s="356"/>
      <c r="AAG19" s="356"/>
      <c r="AAH19" s="356"/>
      <c r="AAI19" s="356"/>
      <c r="AAJ19" s="356"/>
      <c r="AAK19" s="356"/>
      <c r="AAL19" s="356"/>
      <c r="AAM19" s="356"/>
      <c r="AAN19" s="356"/>
      <c r="AAO19" s="356"/>
      <c r="AAP19" s="356"/>
      <c r="AAQ19" s="356"/>
      <c r="AAR19" s="356"/>
      <c r="AAS19" s="356"/>
      <c r="AAT19" s="356"/>
      <c r="AAU19" s="356"/>
      <c r="AAV19" s="356"/>
      <c r="AAW19" s="356"/>
      <c r="AAX19" s="356"/>
      <c r="AAY19" s="356"/>
      <c r="AAZ19" s="356"/>
      <c r="ABA19" s="356"/>
      <c r="ABB19" s="356"/>
      <c r="ABC19" s="356"/>
      <c r="ABD19" s="356"/>
      <c r="ABE19" s="356"/>
      <c r="ABF19" s="356"/>
      <c r="ABG19" s="356"/>
      <c r="ABH19" s="356"/>
      <c r="ABI19" s="356"/>
      <c r="ABJ19" s="356"/>
      <c r="ABK19" s="356"/>
      <c r="ABL19" s="356"/>
      <c r="ABM19" s="356"/>
      <c r="ABN19" s="356"/>
      <c r="ABO19" s="356"/>
      <c r="ABP19" s="356"/>
      <c r="ABQ19" s="356"/>
      <c r="ABR19" s="356"/>
      <c r="ABS19" s="356"/>
      <c r="ABT19" s="356"/>
      <c r="ABU19" s="356"/>
      <c r="ABV19" s="356"/>
      <c r="ABW19" s="356"/>
      <c r="ABX19" s="356"/>
      <c r="ABY19" s="356"/>
      <c r="ABZ19" s="356"/>
      <c r="ACA19" s="356"/>
      <c r="ACB19" s="356"/>
      <c r="ACC19" s="356"/>
      <c r="ACD19" s="356"/>
      <c r="ACE19" s="356"/>
      <c r="ACF19" s="356"/>
      <c r="ACG19" s="356"/>
      <c r="ACH19" s="356"/>
      <c r="ACI19" s="356"/>
      <c r="ACJ19" s="356"/>
      <c r="ACK19" s="356"/>
      <c r="ACL19" s="356"/>
      <c r="ACM19" s="356"/>
      <c r="ACN19" s="356"/>
      <c r="ACO19" s="356"/>
      <c r="ACP19" s="356"/>
      <c r="ACQ19" s="356"/>
      <c r="ACR19" s="356"/>
      <c r="ACS19" s="356"/>
      <c r="ACT19" s="356"/>
      <c r="ACU19" s="356"/>
      <c r="ACV19" s="356"/>
      <c r="ACW19" s="356"/>
      <c r="ACX19" s="356"/>
      <c r="ACY19" s="356"/>
      <c r="ACZ19" s="356"/>
      <c r="ADA19" s="356"/>
      <c r="ADB19" s="356"/>
      <c r="ADC19" s="356"/>
      <c r="ADD19" s="356"/>
      <c r="ADE19" s="356"/>
      <c r="ADF19" s="356"/>
      <c r="ADG19" s="356"/>
      <c r="ADH19" s="356"/>
      <c r="ADI19" s="356"/>
      <c r="ADJ19" s="356"/>
      <c r="ADK19" s="356"/>
      <c r="ADL19" s="356"/>
      <c r="ADM19" s="356"/>
      <c r="ADN19" s="356"/>
      <c r="ADO19" s="356"/>
      <c r="ADP19" s="356"/>
      <c r="ADQ19" s="356"/>
      <c r="ADR19" s="356"/>
      <c r="ADS19" s="356"/>
      <c r="ADT19" s="356"/>
      <c r="ADU19" s="356"/>
      <c r="ADV19" s="356"/>
      <c r="ADW19" s="356"/>
      <c r="ADX19" s="356"/>
      <c r="ADY19" s="356"/>
      <c r="ADZ19" s="356"/>
      <c r="AEA19" s="356"/>
      <c r="AEB19" s="356"/>
      <c r="AEC19" s="356"/>
      <c r="AED19" s="356"/>
      <c r="AEE19" s="356"/>
      <c r="AEF19" s="356"/>
      <c r="AEG19" s="356"/>
      <c r="AEH19" s="356"/>
      <c r="AEI19" s="356"/>
      <c r="AEJ19" s="356"/>
      <c r="AEK19" s="356"/>
      <c r="AEL19" s="356"/>
      <c r="AEM19" s="356"/>
      <c r="AEN19" s="356"/>
      <c r="AEO19" s="356"/>
      <c r="AEP19" s="356"/>
      <c r="AEQ19" s="356"/>
      <c r="AER19" s="356"/>
      <c r="AES19" s="356"/>
      <c r="AET19" s="356"/>
      <c r="AEU19" s="356"/>
      <c r="AEV19" s="356"/>
      <c r="AEW19" s="356"/>
      <c r="AEX19" s="356"/>
      <c r="AEY19" s="356"/>
      <c r="AEZ19" s="356"/>
      <c r="AFA19" s="356"/>
      <c r="AFB19" s="356"/>
      <c r="AFC19" s="356"/>
      <c r="AFD19" s="356"/>
      <c r="AFE19" s="356"/>
      <c r="AFF19" s="356"/>
      <c r="AFG19" s="356"/>
      <c r="AFH19" s="356"/>
      <c r="AFI19" s="356"/>
      <c r="AFJ19" s="356"/>
      <c r="AFK19" s="356"/>
      <c r="AFL19" s="356"/>
      <c r="AFM19" s="356"/>
      <c r="AFN19" s="356"/>
      <c r="AFO19" s="356"/>
      <c r="AFP19" s="356"/>
      <c r="AFQ19" s="356"/>
      <c r="AFR19" s="356"/>
      <c r="AFS19" s="356"/>
      <c r="AFT19" s="356"/>
      <c r="AFU19" s="356"/>
      <c r="AFV19" s="356"/>
      <c r="AFW19" s="356"/>
      <c r="AFX19" s="356"/>
      <c r="AFY19" s="356"/>
      <c r="AFZ19" s="356"/>
      <c r="AGA19" s="356"/>
    </row>
    <row r="20" spans="1:859" s="184" customFormat="1" ht="33" customHeight="1" x14ac:dyDescent="0.2">
      <c r="A20" s="184" t="str">
        <f ca="1">IF((O20="X"),"■",IF(OR((O20&gt;=120),(O20="N/A")),"▲",IF(AND((O20&gt;=90),(O20&lt;120)),"►",IF(AND((O20&lt;90),(O20&gt;=0)),"◄",IF((O20&lt;0),"▼","")))))</f>
        <v>►</v>
      </c>
      <c r="B20" s="184" t="s">
        <v>20</v>
      </c>
      <c r="C20" s="195" t="s">
        <v>421</v>
      </c>
      <c r="D20" s="184" t="s">
        <v>22</v>
      </c>
      <c r="E20" s="184" t="s">
        <v>422</v>
      </c>
      <c r="F20" s="184" t="s">
        <v>423</v>
      </c>
      <c r="G20" s="145" t="s">
        <v>424</v>
      </c>
      <c r="H20" s="184" t="s">
        <v>425</v>
      </c>
      <c r="I20" s="191">
        <v>9871.68</v>
      </c>
      <c r="J20" s="192"/>
      <c r="K20" s="192">
        <f>I20-J20</f>
        <v>9871.68</v>
      </c>
      <c r="L20" s="184" t="s">
        <v>27</v>
      </c>
      <c r="M20" s="193">
        <v>41973</v>
      </c>
      <c r="N20" s="193">
        <v>42338</v>
      </c>
      <c r="O20" s="184">
        <f ca="1">IF((N20="INDETERMINADO"),"N/A",IF((L20="ENCERRADO"),"X",(N20-TODAY())))</f>
        <v>119</v>
      </c>
      <c r="P20" s="195" t="s">
        <v>397</v>
      </c>
      <c r="Q20" s="183" t="s">
        <v>299</v>
      </c>
      <c r="R20" s="195" t="s">
        <v>43</v>
      </c>
      <c r="S20" s="195" t="s">
        <v>167</v>
      </c>
      <c r="T20" s="184" t="s">
        <v>30</v>
      </c>
      <c r="U20" s="184" t="s">
        <v>30</v>
      </c>
      <c r="V20" s="183" t="s">
        <v>1095</v>
      </c>
      <c r="X20" s="356"/>
      <c r="Y20" s="356"/>
      <c r="Z20" s="356"/>
      <c r="AA20" s="356"/>
      <c r="AB20" s="356"/>
      <c r="AC20" s="356"/>
      <c r="AD20" s="356"/>
      <c r="AE20" s="356"/>
      <c r="AF20" s="356"/>
      <c r="AG20" s="356"/>
      <c r="AH20" s="356"/>
      <c r="AI20" s="356"/>
      <c r="AJ20" s="356"/>
      <c r="AK20" s="356"/>
      <c r="AL20" s="356"/>
      <c r="AM20" s="356"/>
      <c r="AN20" s="356"/>
      <c r="AO20" s="356"/>
      <c r="AP20" s="356"/>
      <c r="AQ20" s="356"/>
      <c r="AR20" s="356"/>
      <c r="AS20" s="356"/>
      <c r="AT20" s="356"/>
      <c r="AU20" s="356"/>
      <c r="AV20" s="356"/>
      <c r="AW20" s="356"/>
      <c r="AX20" s="356"/>
      <c r="AY20" s="356"/>
      <c r="AZ20" s="356"/>
      <c r="BA20" s="356"/>
      <c r="BB20" s="356"/>
      <c r="BC20" s="356"/>
      <c r="BD20" s="356"/>
      <c r="BE20" s="356"/>
      <c r="BF20" s="356"/>
      <c r="BG20" s="356"/>
      <c r="BH20" s="356"/>
      <c r="BI20" s="356"/>
      <c r="BJ20" s="356"/>
      <c r="BK20" s="356"/>
      <c r="BL20" s="356"/>
      <c r="BM20" s="356"/>
      <c r="BN20" s="356"/>
      <c r="BO20" s="356"/>
      <c r="BP20" s="356"/>
      <c r="BQ20" s="356"/>
      <c r="BR20" s="356"/>
      <c r="BS20" s="356"/>
      <c r="BT20" s="356"/>
      <c r="BU20" s="356"/>
      <c r="BV20" s="356"/>
      <c r="BW20" s="356"/>
      <c r="BX20" s="356"/>
      <c r="BY20" s="356"/>
      <c r="BZ20" s="356"/>
      <c r="CA20" s="356"/>
      <c r="CB20" s="356"/>
      <c r="CC20" s="356"/>
      <c r="CD20" s="356"/>
      <c r="CE20" s="356"/>
      <c r="CF20" s="356"/>
      <c r="CG20" s="356"/>
      <c r="CH20" s="356"/>
      <c r="CI20" s="356"/>
      <c r="CJ20" s="356"/>
      <c r="CK20" s="356"/>
      <c r="CL20" s="356"/>
      <c r="CM20" s="356"/>
      <c r="CN20" s="356"/>
      <c r="CO20" s="356"/>
      <c r="CP20" s="356"/>
      <c r="CQ20" s="356"/>
      <c r="CR20" s="356"/>
      <c r="CS20" s="356"/>
      <c r="CT20" s="356"/>
      <c r="CU20" s="356"/>
      <c r="CV20" s="356"/>
      <c r="CW20" s="356"/>
      <c r="CX20" s="356"/>
      <c r="CY20" s="356"/>
      <c r="CZ20" s="356"/>
      <c r="DA20" s="356"/>
      <c r="DB20" s="356"/>
      <c r="DC20" s="356"/>
      <c r="DD20" s="356"/>
      <c r="DE20" s="356"/>
      <c r="DF20" s="356"/>
      <c r="DG20" s="356"/>
      <c r="DH20" s="356"/>
      <c r="DI20" s="356"/>
      <c r="DJ20" s="356"/>
      <c r="DK20" s="356"/>
      <c r="DL20" s="356"/>
      <c r="DM20" s="356"/>
      <c r="DN20" s="356"/>
      <c r="DO20" s="356"/>
      <c r="DP20" s="356"/>
      <c r="DQ20" s="356"/>
      <c r="DR20" s="356"/>
      <c r="DS20" s="356"/>
      <c r="DT20" s="356"/>
      <c r="DU20" s="356"/>
      <c r="DV20" s="356"/>
      <c r="DW20" s="356"/>
      <c r="DX20" s="356"/>
      <c r="DY20" s="356"/>
      <c r="DZ20" s="356"/>
      <c r="EA20" s="356"/>
      <c r="EB20" s="356"/>
      <c r="EC20" s="356"/>
      <c r="ED20" s="356"/>
      <c r="EE20" s="356"/>
      <c r="EF20" s="356"/>
      <c r="EG20" s="356"/>
      <c r="EH20" s="356"/>
      <c r="EI20" s="356"/>
      <c r="EJ20" s="356"/>
      <c r="EK20" s="356"/>
      <c r="EL20" s="356"/>
      <c r="EM20" s="356"/>
      <c r="EN20" s="356"/>
      <c r="EO20" s="356"/>
      <c r="EP20" s="356"/>
      <c r="EQ20" s="356"/>
      <c r="ER20" s="356"/>
      <c r="ES20" s="356"/>
      <c r="ET20" s="356"/>
      <c r="EU20" s="356"/>
      <c r="EV20" s="356"/>
      <c r="EW20" s="356"/>
      <c r="EX20" s="356"/>
      <c r="EY20" s="356"/>
      <c r="EZ20" s="356"/>
      <c r="FA20" s="356"/>
      <c r="FB20" s="356"/>
      <c r="FC20" s="356"/>
      <c r="FD20" s="356"/>
      <c r="FE20" s="356"/>
      <c r="FF20" s="356"/>
      <c r="FG20" s="356"/>
      <c r="FH20" s="356"/>
      <c r="FI20" s="356"/>
      <c r="FJ20" s="356"/>
      <c r="FK20" s="356"/>
      <c r="FL20" s="356"/>
      <c r="FM20" s="356"/>
      <c r="FN20" s="356"/>
      <c r="FO20" s="356"/>
      <c r="FP20" s="356"/>
      <c r="FQ20" s="356"/>
      <c r="FR20" s="356"/>
      <c r="FS20" s="356"/>
      <c r="FT20" s="356"/>
      <c r="FU20" s="356"/>
      <c r="FV20" s="356"/>
      <c r="FW20" s="356"/>
      <c r="FX20" s="356"/>
      <c r="FY20" s="356"/>
      <c r="FZ20" s="356"/>
      <c r="GA20" s="356"/>
      <c r="GB20" s="356"/>
      <c r="GC20" s="356"/>
      <c r="GD20" s="356"/>
      <c r="GE20" s="356"/>
      <c r="GF20" s="356"/>
      <c r="GG20" s="356"/>
      <c r="GH20" s="356"/>
      <c r="GI20" s="356"/>
      <c r="GJ20" s="356"/>
      <c r="GK20" s="356"/>
      <c r="GL20" s="356"/>
      <c r="GM20" s="356"/>
      <c r="GN20" s="356"/>
      <c r="GO20" s="356"/>
      <c r="GP20" s="356"/>
      <c r="GQ20" s="356"/>
      <c r="GR20" s="356"/>
      <c r="GS20" s="356"/>
      <c r="GT20" s="356"/>
      <c r="GU20" s="356"/>
      <c r="GV20" s="356"/>
      <c r="GW20" s="356"/>
      <c r="GX20" s="356"/>
      <c r="GY20" s="356"/>
      <c r="GZ20" s="356"/>
      <c r="HA20" s="356"/>
      <c r="HB20" s="356"/>
      <c r="HC20" s="356"/>
      <c r="HD20" s="356"/>
      <c r="HE20" s="356"/>
      <c r="HF20" s="356"/>
      <c r="HG20" s="356"/>
      <c r="HH20" s="356"/>
      <c r="HI20" s="356"/>
      <c r="HJ20" s="356"/>
      <c r="HK20" s="356"/>
      <c r="HL20" s="356"/>
      <c r="HM20" s="356"/>
      <c r="HN20" s="356"/>
      <c r="HO20" s="356"/>
      <c r="HP20" s="356"/>
      <c r="HQ20" s="356"/>
      <c r="HR20" s="356"/>
      <c r="HS20" s="356"/>
      <c r="HT20" s="356"/>
      <c r="HU20" s="356"/>
      <c r="HV20" s="356"/>
      <c r="HW20" s="356"/>
      <c r="HX20" s="356"/>
      <c r="HY20" s="356"/>
      <c r="HZ20" s="356"/>
      <c r="IA20" s="356"/>
      <c r="IB20" s="356"/>
      <c r="IC20" s="356"/>
      <c r="ID20" s="356"/>
      <c r="IE20" s="356"/>
      <c r="IF20" s="356"/>
      <c r="IG20" s="356"/>
      <c r="IH20" s="356"/>
      <c r="II20" s="356"/>
      <c r="IJ20" s="356"/>
      <c r="IK20" s="356"/>
      <c r="IL20" s="356"/>
      <c r="IM20" s="356"/>
      <c r="IN20" s="356"/>
      <c r="IO20" s="356"/>
      <c r="IP20" s="356"/>
      <c r="IQ20" s="356"/>
      <c r="IR20" s="356"/>
      <c r="IS20" s="356"/>
      <c r="IT20" s="356"/>
      <c r="IU20" s="356"/>
      <c r="IV20" s="356"/>
      <c r="IW20" s="356"/>
      <c r="IX20" s="356"/>
      <c r="IY20" s="356"/>
      <c r="IZ20" s="356"/>
      <c r="JA20" s="356"/>
      <c r="JB20" s="356"/>
      <c r="JC20" s="356"/>
      <c r="JD20" s="356"/>
      <c r="JE20" s="356"/>
      <c r="JF20" s="356"/>
      <c r="JG20" s="356"/>
      <c r="JH20" s="356"/>
      <c r="JI20" s="356"/>
      <c r="JJ20" s="356"/>
      <c r="JK20" s="356"/>
      <c r="JL20" s="356"/>
      <c r="JM20" s="356"/>
      <c r="JN20" s="356"/>
      <c r="JO20" s="356"/>
      <c r="JP20" s="356"/>
      <c r="JQ20" s="356"/>
      <c r="JR20" s="356"/>
      <c r="JS20" s="356"/>
      <c r="JT20" s="356"/>
      <c r="JU20" s="356"/>
      <c r="JV20" s="356"/>
      <c r="JW20" s="356"/>
      <c r="JX20" s="356"/>
      <c r="JY20" s="356"/>
      <c r="JZ20" s="356"/>
      <c r="KA20" s="356"/>
      <c r="KB20" s="356"/>
      <c r="KC20" s="356"/>
      <c r="KD20" s="356"/>
      <c r="KE20" s="356"/>
      <c r="KF20" s="356"/>
      <c r="KG20" s="356"/>
      <c r="KH20" s="356"/>
      <c r="KI20" s="356"/>
      <c r="KJ20" s="356"/>
      <c r="KK20" s="356"/>
      <c r="KL20" s="356"/>
      <c r="KM20" s="356"/>
      <c r="KN20" s="356"/>
      <c r="KO20" s="356"/>
      <c r="KP20" s="356"/>
      <c r="KQ20" s="356"/>
      <c r="KR20" s="356"/>
      <c r="KS20" s="356"/>
      <c r="KT20" s="356"/>
      <c r="KU20" s="356"/>
      <c r="KV20" s="356"/>
      <c r="KW20" s="356"/>
      <c r="KX20" s="356"/>
      <c r="KY20" s="356"/>
      <c r="KZ20" s="356"/>
      <c r="LA20" s="356"/>
      <c r="LB20" s="356"/>
      <c r="LC20" s="356"/>
      <c r="LD20" s="356"/>
      <c r="LE20" s="356"/>
      <c r="LF20" s="356"/>
      <c r="LG20" s="356"/>
      <c r="LH20" s="356"/>
      <c r="LI20" s="356"/>
      <c r="LJ20" s="356"/>
      <c r="LK20" s="356"/>
      <c r="LL20" s="356"/>
      <c r="LM20" s="356"/>
      <c r="LN20" s="356"/>
      <c r="LO20" s="356"/>
      <c r="LP20" s="356"/>
      <c r="LQ20" s="356"/>
      <c r="LR20" s="356"/>
      <c r="LS20" s="356"/>
      <c r="LT20" s="356"/>
      <c r="LU20" s="356"/>
      <c r="LV20" s="356"/>
      <c r="LW20" s="356"/>
      <c r="LX20" s="356"/>
      <c r="LY20" s="356"/>
      <c r="LZ20" s="356"/>
      <c r="MA20" s="356"/>
      <c r="MB20" s="356"/>
      <c r="MC20" s="356"/>
      <c r="MD20" s="356"/>
      <c r="ME20" s="356"/>
      <c r="MF20" s="356"/>
      <c r="MG20" s="356"/>
      <c r="MH20" s="356"/>
      <c r="MI20" s="356"/>
      <c r="MJ20" s="356"/>
      <c r="MK20" s="356"/>
      <c r="ML20" s="356"/>
      <c r="MM20" s="356"/>
      <c r="MN20" s="356"/>
      <c r="MO20" s="356"/>
      <c r="MP20" s="356"/>
      <c r="MQ20" s="356"/>
      <c r="MR20" s="356"/>
      <c r="MS20" s="356"/>
      <c r="MT20" s="356"/>
      <c r="MU20" s="356"/>
      <c r="MV20" s="356"/>
      <c r="MW20" s="356"/>
      <c r="MX20" s="356"/>
      <c r="MY20" s="356"/>
      <c r="MZ20" s="356"/>
      <c r="NA20" s="356"/>
      <c r="NB20" s="356"/>
      <c r="NC20" s="356"/>
      <c r="ND20" s="356"/>
      <c r="NE20" s="356"/>
      <c r="NF20" s="356"/>
      <c r="NG20" s="356"/>
      <c r="NH20" s="356"/>
      <c r="NI20" s="356"/>
      <c r="NJ20" s="356"/>
      <c r="NK20" s="356"/>
      <c r="NL20" s="356"/>
      <c r="NM20" s="356"/>
      <c r="NN20" s="356"/>
      <c r="NO20" s="356"/>
      <c r="NP20" s="356"/>
      <c r="NQ20" s="356"/>
      <c r="NR20" s="356"/>
      <c r="NS20" s="356"/>
      <c r="NT20" s="356"/>
      <c r="NU20" s="356"/>
      <c r="NV20" s="356"/>
      <c r="NW20" s="356"/>
      <c r="NX20" s="356"/>
      <c r="NY20" s="356"/>
      <c r="NZ20" s="356"/>
      <c r="OA20" s="356"/>
      <c r="OB20" s="356"/>
      <c r="OC20" s="356"/>
      <c r="OD20" s="356"/>
      <c r="OE20" s="356"/>
      <c r="OF20" s="356"/>
      <c r="OG20" s="356"/>
      <c r="OH20" s="356"/>
      <c r="OI20" s="356"/>
      <c r="OJ20" s="356"/>
      <c r="OK20" s="356"/>
      <c r="OL20" s="356"/>
      <c r="OM20" s="356"/>
      <c r="ON20" s="356"/>
      <c r="OO20" s="356"/>
      <c r="OP20" s="356"/>
      <c r="OQ20" s="356"/>
      <c r="OR20" s="356"/>
      <c r="OS20" s="356"/>
      <c r="OT20" s="356"/>
      <c r="OU20" s="356"/>
      <c r="OV20" s="356"/>
      <c r="OW20" s="356"/>
      <c r="OX20" s="356"/>
      <c r="OY20" s="356"/>
      <c r="OZ20" s="356"/>
      <c r="PA20" s="356"/>
      <c r="PB20" s="356"/>
      <c r="PC20" s="356"/>
      <c r="PD20" s="356"/>
      <c r="PE20" s="356"/>
      <c r="PF20" s="356"/>
      <c r="PG20" s="356"/>
      <c r="PH20" s="356"/>
      <c r="PI20" s="356"/>
      <c r="PJ20" s="356"/>
      <c r="PK20" s="356"/>
      <c r="PL20" s="356"/>
      <c r="PM20" s="356"/>
      <c r="PN20" s="356"/>
      <c r="PO20" s="356"/>
      <c r="PP20" s="356"/>
      <c r="PQ20" s="356"/>
      <c r="PR20" s="356"/>
      <c r="PS20" s="356"/>
      <c r="PT20" s="356"/>
      <c r="PU20" s="356"/>
      <c r="PV20" s="356"/>
      <c r="PW20" s="356"/>
      <c r="PX20" s="356"/>
      <c r="PY20" s="356"/>
      <c r="PZ20" s="356"/>
      <c r="QA20" s="356"/>
      <c r="QB20" s="356"/>
      <c r="QC20" s="356"/>
      <c r="QD20" s="356"/>
      <c r="QE20" s="356"/>
      <c r="QF20" s="356"/>
      <c r="QG20" s="356"/>
      <c r="QH20" s="356"/>
      <c r="QI20" s="356"/>
      <c r="QJ20" s="356"/>
      <c r="QK20" s="356"/>
      <c r="QL20" s="356"/>
      <c r="QM20" s="356"/>
      <c r="QN20" s="356"/>
      <c r="QO20" s="356"/>
      <c r="QP20" s="356"/>
      <c r="QQ20" s="356"/>
      <c r="QR20" s="356"/>
      <c r="QS20" s="356"/>
      <c r="QT20" s="356"/>
      <c r="QU20" s="356"/>
      <c r="QV20" s="356"/>
      <c r="QW20" s="356"/>
      <c r="QX20" s="356"/>
      <c r="QY20" s="356"/>
      <c r="QZ20" s="356"/>
      <c r="RA20" s="356"/>
      <c r="RB20" s="356"/>
      <c r="RC20" s="356"/>
      <c r="RD20" s="356"/>
      <c r="RE20" s="356"/>
      <c r="RF20" s="356"/>
      <c r="RG20" s="356"/>
      <c r="RH20" s="356"/>
      <c r="RI20" s="356"/>
      <c r="RJ20" s="356"/>
      <c r="RK20" s="356"/>
      <c r="RL20" s="356"/>
      <c r="RM20" s="356"/>
      <c r="RN20" s="356"/>
      <c r="RO20" s="356"/>
      <c r="RP20" s="356"/>
      <c r="RQ20" s="356"/>
      <c r="RR20" s="356"/>
      <c r="RS20" s="356"/>
      <c r="RT20" s="356"/>
      <c r="RU20" s="356"/>
      <c r="RV20" s="356"/>
      <c r="RW20" s="356"/>
      <c r="RX20" s="356"/>
      <c r="RY20" s="356"/>
      <c r="RZ20" s="356"/>
      <c r="SA20" s="356"/>
      <c r="SB20" s="356"/>
      <c r="SC20" s="356"/>
      <c r="SD20" s="356"/>
      <c r="SE20" s="356"/>
      <c r="SF20" s="356"/>
      <c r="SG20" s="356"/>
      <c r="SH20" s="356"/>
      <c r="SI20" s="356"/>
      <c r="SJ20" s="356"/>
      <c r="SK20" s="356"/>
      <c r="SL20" s="356"/>
      <c r="SM20" s="356"/>
      <c r="SN20" s="356"/>
      <c r="SO20" s="356"/>
      <c r="SP20" s="356"/>
      <c r="SQ20" s="356"/>
      <c r="SR20" s="356"/>
      <c r="SS20" s="356"/>
      <c r="ST20" s="356"/>
      <c r="SU20" s="356"/>
      <c r="SV20" s="356"/>
      <c r="SW20" s="356"/>
      <c r="SX20" s="356"/>
      <c r="SY20" s="356"/>
      <c r="SZ20" s="356"/>
      <c r="TA20" s="356"/>
      <c r="TB20" s="356"/>
      <c r="TC20" s="356"/>
      <c r="TD20" s="356"/>
      <c r="TE20" s="356"/>
      <c r="TF20" s="356"/>
      <c r="TG20" s="356"/>
      <c r="TH20" s="356"/>
      <c r="TI20" s="356"/>
      <c r="TJ20" s="356"/>
      <c r="TK20" s="356"/>
      <c r="TL20" s="356"/>
      <c r="TM20" s="356"/>
      <c r="TN20" s="356"/>
      <c r="TO20" s="356"/>
      <c r="TP20" s="356"/>
      <c r="TQ20" s="356"/>
      <c r="TR20" s="356"/>
      <c r="TS20" s="356"/>
      <c r="TT20" s="356"/>
      <c r="TU20" s="356"/>
      <c r="TV20" s="356"/>
      <c r="TW20" s="356"/>
      <c r="TX20" s="356"/>
      <c r="TY20" s="356"/>
      <c r="TZ20" s="356"/>
      <c r="UA20" s="356"/>
      <c r="UB20" s="356"/>
      <c r="UC20" s="356"/>
      <c r="UD20" s="356"/>
      <c r="UE20" s="356"/>
      <c r="UF20" s="356"/>
      <c r="UG20" s="356"/>
      <c r="UH20" s="356"/>
      <c r="UI20" s="356"/>
      <c r="UJ20" s="356"/>
      <c r="UK20" s="356"/>
      <c r="UL20" s="356"/>
      <c r="UM20" s="356"/>
      <c r="UN20" s="356"/>
      <c r="UO20" s="356"/>
      <c r="UP20" s="356"/>
      <c r="UQ20" s="356"/>
      <c r="UR20" s="356"/>
      <c r="US20" s="356"/>
      <c r="UT20" s="356"/>
      <c r="UU20" s="356"/>
      <c r="UV20" s="356"/>
      <c r="UW20" s="356"/>
      <c r="UX20" s="356"/>
      <c r="UY20" s="356"/>
      <c r="UZ20" s="356"/>
      <c r="VA20" s="356"/>
      <c r="VB20" s="356"/>
      <c r="VC20" s="356"/>
      <c r="VD20" s="356"/>
      <c r="VE20" s="356"/>
      <c r="VF20" s="356"/>
      <c r="VG20" s="356"/>
      <c r="VH20" s="356"/>
      <c r="VI20" s="356"/>
      <c r="VJ20" s="356"/>
      <c r="VK20" s="356"/>
      <c r="VL20" s="356"/>
      <c r="VM20" s="356"/>
      <c r="VN20" s="356"/>
      <c r="VO20" s="356"/>
      <c r="VP20" s="356"/>
      <c r="VQ20" s="356"/>
      <c r="VR20" s="356"/>
      <c r="VS20" s="356"/>
      <c r="VT20" s="356"/>
      <c r="VU20" s="356"/>
      <c r="VV20" s="356"/>
      <c r="VW20" s="356"/>
      <c r="VX20" s="356"/>
      <c r="VY20" s="356"/>
      <c r="VZ20" s="356"/>
      <c r="WA20" s="356"/>
      <c r="WB20" s="356"/>
      <c r="WC20" s="356"/>
      <c r="WD20" s="356"/>
      <c r="WE20" s="356"/>
      <c r="WF20" s="356"/>
      <c r="WG20" s="356"/>
      <c r="WH20" s="356"/>
      <c r="WI20" s="356"/>
      <c r="WJ20" s="356"/>
      <c r="WK20" s="356"/>
      <c r="WL20" s="356"/>
      <c r="WM20" s="356"/>
      <c r="WN20" s="356"/>
      <c r="WO20" s="356"/>
      <c r="WP20" s="356"/>
      <c r="WQ20" s="356"/>
      <c r="WR20" s="356"/>
      <c r="WS20" s="356"/>
      <c r="WT20" s="356"/>
      <c r="WU20" s="356"/>
      <c r="WV20" s="356"/>
      <c r="WW20" s="356"/>
      <c r="WX20" s="356"/>
      <c r="WY20" s="356"/>
      <c r="WZ20" s="356"/>
      <c r="XA20" s="356"/>
      <c r="XB20" s="356"/>
      <c r="XC20" s="356"/>
      <c r="XD20" s="356"/>
      <c r="XE20" s="356"/>
      <c r="XF20" s="356"/>
      <c r="XG20" s="356"/>
      <c r="XH20" s="356"/>
      <c r="XI20" s="356"/>
      <c r="XJ20" s="356"/>
      <c r="XK20" s="356"/>
      <c r="XL20" s="356"/>
      <c r="XM20" s="356"/>
      <c r="XN20" s="356"/>
      <c r="XO20" s="356"/>
      <c r="XP20" s="356"/>
      <c r="XQ20" s="356"/>
      <c r="XR20" s="356"/>
      <c r="XS20" s="356"/>
      <c r="XT20" s="356"/>
      <c r="XU20" s="356"/>
      <c r="XV20" s="356"/>
      <c r="XW20" s="356"/>
      <c r="XX20" s="356"/>
      <c r="XY20" s="356"/>
      <c r="XZ20" s="356"/>
      <c r="YA20" s="356"/>
      <c r="YB20" s="356"/>
      <c r="YC20" s="356"/>
      <c r="YD20" s="356"/>
      <c r="YE20" s="356"/>
      <c r="YF20" s="356"/>
      <c r="YG20" s="356"/>
      <c r="YH20" s="356"/>
      <c r="YI20" s="356"/>
      <c r="YJ20" s="356"/>
      <c r="YK20" s="356"/>
      <c r="YL20" s="356"/>
      <c r="YM20" s="356"/>
      <c r="YN20" s="356"/>
      <c r="YO20" s="356"/>
      <c r="YP20" s="356"/>
      <c r="YQ20" s="356"/>
      <c r="YR20" s="356"/>
      <c r="YS20" s="356"/>
      <c r="YT20" s="356"/>
      <c r="YU20" s="356"/>
      <c r="YV20" s="356"/>
      <c r="YW20" s="356"/>
      <c r="YX20" s="356"/>
      <c r="YY20" s="356"/>
      <c r="YZ20" s="356"/>
      <c r="ZA20" s="356"/>
      <c r="ZB20" s="356"/>
      <c r="ZC20" s="356"/>
      <c r="ZD20" s="356"/>
      <c r="ZE20" s="356"/>
      <c r="ZF20" s="356"/>
      <c r="ZG20" s="356"/>
      <c r="ZH20" s="356"/>
      <c r="ZI20" s="356"/>
      <c r="ZJ20" s="356"/>
      <c r="ZK20" s="356"/>
      <c r="ZL20" s="356"/>
      <c r="ZM20" s="356"/>
      <c r="ZN20" s="356"/>
      <c r="ZO20" s="356"/>
      <c r="ZP20" s="356"/>
      <c r="ZQ20" s="356"/>
      <c r="ZR20" s="356"/>
      <c r="ZS20" s="356"/>
      <c r="ZT20" s="356"/>
      <c r="ZU20" s="356"/>
      <c r="ZV20" s="356"/>
      <c r="ZW20" s="356"/>
      <c r="ZX20" s="356"/>
      <c r="ZY20" s="356"/>
      <c r="ZZ20" s="356"/>
      <c r="AAA20" s="356"/>
      <c r="AAB20" s="356"/>
      <c r="AAC20" s="356"/>
      <c r="AAD20" s="356"/>
      <c r="AAE20" s="356"/>
      <c r="AAF20" s="356"/>
      <c r="AAG20" s="356"/>
      <c r="AAH20" s="356"/>
      <c r="AAI20" s="356"/>
      <c r="AAJ20" s="356"/>
      <c r="AAK20" s="356"/>
      <c r="AAL20" s="356"/>
      <c r="AAM20" s="356"/>
      <c r="AAN20" s="356"/>
      <c r="AAO20" s="356"/>
      <c r="AAP20" s="356"/>
      <c r="AAQ20" s="356"/>
      <c r="AAR20" s="356"/>
      <c r="AAS20" s="356"/>
      <c r="AAT20" s="356"/>
      <c r="AAU20" s="356"/>
      <c r="AAV20" s="356"/>
      <c r="AAW20" s="356"/>
      <c r="AAX20" s="356"/>
      <c r="AAY20" s="356"/>
      <c r="AAZ20" s="356"/>
      <c r="ABA20" s="356"/>
      <c r="ABB20" s="356"/>
      <c r="ABC20" s="356"/>
      <c r="ABD20" s="356"/>
      <c r="ABE20" s="356"/>
      <c r="ABF20" s="356"/>
      <c r="ABG20" s="356"/>
      <c r="ABH20" s="356"/>
      <c r="ABI20" s="356"/>
      <c r="ABJ20" s="356"/>
      <c r="ABK20" s="356"/>
      <c r="ABL20" s="356"/>
      <c r="ABM20" s="356"/>
      <c r="ABN20" s="356"/>
      <c r="ABO20" s="356"/>
      <c r="ABP20" s="356"/>
      <c r="ABQ20" s="356"/>
      <c r="ABR20" s="356"/>
      <c r="ABS20" s="356"/>
      <c r="ABT20" s="356"/>
      <c r="ABU20" s="356"/>
      <c r="ABV20" s="356"/>
      <c r="ABW20" s="356"/>
      <c r="ABX20" s="356"/>
      <c r="ABY20" s="356"/>
      <c r="ABZ20" s="356"/>
      <c r="ACA20" s="356"/>
      <c r="ACB20" s="356"/>
      <c r="ACC20" s="356"/>
      <c r="ACD20" s="356"/>
      <c r="ACE20" s="356"/>
      <c r="ACF20" s="356"/>
      <c r="ACG20" s="356"/>
      <c r="ACH20" s="356"/>
      <c r="ACI20" s="356"/>
      <c r="ACJ20" s="356"/>
      <c r="ACK20" s="356"/>
      <c r="ACL20" s="356"/>
      <c r="ACM20" s="356"/>
      <c r="ACN20" s="356"/>
      <c r="ACO20" s="356"/>
      <c r="ACP20" s="356"/>
      <c r="ACQ20" s="356"/>
      <c r="ACR20" s="356"/>
      <c r="ACS20" s="356"/>
      <c r="ACT20" s="356"/>
      <c r="ACU20" s="356"/>
      <c r="ACV20" s="356"/>
      <c r="ACW20" s="356"/>
      <c r="ACX20" s="356"/>
      <c r="ACY20" s="356"/>
      <c r="ACZ20" s="356"/>
      <c r="ADA20" s="356"/>
      <c r="ADB20" s="356"/>
      <c r="ADC20" s="356"/>
      <c r="ADD20" s="356"/>
      <c r="ADE20" s="356"/>
      <c r="ADF20" s="356"/>
      <c r="ADG20" s="356"/>
      <c r="ADH20" s="356"/>
      <c r="ADI20" s="356"/>
      <c r="ADJ20" s="356"/>
      <c r="ADK20" s="356"/>
      <c r="ADL20" s="356"/>
      <c r="ADM20" s="356"/>
      <c r="ADN20" s="356"/>
      <c r="ADO20" s="356"/>
      <c r="ADP20" s="356"/>
      <c r="ADQ20" s="356"/>
      <c r="ADR20" s="356"/>
      <c r="ADS20" s="356"/>
      <c r="ADT20" s="356"/>
      <c r="ADU20" s="356"/>
      <c r="ADV20" s="356"/>
      <c r="ADW20" s="356"/>
      <c r="ADX20" s="356"/>
      <c r="ADY20" s="356"/>
      <c r="ADZ20" s="356"/>
      <c r="AEA20" s="356"/>
      <c r="AEB20" s="356"/>
      <c r="AEC20" s="356"/>
      <c r="AED20" s="356"/>
      <c r="AEE20" s="356"/>
      <c r="AEF20" s="356"/>
      <c r="AEG20" s="356"/>
      <c r="AEH20" s="356"/>
      <c r="AEI20" s="356"/>
      <c r="AEJ20" s="356"/>
      <c r="AEK20" s="356"/>
      <c r="AEL20" s="356"/>
      <c r="AEM20" s="356"/>
      <c r="AEN20" s="356"/>
      <c r="AEO20" s="356"/>
      <c r="AEP20" s="356"/>
      <c r="AEQ20" s="356"/>
      <c r="AER20" s="356"/>
      <c r="AES20" s="356"/>
      <c r="AET20" s="356"/>
      <c r="AEU20" s="356"/>
      <c r="AEV20" s="356"/>
      <c r="AEW20" s="356"/>
      <c r="AEX20" s="356"/>
      <c r="AEY20" s="356"/>
      <c r="AEZ20" s="356"/>
      <c r="AFA20" s="356"/>
      <c r="AFB20" s="356"/>
      <c r="AFC20" s="356"/>
      <c r="AFD20" s="356"/>
      <c r="AFE20" s="356"/>
      <c r="AFF20" s="356"/>
      <c r="AFG20" s="356"/>
      <c r="AFH20" s="356"/>
      <c r="AFI20" s="356"/>
      <c r="AFJ20" s="356"/>
      <c r="AFK20" s="356"/>
      <c r="AFL20" s="356"/>
      <c r="AFM20" s="356"/>
      <c r="AFN20" s="356"/>
      <c r="AFO20" s="356"/>
      <c r="AFP20" s="356"/>
      <c r="AFQ20" s="356"/>
      <c r="AFR20" s="356"/>
      <c r="AFS20" s="356"/>
      <c r="AFT20" s="356"/>
      <c r="AFU20" s="356"/>
      <c r="AFV20" s="356"/>
      <c r="AFW20" s="356"/>
      <c r="AFX20" s="356"/>
      <c r="AFY20" s="356"/>
      <c r="AFZ20" s="356"/>
      <c r="AGA20" s="356"/>
    </row>
    <row r="21" spans="1:859" s="184" customFormat="1" ht="33" customHeight="1" x14ac:dyDescent="0.2">
      <c r="A21" s="184" t="str">
        <f ca="1">IF((O21="X"),"■",IF(OR((O21&gt;=120),(O21="N/A")),"▲",IF(AND((O21&gt;=90),(O21&lt;120)),"►",IF(AND((O21&lt;90),(O21&gt;=0)),"◄",IF((O21&lt;0),"▼","")))))</f>
        <v>▲</v>
      </c>
      <c r="B21" s="184" t="s">
        <v>20</v>
      </c>
      <c r="C21" s="194" t="s">
        <v>430</v>
      </c>
      <c r="D21" s="184" t="s">
        <v>22</v>
      </c>
      <c r="E21" s="184" t="s">
        <v>431</v>
      </c>
      <c r="F21" s="184" t="s">
        <v>432</v>
      </c>
      <c r="G21" s="145" t="s">
        <v>433</v>
      </c>
      <c r="H21" s="184" t="s">
        <v>434</v>
      </c>
      <c r="I21" s="191">
        <v>482520</v>
      </c>
      <c r="J21" s="192">
        <v>4780.5600000000004</v>
      </c>
      <c r="K21" s="192">
        <f>I21-J21</f>
        <v>477739.44</v>
      </c>
      <c r="L21" s="184" t="s">
        <v>27</v>
      </c>
      <c r="M21" s="193">
        <v>42004</v>
      </c>
      <c r="N21" s="193">
        <v>42369</v>
      </c>
      <c r="O21" s="184">
        <f ca="1">IF((N21="INDETERMINADO"),"N/A",IF((L21="ENCERRADO"),"X",(N21-TODAY())))</f>
        <v>150</v>
      </c>
      <c r="P21" s="194" t="s">
        <v>50</v>
      </c>
      <c r="Q21" s="183" t="s">
        <v>310</v>
      </c>
      <c r="R21" s="184" t="s">
        <v>30</v>
      </c>
      <c r="S21" s="194" t="s">
        <v>31</v>
      </c>
      <c r="T21" s="184" t="s">
        <v>30</v>
      </c>
      <c r="U21" s="184" t="s">
        <v>30</v>
      </c>
      <c r="V21" s="183" t="s">
        <v>1095</v>
      </c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6"/>
      <c r="AI21" s="356"/>
      <c r="AJ21" s="356"/>
      <c r="AK21" s="356"/>
      <c r="AL21" s="356"/>
      <c r="AM21" s="356"/>
      <c r="AN21" s="356"/>
      <c r="AO21" s="356"/>
      <c r="AP21" s="356"/>
      <c r="AQ21" s="356"/>
      <c r="AR21" s="356"/>
      <c r="AS21" s="356"/>
      <c r="AT21" s="356"/>
      <c r="AU21" s="356"/>
      <c r="AV21" s="356"/>
      <c r="AW21" s="356"/>
      <c r="AX21" s="356"/>
      <c r="AY21" s="356"/>
      <c r="AZ21" s="356"/>
      <c r="BA21" s="356"/>
      <c r="BB21" s="356"/>
      <c r="BC21" s="356"/>
      <c r="BD21" s="356"/>
      <c r="BE21" s="356"/>
      <c r="BF21" s="356"/>
      <c r="BG21" s="356"/>
      <c r="BH21" s="356"/>
      <c r="BI21" s="356"/>
      <c r="BJ21" s="356"/>
      <c r="BK21" s="356"/>
      <c r="BL21" s="356"/>
      <c r="BM21" s="356"/>
      <c r="BN21" s="356"/>
      <c r="BO21" s="356"/>
      <c r="BP21" s="356"/>
      <c r="BQ21" s="356"/>
      <c r="BR21" s="356"/>
      <c r="BS21" s="356"/>
      <c r="BT21" s="356"/>
      <c r="BU21" s="356"/>
      <c r="BV21" s="356"/>
      <c r="BW21" s="356"/>
      <c r="BX21" s="356"/>
      <c r="BY21" s="356"/>
      <c r="BZ21" s="356"/>
      <c r="CA21" s="356"/>
      <c r="CB21" s="356"/>
      <c r="CC21" s="356"/>
      <c r="CD21" s="356"/>
      <c r="CE21" s="356"/>
      <c r="CF21" s="356"/>
      <c r="CG21" s="356"/>
      <c r="CH21" s="356"/>
      <c r="CI21" s="356"/>
      <c r="CJ21" s="356"/>
      <c r="CK21" s="356"/>
      <c r="CL21" s="356"/>
      <c r="CM21" s="356"/>
      <c r="CN21" s="356"/>
      <c r="CO21" s="356"/>
      <c r="CP21" s="356"/>
      <c r="CQ21" s="356"/>
      <c r="CR21" s="356"/>
      <c r="CS21" s="356"/>
      <c r="CT21" s="356"/>
      <c r="CU21" s="356"/>
      <c r="CV21" s="356"/>
      <c r="CW21" s="356"/>
      <c r="CX21" s="356"/>
      <c r="CY21" s="356"/>
      <c r="CZ21" s="356"/>
      <c r="DA21" s="356"/>
      <c r="DB21" s="356"/>
      <c r="DC21" s="356"/>
      <c r="DD21" s="356"/>
      <c r="DE21" s="356"/>
      <c r="DF21" s="356"/>
      <c r="DG21" s="356"/>
      <c r="DH21" s="356"/>
      <c r="DI21" s="356"/>
      <c r="DJ21" s="356"/>
      <c r="DK21" s="356"/>
      <c r="DL21" s="356"/>
      <c r="DM21" s="356"/>
      <c r="DN21" s="356"/>
      <c r="DO21" s="356"/>
      <c r="DP21" s="356"/>
      <c r="DQ21" s="356"/>
      <c r="DR21" s="356"/>
      <c r="DS21" s="356"/>
      <c r="DT21" s="356"/>
      <c r="DU21" s="356"/>
      <c r="DV21" s="356"/>
      <c r="DW21" s="356"/>
      <c r="DX21" s="356"/>
      <c r="DY21" s="356"/>
      <c r="DZ21" s="356"/>
      <c r="EA21" s="356"/>
      <c r="EB21" s="356"/>
      <c r="EC21" s="356"/>
      <c r="ED21" s="356"/>
      <c r="EE21" s="356"/>
      <c r="EF21" s="356"/>
      <c r="EG21" s="356"/>
      <c r="EH21" s="356"/>
      <c r="EI21" s="356"/>
      <c r="EJ21" s="356"/>
      <c r="EK21" s="356"/>
      <c r="EL21" s="356"/>
      <c r="EM21" s="356"/>
      <c r="EN21" s="356"/>
      <c r="EO21" s="356"/>
      <c r="EP21" s="356"/>
      <c r="EQ21" s="356"/>
      <c r="ER21" s="356"/>
      <c r="ES21" s="356"/>
      <c r="ET21" s="356"/>
      <c r="EU21" s="356"/>
      <c r="EV21" s="356"/>
      <c r="EW21" s="356"/>
      <c r="EX21" s="356"/>
      <c r="EY21" s="356"/>
      <c r="EZ21" s="356"/>
      <c r="FA21" s="356"/>
      <c r="FB21" s="356"/>
      <c r="FC21" s="356"/>
      <c r="FD21" s="356"/>
      <c r="FE21" s="356"/>
      <c r="FF21" s="356"/>
      <c r="FG21" s="356"/>
      <c r="FH21" s="356"/>
      <c r="FI21" s="356"/>
      <c r="FJ21" s="356"/>
      <c r="FK21" s="356"/>
      <c r="FL21" s="356"/>
      <c r="FM21" s="356"/>
      <c r="FN21" s="356"/>
      <c r="FO21" s="356"/>
      <c r="FP21" s="356"/>
      <c r="FQ21" s="356"/>
      <c r="FR21" s="356"/>
      <c r="FS21" s="356"/>
      <c r="FT21" s="356"/>
      <c r="FU21" s="356"/>
      <c r="FV21" s="356"/>
      <c r="FW21" s="356"/>
      <c r="FX21" s="356"/>
      <c r="FY21" s="356"/>
      <c r="FZ21" s="356"/>
      <c r="GA21" s="356"/>
      <c r="GB21" s="356"/>
      <c r="GC21" s="356"/>
      <c r="GD21" s="356"/>
      <c r="GE21" s="356"/>
      <c r="GF21" s="356"/>
      <c r="GG21" s="356"/>
      <c r="GH21" s="356"/>
      <c r="GI21" s="356"/>
      <c r="GJ21" s="356"/>
      <c r="GK21" s="356"/>
      <c r="GL21" s="356"/>
      <c r="GM21" s="356"/>
      <c r="GN21" s="356"/>
      <c r="GO21" s="356"/>
      <c r="GP21" s="356"/>
      <c r="GQ21" s="356"/>
      <c r="GR21" s="356"/>
      <c r="GS21" s="356"/>
      <c r="GT21" s="356"/>
      <c r="GU21" s="356"/>
      <c r="GV21" s="356"/>
      <c r="GW21" s="356"/>
      <c r="GX21" s="356"/>
      <c r="GY21" s="356"/>
      <c r="GZ21" s="356"/>
      <c r="HA21" s="356"/>
      <c r="HB21" s="356"/>
      <c r="HC21" s="356"/>
      <c r="HD21" s="356"/>
      <c r="HE21" s="356"/>
      <c r="HF21" s="356"/>
      <c r="HG21" s="356"/>
      <c r="HH21" s="356"/>
      <c r="HI21" s="356"/>
      <c r="HJ21" s="356"/>
      <c r="HK21" s="356"/>
      <c r="HL21" s="356"/>
      <c r="HM21" s="356"/>
      <c r="HN21" s="356"/>
      <c r="HO21" s="356"/>
      <c r="HP21" s="356"/>
      <c r="HQ21" s="356"/>
      <c r="HR21" s="356"/>
      <c r="HS21" s="356"/>
      <c r="HT21" s="356"/>
      <c r="HU21" s="356"/>
      <c r="HV21" s="356"/>
      <c r="HW21" s="356"/>
      <c r="HX21" s="356"/>
      <c r="HY21" s="356"/>
      <c r="HZ21" s="356"/>
      <c r="IA21" s="356"/>
      <c r="IB21" s="356"/>
      <c r="IC21" s="356"/>
      <c r="ID21" s="356"/>
      <c r="IE21" s="356"/>
      <c r="IF21" s="356"/>
      <c r="IG21" s="356"/>
      <c r="IH21" s="356"/>
      <c r="II21" s="356"/>
      <c r="IJ21" s="356"/>
      <c r="IK21" s="356"/>
      <c r="IL21" s="356"/>
      <c r="IM21" s="356"/>
      <c r="IN21" s="356"/>
      <c r="IO21" s="356"/>
      <c r="IP21" s="356"/>
      <c r="IQ21" s="356"/>
      <c r="IR21" s="356"/>
      <c r="IS21" s="356"/>
      <c r="IT21" s="356"/>
      <c r="IU21" s="356"/>
      <c r="IV21" s="356"/>
      <c r="IW21" s="356"/>
      <c r="IX21" s="356"/>
      <c r="IY21" s="356"/>
      <c r="IZ21" s="356"/>
      <c r="JA21" s="356"/>
      <c r="JB21" s="356"/>
      <c r="JC21" s="356"/>
      <c r="JD21" s="356"/>
      <c r="JE21" s="356"/>
      <c r="JF21" s="356"/>
      <c r="JG21" s="356"/>
      <c r="JH21" s="356"/>
      <c r="JI21" s="356"/>
      <c r="JJ21" s="356"/>
      <c r="JK21" s="356"/>
      <c r="JL21" s="356"/>
      <c r="JM21" s="356"/>
      <c r="JN21" s="356"/>
      <c r="JO21" s="356"/>
      <c r="JP21" s="356"/>
      <c r="JQ21" s="356"/>
      <c r="JR21" s="356"/>
      <c r="JS21" s="356"/>
      <c r="JT21" s="356"/>
      <c r="JU21" s="356"/>
      <c r="JV21" s="356"/>
      <c r="JW21" s="356"/>
      <c r="JX21" s="356"/>
      <c r="JY21" s="356"/>
      <c r="JZ21" s="356"/>
      <c r="KA21" s="356"/>
      <c r="KB21" s="356"/>
      <c r="KC21" s="356"/>
      <c r="KD21" s="356"/>
      <c r="KE21" s="356"/>
      <c r="KF21" s="356"/>
      <c r="KG21" s="356"/>
      <c r="KH21" s="356"/>
      <c r="KI21" s="356"/>
      <c r="KJ21" s="356"/>
      <c r="KK21" s="356"/>
      <c r="KL21" s="356"/>
      <c r="KM21" s="356"/>
      <c r="KN21" s="356"/>
      <c r="KO21" s="356"/>
      <c r="KP21" s="356"/>
      <c r="KQ21" s="356"/>
      <c r="KR21" s="356"/>
      <c r="KS21" s="356"/>
      <c r="KT21" s="356"/>
      <c r="KU21" s="356"/>
      <c r="KV21" s="356"/>
      <c r="KW21" s="356"/>
      <c r="KX21" s="356"/>
      <c r="KY21" s="356"/>
      <c r="KZ21" s="356"/>
      <c r="LA21" s="356"/>
      <c r="LB21" s="356"/>
      <c r="LC21" s="356"/>
      <c r="LD21" s="356"/>
      <c r="LE21" s="356"/>
      <c r="LF21" s="356"/>
      <c r="LG21" s="356"/>
      <c r="LH21" s="356"/>
      <c r="LI21" s="356"/>
      <c r="LJ21" s="356"/>
      <c r="LK21" s="356"/>
      <c r="LL21" s="356"/>
      <c r="LM21" s="356"/>
      <c r="LN21" s="356"/>
      <c r="LO21" s="356"/>
      <c r="LP21" s="356"/>
      <c r="LQ21" s="356"/>
      <c r="LR21" s="356"/>
      <c r="LS21" s="356"/>
      <c r="LT21" s="356"/>
      <c r="LU21" s="356"/>
      <c r="LV21" s="356"/>
      <c r="LW21" s="356"/>
      <c r="LX21" s="356"/>
      <c r="LY21" s="356"/>
      <c r="LZ21" s="356"/>
      <c r="MA21" s="356"/>
      <c r="MB21" s="356"/>
      <c r="MC21" s="356"/>
      <c r="MD21" s="356"/>
      <c r="ME21" s="356"/>
      <c r="MF21" s="356"/>
      <c r="MG21" s="356"/>
      <c r="MH21" s="356"/>
      <c r="MI21" s="356"/>
      <c r="MJ21" s="356"/>
      <c r="MK21" s="356"/>
      <c r="ML21" s="356"/>
      <c r="MM21" s="356"/>
      <c r="MN21" s="356"/>
      <c r="MO21" s="356"/>
      <c r="MP21" s="356"/>
      <c r="MQ21" s="356"/>
      <c r="MR21" s="356"/>
      <c r="MS21" s="356"/>
      <c r="MT21" s="356"/>
      <c r="MU21" s="356"/>
      <c r="MV21" s="356"/>
      <c r="MW21" s="356"/>
      <c r="MX21" s="356"/>
      <c r="MY21" s="356"/>
      <c r="MZ21" s="356"/>
      <c r="NA21" s="356"/>
      <c r="NB21" s="356"/>
      <c r="NC21" s="356"/>
      <c r="ND21" s="356"/>
      <c r="NE21" s="356"/>
      <c r="NF21" s="356"/>
      <c r="NG21" s="356"/>
      <c r="NH21" s="356"/>
      <c r="NI21" s="356"/>
      <c r="NJ21" s="356"/>
      <c r="NK21" s="356"/>
      <c r="NL21" s="356"/>
      <c r="NM21" s="356"/>
      <c r="NN21" s="356"/>
      <c r="NO21" s="356"/>
      <c r="NP21" s="356"/>
      <c r="NQ21" s="356"/>
      <c r="NR21" s="356"/>
      <c r="NS21" s="356"/>
      <c r="NT21" s="356"/>
      <c r="NU21" s="356"/>
      <c r="NV21" s="356"/>
      <c r="NW21" s="356"/>
      <c r="NX21" s="356"/>
      <c r="NY21" s="356"/>
      <c r="NZ21" s="356"/>
      <c r="OA21" s="356"/>
      <c r="OB21" s="356"/>
      <c r="OC21" s="356"/>
      <c r="OD21" s="356"/>
      <c r="OE21" s="356"/>
      <c r="OF21" s="356"/>
      <c r="OG21" s="356"/>
      <c r="OH21" s="356"/>
      <c r="OI21" s="356"/>
      <c r="OJ21" s="356"/>
      <c r="OK21" s="356"/>
      <c r="OL21" s="356"/>
      <c r="OM21" s="356"/>
      <c r="ON21" s="356"/>
      <c r="OO21" s="356"/>
      <c r="OP21" s="356"/>
      <c r="OQ21" s="356"/>
      <c r="OR21" s="356"/>
      <c r="OS21" s="356"/>
      <c r="OT21" s="356"/>
      <c r="OU21" s="356"/>
      <c r="OV21" s="356"/>
      <c r="OW21" s="356"/>
      <c r="OX21" s="356"/>
      <c r="OY21" s="356"/>
      <c r="OZ21" s="356"/>
      <c r="PA21" s="356"/>
      <c r="PB21" s="356"/>
      <c r="PC21" s="356"/>
      <c r="PD21" s="356"/>
      <c r="PE21" s="356"/>
      <c r="PF21" s="356"/>
      <c r="PG21" s="356"/>
      <c r="PH21" s="356"/>
      <c r="PI21" s="356"/>
      <c r="PJ21" s="356"/>
      <c r="PK21" s="356"/>
      <c r="PL21" s="356"/>
      <c r="PM21" s="356"/>
      <c r="PN21" s="356"/>
      <c r="PO21" s="356"/>
      <c r="PP21" s="356"/>
      <c r="PQ21" s="356"/>
      <c r="PR21" s="356"/>
      <c r="PS21" s="356"/>
      <c r="PT21" s="356"/>
      <c r="PU21" s="356"/>
      <c r="PV21" s="356"/>
      <c r="PW21" s="356"/>
      <c r="PX21" s="356"/>
      <c r="PY21" s="356"/>
      <c r="PZ21" s="356"/>
      <c r="QA21" s="356"/>
      <c r="QB21" s="356"/>
      <c r="QC21" s="356"/>
      <c r="QD21" s="356"/>
      <c r="QE21" s="356"/>
      <c r="QF21" s="356"/>
      <c r="QG21" s="356"/>
      <c r="QH21" s="356"/>
      <c r="QI21" s="356"/>
      <c r="QJ21" s="356"/>
      <c r="QK21" s="356"/>
      <c r="QL21" s="356"/>
      <c r="QM21" s="356"/>
      <c r="QN21" s="356"/>
      <c r="QO21" s="356"/>
      <c r="QP21" s="356"/>
      <c r="QQ21" s="356"/>
      <c r="QR21" s="356"/>
      <c r="QS21" s="356"/>
      <c r="QT21" s="356"/>
      <c r="QU21" s="356"/>
      <c r="QV21" s="356"/>
      <c r="QW21" s="356"/>
      <c r="QX21" s="356"/>
      <c r="QY21" s="356"/>
      <c r="QZ21" s="356"/>
      <c r="RA21" s="356"/>
      <c r="RB21" s="356"/>
      <c r="RC21" s="356"/>
      <c r="RD21" s="356"/>
      <c r="RE21" s="356"/>
      <c r="RF21" s="356"/>
      <c r="RG21" s="356"/>
      <c r="RH21" s="356"/>
      <c r="RI21" s="356"/>
      <c r="RJ21" s="356"/>
      <c r="RK21" s="356"/>
      <c r="RL21" s="356"/>
      <c r="RM21" s="356"/>
      <c r="RN21" s="356"/>
      <c r="RO21" s="356"/>
      <c r="RP21" s="356"/>
      <c r="RQ21" s="356"/>
      <c r="RR21" s="356"/>
      <c r="RS21" s="356"/>
      <c r="RT21" s="356"/>
      <c r="RU21" s="356"/>
      <c r="RV21" s="356"/>
      <c r="RW21" s="356"/>
      <c r="RX21" s="356"/>
      <c r="RY21" s="356"/>
      <c r="RZ21" s="356"/>
      <c r="SA21" s="356"/>
      <c r="SB21" s="356"/>
      <c r="SC21" s="356"/>
      <c r="SD21" s="356"/>
      <c r="SE21" s="356"/>
      <c r="SF21" s="356"/>
      <c r="SG21" s="356"/>
      <c r="SH21" s="356"/>
      <c r="SI21" s="356"/>
      <c r="SJ21" s="356"/>
      <c r="SK21" s="356"/>
      <c r="SL21" s="356"/>
      <c r="SM21" s="356"/>
      <c r="SN21" s="356"/>
      <c r="SO21" s="356"/>
      <c r="SP21" s="356"/>
      <c r="SQ21" s="356"/>
      <c r="SR21" s="356"/>
      <c r="SS21" s="356"/>
      <c r="ST21" s="356"/>
      <c r="SU21" s="356"/>
      <c r="SV21" s="356"/>
      <c r="SW21" s="356"/>
      <c r="SX21" s="356"/>
      <c r="SY21" s="356"/>
      <c r="SZ21" s="356"/>
      <c r="TA21" s="356"/>
      <c r="TB21" s="356"/>
      <c r="TC21" s="356"/>
      <c r="TD21" s="356"/>
      <c r="TE21" s="356"/>
      <c r="TF21" s="356"/>
      <c r="TG21" s="356"/>
      <c r="TH21" s="356"/>
      <c r="TI21" s="356"/>
      <c r="TJ21" s="356"/>
      <c r="TK21" s="356"/>
      <c r="TL21" s="356"/>
      <c r="TM21" s="356"/>
      <c r="TN21" s="356"/>
      <c r="TO21" s="356"/>
      <c r="TP21" s="356"/>
      <c r="TQ21" s="356"/>
      <c r="TR21" s="356"/>
      <c r="TS21" s="356"/>
      <c r="TT21" s="356"/>
      <c r="TU21" s="356"/>
      <c r="TV21" s="356"/>
      <c r="TW21" s="356"/>
      <c r="TX21" s="356"/>
      <c r="TY21" s="356"/>
      <c r="TZ21" s="356"/>
      <c r="UA21" s="356"/>
      <c r="UB21" s="356"/>
      <c r="UC21" s="356"/>
      <c r="UD21" s="356"/>
      <c r="UE21" s="356"/>
      <c r="UF21" s="356"/>
      <c r="UG21" s="356"/>
      <c r="UH21" s="356"/>
      <c r="UI21" s="356"/>
      <c r="UJ21" s="356"/>
      <c r="UK21" s="356"/>
      <c r="UL21" s="356"/>
      <c r="UM21" s="356"/>
      <c r="UN21" s="356"/>
      <c r="UO21" s="356"/>
      <c r="UP21" s="356"/>
      <c r="UQ21" s="356"/>
      <c r="UR21" s="356"/>
      <c r="US21" s="356"/>
      <c r="UT21" s="356"/>
      <c r="UU21" s="356"/>
      <c r="UV21" s="356"/>
      <c r="UW21" s="356"/>
      <c r="UX21" s="356"/>
      <c r="UY21" s="356"/>
      <c r="UZ21" s="356"/>
      <c r="VA21" s="356"/>
      <c r="VB21" s="356"/>
      <c r="VC21" s="356"/>
      <c r="VD21" s="356"/>
      <c r="VE21" s="356"/>
      <c r="VF21" s="356"/>
      <c r="VG21" s="356"/>
      <c r="VH21" s="356"/>
      <c r="VI21" s="356"/>
      <c r="VJ21" s="356"/>
      <c r="VK21" s="356"/>
      <c r="VL21" s="356"/>
      <c r="VM21" s="356"/>
      <c r="VN21" s="356"/>
      <c r="VO21" s="356"/>
      <c r="VP21" s="356"/>
      <c r="VQ21" s="356"/>
      <c r="VR21" s="356"/>
      <c r="VS21" s="356"/>
      <c r="VT21" s="356"/>
      <c r="VU21" s="356"/>
      <c r="VV21" s="356"/>
      <c r="VW21" s="356"/>
      <c r="VX21" s="356"/>
      <c r="VY21" s="356"/>
      <c r="VZ21" s="356"/>
      <c r="WA21" s="356"/>
      <c r="WB21" s="356"/>
      <c r="WC21" s="356"/>
      <c r="WD21" s="356"/>
      <c r="WE21" s="356"/>
      <c r="WF21" s="356"/>
      <c r="WG21" s="356"/>
      <c r="WH21" s="356"/>
      <c r="WI21" s="356"/>
      <c r="WJ21" s="356"/>
      <c r="WK21" s="356"/>
      <c r="WL21" s="356"/>
      <c r="WM21" s="356"/>
      <c r="WN21" s="356"/>
      <c r="WO21" s="356"/>
      <c r="WP21" s="356"/>
      <c r="WQ21" s="356"/>
      <c r="WR21" s="356"/>
      <c r="WS21" s="356"/>
      <c r="WT21" s="356"/>
      <c r="WU21" s="356"/>
      <c r="WV21" s="356"/>
      <c r="WW21" s="356"/>
      <c r="WX21" s="356"/>
      <c r="WY21" s="356"/>
      <c r="WZ21" s="356"/>
      <c r="XA21" s="356"/>
      <c r="XB21" s="356"/>
      <c r="XC21" s="356"/>
      <c r="XD21" s="356"/>
      <c r="XE21" s="356"/>
      <c r="XF21" s="356"/>
      <c r="XG21" s="356"/>
      <c r="XH21" s="356"/>
      <c r="XI21" s="356"/>
      <c r="XJ21" s="356"/>
      <c r="XK21" s="356"/>
      <c r="XL21" s="356"/>
      <c r="XM21" s="356"/>
      <c r="XN21" s="356"/>
      <c r="XO21" s="356"/>
      <c r="XP21" s="356"/>
      <c r="XQ21" s="356"/>
      <c r="XR21" s="356"/>
      <c r="XS21" s="356"/>
      <c r="XT21" s="356"/>
      <c r="XU21" s="356"/>
      <c r="XV21" s="356"/>
      <c r="XW21" s="356"/>
      <c r="XX21" s="356"/>
      <c r="XY21" s="356"/>
      <c r="XZ21" s="356"/>
      <c r="YA21" s="356"/>
      <c r="YB21" s="356"/>
      <c r="YC21" s="356"/>
      <c r="YD21" s="356"/>
      <c r="YE21" s="356"/>
      <c r="YF21" s="356"/>
      <c r="YG21" s="356"/>
      <c r="YH21" s="356"/>
      <c r="YI21" s="356"/>
      <c r="YJ21" s="356"/>
      <c r="YK21" s="356"/>
      <c r="YL21" s="356"/>
      <c r="YM21" s="356"/>
      <c r="YN21" s="356"/>
      <c r="YO21" s="356"/>
      <c r="YP21" s="356"/>
      <c r="YQ21" s="356"/>
      <c r="YR21" s="356"/>
      <c r="YS21" s="356"/>
      <c r="YT21" s="356"/>
      <c r="YU21" s="356"/>
      <c r="YV21" s="356"/>
      <c r="YW21" s="356"/>
      <c r="YX21" s="356"/>
      <c r="YY21" s="356"/>
      <c r="YZ21" s="356"/>
      <c r="ZA21" s="356"/>
      <c r="ZB21" s="356"/>
      <c r="ZC21" s="356"/>
      <c r="ZD21" s="356"/>
      <c r="ZE21" s="356"/>
      <c r="ZF21" s="356"/>
      <c r="ZG21" s="356"/>
      <c r="ZH21" s="356"/>
      <c r="ZI21" s="356"/>
      <c r="ZJ21" s="356"/>
      <c r="ZK21" s="356"/>
      <c r="ZL21" s="356"/>
      <c r="ZM21" s="356"/>
      <c r="ZN21" s="356"/>
      <c r="ZO21" s="356"/>
      <c r="ZP21" s="356"/>
      <c r="ZQ21" s="356"/>
      <c r="ZR21" s="356"/>
      <c r="ZS21" s="356"/>
      <c r="ZT21" s="356"/>
      <c r="ZU21" s="356"/>
      <c r="ZV21" s="356"/>
      <c r="ZW21" s="356"/>
      <c r="ZX21" s="356"/>
      <c r="ZY21" s="356"/>
      <c r="ZZ21" s="356"/>
      <c r="AAA21" s="356"/>
      <c r="AAB21" s="356"/>
      <c r="AAC21" s="356"/>
      <c r="AAD21" s="356"/>
      <c r="AAE21" s="356"/>
      <c r="AAF21" s="356"/>
      <c r="AAG21" s="356"/>
      <c r="AAH21" s="356"/>
      <c r="AAI21" s="356"/>
      <c r="AAJ21" s="356"/>
      <c r="AAK21" s="356"/>
      <c r="AAL21" s="356"/>
      <c r="AAM21" s="356"/>
      <c r="AAN21" s="356"/>
      <c r="AAO21" s="356"/>
      <c r="AAP21" s="356"/>
      <c r="AAQ21" s="356"/>
      <c r="AAR21" s="356"/>
      <c r="AAS21" s="356"/>
      <c r="AAT21" s="356"/>
      <c r="AAU21" s="356"/>
      <c r="AAV21" s="356"/>
      <c r="AAW21" s="356"/>
      <c r="AAX21" s="356"/>
      <c r="AAY21" s="356"/>
      <c r="AAZ21" s="356"/>
      <c r="ABA21" s="356"/>
      <c r="ABB21" s="356"/>
      <c r="ABC21" s="356"/>
      <c r="ABD21" s="356"/>
      <c r="ABE21" s="356"/>
      <c r="ABF21" s="356"/>
      <c r="ABG21" s="356"/>
      <c r="ABH21" s="356"/>
      <c r="ABI21" s="356"/>
      <c r="ABJ21" s="356"/>
      <c r="ABK21" s="356"/>
      <c r="ABL21" s="356"/>
      <c r="ABM21" s="356"/>
      <c r="ABN21" s="356"/>
      <c r="ABO21" s="356"/>
      <c r="ABP21" s="356"/>
      <c r="ABQ21" s="356"/>
      <c r="ABR21" s="356"/>
      <c r="ABS21" s="356"/>
      <c r="ABT21" s="356"/>
      <c r="ABU21" s="356"/>
      <c r="ABV21" s="356"/>
      <c r="ABW21" s="356"/>
      <c r="ABX21" s="356"/>
      <c r="ABY21" s="356"/>
      <c r="ABZ21" s="356"/>
      <c r="ACA21" s="356"/>
      <c r="ACB21" s="356"/>
      <c r="ACC21" s="356"/>
      <c r="ACD21" s="356"/>
      <c r="ACE21" s="356"/>
      <c r="ACF21" s="356"/>
      <c r="ACG21" s="356"/>
      <c r="ACH21" s="356"/>
      <c r="ACI21" s="356"/>
      <c r="ACJ21" s="356"/>
      <c r="ACK21" s="356"/>
      <c r="ACL21" s="356"/>
      <c r="ACM21" s="356"/>
      <c r="ACN21" s="356"/>
      <c r="ACO21" s="356"/>
      <c r="ACP21" s="356"/>
      <c r="ACQ21" s="356"/>
      <c r="ACR21" s="356"/>
      <c r="ACS21" s="356"/>
      <c r="ACT21" s="356"/>
      <c r="ACU21" s="356"/>
      <c r="ACV21" s="356"/>
      <c r="ACW21" s="356"/>
      <c r="ACX21" s="356"/>
      <c r="ACY21" s="356"/>
      <c r="ACZ21" s="356"/>
      <c r="ADA21" s="356"/>
      <c r="ADB21" s="356"/>
      <c r="ADC21" s="356"/>
      <c r="ADD21" s="356"/>
      <c r="ADE21" s="356"/>
      <c r="ADF21" s="356"/>
      <c r="ADG21" s="356"/>
      <c r="ADH21" s="356"/>
      <c r="ADI21" s="356"/>
      <c r="ADJ21" s="356"/>
      <c r="ADK21" s="356"/>
      <c r="ADL21" s="356"/>
      <c r="ADM21" s="356"/>
      <c r="ADN21" s="356"/>
      <c r="ADO21" s="356"/>
      <c r="ADP21" s="356"/>
      <c r="ADQ21" s="356"/>
      <c r="ADR21" s="356"/>
      <c r="ADS21" s="356"/>
      <c r="ADT21" s="356"/>
      <c r="ADU21" s="356"/>
      <c r="ADV21" s="356"/>
      <c r="ADW21" s="356"/>
      <c r="ADX21" s="356"/>
      <c r="ADY21" s="356"/>
      <c r="ADZ21" s="356"/>
      <c r="AEA21" s="356"/>
      <c r="AEB21" s="356"/>
      <c r="AEC21" s="356"/>
      <c r="AED21" s="356"/>
      <c r="AEE21" s="356"/>
      <c r="AEF21" s="356"/>
      <c r="AEG21" s="356"/>
      <c r="AEH21" s="356"/>
      <c r="AEI21" s="356"/>
      <c r="AEJ21" s="356"/>
      <c r="AEK21" s="356"/>
      <c r="AEL21" s="356"/>
      <c r="AEM21" s="356"/>
      <c r="AEN21" s="356"/>
      <c r="AEO21" s="356"/>
      <c r="AEP21" s="356"/>
      <c r="AEQ21" s="356"/>
      <c r="AER21" s="356"/>
      <c r="AES21" s="356"/>
      <c r="AET21" s="356"/>
      <c r="AEU21" s="356"/>
      <c r="AEV21" s="356"/>
      <c r="AEW21" s="356"/>
      <c r="AEX21" s="356"/>
      <c r="AEY21" s="356"/>
      <c r="AEZ21" s="356"/>
      <c r="AFA21" s="356"/>
      <c r="AFB21" s="356"/>
      <c r="AFC21" s="356"/>
      <c r="AFD21" s="356"/>
      <c r="AFE21" s="356"/>
      <c r="AFF21" s="356"/>
      <c r="AFG21" s="356"/>
      <c r="AFH21" s="356"/>
      <c r="AFI21" s="356"/>
      <c r="AFJ21" s="356"/>
      <c r="AFK21" s="356"/>
      <c r="AFL21" s="356"/>
      <c r="AFM21" s="356"/>
      <c r="AFN21" s="356"/>
      <c r="AFO21" s="356"/>
      <c r="AFP21" s="356"/>
      <c r="AFQ21" s="356"/>
      <c r="AFR21" s="356"/>
      <c r="AFS21" s="356"/>
      <c r="AFT21" s="356"/>
      <c r="AFU21" s="356"/>
      <c r="AFV21" s="356"/>
      <c r="AFW21" s="356"/>
      <c r="AFX21" s="356"/>
      <c r="AFY21" s="356"/>
      <c r="AFZ21" s="356"/>
      <c r="AGA21" s="356"/>
    </row>
    <row r="22" spans="1:859" s="184" customFormat="1" ht="33.950000000000003" customHeight="1" x14ac:dyDescent="0.2">
      <c r="A22" s="184" t="str">
        <f ca="1">IF((O22="X"),"■",IF(OR((O22&gt;=120),(O22="N/A")),"▲",IF(AND((O22&gt;=90),(O22&lt;120)),"►",IF(AND((O22&lt;90),(O22&gt;=0)),"◄",IF((O22&lt;0),"▼","")))))</f>
        <v>▲</v>
      </c>
      <c r="B22" s="184" t="s">
        <v>20</v>
      </c>
      <c r="C22" s="194" t="s">
        <v>1355</v>
      </c>
      <c r="D22" s="194" t="s">
        <v>1328</v>
      </c>
      <c r="E22" s="194" t="s">
        <v>1328</v>
      </c>
      <c r="F22" s="194"/>
      <c r="G22" s="145" t="s">
        <v>1354</v>
      </c>
      <c r="H22" s="194" t="s">
        <v>1356</v>
      </c>
      <c r="I22" s="191">
        <v>203829</v>
      </c>
      <c r="J22" s="192"/>
      <c r="K22" s="192"/>
      <c r="L22" s="184" t="s">
        <v>27</v>
      </c>
      <c r="M22" s="193">
        <v>42005</v>
      </c>
      <c r="N22" s="193">
        <v>42370</v>
      </c>
      <c r="O22" s="199">
        <f ca="1">IF(N23="INDETERMINADO","N/A",IF(L22="ENCERRADO","X",N22-TODAY()))</f>
        <v>151</v>
      </c>
      <c r="P22" s="194" t="s">
        <v>50</v>
      </c>
      <c r="Q22" s="183" t="s">
        <v>172</v>
      </c>
      <c r="R22" s="184" t="s">
        <v>30</v>
      </c>
      <c r="S22" s="195"/>
      <c r="T22" s="184" t="s">
        <v>30</v>
      </c>
      <c r="U22" s="195"/>
      <c r="V22" s="183" t="s">
        <v>1095</v>
      </c>
      <c r="X22" s="356"/>
      <c r="Y22" s="356"/>
      <c r="Z22" s="356"/>
      <c r="AA22" s="356"/>
      <c r="AB22" s="356"/>
      <c r="AC22" s="356"/>
      <c r="AD22" s="356"/>
      <c r="AE22" s="356"/>
      <c r="AF22" s="356"/>
      <c r="AG22" s="356"/>
      <c r="AH22" s="356"/>
      <c r="AI22" s="356"/>
      <c r="AJ22" s="356"/>
      <c r="AK22" s="356"/>
      <c r="AL22" s="356"/>
      <c r="AM22" s="356"/>
      <c r="AN22" s="356"/>
      <c r="AO22" s="356"/>
      <c r="AP22" s="356"/>
      <c r="AQ22" s="356"/>
      <c r="AR22" s="356"/>
      <c r="AS22" s="356"/>
      <c r="AT22" s="356"/>
      <c r="AU22" s="356"/>
      <c r="AV22" s="356"/>
      <c r="AW22" s="356"/>
      <c r="AX22" s="356"/>
      <c r="AY22" s="356"/>
      <c r="AZ22" s="356"/>
      <c r="BA22" s="356"/>
      <c r="BB22" s="356"/>
      <c r="BC22" s="356"/>
      <c r="BD22" s="356"/>
      <c r="BE22" s="356"/>
      <c r="BF22" s="356"/>
      <c r="BG22" s="356"/>
      <c r="BH22" s="356"/>
      <c r="BI22" s="356"/>
      <c r="BJ22" s="356"/>
      <c r="BK22" s="356"/>
      <c r="BL22" s="356"/>
      <c r="BM22" s="356"/>
      <c r="BN22" s="356"/>
      <c r="BO22" s="356"/>
      <c r="BP22" s="356"/>
      <c r="BQ22" s="356"/>
      <c r="BR22" s="356"/>
      <c r="BS22" s="356"/>
      <c r="BT22" s="356"/>
      <c r="BU22" s="356"/>
      <c r="BV22" s="356"/>
      <c r="BW22" s="356"/>
      <c r="BX22" s="356"/>
      <c r="BY22" s="356"/>
      <c r="BZ22" s="356"/>
      <c r="CA22" s="356"/>
      <c r="CB22" s="356"/>
      <c r="CC22" s="356"/>
      <c r="CD22" s="356"/>
      <c r="CE22" s="356"/>
      <c r="CF22" s="356"/>
      <c r="CG22" s="356"/>
      <c r="CH22" s="356"/>
      <c r="CI22" s="356"/>
      <c r="CJ22" s="356"/>
      <c r="CK22" s="356"/>
      <c r="CL22" s="356"/>
      <c r="CM22" s="356"/>
      <c r="CN22" s="356"/>
      <c r="CO22" s="356"/>
      <c r="CP22" s="356"/>
      <c r="CQ22" s="356"/>
      <c r="CR22" s="356"/>
      <c r="CS22" s="356"/>
      <c r="CT22" s="356"/>
      <c r="CU22" s="356"/>
      <c r="CV22" s="356"/>
      <c r="CW22" s="356"/>
      <c r="CX22" s="356"/>
      <c r="CY22" s="356"/>
      <c r="CZ22" s="356"/>
      <c r="DA22" s="356"/>
      <c r="DB22" s="356"/>
      <c r="DC22" s="356"/>
      <c r="DD22" s="356"/>
      <c r="DE22" s="356"/>
      <c r="DF22" s="356"/>
      <c r="DG22" s="356"/>
      <c r="DH22" s="356"/>
      <c r="DI22" s="356"/>
      <c r="DJ22" s="356"/>
      <c r="DK22" s="356"/>
      <c r="DL22" s="356"/>
      <c r="DM22" s="356"/>
      <c r="DN22" s="356"/>
      <c r="DO22" s="356"/>
      <c r="DP22" s="356"/>
      <c r="DQ22" s="356"/>
      <c r="DR22" s="356"/>
      <c r="DS22" s="356"/>
      <c r="DT22" s="356"/>
      <c r="DU22" s="356"/>
      <c r="DV22" s="356"/>
      <c r="DW22" s="356"/>
      <c r="DX22" s="356"/>
      <c r="DY22" s="356"/>
      <c r="DZ22" s="356"/>
      <c r="EA22" s="356"/>
      <c r="EB22" s="356"/>
      <c r="EC22" s="356"/>
      <c r="ED22" s="356"/>
      <c r="EE22" s="356"/>
      <c r="EF22" s="356"/>
      <c r="EG22" s="356"/>
      <c r="EH22" s="356"/>
      <c r="EI22" s="356"/>
      <c r="EJ22" s="356"/>
      <c r="EK22" s="356"/>
      <c r="EL22" s="356"/>
      <c r="EM22" s="356"/>
      <c r="EN22" s="356"/>
      <c r="EO22" s="356"/>
      <c r="EP22" s="356"/>
      <c r="EQ22" s="356"/>
      <c r="ER22" s="356"/>
      <c r="ES22" s="356"/>
      <c r="ET22" s="356"/>
      <c r="EU22" s="356"/>
      <c r="EV22" s="356"/>
      <c r="EW22" s="356"/>
      <c r="EX22" s="356"/>
      <c r="EY22" s="356"/>
      <c r="EZ22" s="356"/>
      <c r="FA22" s="356"/>
      <c r="FB22" s="356"/>
      <c r="FC22" s="356"/>
      <c r="FD22" s="356"/>
      <c r="FE22" s="356"/>
      <c r="FF22" s="356"/>
      <c r="FG22" s="356"/>
      <c r="FH22" s="356"/>
      <c r="FI22" s="356"/>
      <c r="FJ22" s="356"/>
      <c r="FK22" s="356"/>
      <c r="FL22" s="356"/>
      <c r="FM22" s="356"/>
      <c r="FN22" s="356"/>
      <c r="FO22" s="356"/>
      <c r="FP22" s="356"/>
      <c r="FQ22" s="356"/>
      <c r="FR22" s="356"/>
      <c r="FS22" s="356"/>
      <c r="FT22" s="356"/>
      <c r="FU22" s="356"/>
      <c r="FV22" s="356"/>
      <c r="FW22" s="356"/>
      <c r="FX22" s="356"/>
      <c r="FY22" s="356"/>
      <c r="FZ22" s="356"/>
      <c r="GA22" s="356"/>
      <c r="GB22" s="356"/>
      <c r="GC22" s="356"/>
      <c r="GD22" s="356"/>
      <c r="GE22" s="356"/>
      <c r="GF22" s="356"/>
      <c r="GG22" s="356"/>
      <c r="GH22" s="356"/>
      <c r="GI22" s="356"/>
      <c r="GJ22" s="356"/>
      <c r="GK22" s="356"/>
      <c r="GL22" s="356"/>
      <c r="GM22" s="356"/>
      <c r="GN22" s="356"/>
      <c r="GO22" s="356"/>
      <c r="GP22" s="356"/>
      <c r="GQ22" s="356"/>
      <c r="GR22" s="356"/>
      <c r="GS22" s="356"/>
      <c r="GT22" s="356"/>
      <c r="GU22" s="356"/>
      <c r="GV22" s="356"/>
      <c r="GW22" s="356"/>
      <c r="GX22" s="356"/>
      <c r="GY22" s="356"/>
      <c r="GZ22" s="356"/>
      <c r="HA22" s="356"/>
      <c r="HB22" s="356"/>
      <c r="HC22" s="356"/>
      <c r="HD22" s="356"/>
      <c r="HE22" s="356"/>
      <c r="HF22" s="356"/>
      <c r="HG22" s="356"/>
      <c r="HH22" s="356"/>
      <c r="HI22" s="356"/>
      <c r="HJ22" s="356"/>
      <c r="HK22" s="356"/>
      <c r="HL22" s="356"/>
      <c r="HM22" s="356"/>
      <c r="HN22" s="356"/>
      <c r="HO22" s="356"/>
      <c r="HP22" s="356"/>
      <c r="HQ22" s="356"/>
      <c r="HR22" s="356"/>
      <c r="HS22" s="356"/>
      <c r="HT22" s="356"/>
      <c r="HU22" s="356"/>
      <c r="HV22" s="356"/>
      <c r="HW22" s="356"/>
      <c r="HX22" s="356"/>
      <c r="HY22" s="356"/>
      <c r="HZ22" s="356"/>
      <c r="IA22" s="356"/>
      <c r="IB22" s="356"/>
      <c r="IC22" s="356"/>
      <c r="ID22" s="356"/>
      <c r="IE22" s="356"/>
      <c r="IF22" s="356"/>
      <c r="IG22" s="356"/>
      <c r="IH22" s="356"/>
      <c r="II22" s="356"/>
      <c r="IJ22" s="356"/>
      <c r="IK22" s="356"/>
      <c r="IL22" s="356"/>
      <c r="IM22" s="356"/>
      <c r="IN22" s="356"/>
      <c r="IO22" s="356"/>
      <c r="IP22" s="356"/>
      <c r="IQ22" s="356"/>
      <c r="IR22" s="356"/>
      <c r="IS22" s="356"/>
      <c r="IT22" s="356"/>
      <c r="IU22" s="356"/>
      <c r="IV22" s="356"/>
      <c r="IW22" s="356"/>
      <c r="IX22" s="356"/>
      <c r="IY22" s="356"/>
      <c r="IZ22" s="356"/>
      <c r="JA22" s="356"/>
      <c r="JB22" s="356"/>
      <c r="JC22" s="356"/>
      <c r="JD22" s="356"/>
      <c r="JE22" s="356"/>
      <c r="JF22" s="356"/>
      <c r="JG22" s="356"/>
      <c r="JH22" s="356"/>
      <c r="JI22" s="356"/>
      <c r="JJ22" s="356"/>
      <c r="JK22" s="356"/>
      <c r="JL22" s="356"/>
      <c r="JM22" s="356"/>
      <c r="JN22" s="356"/>
      <c r="JO22" s="356"/>
      <c r="JP22" s="356"/>
      <c r="JQ22" s="356"/>
      <c r="JR22" s="356"/>
      <c r="JS22" s="356"/>
      <c r="JT22" s="356"/>
      <c r="JU22" s="356"/>
      <c r="JV22" s="356"/>
      <c r="JW22" s="356"/>
      <c r="JX22" s="356"/>
      <c r="JY22" s="356"/>
      <c r="JZ22" s="356"/>
      <c r="KA22" s="356"/>
      <c r="KB22" s="356"/>
      <c r="KC22" s="356"/>
      <c r="KD22" s="356"/>
      <c r="KE22" s="356"/>
      <c r="KF22" s="356"/>
      <c r="KG22" s="356"/>
      <c r="KH22" s="356"/>
      <c r="KI22" s="356"/>
      <c r="KJ22" s="356"/>
      <c r="KK22" s="356"/>
      <c r="KL22" s="356"/>
      <c r="KM22" s="356"/>
      <c r="KN22" s="356"/>
      <c r="KO22" s="356"/>
      <c r="KP22" s="356"/>
      <c r="KQ22" s="356"/>
      <c r="KR22" s="356"/>
      <c r="KS22" s="356"/>
      <c r="KT22" s="356"/>
      <c r="KU22" s="356"/>
      <c r="KV22" s="356"/>
      <c r="KW22" s="356"/>
      <c r="KX22" s="356"/>
      <c r="KY22" s="356"/>
      <c r="KZ22" s="356"/>
      <c r="LA22" s="356"/>
      <c r="LB22" s="356"/>
      <c r="LC22" s="356"/>
      <c r="LD22" s="356"/>
      <c r="LE22" s="356"/>
      <c r="LF22" s="356"/>
      <c r="LG22" s="356"/>
      <c r="LH22" s="356"/>
      <c r="LI22" s="356"/>
      <c r="LJ22" s="356"/>
      <c r="LK22" s="356"/>
      <c r="LL22" s="356"/>
      <c r="LM22" s="356"/>
      <c r="LN22" s="356"/>
      <c r="LO22" s="356"/>
      <c r="LP22" s="356"/>
      <c r="LQ22" s="356"/>
      <c r="LR22" s="356"/>
      <c r="LS22" s="356"/>
      <c r="LT22" s="356"/>
      <c r="LU22" s="356"/>
      <c r="LV22" s="356"/>
      <c r="LW22" s="356"/>
      <c r="LX22" s="356"/>
      <c r="LY22" s="356"/>
      <c r="LZ22" s="356"/>
      <c r="MA22" s="356"/>
      <c r="MB22" s="356"/>
      <c r="MC22" s="356"/>
      <c r="MD22" s="356"/>
      <c r="ME22" s="356"/>
      <c r="MF22" s="356"/>
      <c r="MG22" s="356"/>
      <c r="MH22" s="356"/>
      <c r="MI22" s="356"/>
      <c r="MJ22" s="356"/>
      <c r="MK22" s="356"/>
      <c r="ML22" s="356"/>
      <c r="MM22" s="356"/>
      <c r="MN22" s="356"/>
      <c r="MO22" s="356"/>
      <c r="MP22" s="356"/>
      <c r="MQ22" s="356"/>
      <c r="MR22" s="356"/>
      <c r="MS22" s="356"/>
      <c r="MT22" s="356"/>
      <c r="MU22" s="356"/>
      <c r="MV22" s="356"/>
      <c r="MW22" s="356"/>
      <c r="MX22" s="356"/>
      <c r="MY22" s="356"/>
      <c r="MZ22" s="356"/>
      <c r="NA22" s="356"/>
      <c r="NB22" s="356"/>
      <c r="NC22" s="356"/>
      <c r="ND22" s="356"/>
      <c r="NE22" s="356"/>
      <c r="NF22" s="356"/>
      <c r="NG22" s="356"/>
      <c r="NH22" s="356"/>
      <c r="NI22" s="356"/>
      <c r="NJ22" s="356"/>
      <c r="NK22" s="356"/>
      <c r="NL22" s="356"/>
      <c r="NM22" s="356"/>
      <c r="NN22" s="356"/>
      <c r="NO22" s="356"/>
      <c r="NP22" s="356"/>
      <c r="NQ22" s="356"/>
      <c r="NR22" s="356"/>
      <c r="NS22" s="356"/>
      <c r="NT22" s="356"/>
      <c r="NU22" s="356"/>
      <c r="NV22" s="356"/>
      <c r="NW22" s="356"/>
      <c r="NX22" s="356"/>
      <c r="NY22" s="356"/>
      <c r="NZ22" s="356"/>
      <c r="OA22" s="356"/>
      <c r="OB22" s="356"/>
      <c r="OC22" s="356"/>
      <c r="OD22" s="356"/>
      <c r="OE22" s="356"/>
      <c r="OF22" s="356"/>
      <c r="OG22" s="356"/>
      <c r="OH22" s="356"/>
      <c r="OI22" s="356"/>
      <c r="OJ22" s="356"/>
      <c r="OK22" s="356"/>
      <c r="OL22" s="356"/>
      <c r="OM22" s="356"/>
      <c r="ON22" s="356"/>
      <c r="OO22" s="356"/>
      <c r="OP22" s="356"/>
      <c r="OQ22" s="356"/>
      <c r="OR22" s="356"/>
      <c r="OS22" s="356"/>
      <c r="OT22" s="356"/>
      <c r="OU22" s="356"/>
      <c r="OV22" s="356"/>
      <c r="OW22" s="356"/>
      <c r="OX22" s="356"/>
      <c r="OY22" s="356"/>
      <c r="OZ22" s="356"/>
      <c r="PA22" s="356"/>
      <c r="PB22" s="356"/>
      <c r="PC22" s="356"/>
      <c r="PD22" s="356"/>
      <c r="PE22" s="356"/>
      <c r="PF22" s="356"/>
      <c r="PG22" s="356"/>
      <c r="PH22" s="356"/>
      <c r="PI22" s="356"/>
      <c r="PJ22" s="356"/>
      <c r="PK22" s="356"/>
      <c r="PL22" s="356"/>
      <c r="PM22" s="356"/>
      <c r="PN22" s="356"/>
      <c r="PO22" s="356"/>
      <c r="PP22" s="356"/>
      <c r="PQ22" s="356"/>
      <c r="PR22" s="356"/>
      <c r="PS22" s="356"/>
      <c r="PT22" s="356"/>
      <c r="PU22" s="356"/>
      <c r="PV22" s="356"/>
      <c r="PW22" s="356"/>
      <c r="PX22" s="356"/>
      <c r="PY22" s="356"/>
      <c r="PZ22" s="356"/>
      <c r="QA22" s="356"/>
      <c r="QB22" s="356"/>
      <c r="QC22" s="356"/>
      <c r="QD22" s="356"/>
      <c r="QE22" s="356"/>
      <c r="QF22" s="356"/>
      <c r="QG22" s="356"/>
      <c r="QH22" s="356"/>
      <c r="QI22" s="356"/>
      <c r="QJ22" s="356"/>
      <c r="QK22" s="356"/>
      <c r="QL22" s="356"/>
      <c r="QM22" s="356"/>
      <c r="QN22" s="356"/>
      <c r="QO22" s="356"/>
      <c r="QP22" s="356"/>
      <c r="QQ22" s="356"/>
      <c r="QR22" s="356"/>
      <c r="QS22" s="356"/>
      <c r="QT22" s="356"/>
      <c r="QU22" s="356"/>
      <c r="QV22" s="356"/>
      <c r="QW22" s="356"/>
      <c r="QX22" s="356"/>
      <c r="QY22" s="356"/>
      <c r="QZ22" s="356"/>
      <c r="RA22" s="356"/>
      <c r="RB22" s="356"/>
      <c r="RC22" s="356"/>
      <c r="RD22" s="356"/>
      <c r="RE22" s="356"/>
      <c r="RF22" s="356"/>
      <c r="RG22" s="356"/>
      <c r="RH22" s="356"/>
      <c r="RI22" s="356"/>
      <c r="RJ22" s="356"/>
      <c r="RK22" s="356"/>
      <c r="RL22" s="356"/>
      <c r="RM22" s="356"/>
      <c r="RN22" s="356"/>
      <c r="RO22" s="356"/>
      <c r="RP22" s="356"/>
      <c r="RQ22" s="356"/>
      <c r="RR22" s="356"/>
      <c r="RS22" s="356"/>
      <c r="RT22" s="356"/>
      <c r="RU22" s="356"/>
      <c r="RV22" s="356"/>
      <c r="RW22" s="356"/>
      <c r="RX22" s="356"/>
      <c r="RY22" s="356"/>
      <c r="RZ22" s="356"/>
      <c r="SA22" s="356"/>
      <c r="SB22" s="356"/>
      <c r="SC22" s="356"/>
      <c r="SD22" s="356"/>
      <c r="SE22" s="356"/>
      <c r="SF22" s="356"/>
      <c r="SG22" s="356"/>
      <c r="SH22" s="356"/>
      <c r="SI22" s="356"/>
      <c r="SJ22" s="356"/>
      <c r="SK22" s="356"/>
      <c r="SL22" s="356"/>
      <c r="SM22" s="356"/>
      <c r="SN22" s="356"/>
      <c r="SO22" s="356"/>
      <c r="SP22" s="356"/>
      <c r="SQ22" s="356"/>
      <c r="SR22" s="356"/>
      <c r="SS22" s="356"/>
      <c r="ST22" s="356"/>
      <c r="SU22" s="356"/>
      <c r="SV22" s="356"/>
      <c r="SW22" s="356"/>
      <c r="SX22" s="356"/>
      <c r="SY22" s="356"/>
      <c r="SZ22" s="356"/>
      <c r="TA22" s="356"/>
      <c r="TB22" s="356"/>
      <c r="TC22" s="356"/>
      <c r="TD22" s="356"/>
      <c r="TE22" s="356"/>
      <c r="TF22" s="356"/>
      <c r="TG22" s="356"/>
      <c r="TH22" s="356"/>
      <c r="TI22" s="356"/>
      <c r="TJ22" s="356"/>
      <c r="TK22" s="356"/>
      <c r="TL22" s="356"/>
      <c r="TM22" s="356"/>
      <c r="TN22" s="356"/>
      <c r="TO22" s="356"/>
      <c r="TP22" s="356"/>
      <c r="TQ22" s="356"/>
      <c r="TR22" s="356"/>
      <c r="TS22" s="356"/>
      <c r="TT22" s="356"/>
      <c r="TU22" s="356"/>
      <c r="TV22" s="356"/>
      <c r="TW22" s="356"/>
      <c r="TX22" s="356"/>
      <c r="TY22" s="356"/>
      <c r="TZ22" s="356"/>
      <c r="UA22" s="356"/>
      <c r="UB22" s="356"/>
      <c r="UC22" s="356"/>
      <c r="UD22" s="356"/>
      <c r="UE22" s="356"/>
      <c r="UF22" s="356"/>
      <c r="UG22" s="356"/>
      <c r="UH22" s="356"/>
      <c r="UI22" s="356"/>
      <c r="UJ22" s="356"/>
      <c r="UK22" s="356"/>
      <c r="UL22" s="356"/>
      <c r="UM22" s="356"/>
      <c r="UN22" s="356"/>
      <c r="UO22" s="356"/>
      <c r="UP22" s="356"/>
      <c r="UQ22" s="356"/>
      <c r="UR22" s="356"/>
      <c r="US22" s="356"/>
      <c r="UT22" s="356"/>
      <c r="UU22" s="356"/>
      <c r="UV22" s="356"/>
      <c r="UW22" s="356"/>
      <c r="UX22" s="356"/>
      <c r="UY22" s="356"/>
      <c r="UZ22" s="356"/>
      <c r="VA22" s="356"/>
      <c r="VB22" s="356"/>
      <c r="VC22" s="356"/>
      <c r="VD22" s="356"/>
      <c r="VE22" s="356"/>
      <c r="VF22" s="356"/>
      <c r="VG22" s="356"/>
      <c r="VH22" s="356"/>
      <c r="VI22" s="356"/>
      <c r="VJ22" s="356"/>
      <c r="VK22" s="356"/>
      <c r="VL22" s="356"/>
      <c r="VM22" s="356"/>
      <c r="VN22" s="356"/>
      <c r="VO22" s="356"/>
      <c r="VP22" s="356"/>
      <c r="VQ22" s="356"/>
      <c r="VR22" s="356"/>
      <c r="VS22" s="356"/>
      <c r="VT22" s="356"/>
      <c r="VU22" s="356"/>
      <c r="VV22" s="356"/>
      <c r="VW22" s="356"/>
      <c r="VX22" s="356"/>
      <c r="VY22" s="356"/>
      <c r="VZ22" s="356"/>
      <c r="WA22" s="356"/>
      <c r="WB22" s="356"/>
      <c r="WC22" s="356"/>
      <c r="WD22" s="356"/>
      <c r="WE22" s="356"/>
      <c r="WF22" s="356"/>
      <c r="WG22" s="356"/>
      <c r="WH22" s="356"/>
      <c r="WI22" s="356"/>
      <c r="WJ22" s="356"/>
      <c r="WK22" s="356"/>
      <c r="WL22" s="356"/>
      <c r="WM22" s="356"/>
      <c r="WN22" s="356"/>
      <c r="WO22" s="356"/>
      <c r="WP22" s="356"/>
      <c r="WQ22" s="356"/>
      <c r="WR22" s="356"/>
      <c r="WS22" s="356"/>
      <c r="WT22" s="356"/>
      <c r="WU22" s="356"/>
      <c r="WV22" s="356"/>
      <c r="WW22" s="356"/>
      <c r="WX22" s="356"/>
      <c r="WY22" s="356"/>
      <c r="WZ22" s="356"/>
      <c r="XA22" s="356"/>
      <c r="XB22" s="356"/>
      <c r="XC22" s="356"/>
      <c r="XD22" s="356"/>
      <c r="XE22" s="356"/>
      <c r="XF22" s="356"/>
      <c r="XG22" s="356"/>
      <c r="XH22" s="356"/>
      <c r="XI22" s="356"/>
      <c r="XJ22" s="356"/>
      <c r="XK22" s="356"/>
      <c r="XL22" s="356"/>
      <c r="XM22" s="356"/>
      <c r="XN22" s="356"/>
      <c r="XO22" s="356"/>
      <c r="XP22" s="356"/>
      <c r="XQ22" s="356"/>
      <c r="XR22" s="356"/>
      <c r="XS22" s="356"/>
      <c r="XT22" s="356"/>
      <c r="XU22" s="356"/>
      <c r="XV22" s="356"/>
      <c r="XW22" s="356"/>
      <c r="XX22" s="356"/>
      <c r="XY22" s="356"/>
      <c r="XZ22" s="356"/>
      <c r="YA22" s="356"/>
      <c r="YB22" s="356"/>
      <c r="YC22" s="356"/>
      <c r="YD22" s="356"/>
      <c r="YE22" s="356"/>
      <c r="YF22" s="356"/>
      <c r="YG22" s="356"/>
      <c r="YH22" s="356"/>
      <c r="YI22" s="356"/>
      <c r="YJ22" s="356"/>
      <c r="YK22" s="356"/>
      <c r="YL22" s="356"/>
      <c r="YM22" s="356"/>
      <c r="YN22" s="356"/>
      <c r="YO22" s="356"/>
      <c r="YP22" s="356"/>
      <c r="YQ22" s="356"/>
      <c r="YR22" s="356"/>
      <c r="YS22" s="356"/>
      <c r="YT22" s="356"/>
      <c r="YU22" s="356"/>
      <c r="YV22" s="356"/>
      <c r="YW22" s="356"/>
      <c r="YX22" s="356"/>
      <c r="YY22" s="356"/>
      <c r="YZ22" s="356"/>
      <c r="ZA22" s="356"/>
      <c r="ZB22" s="356"/>
      <c r="ZC22" s="356"/>
      <c r="ZD22" s="356"/>
      <c r="ZE22" s="356"/>
      <c r="ZF22" s="356"/>
      <c r="ZG22" s="356"/>
      <c r="ZH22" s="356"/>
      <c r="ZI22" s="356"/>
      <c r="ZJ22" s="356"/>
      <c r="ZK22" s="356"/>
      <c r="ZL22" s="356"/>
      <c r="ZM22" s="356"/>
      <c r="ZN22" s="356"/>
      <c r="ZO22" s="356"/>
      <c r="ZP22" s="356"/>
      <c r="ZQ22" s="356"/>
      <c r="ZR22" s="356"/>
      <c r="ZS22" s="356"/>
      <c r="ZT22" s="356"/>
      <c r="ZU22" s="356"/>
      <c r="ZV22" s="356"/>
      <c r="ZW22" s="356"/>
      <c r="ZX22" s="356"/>
      <c r="ZY22" s="356"/>
      <c r="ZZ22" s="356"/>
      <c r="AAA22" s="356"/>
      <c r="AAB22" s="356"/>
      <c r="AAC22" s="356"/>
      <c r="AAD22" s="356"/>
      <c r="AAE22" s="356"/>
      <c r="AAF22" s="356"/>
      <c r="AAG22" s="356"/>
      <c r="AAH22" s="356"/>
      <c r="AAI22" s="356"/>
      <c r="AAJ22" s="356"/>
      <c r="AAK22" s="356"/>
      <c r="AAL22" s="356"/>
      <c r="AAM22" s="356"/>
      <c r="AAN22" s="356"/>
      <c r="AAO22" s="356"/>
      <c r="AAP22" s="356"/>
      <c r="AAQ22" s="356"/>
      <c r="AAR22" s="356"/>
      <c r="AAS22" s="356"/>
      <c r="AAT22" s="356"/>
      <c r="AAU22" s="356"/>
      <c r="AAV22" s="356"/>
      <c r="AAW22" s="356"/>
      <c r="AAX22" s="356"/>
      <c r="AAY22" s="356"/>
      <c r="AAZ22" s="356"/>
      <c r="ABA22" s="356"/>
      <c r="ABB22" s="356"/>
      <c r="ABC22" s="356"/>
      <c r="ABD22" s="356"/>
      <c r="ABE22" s="356"/>
      <c r="ABF22" s="356"/>
      <c r="ABG22" s="356"/>
      <c r="ABH22" s="356"/>
      <c r="ABI22" s="356"/>
      <c r="ABJ22" s="356"/>
      <c r="ABK22" s="356"/>
      <c r="ABL22" s="356"/>
      <c r="ABM22" s="356"/>
      <c r="ABN22" s="356"/>
      <c r="ABO22" s="356"/>
      <c r="ABP22" s="356"/>
      <c r="ABQ22" s="356"/>
      <c r="ABR22" s="356"/>
      <c r="ABS22" s="356"/>
      <c r="ABT22" s="356"/>
      <c r="ABU22" s="356"/>
      <c r="ABV22" s="356"/>
      <c r="ABW22" s="356"/>
      <c r="ABX22" s="356"/>
      <c r="ABY22" s="356"/>
      <c r="ABZ22" s="356"/>
      <c r="ACA22" s="356"/>
      <c r="ACB22" s="356"/>
      <c r="ACC22" s="356"/>
      <c r="ACD22" s="356"/>
      <c r="ACE22" s="356"/>
      <c r="ACF22" s="356"/>
      <c r="ACG22" s="356"/>
      <c r="ACH22" s="356"/>
      <c r="ACI22" s="356"/>
      <c r="ACJ22" s="356"/>
      <c r="ACK22" s="356"/>
      <c r="ACL22" s="356"/>
      <c r="ACM22" s="356"/>
      <c r="ACN22" s="356"/>
      <c r="ACO22" s="356"/>
      <c r="ACP22" s="356"/>
      <c r="ACQ22" s="356"/>
      <c r="ACR22" s="356"/>
      <c r="ACS22" s="356"/>
      <c r="ACT22" s="356"/>
      <c r="ACU22" s="356"/>
      <c r="ACV22" s="356"/>
      <c r="ACW22" s="356"/>
      <c r="ACX22" s="356"/>
      <c r="ACY22" s="356"/>
      <c r="ACZ22" s="356"/>
      <c r="ADA22" s="356"/>
      <c r="ADB22" s="356"/>
      <c r="ADC22" s="356"/>
      <c r="ADD22" s="356"/>
      <c r="ADE22" s="356"/>
      <c r="ADF22" s="356"/>
      <c r="ADG22" s="356"/>
      <c r="ADH22" s="356"/>
      <c r="ADI22" s="356"/>
      <c r="ADJ22" s="356"/>
      <c r="ADK22" s="356"/>
      <c r="ADL22" s="356"/>
      <c r="ADM22" s="356"/>
      <c r="ADN22" s="356"/>
      <c r="ADO22" s="356"/>
      <c r="ADP22" s="356"/>
      <c r="ADQ22" s="356"/>
      <c r="ADR22" s="356"/>
      <c r="ADS22" s="356"/>
      <c r="ADT22" s="356"/>
      <c r="ADU22" s="356"/>
      <c r="ADV22" s="356"/>
      <c r="ADW22" s="356"/>
      <c r="ADX22" s="356"/>
      <c r="ADY22" s="356"/>
      <c r="ADZ22" s="356"/>
      <c r="AEA22" s="356"/>
      <c r="AEB22" s="356"/>
      <c r="AEC22" s="356"/>
      <c r="AED22" s="356"/>
      <c r="AEE22" s="356"/>
      <c r="AEF22" s="356"/>
      <c r="AEG22" s="356"/>
      <c r="AEH22" s="356"/>
      <c r="AEI22" s="356"/>
      <c r="AEJ22" s="356"/>
      <c r="AEK22" s="356"/>
      <c r="AEL22" s="356"/>
      <c r="AEM22" s="356"/>
      <c r="AEN22" s="356"/>
      <c r="AEO22" s="356"/>
      <c r="AEP22" s="356"/>
      <c r="AEQ22" s="356"/>
      <c r="AER22" s="356"/>
      <c r="AES22" s="356"/>
      <c r="AET22" s="356"/>
      <c r="AEU22" s="356"/>
      <c r="AEV22" s="356"/>
      <c r="AEW22" s="356"/>
      <c r="AEX22" s="356"/>
      <c r="AEY22" s="356"/>
      <c r="AEZ22" s="356"/>
      <c r="AFA22" s="356"/>
      <c r="AFB22" s="356"/>
      <c r="AFC22" s="356"/>
      <c r="AFD22" s="356"/>
      <c r="AFE22" s="356"/>
      <c r="AFF22" s="356"/>
      <c r="AFG22" s="356"/>
      <c r="AFH22" s="356"/>
      <c r="AFI22" s="356"/>
      <c r="AFJ22" s="356"/>
      <c r="AFK22" s="356"/>
      <c r="AFL22" s="356"/>
      <c r="AFM22" s="356"/>
      <c r="AFN22" s="356"/>
      <c r="AFO22" s="356"/>
      <c r="AFP22" s="356"/>
      <c r="AFQ22" s="356"/>
      <c r="AFR22" s="356"/>
      <c r="AFS22" s="356"/>
      <c r="AFT22" s="356"/>
      <c r="AFU22" s="356"/>
      <c r="AFV22" s="356"/>
      <c r="AFW22" s="356"/>
      <c r="AFX22" s="356"/>
      <c r="AFY22" s="356"/>
      <c r="AFZ22" s="356"/>
      <c r="AGA22" s="356"/>
    </row>
    <row r="23" spans="1:859" s="184" customFormat="1" ht="33.950000000000003" customHeight="1" x14ac:dyDescent="0.2">
      <c r="A23" s="184" t="str">
        <f ca="1">IF((O23="X"),"■",IF(OR((O23&gt;=120),(O23="N/A")),"▲",IF(AND((O23&gt;=90),(O23&lt;120)),"►",IF(AND((O23&lt;90),(O23&gt;=0)),"◄",IF((O23&lt;0),"▼","")))))</f>
        <v>▲</v>
      </c>
      <c r="B23" s="194" t="s">
        <v>20</v>
      </c>
      <c r="C23" s="194" t="s">
        <v>1167</v>
      </c>
      <c r="D23" s="194" t="s">
        <v>1002</v>
      </c>
      <c r="E23" s="194" t="s">
        <v>1168</v>
      </c>
      <c r="F23" s="194" t="s">
        <v>1169</v>
      </c>
      <c r="G23" s="145" t="s">
        <v>1170</v>
      </c>
      <c r="H23" s="194" t="s">
        <v>1171</v>
      </c>
      <c r="I23" s="191">
        <v>1300</v>
      </c>
      <c r="J23" s="192"/>
      <c r="K23" s="192"/>
      <c r="L23" s="194" t="s">
        <v>27</v>
      </c>
      <c r="M23" s="193">
        <v>42030</v>
      </c>
      <c r="N23" s="193">
        <v>42395</v>
      </c>
      <c r="O23" s="184">
        <f ca="1">IF((N23="INDETERMINADO"),"N/A",IF((L23="ENCERRADO"),"X",(N23-TODAY())))</f>
        <v>176</v>
      </c>
      <c r="P23" s="194" t="s">
        <v>420</v>
      </c>
      <c r="Q23" s="183" t="s">
        <v>1111</v>
      </c>
      <c r="S23" s="194"/>
      <c r="V23" s="183" t="s">
        <v>1095</v>
      </c>
      <c r="X23" s="356"/>
      <c r="Y23" s="356"/>
      <c r="Z23" s="356"/>
      <c r="AA23" s="356"/>
      <c r="AB23" s="356"/>
      <c r="AC23" s="356"/>
      <c r="AD23" s="356"/>
      <c r="AE23" s="356"/>
      <c r="AF23" s="356"/>
      <c r="AG23" s="356"/>
      <c r="AH23" s="356"/>
      <c r="AI23" s="356"/>
      <c r="AJ23" s="356"/>
      <c r="AK23" s="356"/>
      <c r="AL23" s="356"/>
      <c r="AM23" s="356"/>
      <c r="AN23" s="356"/>
      <c r="AO23" s="356"/>
      <c r="AP23" s="356"/>
      <c r="AQ23" s="356"/>
      <c r="AR23" s="356"/>
      <c r="AS23" s="356"/>
      <c r="AT23" s="356"/>
      <c r="AU23" s="356"/>
      <c r="AV23" s="356"/>
      <c r="AW23" s="356"/>
      <c r="AX23" s="356"/>
      <c r="AY23" s="356"/>
      <c r="AZ23" s="356"/>
      <c r="BA23" s="356"/>
      <c r="BB23" s="356"/>
      <c r="BC23" s="356"/>
      <c r="BD23" s="356"/>
      <c r="BE23" s="356"/>
      <c r="BF23" s="356"/>
      <c r="BG23" s="356"/>
      <c r="BH23" s="356"/>
      <c r="BI23" s="356"/>
      <c r="BJ23" s="356"/>
      <c r="BK23" s="356"/>
      <c r="BL23" s="356"/>
      <c r="BM23" s="356"/>
      <c r="BN23" s="356"/>
      <c r="BO23" s="356"/>
      <c r="BP23" s="356"/>
      <c r="BQ23" s="356"/>
      <c r="BR23" s="356"/>
      <c r="BS23" s="356"/>
      <c r="BT23" s="356"/>
      <c r="BU23" s="356"/>
      <c r="BV23" s="356"/>
      <c r="BW23" s="356"/>
      <c r="BX23" s="356"/>
      <c r="BY23" s="356"/>
      <c r="BZ23" s="356"/>
      <c r="CA23" s="356"/>
      <c r="CB23" s="356"/>
      <c r="CC23" s="356"/>
      <c r="CD23" s="356"/>
      <c r="CE23" s="356"/>
      <c r="CF23" s="356"/>
      <c r="CG23" s="356"/>
      <c r="CH23" s="356"/>
      <c r="CI23" s="356"/>
      <c r="CJ23" s="356"/>
      <c r="CK23" s="356"/>
      <c r="CL23" s="356"/>
      <c r="CM23" s="356"/>
      <c r="CN23" s="356"/>
      <c r="CO23" s="356"/>
      <c r="CP23" s="356"/>
      <c r="CQ23" s="356"/>
      <c r="CR23" s="356"/>
      <c r="CS23" s="356"/>
      <c r="CT23" s="356"/>
      <c r="CU23" s="356"/>
      <c r="CV23" s="356"/>
      <c r="CW23" s="356"/>
      <c r="CX23" s="356"/>
      <c r="CY23" s="356"/>
      <c r="CZ23" s="356"/>
      <c r="DA23" s="356"/>
      <c r="DB23" s="356"/>
      <c r="DC23" s="356"/>
      <c r="DD23" s="356"/>
      <c r="DE23" s="356"/>
      <c r="DF23" s="356"/>
      <c r="DG23" s="356"/>
      <c r="DH23" s="356"/>
      <c r="DI23" s="356"/>
      <c r="DJ23" s="356"/>
      <c r="DK23" s="356"/>
      <c r="DL23" s="356"/>
      <c r="DM23" s="356"/>
      <c r="DN23" s="356"/>
      <c r="DO23" s="356"/>
      <c r="DP23" s="356"/>
      <c r="DQ23" s="356"/>
      <c r="DR23" s="356"/>
      <c r="DS23" s="356"/>
      <c r="DT23" s="356"/>
      <c r="DU23" s="356"/>
      <c r="DV23" s="356"/>
      <c r="DW23" s="356"/>
      <c r="DX23" s="356"/>
      <c r="DY23" s="356"/>
      <c r="DZ23" s="356"/>
      <c r="EA23" s="356"/>
      <c r="EB23" s="356"/>
      <c r="EC23" s="356"/>
      <c r="ED23" s="356"/>
      <c r="EE23" s="356"/>
      <c r="EF23" s="356"/>
      <c r="EG23" s="356"/>
      <c r="EH23" s="356"/>
      <c r="EI23" s="356"/>
      <c r="EJ23" s="356"/>
      <c r="EK23" s="356"/>
      <c r="EL23" s="356"/>
      <c r="EM23" s="356"/>
      <c r="EN23" s="356"/>
      <c r="EO23" s="356"/>
      <c r="EP23" s="356"/>
      <c r="EQ23" s="356"/>
      <c r="ER23" s="356"/>
      <c r="ES23" s="356"/>
      <c r="ET23" s="356"/>
      <c r="EU23" s="356"/>
      <c r="EV23" s="356"/>
      <c r="EW23" s="356"/>
      <c r="EX23" s="356"/>
      <c r="EY23" s="356"/>
      <c r="EZ23" s="356"/>
      <c r="FA23" s="356"/>
      <c r="FB23" s="356"/>
      <c r="FC23" s="356"/>
      <c r="FD23" s="356"/>
      <c r="FE23" s="356"/>
      <c r="FF23" s="356"/>
      <c r="FG23" s="356"/>
      <c r="FH23" s="356"/>
      <c r="FI23" s="356"/>
      <c r="FJ23" s="356"/>
      <c r="FK23" s="356"/>
      <c r="FL23" s="356"/>
      <c r="FM23" s="356"/>
      <c r="FN23" s="356"/>
      <c r="FO23" s="356"/>
      <c r="FP23" s="356"/>
      <c r="FQ23" s="356"/>
      <c r="FR23" s="356"/>
      <c r="FS23" s="356"/>
      <c r="FT23" s="356"/>
      <c r="FU23" s="356"/>
      <c r="FV23" s="356"/>
      <c r="FW23" s="356"/>
      <c r="FX23" s="356"/>
      <c r="FY23" s="356"/>
      <c r="FZ23" s="356"/>
      <c r="GA23" s="356"/>
      <c r="GB23" s="356"/>
      <c r="GC23" s="356"/>
      <c r="GD23" s="356"/>
      <c r="GE23" s="356"/>
      <c r="GF23" s="356"/>
      <c r="GG23" s="356"/>
      <c r="GH23" s="356"/>
      <c r="GI23" s="356"/>
      <c r="GJ23" s="356"/>
      <c r="GK23" s="356"/>
      <c r="GL23" s="356"/>
      <c r="GM23" s="356"/>
      <c r="GN23" s="356"/>
      <c r="GO23" s="356"/>
      <c r="GP23" s="356"/>
      <c r="GQ23" s="356"/>
      <c r="GR23" s="356"/>
      <c r="GS23" s="356"/>
      <c r="GT23" s="356"/>
      <c r="GU23" s="356"/>
      <c r="GV23" s="356"/>
      <c r="GW23" s="356"/>
      <c r="GX23" s="356"/>
      <c r="GY23" s="356"/>
      <c r="GZ23" s="356"/>
      <c r="HA23" s="356"/>
      <c r="HB23" s="356"/>
      <c r="HC23" s="356"/>
      <c r="HD23" s="356"/>
      <c r="HE23" s="356"/>
      <c r="HF23" s="356"/>
      <c r="HG23" s="356"/>
      <c r="HH23" s="356"/>
      <c r="HI23" s="356"/>
      <c r="HJ23" s="356"/>
      <c r="HK23" s="356"/>
      <c r="HL23" s="356"/>
      <c r="HM23" s="356"/>
      <c r="HN23" s="356"/>
      <c r="HO23" s="356"/>
      <c r="HP23" s="356"/>
      <c r="HQ23" s="356"/>
      <c r="HR23" s="356"/>
      <c r="HS23" s="356"/>
      <c r="HT23" s="356"/>
      <c r="HU23" s="356"/>
      <c r="HV23" s="356"/>
      <c r="HW23" s="356"/>
      <c r="HX23" s="356"/>
      <c r="HY23" s="356"/>
      <c r="HZ23" s="356"/>
      <c r="IA23" s="356"/>
      <c r="IB23" s="356"/>
      <c r="IC23" s="356"/>
      <c r="ID23" s="356"/>
      <c r="IE23" s="356"/>
      <c r="IF23" s="356"/>
      <c r="IG23" s="356"/>
      <c r="IH23" s="356"/>
      <c r="II23" s="356"/>
      <c r="IJ23" s="356"/>
      <c r="IK23" s="356"/>
      <c r="IL23" s="356"/>
      <c r="IM23" s="356"/>
      <c r="IN23" s="356"/>
      <c r="IO23" s="356"/>
      <c r="IP23" s="356"/>
      <c r="IQ23" s="356"/>
      <c r="IR23" s="356"/>
      <c r="IS23" s="356"/>
      <c r="IT23" s="356"/>
      <c r="IU23" s="356"/>
      <c r="IV23" s="356"/>
      <c r="IW23" s="356"/>
      <c r="IX23" s="356"/>
      <c r="IY23" s="356"/>
      <c r="IZ23" s="356"/>
      <c r="JA23" s="356"/>
      <c r="JB23" s="356"/>
      <c r="JC23" s="356"/>
      <c r="JD23" s="356"/>
      <c r="JE23" s="356"/>
      <c r="JF23" s="356"/>
      <c r="JG23" s="356"/>
      <c r="JH23" s="356"/>
      <c r="JI23" s="356"/>
      <c r="JJ23" s="356"/>
      <c r="JK23" s="356"/>
      <c r="JL23" s="356"/>
      <c r="JM23" s="356"/>
      <c r="JN23" s="356"/>
      <c r="JO23" s="356"/>
      <c r="JP23" s="356"/>
      <c r="JQ23" s="356"/>
      <c r="JR23" s="356"/>
      <c r="JS23" s="356"/>
      <c r="JT23" s="356"/>
      <c r="JU23" s="356"/>
      <c r="JV23" s="356"/>
      <c r="JW23" s="356"/>
      <c r="JX23" s="356"/>
      <c r="JY23" s="356"/>
      <c r="JZ23" s="356"/>
      <c r="KA23" s="356"/>
      <c r="KB23" s="356"/>
      <c r="KC23" s="356"/>
      <c r="KD23" s="356"/>
      <c r="KE23" s="356"/>
      <c r="KF23" s="356"/>
      <c r="KG23" s="356"/>
      <c r="KH23" s="356"/>
      <c r="KI23" s="356"/>
      <c r="KJ23" s="356"/>
      <c r="KK23" s="356"/>
      <c r="KL23" s="356"/>
      <c r="KM23" s="356"/>
      <c r="KN23" s="356"/>
      <c r="KO23" s="356"/>
      <c r="KP23" s="356"/>
      <c r="KQ23" s="356"/>
      <c r="KR23" s="356"/>
      <c r="KS23" s="356"/>
      <c r="KT23" s="356"/>
      <c r="KU23" s="356"/>
      <c r="KV23" s="356"/>
      <c r="KW23" s="356"/>
      <c r="KX23" s="356"/>
      <c r="KY23" s="356"/>
      <c r="KZ23" s="356"/>
      <c r="LA23" s="356"/>
      <c r="LB23" s="356"/>
      <c r="LC23" s="356"/>
      <c r="LD23" s="356"/>
      <c r="LE23" s="356"/>
      <c r="LF23" s="356"/>
      <c r="LG23" s="356"/>
      <c r="LH23" s="356"/>
      <c r="LI23" s="356"/>
      <c r="LJ23" s="356"/>
      <c r="LK23" s="356"/>
      <c r="LL23" s="356"/>
      <c r="LM23" s="356"/>
      <c r="LN23" s="356"/>
      <c r="LO23" s="356"/>
      <c r="LP23" s="356"/>
      <c r="LQ23" s="356"/>
      <c r="LR23" s="356"/>
      <c r="LS23" s="356"/>
      <c r="LT23" s="356"/>
      <c r="LU23" s="356"/>
      <c r="LV23" s="356"/>
      <c r="LW23" s="356"/>
      <c r="LX23" s="356"/>
      <c r="LY23" s="356"/>
      <c r="LZ23" s="356"/>
      <c r="MA23" s="356"/>
      <c r="MB23" s="356"/>
      <c r="MC23" s="356"/>
      <c r="MD23" s="356"/>
      <c r="ME23" s="356"/>
      <c r="MF23" s="356"/>
      <c r="MG23" s="356"/>
      <c r="MH23" s="356"/>
      <c r="MI23" s="356"/>
      <c r="MJ23" s="356"/>
      <c r="MK23" s="356"/>
      <c r="ML23" s="356"/>
      <c r="MM23" s="356"/>
      <c r="MN23" s="356"/>
      <c r="MO23" s="356"/>
      <c r="MP23" s="356"/>
      <c r="MQ23" s="356"/>
      <c r="MR23" s="356"/>
      <c r="MS23" s="356"/>
      <c r="MT23" s="356"/>
      <c r="MU23" s="356"/>
      <c r="MV23" s="356"/>
      <c r="MW23" s="356"/>
      <c r="MX23" s="356"/>
      <c r="MY23" s="356"/>
      <c r="MZ23" s="356"/>
      <c r="NA23" s="356"/>
      <c r="NB23" s="356"/>
      <c r="NC23" s="356"/>
      <c r="ND23" s="356"/>
      <c r="NE23" s="356"/>
      <c r="NF23" s="356"/>
      <c r="NG23" s="356"/>
      <c r="NH23" s="356"/>
      <c r="NI23" s="356"/>
      <c r="NJ23" s="356"/>
      <c r="NK23" s="356"/>
      <c r="NL23" s="356"/>
      <c r="NM23" s="356"/>
      <c r="NN23" s="356"/>
      <c r="NO23" s="356"/>
      <c r="NP23" s="356"/>
      <c r="NQ23" s="356"/>
      <c r="NR23" s="356"/>
      <c r="NS23" s="356"/>
      <c r="NT23" s="356"/>
      <c r="NU23" s="356"/>
      <c r="NV23" s="356"/>
      <c r="NW23" s="356"/>
      <c r="NX23" s="356"/>
      <c r="NY23" s="356"/>
      <c r="NZ23" s="356"/>
      <c r="OA23" s="356"/>
      <c r="OB23" s="356"/>
      <c r="OC23" s="356"/>
      <c r="OD23" s="356"/>
      <c r="OE23" s="356"/>
      <c r="OF23" s="356"/>
      <c r="OG23" s="356"/>
      <c r="OH23" s="356"/>
      <c r="OI23" s="356"/>
      <c r="OJ23" s="356"/>
      <c r="OK23" s="356"/>
      <c r="OL23" s="356"/>
      <c r="OM23" s="356"/>
      <c r="ON23" s="356"/>
      <c r="OO23" s="356"/>
      <c r="OP23" s="356"/>
      <c r="OQ23" s="356"/>
      <c r="OR23" s="356"/>
      <c r="OS23" s="356"/>
      <c r="OT23" s="356"/>
      <c r="OU23" s="356"/>
      <c r="OV23" s="356"/>
      <c r="OW23" s="356"/>
      <c r="OX23" s="356"/>
      <c r="OY23" s="356"/>
      <c r="OZ23" s="356"/>
      <c r="PA23" s="356"/>
      <c r="PB23" s="356"/>
      <c r="PC23" s="356"/>
      <c r="PD23" s="356"/>
      <c r="PE23" s="356"/>
      <c r="PF23" s="356"/>
      <c r="PG23" s="356"/>
      <c r="PH23" s="356"/>
      <c r="PI23" s="356"/>
      <c r="PJ23" s="356"/>
      <c r="PK23" s="356"/>
      <c r="PL23" s="356"/>
      <c r="PM23" s="356"/>
      <c r="PN23" s="356"/>
      <c r="PO23" s="356"/>
      <c r="PP23" s="356"/>
      <c r="PQ23" s="356"/>
      <c r="PR23" s="356"/>
      <c r="PS23" s="356"/>
      <c r="PT23" s="356"/>
      <c r="PU23" s="356"/>
      <c r="PV23" s="356"/>
      <c r="PW23" s="356"/>
      <c r="PX23" s="356"/>
      <c r="PY23" s="356"/>
      <c r="PZ23" s="356"/>
      <c r="QA23" s="356"/>
      <c r="QB23" s="356"/>
      <c r="QC23" s="356"/>
      <c r="QD23" s="356"/>
      <c r="QE23" s="356"/>
      <c r="QF23" s="356"/>
      <c r="QG23" s="356"/>
      <c r="QH23" s="356"/>
      <c r="QI23" s="356"/>
      <c r="QJ23" s="356"/>
      <c r="QK23" s="356"/>
      <c r="QL23" s="356"/>
      <c r="QM23" s="356"/>
      <c r="QN23" s="356"/>
      <c r="QO23" s="356"/>
      <c r="QP23" s="356"/>
      <c r="QQ23" s="356"/>
      <c r="QR23" s="356"/>
      <c r="QS23" s="356"/>
      <c r="QT23" s="356"/>
      <c r="QU23" s="356"/>
      <c r="QV23" s="356"/>
      <c r="QW23" s="356"/>
      <c r="QX23" s="356"/>
      <c r="QY23" s="356"/>
      <c r="QZ23" s="356"/>
      <c r="RA23" s="356"/>
      <c r="RB23" s="356"/>
      <c r="RC23" s="356"/>
      <c r="RD23" s="356"/>
      <c r="RE23" s="356"/>
      <c r="RF23" s="356"/>
      <c r="RG23" s="356"/>
      <c r="RH23" s="356"/>
      <c r="RI23" s="356"/>
      <c r="RJ23" s="356"/>
      <c r="RK23" s="356"/>
      <c r="RL23" s="356"/>
      <c r="RM23" s="356"/>
      <c r="RN23" s="356"/>
      <c r="RO23" s="356"/>
      <c r="RP23" s="356"/>
      <c r="RQ23" s="356"/>
      <c r="RR23" s="356"/>
      <c r="RS23" s="356"/>
      <c r="RT23" s="356"/>
      <c r="RU23" s="356"/>
      <c r="RV23" s="356"/>
      <c r="RW23" s="356"/>
      <c r="RX23" s="356"/>
      <c r="RY23" s="356"/>
      <c r="RZ23" s="356"/>
      <c r="SA23" s="356"/>
      <c r="SB23" s="356"/>
      <c r="SC23" s="356"/>
      <c r="SD23" s="356"/>
      <c r="SE23" s="356"/>
      <c r="SF23" s="356"/>
      <c r="SG23" s="356"/>
      <c r="SH23" s="356"/>
      <c r="SI23" s="356"/>
      <c r="SJ23" s="356"/>
      <c r="SK23" s="356"/>
      <c r="SL23" s="356"/>
      <c r="SM23" s="356"/>
      <c r="SN23" s="356"/>
      <c r="SO23" s="356"/>
      <c r="SP23" s="356"/>
      <c r="SQ23" s="356"/>
      <c r="SR23" s="356"/>
      <c r="SS23" s="356"/>
      <c r="ST23" s="356"/>
      <c r="SU23" s="356"/>
      <c r="SV23" s="356"/>
      <c r="SW23" s="356"/>
      <c r="SX23" s="356"/>
      <c r="SY23" s="356"/>
      <c r="SZ23" s="356"/>
      <c r="TA23" s="356"/>
      <c r="TB23" s="356"/>
      <c r="TC23" s="356"/>
      <c r="TD23" s="356"/>
      <c r="TE23" s="356"/>
      <c r="TF23" s="356"/>
      <c r="TG23" s="356"/>
      <c r="TH23" s="356"/>
      <c r="TI23" s="356"/>
      <c r="TJ23" s="356"/>
      <c r="TK23" s="356"/>
      <c r="TL23" s="356"/>
      <c r="TM23" s="356"/>
      <c r="TN23" s="356"/>
      <c r="TO23" s="356"/>
      <c r="TP23" s="356"/>
      <c r="TQ23" s="356"/>
      <c r="TR23" s="356"/>
      <c r="TS23" s="356"/>
      <c r="TT23" s="356"/>
      <c r="TU23" s="356"/>
      <c r="TV23" s="356"/>
      <c r="TW23" s="356"/>
      <c r="TX23" s="356"/>
      <c r="TY23" s="356"/>
      <c r="TZ23" s="356"/>
      <c r="UA23" s="356"/>
      <c r="UB23" s="356"/>
      <c r="UC23" s="356"/>
      <c r="UD23" s="356"/>
      <c r="UE23" s="356"/>
      <c r="UF23" s="356"/>
      <c r="UG23" s="356"/>
      <c r="UH23" s="356"/>
      <c r="UI23" s="356"/>
      <c r="UJ23" s="356"/>
      <c r="UK23" s="356"/>
      <c r="UL23" s="356"/>
      <c r="UM23" s="356"/>
      <c r="UN23" s="356"/>
      <c r="UO23" s="356"/>
      <c r="UP23" s="356"/>
      <c r="UQ23" s="356"/>
      <c r="UR23" s="356"/>
      <c r="US23" s="356"/>
      <c r="UT23" s="356"/>
      <c r="UU23" s="356"/>
      <c r="UV23" s="356"/>
      <c r="UW23" s="356"/>
      <c r="UX23" s="356"/>
      <c r="UY23" s="356"/>
      <c r="UZ23" s="356"/>
      <c r="VA23" s="356"/>
      <c r="VB23" s="356"/>
      <c r="VC23" s="356"/>
      <c r="VD23" s="356"/>
      <c r="VE23" s="356"/>
      <c r="VF23" s="356"/>
      <c r="VG23" s="356"/>
      <c r="VH23" s="356"/>
      <c r="VI23" s="356"/>
      <c r="VJ23" s="356"/>
      <c r="VK23" s="356"/>
      <c r="VL23" s="356"/>
      <c r="VM23" s="356"/>
      <c r="VN23" s="356"/>
      <c r="VO23" s="356"/>
      <c r="VP23" s="356"/>
      <c r="VQ23" s="356"/>
      <c r="VR23" s="356"/>
      <c r="VS23" s="356"/>
      <c r="VT23" s="356"/>
      <c r="VU23" s="356"/>
      <c r="VV23" s="356"/>
      <c r="VW23" s="356"/>
      <c r="VX23" s="356"/>
      <c r="VY23" s="356"/>
      <c r="VZ23" s="356"/>
      <c r="WA23" s="356"/>
      <c r="WB23" s="356"/>
      <c r="WC23" s="356"/>
      <c r="WD23" s="356"/>
      <c r="WE23" s="356"/>
      <c r="WF23" s="356"/>
      <c r="WG23" s="356"/>
      <c r="WH23" s="356"/>
      <c r="WI23" s="356"/>
      <c r="WJ23" s="356"/>
      <c r="WK23" s="356"/>
      <c r="WL23" s="356"/>
      <c r="WM23" s="356"/>
      <c r="WN23" s="356"/>
      <c r="WO23" s="356"/>
      <c r="WP23" s="356"/>
      <c r="WQ23" s="356"/>
      <c r="WR23" s="356"/>
      <c r="WS23" s="356"/>
      <c r="WT23" s="356"/>
      <c r="WU23" s="356"/>
      <c r="WV23" s="356"/>
      <c r="WW23" s="356"/>
      <c r="WX23" s="356"/>
      <c r="WY23" s="356"/>
      <c r="WZ23" s="356"/>
      <c r="XA23" s="356"/>
      <c r="XB23" s="356"/>
      <c r="XC23" s="356"/>
      <c r="XD23" s="356"/>
      <c r="XE23" s="356"/>
      <c r="XF23" s="356"/>
      <c r="XG23" s="356"/>
      <c r="XH23" s="356"/>
      <c r="XI23" s="356"/>
      <c r="XJ23" s="356"/>
      <c r="XK23" s="356"/>
      <c r="XL23" s="356"/>
      <c r="XM23" s="356"/>
      <c r="XN23" s="356"/>
      <c r="XO23" s="356"/>
      <c r="XP23" s="356"/>
      <c r="XQ23" s="356"/>
      <c r="XR23" s="356"/>
      <c r="XS23" s="356"/>
      <c r="XT23" s="356"/>
      <c r="XU23" s="356"/>
      <c r="XV23" s="356"/>
      <c r="XW23" s="356"/>
      <c r="XX23" s="356"/>
      <c r="XY23" s="356"/>
      <c r="XZ23" s="356"/>
      <c r="YA23" s="356"/>
      <c r="YB23" s="356"/>
      <c r="YC23" s="356"/>
      <c r="YD23" s="356"/>
      <c r="YE23" s="356"/>
      <c r="YF23" s="356"/>
      <c r="YG23" s="356"/>
      <c r="YH23" s="356"/>
      <c r="YI23" s="356"/>
      <c r="YJ23" s="356"/>
      <c r="YK23" s="356"/>
      <c r="YL23" s="356"/>
      <c r="YM23" s="356"/>
      <c r="YN23" s="356"/>
      <c r="YO23" s="356"/>
      <c r="YP23" s="356"/>
      <c r="YQ23" s="356"/>
      <c r="YR23" s="356"/>
      <c r="YS23" s="356"/>
      <c r="YT23" s="356"/>
      <c r="YU23" s="356"/>
      <c r="YV23" s="356"/>
      <c r="YW23" s="356"/>
      <c r="YX23" s="356"/>
      <c r="YY23" s="356"/>
      <c r="YZ23" s="356"/>
      <c r="ZA23" s="356"/>
      <c r="ZB23" s="356"/>
      <c r="ZC23" s="356"/>
      <c r="ZD23" s="356"/>
      <c r="ZE23" s="356"/>
      <c r="ZF23" s="356"/>
      <c r="ZG23" s="356"/>
      <c r="ZH23" s="356"/>
      <c r="ZI23" s="356"/>
      <c r="ZJ23" s="356"/>
      <c r="ZK23" s="356"/>
      <c r="ZL23" s="356"/>
      <c r="ZM23" s="356"/>
      <c r="ZN23" s="356"/>
      <c r="ZO23" s="356"/>
      <c r="ZP23" s="356"/>
      <c r="ZQ23" s="356"/>
      <c r="ZR23" s="356"/>
      <c r="ZS23" s="356"/>
      <c r="ZT23" s="356"/>
      <c r="ZU23" s="356"/>
      <c r="ZV23" s="356"/>
      <c r="ZW23" s="356"/>
      <c r="ZX23" s="356"/>
      <c r="ZY23" s="356"/>
      <c r="ZZ23" s="356"/>
      <c r="AAA23" s="356"/>
      <c r="AAB23" s="356"/>
      <c r="AAC23" s="356"/>
      <c r="AAD23" s="356"/>
      <c r="AAE23" s="356"/>
      <c r="AAF23" s="356"/>
      <c r="AAG23" s="356"/>
      <c r="AAH23" s="356"/>
      <c r="AAI23" s="356"/>
      <c r="AAJ23" s="356"/>
      <c r="AAK23" s="356"/>
      <c r="AAL23" s="356"/>
      <c r="AAM23" s="356"/>
      <c r="AAN23" s="356"/>
      <c r="AAO23" s="356"/>
      <c r="AAP23" s="356"/>
      <c r="AAQ23" s="356"/>
      <c r="AAR23" s="356"/>
      <c r="AAS23" s="356"/>
      <c r="AAT23" s="356"/>
      <c r="AAU23" s="356"/>
      <c r="AAV23" s="356"/>
      <c r="AAW23" s="356"/>
      <c r="AAX23" s="356"/>
      <c r="AAY23" s="356"/>
      <c r="AAZ23" s="356"/>
      <c r="ABA23" s="356"/>
      <c r="ABB23" s="356"/>
      <c r="ABC23" s="356"/>
      <c r="ABD23" s="356"/>
      <c r="ABE23" s="356"/>
      <c r="ABF23" s="356"/>
      <c r="ABG23" s="356"/>
      <c r="ABH23" s="356"/>
      <c r="ABI23" s="356"/>
      <c r="ABJ23" s="356"/>
      <c r="ABK23" s="356"/>
      <c r="ABL23" s="356"/>
      <c r="ABM23" s="356"/>
      <c r="ABN23" s="356"/>
      <c r="ABO23" s="356"/>
      <c r="ABP23" s="356"/>
      <c r="ABQ23" s="356"/>
      <c r="ABR23" s="356"/>
      <c r="ABS23" s="356"/>
      <c r="ABT23" s="356"/>
      <c r="ABU23" s="356"/>
      <c r="ABV23" s="356"/>
      <c r="ABW23" s="356"/>
      <c r="ABX23" s="356"/>
      <c r="ABY23" s="356"/>
      <c r="ABZ23" s="356"/>
      <c r="ACA23" s="356"/>
      <c r="ACB23" s="356"/>
      <c r="ACC23" s="356"/>
      <c r="ACD23" s="356"/>
      <c r="ACE23" s="356"/>
      <c r="ACF23" s="356"/>
      <c r="ACG23" s="356"/>
      <c r="ACH23" s="356"/>
      <c r="ACI23" s="356"/>
      <c r="ACJ23" s="356"/>
      <c r="ACK23" s="356"/>
      <c r="ACL23" s="356"/>
      <c r="ACM23" s="356"/>
      <c r="ACN23" s="356"/>
      <c r="ACO23" s="356"/>
      <c r="ACP23" s="356"/>
      <c r="ACQ23" s="356"/>
      <c r="ACR23" s="356"/>
      <c r="ACS23" s="356"/>
      <c r="ACT23" s="356"/>
      <c r="ACU23" s="356"/>
      <c r="ACV23" s="356"/>
      <c r="ACW23" s="356"/>
      <c r="ACX23" s="356"/>
      <c r="ACY23" s="356"/>
      <c r="ACZ23" s="356"/>
      <c r="ADA23" s="356"/>
      <c r="ADB23" s="356"/>
      <c r="ADC23" s="356"/>
      <c r="ADD23" s="356"/>
      <c r="ADE23" s="356"/>
      <c r="ADF23" s="356"/>
      <c r="ADG23" s="356"/>
      <c r="ADH23" s="356"/>
      <c r="ADI23" s="356"/>
      <c r="ADJ23" s="356"/>
      <c r="ADK23" s="356"/>
      <c r="ADL23" s="356"/>
      <c r="ADM23" s="356"/>
      <c r="ADN23" s="356"/>
      <c r="ADO23" s="356"/>
      <c r="ADP23" s="356"/>
      <c r="ADQ23" s="356"/>
      <c r="ADR23" s="356"/>
      <c r="ADS23" s="356"/>
      <c r="ADT23" s="356"/>
      <c r="ADU23" s="356"/>
      <c r="ADV23" s="356"/>
      <c r="ADW23" s="356"/>
      <c r="ADX23" s="356"/>
      <c r="ADY23" s="356"/>
      <c r="ADZ23" s="356"/>
      <c r="AEA23" s="356"/>
      <c r="AEB23" s="356"/>
      <c r="AEC23" s="356"/>
      <c r="AED23" s="356"/>
      <c r="AEE23" s="356"/>
      <c r="AEF23" s="356"/>
      <c r="AEG23" s="356"/>
      <c r="AEH23" s="356"/>
      <c r="AEI23" s="356"/>
      <c r="AEJ23" s="356"/>
      <c r="AEK23" s="356"/>
      <c r="AEL23" s="356"/>
      <c r="AEM23" s="356"/>
      <c r="AEN23" s="356"/>
      <c r="AEO23" s="356"/>
      <c r="AEP23" s="356"/>
      <c r="AEQ23" s="356"/>
      <c r="AER23" s="356"/>
      <c r="AES23" s="356"/>
      <c r="AET23" s="356"/>
      <c r="AEU23" s="356"/>
      <c r="AEV23" s="356"/>
      <c r="AEW23" s="356"/>
      <c r="AEX23" s="356"/>
      <c r="AEY23" s="356"/>
      <c r="AEZ23" s="356"/>
      <c r="AFA23" s="356"/>
      <c r="AFB23" s="356"/>
      <c r="AFC23" s="356"/>
      <c r="AFD23" s="356"/>
      <c r="AFE23" s="356"/>
      <c r="AFF23" s="356"/>
      <c r="AFG23" s="356"/>
      <c r="AFH23" s="356"/>
      <c r="AFI23" s="356"/>
      <c r="AFJ23" s="356"/>
      <c r="AFK23" s="356"/>
      <c r="AFL23" s="356"/>
      <c r="AFM23" s="356"/>
      <c r="AFN23" s="356"/>
      <c r="AFO23" s="356"/>
      <c r="AFP23" s="356"/>
      <c r="AFQ23" s="356"/>
      <c r="AFR23" s="356"/>
      <c r="AFS23" s="356"/>
      <c r="AFT23" s="356"/>
      <c r="AFU23" s="356"/>
      <c r="AFV23" s="356"/>
      <c r="AFW23" s="356"/>
      <c r="AFX23" s="356"/>
      <c r="AFY23" s="356"/>
      <c r="AFZ23" s="356"/>
      <c r="AGA23" s="356"/>
    </row>
    <row r="24" spans="1:859" s="184" customFormat="1" ht="33.950000000000003" customHeight="1" x14ac:dyDescent="0.2">
      <c r="A24" s="184" t="str">
        <f ca="1">IF((O24="X"),"■",IF(OR((O24&gt;=120),(O24="N/A")),"▲",IF(AND((O24&gt;=90),(O24&lt;120)),"►",IF(AND((O24&lt;90),(O24&gt;=0)),"◄",IF((O24&lt;0),"▼","")))))</f>
        <v>▲</v>
      </c>
      <c r="B24" s="184" t="s">
        <v>20</v>
      </c>
      <c r="C24" s="194" t="s">
        <v>1327</v>
      </c>
      <c r="D24" s="194" t="s">
        <v>1328</v>
      </c>
      <c r="E24" s="194" t="s">
        <v>1328</v>
      </c>
      <c r="F24" s="194" t="s">
        <v>1329</v>
      </c>
      <c r="G24" s="145" t="s">
        <v>1330</v>
      </c>
      <c r="H24" s="194" t="s">
        <v>1331</v>
      </c>
      <c r="I24" s="191">
        <v>1054.08</v>
      </c>
      <c r="J24" s="192"/>
      <c r="K24" s="192"/>
      <c r="L24" s="184" t="s">
        <v>27</v>
      </c>
      <c r="M24" s="193">
        <v>42075</v>
      </c>
      <c r="N24" s="193">
        <v>42441</v>
      </c>
      <c r="O24" s="199">
        <f ca="1">IF(N25="INDETERMINADO","N/A",IF(L24="ENCERRADO","X",N24-TODAY()))</f>
        <v>222</v>
      </c>
      <c r="P24" s="194" t="s">
        <v>50</v>
      </c>
      <c r="Q24" s="183" t="s">
        <v>172</v>
      </c>
      <c r="R24" s="184" t="s">
        <v>30</v>
      </c>
      <c r="S24" s="195"/>
      <c r="T24" s="184" t="s">
        <v>30</v>
      </c>
      <c r="U24" s="195"/>
      <c r="V24" s="183" t="s">
        <v>1095</v>
      </c>
      <c r="X24" s="356"/>
      <c r="Y24" s="356"/>
      <c r="Z24" s="356"/>
      <c r="AA24" s="356"/>
      <c r="AB24" s="356"/>
      <c r="AC24" s="356"/>
      <c r="AD24" s="356"/>
      <c r="AE24" s="356"/>
      <c r="AF24" s="356"/>
      <c r="AG24" s="356"/>
      <c r="AH24" s="356"/>
      <c r="AI24" s="356"/>
      <c r="AJ24" s="356"/>
      <c r="AK24" s="356"/>
      <c r="AL24" s="356"/>
      <c r="AM24" s="356"/>
      <c r="AN24" s="356"/>
      <c r="AO24" s="356"/>
      <c r="AP24" s="356"/>
      <c r="AQ24" s="356"/>
      <c r="AR24" s="356"/>
      <c r="AS24" s="356"/>
      <c r="AT24" s="356"/>
      <c r="AU24" s="356"/>
      <c r="AV24" s="356"/>
      <c r="AW24" s="356"/>
      <c r="AX24" s="356"/>
      <c r="AY24" s="356"/>
      <c r="AZ24" s="356"/>
      <c r="BA24" s="356"/>
      <c r="BB24" s="356"/>
      <c r="BC24" s="356"/>
      <c r="BD24" s="356"/>
      <c r="BE24" s="356"/>
      <c r="BF24" s="356"/>
      <c r="BG24" s="356"/>
      <c r="BH24" s="356"/>
      <c r="BI24" s="356"/>
      <c r="BJ24" s="356"/>
      <c r="BK24" s="356"/>
      <c r="BL24" s="356"/>
      <c r="BM24" s="356"/>
      <c r="BN24" s="356"/>
      <c r="BO24" s="356"/>
      <c r="BP24" s="356"/>
      <c r="BQ24" s="356"/>
      <c r="BR24" s="356"/>
      <c r="BS24" s="356"/>
      <c r="BT24" s="356"/>
      <c r="BU24" s="356"/>
      <c r="BV24" s="356"/>
      <c r="BW24" s="356"/>
      <c r="BX24" s="356"/>
      <c r="BY24" s="356"/>
      <c r="BZ24" s="356"/>
      <c r="CA24" s="356"/>
      <c r="CB24" s="356"/>
      <c r="CC24" s="356"/>
      <c r="CD24" s="356"/>
      <c r="CE24" s="356"/>
      <c r="CF24" s="356"/>
      <c r="CG24" s="356"/>
      <c r="CH24" s="356"/>
      <c r="CI24" s="356"/>
      <c r="CJ24" s="356"/>
      <c r="CK24" s="356"/>
      <c r="CL24" s="356"/>
      <c r="CM24" s="356"/>
      <c r="CN24" s="356"/>
      <c r="CO24" s="356"/>
      <c r="CP24" s="356"/>
      <c r="CQ24" s="356"/>
      <c r="CR24" s="356"/>
      <c r="CS24" s="356"/>
      <c r="CT24" s="356"/>
      <c r="CU24" s="356"/>
      <c r="CV24" s="356"/>
      <c r="CW24" s="356"/>
      <c r="CX24" s="356"/>
      <c r="CY24" s="356"/>
      <c r="CZ24" s="356"/>
      <c r="DA24" s="356"/>
      <c r="DB24" s="356"/>
      <c r="DC24" s="356"/>
      <c r="DD24" s="356"/>
      <c r="DE24" s="356"/>
      <c r="DF24" s="356"/>
      <c r="DG24" s="356"/>
      <c r="DH24" s="356"/>
      <c r="DI24" s="356"/>
      <c r="DJ24" s="356"/>
      <c r="DK24" s="356"/>
      <c r="DL24" s="356"/>
      <c r="DM24" s="356"/>
      <c r="DN24" s="356"/>
      <c r="DO24" s="356"/>
      <c r="DP24" s="356"/>
      <c r="DQ24" s="356"/>
      <c r="DR24" s="356"/>
      <c r="DS24" s="356"/>
      <c r="DT24" s="356"/>
      <c r="DU24" s="356"/>
      <c r="DV24" s="356"/>
      <c r="DW24" s="356"/>
      <c r="DX24" s="356"/>
      <c r="DY24" s="356"/>
      <c r="DZ24" s="356"/>
      <c r="EA24" s="356"/>
      <c r="EB24" s="356"/>
      <c r="EC24" s="356"/>
      <c r="ED24" s="356"/>
      <c r="EE24" s="356"/>
      <c r="EF24" s="356"/>
      <c r="EG24" s="356"/>
      <c r="EH24" s="356"/>
      <c r="EI24" s="356"/>
      <c r="EJ24" s="356"/>
      <c r="EK24" s="356"/>
      <c r="EL24" s="356"/>
      <c r="EM24" s="356"/>
      <c r="EN24" s="356"/>
      <c r="EO24" s="356"/>
      <c r="EP24" s="356"/>
      <c r="EQ24" s="356"/>
      <c r="ER24" s="356"/>
      <c r="ES24" s="356"/>
      <c r="ET24" s="356"/>
      <c r="EU24" s="356"/>
      <c r="EV24" s="356"/>
      <c r="EW24" s="356"/>
      <c r="EX24" s="356"/>
      <c r="EY24" s="356"/>
      <c r="EZ24" s="356"/>
      <c r="FA24" s="356"/>
      <c r="FB24" s="356"/>
      <c r="FC24" s="356"/>
      <c r="FD24" s="356"/>
      <c r="FE24" s="356"/>
      <c r="FF24" s="356"/>
      <c r="FG24" s="356"/>
      <c r="FH24" s="356"/>
      <c r="FI24" s="356"/>
      <c r="FJ24" s="356"/>
      <c r="FK24" s="356"/>
      <c r="FL24" s="356"/>
      <c r="FM24" s="356"/>
      <c r="FN24" s="356"/>
      <c r="FO24" s="356"/>
      <c r="FP24" s="356"/>
      <c r="FQ24" s="356"/>
      <c r="FR24" s="356"/>
      <c r="FS24" s="356"/>
      <c r="FT24" s="356"/>
      <c r="FU24" s="356"/>
      <c r="FV24" s="356"/>
      <c r="FW24" s="356"/>
      <c r="FX24" s="356"/>
      <c r="FY24" s="356"/>
      <c r="FZ24" s="356"/>
      <c r="GA24" s="356"/>
      <c r="GB24" s="356"/>
      <c r="GC24" s="356"/>
      <c r="GD24" s="356"/>
      <c r="GE24" s="356"/>
      <c r="GF24" s="356"/>
      <c r="GG24" s="356"/>
      <c r="GH24" s="356"/>
      <c r="GI24" s="356"/>
      <c r="GJ24" s="356"/>
      <c r="GK24" s="356"/>
      <c r="GL24" s="356"/>
      <c r="GM24" s="356"/>
      <c r="GN24" s="356"/>
      <c r="GO24" s="356"/>
      <c r="GP24" s="356"/>
      <c r="GQ24" s="356"/>
      <c r="GR24" s="356"/>
      <c r="GS24" s="356"/>
      <c r="GT24" s="356"/>
      <c r="GU24" s="356"/>
      <c r="GV24" s="356"/>
      <c r="GW24" s="356"/>
      <c r="GX24" s="356"/>
      <c r="GY24" s="356"/>
      <c r="GZ24" s="356"/>
      <c r="HA24" s="356"/>
      <c r="HB24" s="356"/>
      <c r="HC24" s="356"/>
      <c r="HD24" s="356"/>
      <c r="HE24" s="356"/>
      <c r="HF24" s="356"/>
      <c r="HG24" s="356"/>
      <c r="HH24" s="356"/>
      <c r="HI24" s="356"/>
      <c r="HJ24" s="356"/>
      <c r="HK24" s="356"/>
      <c r="HL24" s="356"/>
      <c r="HM24" s="356"/>
      <c r="HN24" s="356"/>
      <c r="HO24" s="356"/>
      <c r="HP24" s="356"/>
      <c r="HQ24" s="356"/>
      <c r="HR24" s="356"/>
      <c r="HS24" s="356"/>
      <c r="HT24" s="356"/>
      <c r="HU24" s="356"/>
      <c r="HV24" s="356"/>
      <c r="HW24" s="356"/>
      <c r="HX24" s="356"/>
      <c r="HY24" s="356"/>
      <c r="HZ24" s="356"/>
      <c r="IA24" s="356"/>
      <c r="IB24" s="356"/>
      <c r="IC24" s="356"/>
      <c r="ID24" s="356"/>
      <c r="IE24" s="356"/>
      <c r="IF24" s="356"/>
      <c r="IG24" s="356"/>
      <c r="IH24" s="356"/>
      <c r="II24" s="356"/>
      <c r="IJ24" s="356"/>
      <c r="IK24" s="356"/>
      <c r="IL24" s="356"/>
      <c r="IM24" s="356"/>
      <c r="IN24" s="356"/>
      <c r="IO24" s="356"/>
      <c r="IP24" s="356"/>
      <c r="IQ24" s="356"/>
      <c r="IR24" s="356"/>
      <c r="IS24" s="356"/>
      <c r="IT24" s="356"/>
      <c r="IU24" s="356"/>
      <c r="IV24" s="356"/>
      <c r="IW24" s="356"/>
      <c r="IX24" s="356"/>
      <c r="IY24" s="356"/>
      <c r="IZ24" s="356"/>
      <c r="JA24" s="356"/>
      <c r="JB24" s="356"/>
      <c r="JC24" s="356"/>
      <c r="JD24" s="356"/>
      <c r="JE24" s="356"/>
      <c r="JF24" s="356"/>
      <c r="JG24" s="356"/>
      <c r="JH24" s="356"/>
      <c r="JI24" s="356"/>
      <c r="JJ24" s="356"/>
      <c r="JK24" s="356"/>
      <c r="JL24" s="356"/>
      <c r="JM24" s="356"/>
      <c r="JN24" s="356"/>
      <c r="JO24" s="356"/>
      <c r="JP24" s="356"/>
      <c r="JQ24" s="356"/>
      <c r="JR24" s="356"/>
      <c r="JS24" s="356"/>
      <c r="JT24" s="356"/>
      <c r="JU24" s="356"/>
      <c r="JV24" s="356"/>
      <c r="JW24" s="356"/>
      <c r="JX24" s="356"/>
      <c r="JY24" s="356"/>
      <c r="JZ24" s="356"/>
      <c r="KA24" s="356"/>
      <c r="KB24" s="356"/>
      <c r="KC24" s="356"/>
      <c r="KD24" s="356"/>
      <c r="KE24" s="356"/>
      <c r="KF24" s="356"/>
      <c r="KG24" s="356"/>
      <c r="KH24" s="356"/>
      <c r="KI24" s="356"/>
      <c r="KJ24" s="356"/>
      <c r="KK24" s="356"/>
      <c r="KL24" s="356"/>
      <c r="KM24" s="356"/>
      <c r="KN24" s="356"/>
      <c r="KO24" s="356"/>
      <c r="KP24" s="356"/>
      <c r="KQ24" s="356"/>
      <c r="KR24" s="356"/>
      <c r="KS24" s="356"/>
      <c r="KT24" s="356"/>
      <c r="KU24" s="356"/>
      <c r="KV24" s="356"/>
      <c r="KW24" s="356"/>
      <c r="KX24" s="356"/>
      <c r="KY24" s="356"/>
      <c r="KZ24" s="356"/>
      <c r="LA24" s="356"/>
      <c r="LB24" s="356"/>
      <c r="LC24" s="356"/>
      <c r="LD24" s="356"/>
      <c r="LE24" s="356"/>
      <c r="LF24" s="356"/>
      <c r="LG24" s="356"/>
      <c r="LH24" s="356"/>
      <c r="LI24" s="356"/>
      <c r="LJ24" s="356"/>
      <c r="LK24" s="356"/>
      <c r="LL24" s="356"/>
      <c r="LM24" s="356"/>
      <c r="LN24" s="356"/>
      <c r="LO24" s="356"/>
      <c r="LP24" s="356"/>
      <c r="LQ24" s="356"/>
      <c r="LR24" s="356"/>
      <c r="LS24" s="356"/>
      <c r="LT24" s="356"/>
      <c r="LU24" s="356"/>
      <c r="LV24" s="356"/>
      <c r="LW24" s="356"/>
      <c r="LX24" s="356"/>
      <c r="LY24" s="356"/>
      <c r="LZ24" s="356"/>
      <c r="MA24" s="356"/>
      <c r="MB24" s="356"/>
      <c r="MC24" s="356"/>
      <c r="MD24" s="356"/>
      <c r="ME24" s="356"/>
      <c r="MF24" s="356"/>
      <c r="MG24" s="356"/>
      <c r="MH24" s="356"/>
      <c r="MI24" s="356"/>
      <c r="MJ24" s="356"/>
      <c r="MK24" s="356"/>
      <c r="ML24" s="356"/>
      <c r="MM24" s="356"/>
      <c r="MN24" s="356"/>
      <c r="MO24" s="356"/>
      <c r="MP24" s="356"/>
      <c r="MQ24" s="356"/>
      <c r="MR24" s="356"/>
      <c r="MS24" s="356"/>
      <c r="MT24" s="356"/>
      <c r="MU24" s="356"/>
      <c r="MV24" s="356"/>
      <c r="MW24" s="356"/>
      <c r="MX24" s="356"/>
      <c r="MY24" s="356"/>
      <c r="MZ24" s="356"/>
      <c r="NA24" s="356"/>
      <c r="NB24" s="356"/>
      <c r="NC24" s="356"/>
      <c r="ND24" s="356"/>
      <c r="NE24" s="356"/>
      <c r="NF24" s="356"/>
      <c r="NG24" s="356"/>
      <c r="NH24" s="356"/>
      <c r="NI24" s="356"/>
      <c r="NJ24" s="356"/>
      <c r="NK24" s="356"/>
      <c r="NL24" s="356"/>
      <c r="NM24" s="356"/>
      <c r="NN24" s="356"/>
      <c r="NO24" s="356"/>
      <c r="NP24" s="356"/>
      <c r="NQ24" s="356"/>
      <c r="NR24" s="356"/>
      <c r="NS24" s="356"/>
      <c r="NT24" s="356"/>
      <c r="NU24" s="356"/>
      <c r="NV24" s="356"/>
      <c r="NW24" s="356"/>
      <c r="NX24" s="356"/>
      <c r="NY24" s="356"/>
      <c r="NZ24" s="356"/>
      <c r="OA24" s="356"/>
      <c r="OB24" s="356"/>
      <c r="OC24" s="356"/>
      <c r="OD24" s="356"/>
      <c r="OE24" s="356"/>
      <c r="OF24" s="356"/>
      <c r="OG24" s="356"/>
      <c r="OH24" s="356"/>
      <c r="OI24" s="356"/>
      <c r="OJ24" s="356"/>
      <c r="OK24" s="356"/>
      <c r="OL24" s="356"/>
      <c r="OM24" s="356"/>
      <c r="ON24" s="356"/>
      <c r="OO24" s="356"/>
      <c r="OP24" s="356"/>
      <c r="OQ24" s="356"/>
      <c r="OR24" s="356"/>
      <c r="OS24" s="356"/>
      <c r="OT24" s="356"/>
      <c r="OU24" s="356"/>
      <c r="OV24" s="356"/>
      <c r="OW24" s="356"/>
      <c r="OX24" s="356"/>
      <c r="OY24" s="356"/>
      <c r="OZ24" s="356"/>
      <c r="PA24" s="356"/>
      <c r="PB24" s="356"/>
      <c r="PC24" s="356"/>
      <c r="PD24" s="356"/>
      <c r="PE24" s="356"/>
      <c r="PF24" s="356"/>
      <c r="PG24" s="356"/>
      <c r="PH24" s="356"/>
      <c r="PI24" s="356"/>
      <c r="PJ24" s="356"/>
      <c r="PK24" s="356"/>
      <c r="PL24" s="356"/>
      <c r="PM24" s="356"/>
      <c r="PN24" s="356"/>
      <c r="PO24" s="356"/>
      <c r="PP24" s="356"/>
      <c r="PQ24" s="356"/>
      <c r="PR24" s="356"/>
      <c r="PS24" s="356"/>
      <c r="PT24" s="356"/>
      <c r="PU24" s="356"/>
      <c r="PV24" s="356"/>
      <c r="PW24" s="356"/>
      <c r="PX24" s="356"/>
      <c r="PY24" s="356"/>
      <c r="PZ24" s="356"/>
      <c r="QA24" s="356"/>
      <c r="QB24" s="356"/>
      <c r="QC24" s="356"/>
      <c r="QD24" s="356"/>
      <c r="QE24" s="356"/>
      <c r="QF24" s="356"/>
      <c r="QG24" s="356"/>
      <c r="QH24" s="356"/>
      <c r="QI24" s="356"/>
      <c r="QJ24" s="356"/>
      <c r="QK24" s="356"/>
      <c r="QL24" s="356"/>
      <c r="QM24" s="356"/>
      <c r="QN24" s="356"/>
      <c r="QO24" s="356"/>
      <c r="QP24" s="356"/>
      <c r="QQ24" s="356"/>
      <c r="QR24" s="356"/>
      <c r="QS24" s="356"/>
      <c r="QT24" s="356"/>
      <c r="QU24" s="356"/>
      <c r="QV24" s="356"/>
      <c r="QW24" s="356"/>
      <c r="QX24" s="356"/>
      <c r="QY24" s="356"/>
      <c r="QZ24" s="356"/>
      <c r="RA24" s="356"/>
      <c r="RB24" s="356"/>
      <c r="RC24" s="356"/>
      <c r="RD24" s="356"/>
      <c r="RE24" s="356"/>
      <c r="RF24" s="356"/>
      <c r="RG24" s="356"/>
      <c r="RH24" s="356"/>
      <c r="RI24" s="356"/>
      <c r="RJ24" s="356"/>
      <c r="RK24" s="356"/>
      <c r="RL24" s="356"/>
      <c r="RM24" s="356"/>
      <c r="RN24" s="356"/>
      <c r="RO24" s="356"/>
      <c r="RP24" s="356"/>
      <c r="RQ24" s="356"/>
      <c r="RR24" s="356"/>
      <c r="RS24" s="356"/>
      <c r="RT24" s="356"/>
      <c r="RU24" s="356"/>
      <c r="RV24" s="356"/>
      <c r="RW24" s="356"/>
      <c r="RX24" s="356"/>
      <c r="RY24" s="356"/>
      <c r="RZ24" s="356"/>
      <c r="SA24" s="356"/>
      <c r="SB24" s="356"/>
      <c r="SC24" s="356"/>
      <c r="SD24" s="356"/>
      <c r="SE24" s="356"/>
      <c r="SF24" s="356"/>
      <c r="SG24" s="356"/>
      <c r="SH24" s="356"/>
      <c r="SI24" s="356"/>
      <c r="SJ24" s="356"/>
      <c r="SK24" s="356"/>
      <c r="SL24" s="356"/>
      <c r="SM24" s="356"/>
      <c r="SN24" s="356"/>
      <c r="SO24" s="356"/>
      <c r="SP24" s="356"/>
      <c r="SQ24" s="356"/>
      <c r="SR24" s="356"/>
      <c r="SS24" s="356"/>
      <c r="ST24" s="356"/>
      <c r="SU24" s="356"/>
      <c r="SV24" s="356"/>
      <c r="SW24" s="356"/>
      <c r="SX24" s="356"/>
      <c r="SY24" s="356"/>
      <c r="SZ24" s="356"/>
      <c r="TA24" s="356"/>
      <c r="TB24" s="356"/>
      <c r="TC24" s="356"/>
      <c r="TD24" s="356"/>
      <c r="TE24" s="356"/>
      <c r="TF24" s="356"/>
      <c r="TG24" s="356"/>
      <c r="TH24" s="356"/>
      <c r="TI24" s="356"/>
      <c r="TJ24" s="356"/>
      <c r="TK24" s="356"/>
      <c r="TL24" s="356"/>
      <c r="TM24" s="356"/>
      <c r="TN24" s="356"/>
      <c r="TO24" s="356"/>
      <c r="TP24" s="356"/>
      <c r="TQ24" s="356"/>
      <c r="TR24" s="356"/>
      <c r="TS24" s="356"/>
      <c r="TT24" s="356"/>
      <c r="TU24" s="356"/>
      <c r="TV24" s="356"/>
      <c r="TW24" s="356"/>
      <c r="TX24" s="356"/>
      <c r="TY24" s="356"/>
      <c r="TZ24" s="356"/>
      <c r="UA24" s="356"/>
      <c r="UB24" s="356"/>
      <c r="UC24" s="356"/>
      <c r="UD24" s="356"/>
      <c r="UE24" s="356"/>
      <c r="UF24" s="356"/>
      <c r="UG24" s="356"/>
      <c r="UH24" s="356"/>
      <c r="UI24" s="356"/>
      <c r="UJ24" s="356"/>
      <c r="UK24" s="356"/>
      <c r="UL24" s="356"/>
      <c r="UM24" s="356"/>
      <c r="UN24" s="356"/>
      <c r="UO24" s="356"/>
      <c r="UP24" s="356"/>
      <c r="UQ24" s="356"/>
      <c r="UR24" s="356"/>
      <c r="US24" s="356"/>
      <c r="UT24" s="356"/>
      <c r="UU24" s="356"/>
      <c r="UV24" s="356"/>
      <c r="UW24" s="356"/>
      <c r="UX24" s="356"/>
      <c r="UY24" s="356"/>
      <c r="UZ24" s="356"/>
      <c r="VA24" s="356"/>
      <c r="VB24" s="356"/>
      <c r="VC24" s="356"/>
      <c r="VD24" s="356"/>
      <c r="VE24" s="356"/>
      <c r="VF24" s="356"/>
      <c r="VG24" s="356"/>
      <c r="VH24" s="356"/>
      <c r="VI24" s="356"/>
      <c r="VJ24" s="356"/>
      <c r="VK24" s="356"/>
      <c r="VL24" s="356"/>
      <c r="VM24" s="356"/>
      <c r="VN24" s="356"/>
      <c r="VO24" s="356"/>
      <c r="VP24" s="356"/>
      <c r="VQ24" s="356"/>
      <c r="VR24" s="356"/>
      <c r="VS24" s="356"/>
      <c r="VT24" s="356"/>
      <c r="VU24" s="356"/>
      <c r="VV24" s="356"/>
      <c r="VW24" s="356"/>
      <c r="VX24" s="356"/>
      <c r="VY24" s="356"/>
      <c r="VZ24" s="356"/>
      <c r="WA24" s="356"/>
      <c r="WB24" s="356"/>
      <c r="WC24" s="356"/>
      <c r="WD24" s="356"/>
      <c r="WE24" s="356"/>
      <c r="WF24" s="356"/>
      <c r="WG24" s="356"/>
      <c r="WH24" s="356"/>
      <c r="WI24" s="356"/>
      <c r="WJ24" s="356"/>
      <c r="WK24" s="356"/>
      <c r="WL24" s="356"/>
      <c r="WM24" s="356"/>
      <c r="WN24" s="356"/>
      <c r="WO24" s="356"/>
      <c r="WP24" s="356"/>
      <c r="WQ24" s="356"/>
      <c r="WR24" s="356"/>
      <c r="WS24" s="356"/>
      <c r="WT24" s="356"/>
      <c r="WU24" s="356"/>
      <c r="WV24" s="356"/>
      <c r="WW24" s="356"/>
      <c r="WX24" s="356"/>
      <c r="WY24" s="356"/>
      <c r="WZ24" s="356"/>
      <c r="XA24" s="356"/>
      <c r="XB24" s="356"/>
      <c r="XC24" s="356"/>
      <c r="XD24" s="356"/>
      <c r="XE24" s="356"/>
      <c r="XF24" s="356"/>
      <c r="XG24" s="356"/>
      <c r="XH24" s="356"/>
      <c r="XI24" s="356"/>
      <c r="XJ24" s="356"/>
      <c r="XK24" s="356"/>
      <c r="XL24" s="356"/>
      <c r="XM24" s="356"/>
      <c r="XN24" s="356"/>
      <c r="XO24" s="356"/>
      <c r="XP24" s="356"/>
      <c r="XQ24" s="356"/>
      <c r="XR24" s="356"/>
      <c r="XS24" s="356"/>
      <c r="XT24" s="356"/>
      <c r="XU24" s="356"/>
      <c r="XV24" s="356"/>
      <c r="XW24" s="356"/>
      <c r="XX24" s="356"/>
      <c r="XY24" s="356"/>
      <c r="XZ24" s="356"/>
      <c r="YA24" s="356"/>
      <c r="YB24" s="356"/>
      <c r="YC24" s="356"/>
      <c r="YD24" s="356"/>
      <c r="YE24" s="356"/>
      <c r="YF24" s="356"/>
      <c r="YG24" s="356"/>
      <c r="YH24" s="356"/>
      <c r="YI24" s="356"/>
      <c r="YJ24" s="356"/>
      <c r="YK24" s="356"/>
      <c r="YL24" s="356"/>
      <c r="YM24" s="356"/>
      <c r="YN24" s="356"/>
      <c r="YO24" s="356"/>
      <c r="YP24" s="356"/>
      <c r="YQ24" s="356"/>
      <c r="YR24" s="356"/>
      <c r="YS24" s="356"/>
      <c r="YT24" s="356"/>
      <c r="YU24" s="356"/>
      <c r="YV24" s="356"/>
      <c r="YW24" s="356"/>
      <c r="YX24" s="356"/>
      <c r="YY24" s="356"/>
      <c r="YZ24" s="356"/>
      <c r="ZA24" s="356"/>
      <c r="ZB24" s="356"/>
      <c r="ZC24" s="356"/>
      <c r="ZD24" s="356"/>
      <c r="ZE24" s="356"/>
      <c r="ZF24" s="356"/>
      <c r="ZG24" s="356"/>
      <c r="ZH24" s="356"/>
      <c r="ZI24" s="356"/>
      <c r="ZJ24" s="356"/>
      <c r="ZK24" s="356"/>
      <c r="ZL24" s="356"/>
      <c r="ZM24" s="356"/>
      <c r="ZN24" s="356"/>
      <c r="ZO24" s="356"/>
      <c r="ZP24" s="356"/>
      <c r="ZQ24" s="356"/>
      <c r="ZR24" s="356"/>
      <c r="ZS24" s="356"/>
      <c r="ZT24" s="356"/>
      <c r="ZU24" s="356"/>
      <c r="ZV24" s="356"/>
      <c r="ZW24" s="356"/>
      <c r="ZX24" s="356"/>
      <c r="ZY24" s="356"/>
      <c r="ZZ24" s="356"/>
      <c r="AAA24" s="356"/>
      <c r="AAB24" s="356"/>
      <c r="AAC24" s="356"/>
      <c r="AAD24" s="356"/>
      <c r="AAE24" s="356"/>
      <c r="AAF24" s="356"/>
      <c r="AAG24" s="356"/>
      <c r="AAH24" s="356"/>
      <c r="AAI24" s="356"/>
      <c r="AAJ24" s="356"/>
      <c r="AAK24" s="356"/>
      <c r="AAL24" s="356"/>
      <c r="AAM24" s="356"/>
      <c r="AAN24" s="356"/>
      <c r="AAO24" s="356"/>
      <c r="AAP24" s="356"/>
      <c r="AAQ24" s="356"/>
      <c r="AAR24" s="356"/>
      <c r="AAS24" s="356"/>
      <c r="AAT24" s="356"/>
      <c r="AAU24" s="356"/>
      <c r="AAV24" s="356"/>
      <c r="AAW24" s="356"/>
      <c r="AAX24" s="356"/>
      <c r="AAY24" s="356"/>
      <c r="AAZ24" s="356"/>
      <c r="ABA24" s="356"/>
      <c r="ABB24" s="356"/>
      <c r="ABC24" s="356"/>
      <c r="ABD24" s="356"/>
      <c r="ABE24" s="356"/>
      <c r="ABF24" s="356"/>
      <c r="ABG24" s="356"/>
      <c r="ABH24" s="356"/>
      <c r="ABI24" s="356"/>
      <c r="ABJ24" s="356"/>
      <c r="ABK24" s="356"/>
      <c r="ABL24" s="356"/>
      <c r="ABM24" s="356"/>
      <c r="ABN24" s="356"/>
      <c r="ABO24" s="356"/>
      <c r="ABP24" s="356"/>
      <c r="ABQ24" s="356"/>
      <c r="ABR24" s="356"/>
      <c r="ABS24" s="356"/>
      <c r="ABT24" s="356"/>
      <c r="ABU24" s="356"/>
      <c r="ABV24" s="356"/>
      <c r="ABW24" s="356"/>
      <c r="ABX24" s="356"/>
      <c r="ABY24" s="356"/>
      <c r="ABZ24" s="356"/>
      <c r="ACA24" s="356"/>
      <c r="ACB24" s="356"/>
      <c r="ACC24" s="356"/>
      <c r="ACD24" s="356"/>
      <c r="ACE24" s="356"/>
      <c r="ACF24" s="356"/>
      <c r="ACG24" s="356"/>
      <c r="ACH24" s="356"/>
      <c r="ACI24" s="356"/>
      <c r="ACJ24" s="356"/>
      <c r="ACK24" s="356"/>
      <c r="ACL24" s="356"/>
      <c r="ACM24" s="356"/>
      <c r="ACN24" s="356"/>
      <c r="ACO24" s="356"/>
      <c r="ACP24" s="356"/>
      <c r="ACQ24" s="356"/>
      <c r="ACR24" s="356"/>
      <c r="ACS24" s="356"/>
      <c r="ACT24" s="356"/>
      <c r="ACU24" s="356"/>
      <c r="ACV24" s="356"/>
      <c r="ACW24" s="356"/>
      <c r="ACX24" s="356"/>
      <c r="ACY24" s="356"/>
      <c r="ACZ24" s="356"/>
      <c r="ADA24" s="356"/>
      <c r="ADB24" s="356"/>
      <c r="ADC24" s="356"/>
      <c r="ADD24" s="356"/>
      <c r="ADE24" s="356"/>
      <c r="ADF24" s="356"/>
      <c r="ADG24" s="356"/>
      <c r="ADH24" s="356"/>
      <c r="ADI24" s="356"/>
      <c r="ADJ24" s="356"/>
      <c r="ADK24" s="356"/>
      <c r="ADL24" s="356"/>
      <c r="ADM24" s="356"/>
      <c r="ADN24" s="356"/>
      <c r="ADO24" s="356"/>
      <c r="ADP24" s="356"/>
      <c r="ADQ24" s="356"/>
      <c r="ADR24" s="356"/>
      <c r="ADS24" s="356"/>
      <c r="ADT24" s="356"/>
      <c r="ADU24" s="356"/>
      <c r="ADV24" s="356"/>
      <c r="ADW24" s="356"/>
      <c r="ADX24" s="356"/>
      <c r="ADY24" s="356"/>
      <c r="ADZ24" s="356"/>
      <c r="AEA24" s="356"/>
      <c r="AEB24" s="356"/>
      <c r="AEC24" s="356"/>
      <c r="AED24" s="356"/>
      <c r="AEE24" s="356"/>
      <c r="AEF24" s="356"/>
      <c r="AEG24" s="356"/>
      <c r="AEH24" s="356"/>
      <c r="AEI24" s="356"/>
      <c r="AEJ24" s="356"/>
      <c r="AEK24" s="356"/>
      <c r="AEL24" s="356"/>
      <c r="AEM24" s="356"/>
      <c r="AEN24" s="356"/>
      <c r="AEO24" s="356"/>
      <c r="AEP24" s="356"/>
      <c r="AEQ24" s="356"/>
      <c r="AER24" s="356"/>
      <c r="AES24" s="356"/>
      <c r="AET24" s="356"/>
      <c r="AEU24" s="356"/>
      <c r="AEV24" s="356"/>
      <c r="AEW24" s="356"/>
      <c r="AEX24" s="356"/>
      <c r="AEY24" s="356"/>
      <c r="AEZ24" s="356"/>
      <c r="AFA24" s="356"/>
      <c r="AFB24" s="356"/>
      <c r="AFC24" s="356"/>
      <c r="AFD24" s="356"/>
      <c r="AFE24" s="356"/>
      <c r="AFF24" s="356"/>
      <c r="AFG24" s="356"/>
      <c r="AFH24" s="356"/>
      <c r="AFI24" s="356"/>
      <c r="AFJ24" s="356"/>
      <c r="AFK24" s="356"/>
      <c r="AFL24" s="356"/>
      <c r="AFM24" s="356"/>
      <c r="AFN24" s="356"/>
      <c r="AFO24" s="356"/>
      <c r="AFP24" s="356"/>
      <c r="AFQ24" s="356"/>
      <c r="AFR24" s="356"/>
      <c r="AFS24" s="356"/>
      <c r="AFT24" s="356"/>
      <c r="AFU24" s="356"/>
      <c r="AFV24" s="356"/>
      <c r="AFW24" s="356"/>
      <c r="AFX24" s="356"/>
      <c r="AFY24" s="356"/>
      <c r="AFZ24" s="356"/>
      <c r="AGA24" s="356"/>
    </row>
    <row r="25" spans="1:859" s="184" customFormat="1" ht="33.950000000000003" customHeight="1" x14ac:dyDescent="0.2">
      <c r="A25" s="184" t="str">
        <f ca="1">IF((O25="X"),"■",IF(OR((O25&gt;=120),(O25="N/A")),"▲",IF(AND((O25&gt;=90),(O25&lt;120)),"►",IF(AND((O25&lt;90),(O25&gt;=0)),"◄",IF((O25&lt;0),"▼","")))))</f>
        <v>▲</v>
      </c>
      <c r="B25" s="184" t="s">
        <v>20</v>
      </c>
      <c r="C25" s="195" t="s">
        <v>295</v>
      </c>
      <c r="D25" s="184" t="s">
        <v>22</v>
      </c>
      <c r="E25" s="184" t="s">
        <v>296</v>
      </c>
      <c r="F25" s="184" t="s">
        <v>118</v>
      </c>
      <c r="G25" s="145" t="s">
        <v>297</v>
      </c>
      <c r="H25" s="184" t="s">
        <v>298</v>
      </c>
      <c r="I25" s="191">
        <v>10000</v>
      </c>
      <c r="J25" s="192"/>
      <c r="K25" s="192">
        <f>I25-J25</f>
        <v>10000</v>
      </c>
      <c r="L25" s="184" t="s">
        <v>27</v>
      </c>
      <c r="M25" s="193">
        <v>42132</v>
      </c>
      <c r="N25" s="193">
        <v>42498</v>
      </c>
      <c r="O25" s="184">
        <f ca="1">IF((N25="INDETERMINADO"),"N/A",IF((L25="ENCERRADO"),"X",(N25-TODAY())))</f>
        <v>279</v>
      </c>
      <c r="P25" s="195" t="s">
        <v>50</v>
      </c>
      <c r="Q25" s="183" t="s">
        <v>1120</v>
      </c>
      <c r="R25" s="195" t="s">
        <v>43</v>
      </c>
      <c r="S25" s="194" t="s">
        <v>52</v>
      </c>
      <c r="T25" s="184" t="s">
        <v>30</v>
      </c>
      <c r="U25" s="184" t="s">
        <v>33</v>
      </c>
      <c r="V25" s="183" t="s">
        <v>1095</v>
      </c>
      <c r="X25" s="356"/>
      <c r="Y25" s="356"/>
      <c r="Z25" s="356"/>
      <c r="AA25" s="356"/>
      <c r="AB25" s="356"/>
      <c r="AC25" s="356"/>
      <c r="AD25" s="356"/>
      <c r="AE25" s="356"/>
      <c r="AF25" s="356"/>
      <c r="AG25" s="356"/>
      <c r="AH25" s="356"/>
      <c r="AI25" s="356"/>
      <c r="AJ25" s="356"/>
      <c r="AK25" s="356"/>
      <c r="AL25" s="356"/>
      <c r="AM25" s="356"/>
      <c r="AN25" s="356"/>
      <c r="AO25" s="356"/>
      <c r="AP25" s="356"/>
      <c r="AQ25" s="356"/>
      <c r="AR25" s="356"/>
      <c r="AS25" s="356"/>
      <c r="AT25" s="356"/>
      <c r="AU25" s="356"/>
      <c r="AV25" s="356"/>
      <c r="AW25" s="356"/>
      <c r="AX25" s="356"/>
      <c r="AY25" s="356"/>
      <c r="AZ25" s="356"/>
      <c r="BA25" s="356"/>
      <c r="BB25" s="356"/>
      <c r="BC25" s="356"/>
      <c r="BD25" s="356"/>
      <c r="BE25" s="356"/>
      <c r="BF25" s="356"/>
      <c r="BG25" s="356"/>
      <c r="BH25" s="356"/>
      <c r="BI25" s="356"/>
      <c r="BJ25" s="356"/>
      <c r="BK25" s="356"/>
      <c r="BL25" s="356"/>
      <c r="BM25" s="356"/>
      <c r="BN25" s="356"/>
      <c r="BO25" s="356"/>
      <c r="BP25" s="356"/>
      <c r="BQ25" s="356"/>
      <c r="BR25" s="356"/>
      <c r="BS25" s="356"/>
      <c r="BT25" s="356"/>
      <c r="BU25" s="356"/>
      <c r="BV25" s="356"/>
      <c r="BW25" s="356"/>
      <c r="BX25" s="356"/>
      <c r="BY25" s="356"/>
      <c r="BZ25" s="356"/>
      <c r="CA25" s="356"/>
      <c r="CB25" s="356"/>
      <c r="CC25" s="356"/>
      <c r="CD25" s="356"/>
      <c r="CE25" s="356"/>
      <c r="CF25" s="356"/>
      <c r="CG25" s="356"/>
      <c r="CH25" s="356"/>
      <c r="CI25" s="356"/>
      <c r="CJ25" s="356"/>
      <c r="CK25" s="356"/>
      <c r="CL25" s="356"/>
      <c r="CM25" s="356"/>
      <c r="CN25" s="356"/>
      <c r="CO25" s="356"/>
      <c r="CP25" s="356"/>
      <c r="CQ25" s="356"/>
      <c r="CR25" s="356"/>
      <c r="CS25" s="356"/>
      <c r="CT25" s="356"/>
      <c r="CU25" s="356"/>
      <c r="CV25" s="356"/>
      <c r="CW25" s="356"/>
      <c r="CX25" s="356"/>
      <c r="CY25" s="356"/>
      <c r="CZ25" s="356"/>
      <c r="DA25" s="356"/>
      <c r="DB25" s="356"/>
      <c r="DC25" s="356"/>
      <c r="DD25" s="356"/>
      <c r="DE25" s="356"/>
      <c r="DF25" s="356"/>
      <c r="DG25" s="356"/>
      <c r="DH25" s="356"/>
      <c r="DI25" s="356"/>
      <c r="DJ25" s="356"/>
      <c r="DK25" s="356"/>
      <c r="DL25" s="356"/>
      <c r="DM25" s="356"/>
      <c r="DN25" s="356"/>
      <c r="DO25" s="356"/>
      <c r="DP25" s="356"/>
      <c r="DQ25" s="356"/>
      <c r="DR25" s="356"/>
      <c r="DS25" s="356"/>
      <c r="DT25" s="356"/>
      <c r="DU25" s="356"/>
      <c r="DV25" s="356"/>
      <c r="DW25" s="356"/>
      <c r="DX25" s="356"/>
      <c r="DY25" s="356"/>
      <c r="DZ25" s="356"/>
      <c r="EA25" s="356"/>
      <c r="EB25" s="356"/>
      <c r="EC25" s="356"/>
      <c r="ED25" s="356"/>
      <c r="EE25" s="356"/>
      <c r="EF25" s="356"/>
      <c r="EG25" s="356"/>
      <c r="EH25" s="356"/>
      <c r="EI25" s="356"/>
      <c r="EJ25" s="356"/>
      <c r="EK25" s="356"/>
      <c r="EL25" s="356"/>
      <c r="EM25" s="356"/>
      <c r="EN25" s="356"/>
      <c r="EO25" s="356"/>
      <c r="EP25" s="356"/>
      <c r="EQ25" s="356"/>
      <c r="ER25" s="356"/>
      <c r="ES25" s="356"/>
      <c r="ET25" s="356"/>
      <c r="EU25" s="356"/>
      <c r="EV25" s="356"/>
      <c r="EW25" s="356"/>
      <c r="EX25" s="356"/>
      <c r="EY25" s="356"/>
      <c r="EZ25" s="356"/>
      <c r="FA25" s="356"/>
      <c r="FB25" s="356"/>
      <c r="FC25" s="356"/>
      <c r="FD25" s="356"/>
      <c r="FE25" s="356"/>
      <c r="FF25" s="356"/>
      <c r="FG25" s="356"/>
      <c r="FH25" s="356"/>
      <c r="FI25" s="356"/>
      <c r="FJ25" s="356"/>
      <c r="FK25" s="356"/>
      <c r="FL25" s="356"/>
      <c r="FM25" s="356"/>
      <c r="FN25" s="356"/>
      <c r="FO25" s="356"/>
      <c r="FP25" s="356"/>
      <c r="FQ25" s="356"/>
      <c r="FR25" s="356"/>
      <c r="FS25" s="356"/>
      <c r="FT25" s="356"/>
      <c r="FU25" s="356"/>
      <c r="FV25" s="356"/>
      <c r="FW25" s="356"/>
      <c r="FX25" s="356"/>
      <c r="FY25" s="356"/>
      <c r="FZ25" s="356"/>
      <c r="GA25" s="356"/>
      <c r="GB25" s="356"/>
      <c r="GC25" s="356"/>
      <c r="GD25" s="356"/>
      <c r="GE25" s="356"/>
      <c r="GF25" s="356"/>
      <c r="GG25" s="356"/>
      <c r="GH25" s="356"/>
      <c r="GI25" s="356"/>
      <c r="GJ25" s="356"/>
      <c r="GK25" s="356"/>
      <c r="GL25" s="356"/>
      <c r="GM25" s="356"/>
      <c r="GN25" s="356"/>
      <c r="GO25" s="356"/>
      <c r="GP25" s="356"/>
      <c r="GQ25" s="356"/>
      <c r="GR25" s="356"/>
      <c r="GS25" s="356"/>
      <c r="GT25" s="356"/>
      <c r="GU25" s="356"/>
      <c r="GV25" s="356"/>
      <c r="GW25" s="356"/>
      <c r="GX25" s="356"/>
      <c r="GY25" s="356"/>
      <c r="GZ25" s="356"/>
      <c r="HA25" s="356"/>
      <c r="HB25" s="356"/>
      <c r="HC25" s="356"/>
      <c r="HD25" s="356"/>
      <c r="HE25" s="356"/>
      <c r="HF25" s="356"/>
      <c r="HG25" s="356"/>
      <c r="HH25" s="356"/>
      <c r="HI25" s="356"/>
      <c r="HJ25" s="356"/>
      <c r="HK25" s="356"/>
      <c r="HL25" s="356"/>
      <c r="HM25" s="356"/>
      <c r="HN25" s="356"/>
      <c r="HO25" s="356"/>
      <c r="HP25" s="356"/>
      <c r="HQ25" s="356"/>
      <c r="HR25" s="356"/>
      <c r="HS25" s="356"/>
      <c r="HT25" s="356"/>
      <c r="HU25" s="356"/>
      <c r="HV25" s="356"/>
      <c r="HW25" s="356"/>
      <c r="HX25" s="356"/>
      <c r="HY25" s="356"/>
      <c r="HZ25" s="356"/>
      <c r="IA25" s="356"/>
      <c r="IB25" s="356"/>
      <c r="IC25" s="356"/>
      <c r="ID25" s="356"/>
      <c r="IE25" s="356"/>
      <c r="IF25" s="356"/>
      <c r="IG25" s="356"/>
      <c r="IH25" s="356"/>
      <c r="II25" s="356"/>
      <c r="IJ25" s="356"/>
      <c r="IK25" s="356"/>
      <c r="IL25" s="356"/>
      <c r="IM25" s="356"/>
      <c r="IN25" s="356"/>
      <c r="IO25" s="356"/>
      <c r="IP25" s="356"/>
      <c r="IQ25" s="356"/>
      <c r="IR25" s="356"/>
      <c r="IS25" s="356"/>
      <c r="IT25" s="356"/>
      <c r="IU25" s="356"/>
      <c r="IV25" s="356"/>
      <c r="IW25" s="356"/>
      <c r="IX25" s="356"/>
      <c r="IY25" s="356"/>
      <c r="IZ25" s="356"/>
      <c r="JA25" s="356"/>
      <c r="JB25" s="356"/>
      <c r="JC25" s="356"/>
      <c r="JD25" s="356"/>
      <c r="JE25" s="356"/>
      <c r="JF25" s="356"/>
      <c r="JG25" s="356"/>
      <c r="JH25" s="356"/>
      <c r="JI25" s="356"/>
      <c r="JJ25" s="356"/>
      <c r="JK25" s="356"/>
      <c r="JL25" s="356"/>
      <c r="JM25" s="356"/>
      <c r="JN25" s="356"/>
      <c r="JO25" s="356"/>
      <c r="JP25" s="356"/>
      <c r="JQ25" s="356"/>
      <c r="JR25" s="356"/>
      <c r="JS25" s="356"/>
      <c r="JT25" s="356"/>
      <c r="JU25" s="356"/>
      <c r="JV25" s="356"/>
      <c r="JW25" s="356"/>
      <c r="JX25" s="356"/>
      <c r="JY25" s="356"/>
      <c r="JZ25" s="356"/>
      <c r="KA25" s="356"/>
      <c r="KB25" s="356"/>
      <c r="KC25" s="356"/>
      <c r="KD25" s="356"/>
      <c r="KE25" s="356"/>
      <c r="KF25" s="356"/>
      <c r="KG25" s="356"/>
      <c r="KH25" s="356"/>
      <c r="KI25" s="356"/>
      <c r="KJ25" s="356"/>
      <c r="KK25" s="356"/>
      <c r="KL25" s="356"/>
      <c r="KM25" s="356"/>
      <c r="KN25" s="356"/>
      <c r="KO25" s="356"/>
      <c r="KP25" s="356"/>
      <c r="KQ25" s="356"/>
      <c r="KR25" s="356"/>
      <c r="KS25" s="356"/>
      <c r="KT25" s="356"/>
      <c r="KU25" s="356"/>
      <c r="KV25" s="356"/>
      <c r="KW25" s="356"/>
      <c r="KX25" s="356"/>
      <c r="KY25" s="356"/>
      <c r="KZ25" s="356"/>
      <c r="LA25" s="356"/>
      <c r="LB25" s="356"/>
      <c r="LC25" s="356"/>
      <c r="LD25" s="356"/>
      <c r="LE25" s="356"/>
      <c r="LF25" s="356"/>
      <c r="LG25" s="356"/>
      <c r="LH25" s="356"/>
      <c r="LI25" s="356"/>
      <c r="LJ25" s="356"/>
      <c r="LK25" s="356"/>
      <c r="LL25" s="356"/>
      <c r="LM25" s="356"/>
      <c r="LN25" s="356"/>
      <c r="LO25" s="356"/>
      <c r="LP25" s="356"/>
      <c r="LQ25" s="356"/>
      <c r="LR25" s="356"/>
      <c r="LS25" s="356"/>
      <c r="LT25" s="356"/>
      <c r="LU25" s="356"/>
      <c r="LV25" s="356"/>
      <c r="LW25" s="356"/>
      <c r="LX25" s="356"/>
      <c r="LY25" s="356"/>
      <c r="LZ25" s="356"/>
      <c r="MA25" s="356"/>
      <c r="MB25" s="356"/>
      <c r="MC25" s="356"/>
      <c r="MD25" s="356"/>
      <c r="ME25" s="356"/>
      <c r="MF25" s="356"/>
      <c r="MG25" s="356"/>
      <c r="MH25" s="356"/>
      <c r="MI25" s="356"/>
      <c r="MJ25" s="356"/>
      <c r="MK25" s="356"/>
      <c r="ML25" s="356"/>
      <c r="MM25" s="356"/>
      <c r="MN25" s="356"/>
      <c r="MO25" s="356"/>
      <c r="MP25" s="356"/>
      <c r="MQ25" s="356"/>
      <c r="MR25" s="356"/>
      <c r="MS25" s="356"/>
      <c r="MT25" s="356"/>
      <c r="MU25" s="356"/>
      <c r="MV25" s="356"/>
      <c r="MW25" s="356"/>
      <c r="MX25" s="356"/>
      <c r="MY25" s="356"/>
      <c r="MZ25" s="356"/>
      <c r="NA25" s="356"/>
      <c r="NB25" s="356"/>
      <c r="NC25" s="356"/>
      <c r="ND25" s="356"/>
      <c r="NE25" s="356"/>
      <c r="NF25" s="356"/>
      <c r="NG25" s="356"/>
      <c r="NH25" s="356"/>
      <c r="NI25" s="356"/>
      <c r="NJ25" s="356"/>
      <c r="NK25" s="356"/>
      <c r="NL25" s="356"/>
      <c r="NM25" s="356"/>
      <c r="NN25" s="356"/>
      <c r="NO25" s="356"/>
      <c r="NP25" s="356"/>
      <c r="NQ25" s="356"/>
      <c r="NR25" s="356"/>
      <c r="NS25" s="356"/>
      <c r="NT25" s="356"/>
      <c r="NU25" s="356"/>
      <c r="NV25" s="356"/>
      <c r="NW25" s="356"/>
      <c r="NX25" s="356"/>
      <c r="NY25" s="356"/>
      <c r="NZ25" s="356"/>
      <c r="OA25" s="356"/>
      <c r="OB25" s="356"/>
      <c r="OC25" s="356"/>
      <c r="OD25" s="356"/>
      <c r="OE25" s="356"/>
      <c r="OF25" s="356"/>
      <c r="OG25" s="356"/>
      <c r="OH25" s="356"/>
      <c r="OI25" s="356"/>
      <c r="OJ25" s="356"/>
      <c r="OK25" s="356"/>
      <c r="OL25" s="356"/>
      <c r="OM25" s="356"/>
      <c r="ON25" s="356"/>
      <c r="OO25" s="356"/>
      <c r="OP25" s="356"/>
      <c r="OQ25" s="356"/>
      <c r="OR25" s="356"/>
      <c r="OS25" s="356"/>
      <c r="OT25" s="356"/>
      <c r="OU25" s="356"/>
      <c r="OV25" s="356"/>
      <c r="OW25" s="356"/>
      <c r="OX25" s="356"/>
      <c r="OY25" s="356"/>
      <c r="OZ25" s="356"/>
      <c r="PA25" s="356"/>
      <c r="PB25" s="356"/>
      <c r="PC25" s="356"/>
      <c r="PD25" s="356"/>
      <c r="PE25" s="356"/>
      <c r="PF25" s="356"/>
      <c r="PG25" s="356"/>
      <c r="PH25" s="356"/>
      <c r="PI25" s="356"/>
      <c r="PJ25" s="356"/>
      <c r="PK25" s="356"/>
      <c r="PL25" s="356"/>
      <c r="PM25" s="356"/>
      <c r="PN25" s="356"/>
      <c r="PO25" s="356"/>
      <c r="PP25" s="356"/>
      <c r="PQ25" s="356"/>
      <c r="PR25" s="356"/>
      <c r="PS25" s="356"/>
      <c r="PT25" s="356"/>
      <c r="PU25" s="356"/>
      <c r="PV25" s="356"/>
      <c r="PW25" s="356"/>
      <c r="PX25" s="356"/>
      <c r="PY25" s="356"/>
      <c r="PZ25" s="356"/>
      <c r="QA25" s="356"/>
      <c r="QB25" s="356"/>
      <c r="QC25" s="356"/>
      <c r="QD25" s="356"/>
      <c r="QE25" s="356"/>
      <c r="QF25" s="356"/>
      <c r="QG25" s="356"/>
      <c r="QH25" s="356"/>
      <c r="QI25" s="356"/>
      <c r="QJ25" s="356"/>
      <c r="QK25" s="356"/>
      <c r="QL25" s="356"/>
      <c r="QM25" s="356"/>
      <c r="QN25" s="356"/>
      <c r="QO25" s="356"/>
      <c r="QP25" s="356"/>
      <c r="QQ25" s="356"/>
      <c r="QR25" s="356"/>
      <c r="QS25" s="356"/>
      <c r="QT25" s="356"/>
      <c r="QU25" s="356"/>
      <c r="QV25" s="356"/>
      <c r="QW25" s="356"/>
      <c r="QX25" s="356"/>
      <c r="QY25" s="356"/>
      <c r="QZ25" s="356"/>
      <c r="RA25" s="356"/>
      <c r="RB25" s="356"/>
      <c r="RC25" s="356"/>
      <c r="RD25" s="356"/>
      <c r="RE25" s="356"/>
      <c r="RF25" s="356"/>
      <c r="RG25" s="356"/>
      <c r="RH25" s="356"/>
      <c r="RI25" s="356"/>
      <c r="RJ25" s="356"/>
      <c r="RK25" s="356"/>
      <c r="RL25" s="356"/>
      <c r="RM25" s="356"/>
      <c r="RN25" s="356"/>
      <c r="RO25" s="356"/>
      <c r="RP25" s="356"/>
      <c r="RQ25" s="356"/>
      <c r="RR25" s="356"/>
      <c r="RS25" s="356"/>
      <c r="RT25" s="356"/>
      <c r="RU25" s="356"/>
      <c r="RV25" s="356"/>
      <c r="RW25" s="356"/>
      <c r="RX25" s="356"/>
      <c r="RY25" s="356"/>
      <c r="RZ25" s="356"/>
      <c r="SA25" s="356"/>
      <c r="SB25" s="356"/>
      <c r="SC25" s="356"/>
      <c r="SD25" s="356"/>
      <c r="SE25" s="356"/>
      <c r="SF25" s="356"/>
      <c r="SG25" s="356"/>
      <c r="SH25" s="356"/>
      <c r="SI25" s="356"/>
      <c r="SJ25" s="356"/>
      <c r="SK25" s="356"/>
      <c r="SL25" s="356"/>
      <c r="SM25" s="356"/>
      <c r="SN25" s="356"/>
      <c r="SO25" s="356"/>
      <c r="SP25" s="356"/>
      <c r="SQ25" s="356"/>
      <c r="SR25" s="356"/>
      <c r="SS25" s="356"/>
      <c r="ST25" s="356"/>
      <c r="SU25" s="356"/>
      <c r="SV25" s="356"/>
      <c r="SW25" s="356"/>
      <c r="SX25" s="356"/>
      <c r="SY25" s="356"/>
      <c r="SZ25" s="356"/>
      <c r="TA25" s="356"/>
      <c r="TB25" s="356"/>
      <c r="TC25" s="356"/>
      <c r="TD25" s="356"/>
      <c r="TE25" s="356"/>
      <c r="TF25" s="356"/>
      <c r="TG25" s="356"/>
      <c r="TH25" s="356"/>
      <c r="TI25" s="356"/>
      <c r="TJ25" s="356"/>
      <c r="TK25" s="356"/>
      <c r="TL25" s="356"/>
      <c r="TM25" s="356"/>
      <c r="TN25" s="356"/>
      <c r="TO25" s="356"/>
      <c r="TP25" s="356"/>
      <c r="TQ25" s="356"/>
      <c r="TR25" s="356"/>
      <c r="TS25" s="356"/>
      <c r="TT25" s="356"/>
      <c r="TU25" s="356"/>
      <c r="TV25" s="356"/>
      <c r="TW25" s="356"/>
      <c r="TX25" s="356"/>
      <c r="TY25" s="356"/>
      <c r="TZ25" s="356"/>
      <c r="UA25" s="356"/>
      <c r="UB25" s="356"/>
      <c r="UC25" s="356"/>
      <c r="UD25" s="356"/>
      <c r="UE25" s="356"/>
      <c r="UF25" s="356"/>
      <c r="UG25" s="356"/>
      <c r="UH25" s="356"/>
      <c r="UI25" s="356"/>
      <c r="UJ25" s="356"/>
      <c r="UK25" s="356"/>
      <c r="UL25" s="356"/>
      <c r="UM25" s="356"/>
      <c r="UN25" s="356"/>
      <c r="UO25" s="356"/>
      <c r="UP25" s="356"/>
      <c r="UQ25" s="356"/>
      <c r="UR25" s="356"/>
      <c r="US25" s="356"/>
      <c r="UT25" s="356"/>
      <c r="UU25" s="356"/>
      <c r="UV25" s="356"/>
      <c r="UW25" s="356"/>
      <c r="UX25" s="356"/>
      <c r="UY25" s="356"/>
      <c r="UZ25" s="356"/>
      <c r="VA25" s="356"/>
      <c r="VB25" s="356"/>
      <c r="VC25" s="356"/>
      <c r="VD25" s="356"/>
      <c r="VE25" s="356"/>
      <c r="VF25" s="356"/>
      <c r="VG25" s="356"/>
      <c r="VH25" s="356"/>
      <c r="VI25" s="356"/>
      <c r="VJ25" s="356"/>
      <c r="VK25" s="356"/>
      <c r="VL25" s="356"/>
      <c r="VM25" s="356"/>
      <c r="VN25" s="356"/>
      <c r="VO25" s="356"/>
      <c r="VP25" s="356"/>
      <c r="VQ25" s="356"/>
      <c r="VR25" s="356"/>
      <c r="VS25" s="356"/>
      <c r="VT25" s="356"/>
      <c r="VU25" s="356"/>
      <c r="VV25" s="356"/>
      <c r="VW25" s="356"/>
      <c r="VX25" s="356"/>
      <c r="VY25" s="356"/>
      <c r="VZ25" s="356"/>
      <c r="WA25" s="356"/>
      <c r="WB25" s="356"/>
      <c r="WC25" s="356"/>
      <c r="WD25" s="356"/>
      <c r="WE25" s="356"/>
      <c r="WF25" s="356"/>
      <c r="WG25" s="356"/>
      <c r="WH25" s="356"/>
      <c r="WI25" s="356"/>
      <c r="WJ25" s="356"/>
      <c r="WK25" s="356"/>
      <c r="WL25" s="356"/>
      <c r="WM25" s="356"/>
      <c r="WN25" s="356"/>
      <c r="WO25" s="356"/>
      <c r="WP25" s="356"/>
      <c r="WQ25" s="356"/>
      <c r="WR25" s="356"/>
      <c r="WS25" s="356"/>
      <c r="WT25" s="356"/>
      <c r="WU25" s="356"/>
      <c r="WV25" s="356"/>
      <c r="WW25" s="356"/>
      <c r="WX25" s="356"/>
      <c r="WY25" s="356"/>
      <c r="WZ25" s="356"/>
      <c r="XA25" s="356"/>
      <c r="XB25" s="356"/>
      <c r="XC25" s="356"/>
      <c r="XD25" s="356"/>
      <c r="XE25" s="356"/>
      <c r="XF25" s="356"/>
      <c r="XG25" s="356"/>
      <c r="XH25" s="356"/>
      <c r="XI25" s="356"/>
      <c r="XJ25" s="356"/>
      <c r="XK25" s="356"/>
      <c r="XL25" s="356"/>
      <c r="XM25" s="356"/>
      <c r="XN25" s="356"/>
      <c r="XO25" s="356"/>
      <c r="XP25" s="356"/>
      <c r="XQ25" s="356"/>
      <c r="XR25" s="356"/>
      <c r="XS25" s="356"/>
      <c r="XT25" s="356"/>
      <c r="XU25" s="356"/>
      <c r="XV25" s="356"/>
      <c r="XW25" s="356"/>
      <c r="XX25" s="356"/>
      <c r="XY25" s="356"/>
      <c r="XZ25" s="356"/>
      <c r="YA25" s="356"/>
      <c r="YB25" s="356"/>
      <c r="YC25" s="356"/>
      <c r="YD25" s="356"/>
      <c r="YE25" s="356"/>
      <c r="YF25" s="356"/>
      <c r="YG25" s="356"/>
      <c r="YH25" s="356"/>
      <c r="YI25" s="356"/>
      <c r="YJ25" s="356"/>
      <c r="YK25" s="356"/>
      <c r="YL25" s="356"/>
      <c r="YM25" s="356"/>
      <c r="YN25" s="356"/>
      <c r="YO25" s="356"/>
      <c r="YP25" s="356"/>
      <c r="YQ25" s="356"/>
      <c r="YR25" s="356"/>
      <c r="YS25" s="356"/>
      <c r="YT25" s="356"/>
      <c r="YU25" s="356"/>
      <c r="YV25" s="356"/>
      <c r="YW25" s="356"/>
      <c r="YX25" s="356"/>
      <c r="YY25" s="356"/>
      <c r="YZ25" s="356"/>
      <c r="ZA25" s="356"/>
      <c r="ZB25" s="356"/>
      <c r="ZC25" s="356"/>
      <c r="ZD25" s="356"/>
      <c r="ZE25" s="356"/>
      <c r="ZF25" s="356"/>
      <c r="ZG25" s="356"/>
      <c r="ZH25" s="356"/>
      <c r="ZI25" s="356"/>
      <c r="ZJ25" s="356"/>
      <c r="ZK25" s="356"/>
      <c r="ZL25" s="356"/>
      <c r="ZM25" s="356"/>
      <c r="ZN25" s="356"/>
      <c r="ZO25" s="356"/>
      <c r="ZP25" s="356"/>
      <c r="ZQ25" s="356"/>
      <c r="ZR25" s="356"/>
      <c r="ZS25" s="356"/>
      <c r="ZT25" s="356"/>
      <c r="ZU25" s="356"/>
      <c r="ZV25" s="356"/>
      <c r="ZW25" s="356"/>
      <c r="ZX25" s="356"/>
      <c r="ZY25" s="356"/>
      <c r="ZZ25" s="356"/>
      <c r="AAA25" s="356"/>
      <c r="AAB25" s="356"/>
      <c r="AAC25" s="356"/>
      <c r="AAD25" s="356"/>
      <c r="AAE25" s="356"/>
      <c r="AAF25" s="356"/>
      <c r="AAG25" s="356"/>
      <c r="AAH25" s="356"/>
      <c r="AAI25" s="356"/>
      <c r="AAJ25" s="356"/>
      <c r="AAK25" s="356"/>
      <c r="AAL25" s="356"/>
      <c r="AAM25" s="356"/>
      <c r="AAN25" s="356"/>
      <c r="AAO25" s="356"/>
      <c r="AAP25" s="356"/>
      <c r="AAQ25" s="356"/>
      <c r="AAR25" s="356"/>
      <c r="AAS25" s="356"/>
      <c r="AAT25" s="356"/>
      <c r="AAU25" s="356"/>
      <c r="AAV25" s="356"/>
      <c r="AAW25" s="356"/>
      <c r="AAX25" s="356"/>
      <c r="AAY25" s="356"/>
      <c r="AAZ25" s="356"/>
      <c r="ABA25" s="356"/>
      <c r="ABB25" s="356"/>
      <c r="ABC25" s="356"/>
      <c r="ABD25" s="356"/>
      <c r="ABE25" s="356"/>
      <c r="ABF25" s="356"/>
      <c r="ABG25" s="356"/>
      <c r="ABH25" s="356"/>
      <c r="ABI25" s="356"/>
      <c r="ABJ25" s="356"/>
      <c r="ABK25" s="356"/>
      <c r="ABL25" s="356"/>
      <c r="ABM25" s="356"/>
      <c r="ABN25" s="356"/>
      <c r="ABO25" s="356"/>
      <c r="ABP25" s="356"/>
      <c r="ABQ25" s="356"/>
      <c r="ABR25" s="356"/>
      <c r="ABS25" s="356"/>
      <c r="ABT25" s="356"/>
      <c r="ABU25" s="356"/>
      <c r="ABV25" s="356"/>
      <c r="ABW25" s="356"/>
      <c r="ABX25" s="356"/>
      <c r="ABY25" s="356"/>
      <c r="ABZ25" s="356"/>
      <c r="ACA25" s="356"/>
      <c r="ACB25" s="356"/>
      <c r="ACC25" s="356"/>
      <c r="ACD25" s="356"/>
      <c r="ACE25" s="356"/>
      <c r="ACF25" s="356"/>
      <c r="ACG25" s="356"/>
      <c r="ACH25" s="356"/>
      <c r="ACI25" s="356"/>
      <c r="ACJ25" s="356"/>
      <c r="ACK25" s="356"/>
      <c r="ACL25" s="356"/>
      <c r="ACM25" s="356"/>
      <c r="ACN25" s="356"/>
      <c r="ACO25" s="356"/>
      <c r="ACP25" s="356"/>
      <c r="ACQ25" s="356"/>
      <c r="ACR25" s="356"/>
      <c r="ACS25" s="356"/>
      <c r="ACT25" s="356"/>
      <c r="ACU25" s="356"/>
      <c r="ACV25" s="356"/>
      <c r="ACW25" s="356"/>
      <c r="ACX25" s="356"/>
      <c r="ACY25" s="356"/>
      <c r="ACZ25" s="356"/>
      <c r="ADA25" s="356"/>
      <c r="ADB25" s="356"/>
      <c r="ADC25" s="356"/>
      <c r="ADD25" s="356"/>
      <c r="ADE25" s="356"/>
      <c r="ADF25" s="356"/>
      <c r="ADG25" s="356"/>
      <c r="ADH25" s="356"/>
      <c r="ADI25" s="356"/>
      <c r="ADJ25" s="356"/>
      <c r="ADK25" s="356"/>
      <c r="ADL25" s="356"/>
      <c r="ADM25" s="356"/>
      <c r="ADN25" s="356"/>
      <c r="ADO25" s="356"/>
      <c r="ADP25" s="356"/>
      <c r="ADQ25" s="356"/>
      <c r="ADR25" s="356"/>
      <c r="ADS25" s="356"/>
      <c r="ADT25" s="356"/>
      <c r="ADU25" s="356"/>
      <c r="ADV25" s="356"/>
      <c r="ADW25" s="356"/>
      <c r="ADX25" s="356"/>
      <c r="ADY25" s="356"/>
      <c r="ADZ25" s="356"/>
      <c r="AEA25" s="356"/>
      <c r="AEB25" s="356"/>
      <c r="AEC25" s="356"/>
      <c r="AED25" s="356"/>
      <c r="AEE25" s="356"/>
      <c r="AEF25" s="356"/>
      <c r="AEG25" s="356"/>
      <c r="AEH25" s="356"/>
      <c r="AEI25" s="356"/>
      <c r="AEJ25" s="356"/>
      <c r="AEK25" s="356"/>
      <c r="AEL25" s="356"/>
      <c r="AEM25" s="356"/>
      <c r="AEN25" s="356"/>
      <c r="AEO25" s="356"/>
      <c r="AEP25" s="356"/>
      <c r="AEQ25" s="356"/>
      <c r="AER25" s="356"/>
      <c r="AES25" s="356"/>
      <c r="AET25" s="356"/>
      <c r="AEU25" s="356"/>
      <c r="AEV25" s="356"/>
      <c r="AEW25" s="356"/>
      <c r="AEX25" s="356"/>
      <c r="AEY25" s="356"/>
      <c r="AEZ25" s="356"/>
      <c r="AFA25" s="356"/>
      <c r="AFB25" s="356"/>
      <c r="AFC25" s="356"/>
      <c r="AFD25" s="356"/>
      <c r="AFE25" s="356"/>
      <c r="AFF25" s="356"/>
      <c r="AFG25" s="356"/>
      <c r="AFH25" s="356"/>
      <c r="AFI25" s="356"/>
      <c r="AFJ25" s="356"/>
      <c r="AFK25" s="356"/>
      <c r="AFL25" s="356"/>
      <c r="AFM25" s="356"/>
      <c r="AFN25" s="356"/>
      <c r="AFO25" s="356"/>
      <c r="AFP25" s="356"/>
      <c r="AFQ25" s="356"/>
      <c r="AFR25" s="356"/>
      <c r="AFS25" s="356"/>
      <c r="AFT25" s="356"/>
      <c r="AFU25" s="356"/>
      <c r="AFV25" s="356"/>
      <c r="AFW25" s="356"/>
      <c r="AFX25" s="356"/>
      <c r="AFY25" s="356"/>
      <c r="AFZ25" s="356"/>
      <c r="AGA25" s="356"/>
    </row>
    <row r="26" spans="1:859" s="184" customFormat="1" ht="33.950000000000003" customHeight="1" x14ac:dyDescent="0.2">
      <c r="A26" s="261" t="str">
        <f ca="1">IF((O26="X"),"■",IF(OR((O26&gt;=120),(O26="N/A")),"▲",IF(AND((O26&gt;=90),(O26&lt;120)),"►",IF(AND((O26&lt;90),(O26&gt;=0)),"◄",IF((O26&lt;0),"▼","")))))</f>
        <v>▲</v>
      </c>
      <c r="B26" s="261" t="s">
        <v>20</v>
      </c>
      <c r="C26" s="177" t="s">
        <v>300</v>
      </c>
      <c r="D26" s="261" t="s">
        <v>22</v>
      </c>
      <c r="E26" s="261" t="s">
        <v>301</v>
      </c>
      <c r="F26" s="261" t="s">
        <v>302</v>
      </c>
      <c r="G26" s="289" t="s">
        <v>303</v>
      </c>
      <c r="H26" s="261" t="s">
        <v>304</v>
      </c>
      <c r="I26" s="290">
        <v>13787.09</v>
      </c>
      <c r="J26" s="291">
        <v>77.03</v>
      </c>
      <c r="K26" s="291">
        <f>I26-J26</f>
        <v>13710.06</v>
      </c>
      <c r="L26" s="261" t="s">
        <v>27</v>
      </c>
      <c r="M26" s="292">
        <v>42133</v>
      </c>
      <c r="N26" s="292">
        <v>42499</v>
      </c>
      <c r="O26" s="261">
        <f ca="1">IF((N26="INDETERMINADO"),"N/A",IF((L26="ENCERRADO"),"X",(N26-TODAY())))</f>
        <v>280</v>
      </c>
      <c r="P26" s="177" t="s">
        <v>50</v>
      </c>
      <c r="Q26" s="179" t="s">
        <v>310</v>
      </c>
      <c r="R26" s="261" t="s">
        <v>30</v>
      </c>
      <c r="S26" s="177" t="s">
        <v>97</v>
      </c>
      <c r="T26" s="177"/>
      <c r="U26" s="177" t="s">
        <v>43</v>
      </c>
      <c r="V26" s="179" t="s">
        <v>1095</v>
      </c>
      <c r="W26" s="177" t="s">
        <v>1453</v>
      </c>
      <c r="X26" s="356"/>
      <c r="Y26" s="356"/>
      <c r="Z26" s="356"/>
      <c r="AA26" s="356"/>
      <c r="AB26" s="356"/>
      <c r="AC26" s="356"/>
      <c r="AD26" s="356"/>
      <c r="AE26" s="356"/>
      <c r="AF26" s="356"/>
      <c r="AG26" s="356"/>
      <c r="AH26" s="356"/>
      <c r="AI26" s="356"/>
      <c r="AJ26" s="356"/>
      <c r="AK26" s="356"/>
      <c r="AL26" s="356"/>
      <c r="AM26" s="356"/>
      <c r="AN26" s="356"/>
      <c r="AO26" s="356"/>
      <c r="AP26" s="356"/>
      <c r="AQ26" s="356"/>
      <c r="AR26" s="356"/>
      <c r="AS26" s="356"/>
      <c r="AT26" s="356"/>
      <c r="AU26" s="356"/>
      <c r="AV26" s="356"/>
      <c r="AW26" s="356"/>
      <c r="AX26" s="356"/>
      <c r="AY26" s="356"/>
      <c r="AZ26" s="356"/>
      <c r="BA26" s="356"/>
      <c r="BB26" s="356"/>
      <c r="BC26" s="356"/>
      <c r="BD26" s="356"/>
      <c r="BE26" s="356"/>
      <c r="BF26" s="356"/>
      <c r="BG26" s="356"/>
      <c r="BH26" s="356"/>
      <c r="BI26" s="356"/>
      <c r="BJ26" s="356"/>
      <c r="BK26" s="356"/>
      <c r="BL26" s="356"/>
      <c r="BM26" s="356"/>
      <c r="BN26" s="356"/>
      <c r="BO26" s="356"/>
      <c r="BP26" s="356"/>
      <c r="BQ26" s="356"/>
      <c r="BR26" s="356"/>
      <c r="BS26" s="356"/>
      <c r="BT26" s="356"/>
      <c r="BU26" s="356"/>
      <c r="BV26" s="356"/>
      <c r="BW26" s="356"/>
      <c r="BX26" s="356"/>
      <c r="BY26" s="356"/>
      <c r="BZ26" s="356"/>
      <c r="CA26" s="356"/>
      <c r="CB26" s="356"/>
      <c r="CC26" s="356"/>
      <c r="CD26" s="356"/>
      <c r="CE26" s="356"/>
      <c r="CF26" s="356"/>
      <c r="CG26" s="356"/>
      <c r="CH26" s="356"/>
      <c r="CI26" s="356"/>
      <c r="CJ26" s="356"/>
      <c r="CK26" s="356"/>
      <c r="CL26" s="356"/>
      <c r="CM26" s="356"/>
      <c r="CN26" s="356"/>
      <c r="CO26" s="356"/>
      <c r="CP26" s="356"/>
      <c r="CQ26" s="356"/>
      <c r="CR26" s="356"/>
      <c r="CS26" s="356"/>
      <c r="CT26" s="356"/>
      <c r="CU26" s="356"/>
      <c r="CV26" s="356"/>
      <c r="CW26" s="356"/>
      <c r="CX26" s="356"/>
      <c r="CY26" s="356"/>
      <c r="CZ26" s="356"/>
      <c r="DA26" s="356"/>
      <c r="DB26" s="356"/>
      <c r="DC26" s="356"/>
      <c r="DD26" s="356"/>
      <c r="DE26" s="356"/>
      <c r="DF26" s="356"/>
      <c r="DG26" s="356"/>
      <c r="DH26" s="356"/>
      <c r="DI26" s="356"/>
      <c r="DJ26" s="356"/>
      <c r="DK26" s="356"/>
      <c r="DL26" s="356"/>
      <c r="DM26" s="356"/>
      <c r="DN26" s="356"/>
      <c r="DO26" s="356"/>
      <c r="DP26" s="356"/>
      <c r="DQ26" s="356"/>
      <c r="DR26" s="356"/>
      <c r="DS26" s="356"/>
      <c r="DT26" s="356"/>
      <c r="DU26" s="356"/>
      <c r="DV26" s="356"/>
      <c r="DW26" s="356"/>
      <c r="DX26" s="356"/>
      <c r="DY26" s="356"/>
      <c r="DZ26" s="356"/>
      <c r="EA26" s="356"/>
      <c r="EB26" s="356"/>
      <c r="EC26" s="356"/>
      <c r="ED26" s="356"/>
      <c r="EE26" s="356"/>
      <c r="EF26" s="356"/>
      <c r="EG26" s="356"/>
      <c r="EH26" s="356"/>
      <c r="EI26" s="356"/>
      <c r="EJ26" s="356"/>
      <c r="EK26" s="356"/>
      <c r="EL26" s="356"/>
      <c r="EM26" s="356"/>
      <c r="EN26" s="356"/>
      <c r="EO26" s="356"/>
      <c r="EP26" s="356"/>
      <c r="EQ26" s="356"/>
      <c r="ER26" s="356"/>
      <c r="ES26" s="356"/>
      <c r="ET26" s="356"/>
      <c r="EU26" s="356"/>
      <c r="EV26" s="356"/>
      <c r="EW26" s="356"/>
      <c r="EX26" s="356"/>
      <c r="EY26" s="356"/>
      <c r="EZ26" s="356"/>
      <c r="FA26" s="356"/>
      <c r="FB26" s="356"/>
      <c r="FC26" s="356"/>
      <c r="FD26" s="356"/>
      <c r="FE26" s="356"/>
      <c r="FF26" s="356"/>
      <c r="FG26" s="356"/>
      <c r="FH26" s="356"/>
      <c r="FI26" s="356"/>
      <c r="FJ26" s="356"/>
      <c r="FK26" s="356"/>
      <c r="FL26" s="356"/>
      <c r="FM26" s="356"/>
      <c r="FN26" s="356"/>
      <c r="FO26" s="356"/>
      <c r="FP26" s="356"/>
      <c r="FQ26" s="356"/>
      <c r="FR26" s="356"/>
      <c r="FS26" s="356"/>
      <c r="FT26" s="356"/>
      <c r="FU26" s="356"/>
      <c r="FV26" s="356"/>
      <c r="FW26" s="356"/>
      <c r="FX26" s="356"/>
      <c r="FY26" s="356"/>
      <c r="FZ26" s="356"/>
      <c r="GA26" s="356"/>
      <c r="GB26" s="356"/>
      <c r="GC26" s="356"/>
      <c r="GD26" s="356"/>
      <c r="GE26" s="356"/>
      <c r="GF26" s="356"/>
      <c r="GG26" s="356"/>
      <c r="GH26" s="356"/>
      <c r="GI26" s="356"/>
      <c r="GJ26" s="356"/>
      <c r="GK26" s="356"/>
      <c r="GL26" s="356"/>
      <c r="GM26" s="356"/>
      <c r="GN26" s="356"/>
      <c r="GO26" s="356"/>
      <c r="GP26" s="356"/>
      <c r="GQ26" s="356"/>
      <c r="GR26" s="356"/>
      <c r="GS26" s="356"/>
      <c r="GT26" s="356"/>
      <c r="GU26" s="356"/>
      <c r="GV26" s="356"/>
      <c r="GW26" s="356"/>
      <c r="GX26" s="356"/>
      <c r="GY26" s="356"/>
      <c r="GZ26" s="356"/>
      <c r="HA26" s="356"/>
      <c r="HB26" s="356"/>
      <c r="HC26" s="356"/>
      <c r="HD26" s="356"/>
      <c r="HE26" s="356"/>
      <c r="HF26" s="356"/>
      <c r="HG26" s="356"/>
      <c r="HH26" s="356"/>
      <c r="HI26" s="356"/>
      <c r="HJ26" s="356"/>
      <c r="HK26" s="356"/>
      <c r="HL26" s="356"/>
      <c r="HM26" s="356"/>
      <c r="HN26" s="356"/>
      <c r="HO26" s="356"/>
      <c r="HP26" s="356"/>
      <c r="HQ26" s="356"/>
      <c r="HR26" s="356"/>
      <c r="HS26" s="356"/>
      <c r="HT26" s="356"/>
      <c r="HU26" s="356"/>
      <c r="HV26" s="356"/>
      <c r="HW26" s="356"/>
      <c r="HX26" s="356"/>
      <c r="HY26" s="356"/>
      <c r="HZ26" s="356"/>
      <c r="IA26" s="356"/>
      <c r="IB26" s="356"/>
      <c r="IC26" s="356"/>
      <c r="ID26" s="356"/>
      <c r="IE26" s="356"/>
      <c r="IF26" s="356"/>
      <c r="IG26" s="356"/>
      <c r="IH26" s="356"/>
      <c r="II26" s="356"/>
      <c r="IJ26" s="356"/>
      <c r="IK26" s="356"/>
      <c r="IL26" s="356"/>
      <c r="IM26" s="356"/>
      <c r="IN26" s="356"/>
      <c r="IO26" s="356"/>
      <c r="IP26" s="356"/>
      <c r="IQ26" s="356"/>
      <c r="IR26" s="356"/>
      <c r="IS26" s="356"/>
      <c r="IT26" s="356"/>
      <c r="IU26" s="356"/>
      <c r="IV26" s="356"/>
      <c r="IW26" s="356"/>
      <c r="IX26" s="356"/>
      <c r="IY26" s="356"/>
      <c r="IZ26" s="356"/>
      <c r="JA26" s="356"/>
      <c r="JB26" s="356"/>
      <c r="JC26" s="356"/>
      <c r="JD26" s="356"/>
      <c r="JE26" s="356"/>
      <c r="JF26" s="356"/>
      <c r="JG26" s="356"/>
      <c r="JH26" s="356"/>
      <c r="JI26" s="356"/>
      <c r="JJ26" s="356"/>
      <c r="JK26" s="356"/>
      <c r="JL26" s="356"/>
      <c r="JM26" s="356"/>
      <c r="JN26" s="356"/>
      <c r="JO26" s="356"/>
      <c r="JP26" s="356"/>
      <c r="JQ26" s="356"/>
      <c r="JR26" s="356"/>
      <c r="JS26" s="356"/>
      <c r="JT26" s="356"/>
      <c r="JU26" s="356"/>
      <c r="JV26" s="356"/>
      <c r="JW26" s="356"/>
      <c r="JX26" s="356"/>
      <c r="JY26" s="356"/>
      <c r="JZ26" s="356"/>
      <c r="KA26" s="356"/>
      <c r="KB26" s="356"/>
      <c r="KC26" s="356"/>
      <c r="KD26" s="356"/>
      <c r="KE26" s="356"/>
      <c r="KF26" s="356"/>
      <c r="KG26" s="356"/>
      <c r="KH26" s="356"/>
      <c r="KI26" s="356"/>
      <c r="KJ26" s="356"/>
      <c r="KK26" s="356"/>
      <c r="KL26" s="356"/>
      <c r="KM26" s="356"/>
      <c r="KN26" s="356"/>
      <c r="KO26" s="356"/>
      <c r="KP26" s="356"/>
      <c r="KQ26" s="356"/>
      <c r="KR26" s="356"/>
      <c r="KS26" s="356"/>
      <c r="KT26" s="356"/>
      <c r="KU26" s="356"/>
      <c r="KV26" s="356"/>
      <c r="KW26" s="356"/>
      <c r="KX26" s="356"/>
      <c r="KY26" s="356"/>
      <c r="KZ26" s="356"/>
      <c r="LA26" s="356"/>
      <c r="LB26" s="356"/>
      <c r="LC26" s="356"/>
      <c r="LD26" s="356"/>
      <c r="LE26" s="356"/>
      <c r="LF26" s="356"/>
      <c r="LG26" s="356"/>
      <c r="LH26" s="356"/>
      <c r="LI26" s="356"/>
      <c r="LJ26" s="356"/>
      <c r="LK26" s="356"/>
      <c r="LL26" s="356"/>
      <c r="LM26" s="356"/>
      <c r="LN26" s="356"/>
      <c r="LO26" s="356"/>
      <c r="LP26" s="356"/>
      <c r="LQ26" s="356"/>
      <c r="LR26" s="356"/>
      <c r="LS26" s="356"/>
      <c r="LT26" s="356"/>
      <c r="LU26" s="356"/>
      <c r="LV26" s="356"/>
      <c r="LW26" s="356"/>
      <c r="LX26" s="356"/>
      <c r="LY26" s="356"/>
      <c r="LZ26" s="356"/>
      <c r="MA26" s="356"/>
      <c r="MB26" s="356"/>
      <c r="MC26" s="356"/>
      <c r="MD26" s="356"/>
      <c r="ME26" s="356"/>
      <c r="MF26" s="356"/>
      <c r="MG26" s="356"/>
      <c r="MH26" s="356"/>
      <c r="MI26" s="356"/>
      <c r="MJ26" s="356"/>
      <c r="MK26" s="356"/>
      <c r="ML26" s="356"/>
      <c r="MM26" s="356"/>
      <c r="MN26" s="356"/>
      <c r="MO26" s="356"/>
      <c r="MP26" s="356"/>
      <c r="MQ26" s="356"/>
      <c r="MR26" s="356"/>
      <c r="MS26" s="356"/>
      <c r="MT26" s="356"/>
      <c r="MU26" s="356"/>
      <c r="MV26" s="356"/>
      <c r="MW26" s="356"/>
      <c r="MX26" s="356"/>
      <c r="MY26" s="356"/>
      <c r="MZ26" s="356"/>
      <c r="NA26" s="356"/>
      <c r="NB26" s="356"/>
      <c r="NC26" s="356"/>
      <c r="ND26" s="356"/>
      <c r="NE26" s="356"/>
      <c r="NF26" s="356"/>
      <c r="NG26" s="356"/>
      <c r="NH26" s="356"/>
      <c r="NI26" s="356"/>
      <c r="NJ26" s="356"/>
      <c r="NK26" s="356"/>
      <c r="NL26" s="356"/>
      <c r="NM26" s="356"/>
      <c r="NN26" s="356"/>
      <c r="NO26" s="356"/>
      <c r="NP26" s="356"/>
      <c r="NQ26" s="356"/>
      <c r="NR26" s="356"/>
      <c r="NS26" s="356"/>
      <c r="NT26" s="356"/>
      <c r="NU26" s="356"/>
      <c r="NV26" s="356"/>
      <c r="NW26" s="356"/>
      <c r="NX26" s="356"/>
      <c r="NY26" s="356"/>
      <c r="NZ26" s="356"/>
      <c r="OA26" s="356"/>
      <c r="OB26" s="356"/>
      <c r="OC26" s="356"/>
      <c r="OD26" s="356"/>
      <c r="OE26" s="356"/>
      <c r="OF26" s="356"/>
      <c r="OG26" s="356"/>
      <c r="OH26" s="356"/>
      <c r="OI26" s="356"/>
      <c r="OJ26" s="356"/>
      <c r="OK26" s="356"/>
      <c r="OL26" s="356"/>
      <c r="OM26" s="356"/>
      <c r="ON26" s="356"/>
      <c r="OO26" s="356"/>
      <c r="OP26" s="356"/>
      <c r="OQ26" s="356"/>
      <c r="OR26" s="356"/>
      <c r="OS26" s="356"/>
      <c r="OT26" s="356"/>
      <c r="OU26" s="356"/>
      <c r="OV26" s="356"/>
      <c r="OW26" s="356"/>
      <c r="OX26" s="356"/>
      <c r="OY26" s="356"/>
      <c r="OZ26" s="356"/>
      <c r="PA26" s="356"/>
      <c r="PB26" s="356"/>
      <c r="PC26" s="356"/>
      <c r="PD26" s="356"/>
      <c r="PE26" s="356"/>
      <c r="PF26" s="356"/>
      <c r="PG26" s="356"/>
      <c r="PH26" s="356"/>
      <c r="PI26" s="356"/>
      <c r="PJ26" s="356"/>
      <c r="PK26" s="356"/>
      <c r="PL26" s="356"/>
      <c r="PM26" s="356"/>
      <c r="PN26" s="356"/>
      <c r="PO26" s="356"/>
      <c r="PP26" s="356"/>
      <c r="PQ26" s="356"/>
      <c r="PR26" s="356"/>
      <c r="PS26" s="356"/>
      <c r="PT26" s="356"/>
      <c r="PU26" s="356"/>
      <c r="PV26" s="356"/>
      <c r="PW26" s="356"/>
      <c r="PX26" s="356"/>
      <c r="PY26" s="356"/>
      <c r="PZ26" s="356"/>
      <c r="QA26" s="356"/>
      <c r="QB26" s="356"/>
      <c r="QC26" s="356"/>
      <c r="QD26" s="356"/>
      <c r="QE26" s="356"/>
      <c r="QF26" s="356"/>
      <c r="QG26" s="356"/>
      <c r="QH26" s="356"/>
      <c r="QI26" s="356"/>
      <c r="QJ26" s="356"/>
      <c r="QK26" s="356"/>
      <c r="QL26" s="356"/>
      <c r="QM26" s="356"/>
      <c r="QN26" s="356"/>
      <c r="QO26" s="356"/>
      <c r="QP26" s="356"/>
      <c r="QQ26" s="356"/>
      <c r="QR26" s="356"/>
      <c r="QS26" s="356"/>
      <c r="QT26" s="356"/>
      <c r="QU26" s="356"/>
      <c r="QV26" s="356"/>
      <c r="QW26" s="356"/>
      <c r="QX26" s="356"/>
      <c r="QY26" s="356"/>
      <c r="QZ26" s="356"/>
      <c r="RA26" s="356"/>
      <c r="RB26" s="356"/>
      <c r="RC26" s="356"/>
      <c r="RD26" s="356"/>
      <c r="RE26" s="356"/>
      <c r="RF26" s="356"/>
      <c r="RG26" s="356"/>
      <c r="RH26" s="356"/>
      <c r="RI26" s="356"/>
      <c r="RJ26" s="356"/>
      <c r="RK26" s="356"/>
      <c r="RL26" s="356"/>
      <c r="RM26" s="356"/>
      <c r="RN26" s="356"/>
      <c r="RO26" s="356"/>
      <c r="RP26" s="356"/>
      <c r="RQ26" s="356"/>
      <c r="RR26" s="356"/>
      <c r="RS26" s="356"/>
      <c r="RT26" s="356"/>
      <c r="RU26" s="356"/>
      <c r="RV26" s="356"/>
      <c r="RW26" s="356"/>
      <c r="RX26" s="356"/>
      <c r="RY26" s="356"/>
      <c r="RZ26" s="356"/>
      <c r="SA26" s="356"/>
      <c r="SB26" s="356"/>
      <c r="SC26" s="356"/>
      <c r="SD26" s="356"/>
      <c r="SE26" s="356"/>
      <c r="SF26" s="356"/>
      <c r="SG26" s="356"/>
      <c r="SH26" s="356"/>
      <c r="SI26" s="356"/>
      <c r="SJ26" s="356"/>
      <c r="SK26" s="356"/>
      <c r="SL26" s="356"/>
      <c r="SM26" s="356"/>
      <c r="SN26" s="356"/>
      <c r="SO26" s="356"/>
      <c r="SP26" s="356"/>
      <c r="SQ26" s="356"/>
      <c r="SR26" s="356"/>
      <c r="SS26" s="356"/>
      <c r="ST26" s="356"/>
      <c r="SU26" s="356"/>
      <c r="SV26" s="356"/>
      <c r="SW26" s="356"/>
      <c r="SX26" s="356"/>
      <c r="SY26" s="356"/>
      <c r="SZ26" s="356"/>
      <c r="TA26" s="356"/>
      <c r="TB26" s="356"/>
      <c r="TC26" s="356"/>
      <c r="TD26" s="356"/>
      <c r="TE26" s="356"/>
      <c r="TF26" s="356"/>
      <c r="TG26" s="356"/>
      <c r="TH26" s="356"/>
      <c r="TI26" s="356"/>
      <c r="TJ26" s="356"/>
      <c r="TK26" s="356"/>
      <c r="TL26" s="356"/>
      <c r="TM26" s="356"/>
      <c r="TN26" s="356"/>
      <c r="TO26" s="356"/>
      <c r="TP26" s="356"/>
      <c r="TQ26" s="356"/>
      <c r="TR26" s="356"/>
      <c r="TS26" s="356"/>
      <c r="TT26" s="356"/>
      <c r="TU26" s="356"/>
      <c r="TV26" s="356"/>
      <c r="TW26" s="356"/>
      <c r="TX26" s="356"/>
      <c r="TY26" s="356"/>
      <c r="TZ26" s="356"/>
      <c r="UA26" s="356"/>
      <c r="UB26" s="356"/>
      <c r="UC26" s="356"/>
      <c r="UD26" s="356"/>
      <c r="UE26" s="356"/>
      <c r="UF26" s="356"/>
      <c r="UG26" s="356"/>
      <c r="UH26" s="356"/>
      <c r="UI26" s="356"/>
      <c r="UJ26" s="356"/>
      <c r="UK26" s="356"/>
      <c r="UL26" s="356"/>
      <c r="UM26" s="356"/>
      <c r="UN26" s="356"/>
      <c r="UO26" s="356"/>
      <c r="UP26" s="356"/>
      <c r="UQ26" s="356"/>
      <c r="UR26" s="356"/>
      <c r="US26" s="356"/>
      <c r="UT26" s="356"/>
      <c r="UU26" s="356"/>
      <c r="UV26" s="356"/>
      <c r="UW26" s="356"/>
      <c r="UX26" s="356"/>
      <c r="UY26" s="356"/>
      <c r="UZ26" s="356"/>
      <c r="VA26" s="356"/>
      <c r="VB26" s="356"/>
      <c r="VC26" s="356"/>
      <c r="VD26" s="356"/>
      <c r="VE26" s="356"/>
      <c r="VF26" s="356"/>
      <c r="VG26" s="356"/>
      <c r="VH26" s="356"/>
      <c r="VI26" s="356"/>
      <c r="VJ26" s="356"/>
      <c r="VK26" s="356"/>
      <c r="VL26" s="356"/>
      <c r="VM26" s="356"/>
      <c r="VN26" s="356"/>
      <c r="VO26" s="356"/>
      <c r="VP26" s="356"/>
      <c r="VQ26" s="356"/>
      <c r="VR26" s="356"/>
      <c r="VS26" s="356"/>
      <c r="VT26" s="356"/>
      <c r="VU26" s="356"/>
      <c r="VV26" s="356"/>
      <c r="VW26" s="356"/>
      <c r="VX26" s="356"/>
      <c r="VY26" s="356"/>
      <c r="VZ26" s="356"/>
      <c r="WA26" s="356"/>
      <c r="WB26" s="356"/>
      <c r="WC26" s="356"/>
      <c r="WD26" s="356"/>
      <c r="WE26" s="356"/>
      <c r="WF26" s="356"/>
      <c r="WG26" s="356"/>
      <c r="WH26" s="356"/>
      <c r="WI26" s="356"/>
      <c r="WJ26" s="356"/>
      <c r="WK26" s="356"/>
      <c r="WL26" s="356"/>
      <c r="WM26" s="356"/>
      <c r="WN26" s="356"/>
      <c r="WO26" s="356"/>
      <c r="WP26" s="356"/>
      <c r="WQ26" s="356"/>
      <c r="WR26" s="356"/>
      <c r="WS26" s="356"/>
      <c r="WT26" s="356"/>
      <c r="WU26" s="356"/>
      <c r="WV26" s="356"/>
      <c r="WW26" s="356"/>
      <c r="WX26" s="356"/>
      <c r="WY26" s="356"/>
      <c r="WZ26" s="356"/>
      <c r="XA26" s="356"/>
      <c r="XB26" s="356"/>
      <c r="XC26" s="356"/>
      <c r="XD26" s="356"/>
      <c r="XE26" s="356"/>
      <c r="XF26" s="356"/>
      <c r="XG26" s="356"/>
      <c r="XH26" s="356"/>
      <c r="XI26" s="356"/>
      <c r="XJ26" s="356"/>
      <c r="XK26" s="356"/>
      <c r="XL26" s="356"/>
      <c r="XM26" s="356"/>
      <c r="XN26" s="356"/>
      <c r="XO26" s="356"/>
      <c r="XP26" s="356"/>
      <c r="XQ26" s="356"/>
      <c r="XR26" s="356"/>
      <c r="XS26" s="356"/>
      <c r="XT26" s="356"/>
      <c r="XU26" s="356"/>
      <c r="XV26" s="356"/>
      <c r="XW26" s="356"/>
      <c r="XX26" s="356"/>
      <c r="XY26" s="356"/>
      <c r="XZ26" s="356"/>
      <c r="YA26" s="356"/>
      <c r="YB26" s="356"/>
      <c r="YC26" s="356"/>
      <c r="YD26" s="356"/>
      <c r="YE26" s="356"/>
      <c r="YF26" s="356"/>
      <c r="YG26" s="356"/>
      <c r="YH26" s="356"/>
      <c r="YI26" s="356"/>
      <c r="YJ26" s="356"/>
      <c r="YK26" s="356"/>
      <c r="YL26" s="356"/>
      <c r="YM26" s="356"/>
      <c r="YN26" s="356"/>
      <c r="YO26" s="356"/>
      <c r="YP26" s="356"/>
      <c r="YQ26" s="356"/>
      <c r="YR26" s="356"/>
      <c r="YS26" s="356"/>
      <c r="YT26" s="356"/>
      <c r="YU26" s="356"/>
      <c r="YV26" s="356"/>
      <c r="YW26" s="356"/>
      <c r="YX26" s="356"/>
      <c r="YY26" s="356"/>
      <c r="YZ26" s="356"/>
      <c r="ZA26" s="356"/>
      <c r="ZB26" s="356"/>
      <c r="ZC26" s="356"/>
      <c r="ZD26" s="356"/>
      <c r="ZE26" s="356"/>
      <c r="ZF26" s="356"/>
      <c r="ZG26" s="356"/>
      <c r="ZH26" s="356"/>
      <c r="ZI26" s="356"/>
      <c r="ZJ26" s="356"/>
      <c r="ZK26" s="356"/>
      <c r="ZL26" s="356"/>
      <c r="ZM26" s="356"/>
      <c r="ZN26" s="356"/>
      <c r="ZO26" s="356"/>
      <c r="ZP26" s="356"/>
      <c r="ZQ26" s="356"/>
      <c r="ZR26" s="356"/>
      <c r="ZS26" s="356"/>
      <c r="ZT26" s="356"/>
      <c r="ZU26" s="356"/>
      <c r="ZV26" s="356"/>
      <c r="ZW26" s="356"/>
      <c r="ZX26" s="356"/>
      <c r="ZY26" s="356"/>
      <c r="ZZ26" s="356"/>
      <c r="AAA26" s="356"/>
      <c r="AAB26" s="356"/>
      <c r="AAC26" s="356"/>
      <c r="AAD26" s="356"/>
      <c r="AAE26" s="356"/>
      <c r="AAF26" s="356"/>
      <c r="AAG26" s="356"/>
      <c r="AAH26" s="356"/>
      <c r="AAI26" s="356"/>
      <c r="AAJ26" s="356"/>
      <c r="AAK26" s="356"/>
      <c r="AAL26" s="356"/>
      <c r="AAM26" s="356"/>
      <c r="AAN26" s="356"/>
      <c r="AAO26" s="356"/>
      <c r="AAP26" s="356"/>
      <c r="AAQ26" s="356"/>
      <c r="AAR26" s="356"/>
      <c r="AAS26" s="356"/>
      <c r="AAT26" s="356"/>
      <c r="AAU26" s="356"/>
      <c r="AAV26" s="356"/>
      <c r="AAW26" s="356"/>
      <c r="AAX26" s="356"/>
      <c r="AAY26" s="356"/>
      <c r="AAZ26" s="356"/>
      <c r="ABA26" s="356"/>
      <c r="ABB26" s="356"/>
      <c r="ABC26" s="356"/>
      <c r="ABD26" s="356"/>
      <c r="ABE26" s="356"/>
      <c r="ABF26" s="356"/>
      <c r="ABG26" s="356"/>
      <c r="ABH26" s="356"/>
      <c r="ABI26" s="356"/>
      <c r="ABJ26" s="356"/>
      <c r="ABK26" s="356"/>
      <c r="ABL26" s="356"/>
      <c r="ABM26" s="356"/>
      <c r="ABN26" s="356"/>
      <c r="ABO26" s="356"/>
      <c r="ABP26" s="356"/>
      <c r="ABQ26" s="356"/>
      <c r="ABR26" s="356"/>
      <c r="ABS26" s="356"/>
      <c r="ABT26" s="356"/>
      <c r="ABU26" s="356"/>
      <c r="ABV26" s="356"/>
      <c r="ABW26" s="356"/>
      <c r="ABX26" s="356"/>
      <c r="ABY26" s="356"/>
      <c r="ABZ26" s="356"/>
      <c r="ACA26" s="356"/>
      <c r="ACB26" s="356"/>
      <c r="ACC26" s="356"/>
      <c r="ACD26" s="356"/>
      <c r="ACE26" s="356"/>
      <c r="ACF26" s="356"/>
      <c r="ACG26" s="356"/>
      <c r="ACH26" s="356"/>
      <c r="ACI26" s="356"/>
      <c r="ACJ26" s="356"/>
      <c r="ACK26" s="356"/>
      <c r="ACL26" s="356"/>
      <c r="ACM26" s="356"/>
      <c r="ACN26" s="356"/>
      <c r="ACO26" s="356"/>
      <c r="ACP26" s="356"/>
      <c r="ACQ26" s="356"/>
      <c r="ACR26" s="356"/>
      <c r="ACS26" s="356"/>
      <c r="ACT26" s="356"/>
      <c r="ACU26" s="356"/>
      <c r="ACV26" s="356"/>
      <c r="ACW26" s="356"/>
      <c r="ACX26" s="356"/>
      <c r="ACY26" s="356"/>
      <c r="ACZ26" s="356"/>
      <c r="ADA26" s="356"/>
      <c r="ADB26" s="356"/>
      <c r="ADC26" s="356"/>
      <c r="ADD26" s="356"/>
      <c r="ADE26" s="356"/>
      <c r="ADF26" s="356"/>
      <c r="ADG26" s="356"/>
      <c r="ADH26" s="356"/>
      <c r="ADI26" s="356"/>
      <c r="ADJ26" s="356"/>
      <c r="ADK26" s="356"/>
      <c r="ADL26" s="356"/>
      <c r="ADM26" s="356"/>
      <c r="ADN26" s="356"/>
      <c r="ADO26" s="356"/>
      <c r="ADP26" s="356"/>
      <c r="ADQ26" s="356"/>
      <c r="ADR26" s="356"/>
      <c r="ADS26" s="356"/>
      <c r="ADT26" s="356"/>
      <c r="ADU26" s="356"/>
      <c r="ADV26" s="356"/>
      <c r="ADW26" s="356"/>
      <c r="ADX26" s="356"/>
      <c r="ADY26" s="356"/>
      <c r="ADZ26" s="356"/>
      <c r="AEA26" s="356"/>
      <c r="AEB26" s="356"/>
      <c r="AEC26" s="356"/>
      <c r="AED26" s="356"/>
      <c r="AEE26" s="356"/>
      <c r="AEF26" s="356"/>
      <c r="AEG26" s="356"/>
      <c r="AEH26" s="356"/>
      <c r="AEI26" s="356"/>
      <c r="AEJ26" s="356"/>
      <c r="AEK26" s="356"/>
      <c r="AEL26" s="356"/>
      <c r="AEM26" s="356"/>
      <c r="AEN26" s="356"/>
      <c r="AEO26" s="356"/>
      <c r="AEP26" s="356"/>
      <c r="AEQ26" s="356"/>
      <c r="AER26" s="356"/>
      <c r="AES26" s="356"/>
      <c r="AET26" s="356"/>
      <c r="AEU26" s="356"/>
      <c r="AEV26" s="356"/>
      <c r="AEW26" s="356"/>
      <c r="AEX26" s="356"/>
      <c r="AEY26" s="356"/>
      <c r="AEZ26" s="356"/>
      <c r="AFA26" s="356"/>
      <c r="AFB26" s="356"/>
      <c r="AFC26" s="356"/>
      <c r="AFD26" s="356"/>
      <c r="AFE26" s="356"/>
      <c r="AFF26" s="356"/>
      <c r="AFG26" s="356"/>
      <c r="AFH26" s="356"/>
      <c r="AFI26" s="356"/>
      <c r="AFJ26" s="356"/>
      <c r="AFK26" s="356"/>
      <c r="AFL26" s="356"/>
      <c r="AFM26" s="356"/>
      <c r="AFN26" s="356"/>
      <c r="AFO26" s="356"/>
      <c r="AFP26" s="356"/>
      <c r="AFQ26" s="356"/>
      <c r="AFR26" s="356"/>
      <c r="AFS26" s="356"/>
      <c r="AFT26" s="356"/>
      <c r="AFU26" s="356"/>
      <c r="AFV26" s="356"/>
      <c r="AFW26" s="356"/>
      <c r="AFX26" s="356"/>
      <c r="AFY26" s="356"/>
      <c r="AFZ26" s="356"/>
      <c r="AGA26" s="356"/>
    </row>
    <row r="27" spans="1:859" s="184" customFormat="1" ht="33.950000000000003" customHeight="1" x14ac:dyDescent="0.2">
      <c r="A27" s="176" t="str">
        <f ca="1">IF((O27="X"),"■",IF(OR((O27&gt;=120),(O27="N/A")),"▲",IF(AND((O27&gt;=90),(O27&lt;120)),"►",IF(AND((O27&lt;90),(O27&gt;=0)),"◄",IF((O27&lt;0),"▼","")))))</f>
        <v>▲</v>
      </c>
      <c r="B27" s="194" t="s">
        <v>20</v>
      </c>
      <c r="C27" s="194" t="s">
        <v>1384</v>
      </c>
      <c r="D27" s="194" t="s">
        <v>22</v>
      </c>
      <c r="E27" s="194" t="s">
        <v>1385</v>
      </c>
      <c r="F27" s="194" t="s">
        <v>326</v>
      </c>
      <c r="G27" s="145" t="s">
        <v>405</v>
      </c>
      <c r="H27" s="194" t="s">
        <v>1386</v>
      </c>
      <c r="I27" s="191">
        <v>24600</v>
      </c>
      <c r="J27" s="194"/>
      <c r="K27" s="194"/>
      <c r="L27" s="184" t="s">
        <v>27</v>
      </c>
      <c r="M27" s="193">
        <v>42135</v>
      </c>
      <c r="N27" s="193">
        <v>42501</v>
      </c>
      <c r="O27" s="199">
        <f ca="1">IF((N27="INDETERMINADO"),"N/A",IF((L27="ENCERRADO"),"X",(N27-TODAY())))</f>
        <v>282</v>
      </c>
      <c r="P27" s="194" t="s">
        <v>420</v>
      </c>
      <c r="Q27" s="183" t="s">
        <v>203</v>
      </c>
      <c r="R27" s="184" t="s">
        <v>43</v>
      </c>
      <c r="S27" s="184" t="s">
        <v>30</v>
      </c>
      <c r="U27" s="184" t="s">
        <v>33</v>
      </c>
      <c r="V27" s="183" t="s">
        <v>1095</v>
      </c>
      <c r="W27" s="177" t="s">
        <v>1371</v>
      </c>
      <c r="X27" s="356"/>
      <c r="Y27" s="356"/>
      <c r="Z27" s="356"/>
      <c r="AA27" s="356"/>
      <c r="AB27" s="356"/>
      <c r="AC27" s="356"/>
      <c r="AD27" s="356"/>
      <c r="AE27" s="356"/>
      <c r="AF27" s="356"/>
      <c r="AG27" s="356"/>
      <c r="AH27" s="356"/>
      <c r="AI27" s="356"/>
      <c r="AJ27" s="356"/>
      <c r="AK27" s="356"/>
      <c r="AL27" s="356"/>
      <c r="AM27" s="356"/>
      <c r="AN27" s="356"/>
      <c r="AO27" s="356"/>
      <c r="AP27" s="356"/>
      <c r="AQ27" s="356"/>
      <c r="AR27" s="356"/>
      <c r="AS27" s="356"/>
      <c r="AT27" s="356"/>
      <c r="AU27" s="356"/>
      <c r="AV27" s="356"/>
      <c r="AW27" s="356"/>
      <c r="AX27" s="356"/>
      <c r="AY27" s="356"/>
      <c r="AZ27" s="356"/>
      <c r="BA27" s="356"/>
      <c r="BB27" s="356"/>
      <c r="BC27" s="356"/>
      <c r="BD27" s="356"/>
      <c r="BE27" s="356"/>
      <c r="BF27" s="356"/>
      <c r="BG27" s="356"/>
      <c r="BH27" s="356"/>
      <c r="BI27" s="356"/>
      <c r="BJ27" s="356"/>
      <c r="BK27" s="356"/>
      <c r="BL27" s="356"/>
      <c r="BM27" s="356"/>
      <c r="BN27" s="356"/>
      <c r="BO27" s="356"/>
      <c r="BP27" s="356"/>
      <c r="BQ27" s="356"/>
      <c r="BR27" s="356"/>
      <c r="BS27" s="356"/>
      <c r="BT27" s="356"/>
      <c r="BU27" s="356"/>
      <c r="BV27" s="356"/>
      <c r="BW27" s="356"/>
      <c r="BX27" s="356"/>
      <c r="BY27" s="356"/>
      <c r="BZ27" s="356"/>
      <c r="CA27" s="356"/>
      <c r="CB27" s="356"/>
      <c r="CC27" s="356"/>
      <c r="CD27" s="356"/>
      <c r="CE27" s="356"/>
      <c r="CF27" s="356"/>
      <c r="CG27" s="356"/>
      <c r="CH27" s="356"/>
      <c r="CI27" s="356"/>
      <c r="CJ27" s="356"/>
      <c r="CK27" s="356"/>
      <c r="CL27" s="356"/>
      <c r="CM27" s="356"/>
      <c r="CN27" s="356"/>
      <c r="CO27" s="356"/>
      <c r="CP27" s="356"/>
      <c r="CQ27" s="356"/>
      <c r="CR27" s="356"/>
      <c r="CS27" s="356"/>
      <c r="CT27" s="356"/>
      <c r="CU27" s="356"/>
      <c r="CV27" s="356"/>
      <c r="CW27" s="356"/>
      <c r="CX27" s="356"/>
      <c r="CY27" s="356"/>
      <c r="CZ27" s="356"/>
      <c r="DA27" s="356"/>
      <c r="DB27" s="356"/>
      <c r="DC27" s="356"/>
      <c r="DD27" s="356"/>
      <c r="DE27" s="356"/>
      <c r="DF27" s="356"/>
      <c r="DG27" s="356"/>
      <c r="DH27" s="356"/>
      <c r="DI27" s="356"/>
      <c r="DJ27" s="356"/>
      <c r="DK27" s="356"/>
      <c r="DL27" s="356"/>
      <c r="DM27" s="356"/>
      <c r="DN27" s="356"/>
      <c r="DO27" s="356"/>
      <c r="DP27" s="356"/>
      <c r="DQ27" s="356"/>
      <c r="DR27" s="356"/>
      <c r="DS27" s="356"/>
      <c r="DT27" s="356"/>
      <c r="DU27" s="356"/>
      <c r="DV27" s="356"/>
      <c r="DW27" s="356"/>
      <c r="DX27" s="356"/>
      <c r="DY27" s="356"/>
      <c r="DZ27" s="356"/>
      <c r="EA27" s="356"/>
      <c r="EB27" s="356"/>
      <c r="EC27" s="356"/>
      <c r="ED27" s="356"/>
      <c r="EE27" s="356"/>
      <c r="EF27" s="356"/>
      <c r="EG27" s="356"/>
      <c r="EH27" s="356"/>
      <c r="EI27" s="356"/>
      <c r="EJ27" s="356"/>
      <c r="EK27" s="356"/>
      <c r="EL27" s="356"/>
      <c r="EM27" s="356"/>
      <c r="EN27" s="356"/>
      <c r="EO27" s="356"/>
      <c r="EP27" s="356"/>
      <c r="EQ27" s="356"/>
      <c r="ER27" s="356"/>
      <c r="ES27" s="356"/>
      <c r="ET27" s="356"/>
      <c r="EU27" s="356"/>
      <c r="EV27" s="356"/>
      <c r="EW27" s="356"/>
      <c r="EX27" s="356"/>
      <c r="EY27" s="356"/>
      <c r="EZ27" s="356"/>
      <c r="FA27" s="356"/>
      <c r="FB27" s="356"/>
      <c r="FC27" s="356"/>
      <c r="FD27" s="356"/>
      <c r="FE27" s="356"/>
      <c r="FF27" s="356"/>
      <c r="FG27" s="356"/>
      <c r="FH27" s="356"/>
      <c r="FI27" s="356"/>
      <c r="FJ27" s="356"/>
      <c r="FK27" s="356"/>
      <c r="FL27" s="356"/>
      <c r="FM27" s="356"/>
      <c r="FN27" s="356"/>
      <c r="FO27" s="356"/>
      <c r="FP27" s="356"/>
      <c r="FQ27" s="356"/>
      <c r="FR27" s="356"/>
      <c r="FS27" s="356"/>
      <c r="FT27" s="356"/>
      <c r="FU27" s="356"/>
      <c r="FV27" s="356"/>
      <c r="FW27" s="356"/>
      <c r="FX27" s="356"/>
      <c r="FY27" s="356"/>
      <c r="FZ27" s="356"/>
      <c r="GA27" s="356"/>
      <c r="GB27" s="356"/>
      <c r="GC27" s="356"/>
      <c r="GD27" s="356"/>
      <c r="GE27" s="356"/>
      <c r="GF27" s="356"/>
      <c r="GG27" s="356"/>
      <c r="GH27" s="356"/>
      <c r="GI27" s="356"/>
      <c r="GJ27" s="356"/>
      <c r="GK27" s="356"/>
      <c r="GL27" s="356"/>
      <c r="GM27" s="356"/>
      <c r="GN27" s="356"/>
      <c r="GO27" s="356"/>
      <c r="GP27" s="356"/>
      <c r="GQ27" s="356"/>
      <c r="GR27" s="356"/>
      <c r="GS27" s="356"/>
      <c r="GT27" s="356"/>
      <c r="GU27" s="356"/>
      <c r="GV27" s="356"/>
      <c r="GW27" s="356"/>
      <c r="GX27" s="356"/>
      <c r="GY27" s="356"/>
      <c r="GZ27" s="356"/>
      <c r="HA27" s="356"/>
      <c r="HB27" s="356"/>
      <c r="HC27" s="356"/>
      <c r="HD27" s="356"/>
      <c r="HE27" s="356"/>
      <c r="HF27" s="356"/>
      <c r="HG27" s="356"/>
      <c r="HH27" s="356"/>
      <c r="HI27" s="356"/>
      <c r="HJ27" s="356"/>
      <c r="HK27" s="356"/>
      <c r="HL27" s="356"/>
      <c r="HM27" s="356"/>
      <c r="HN27" s="356"/>
      <c r="HO27" s="356"/>
      <c r="HP27" s="356"/>
      <c r="HQ27" s="356"/>
      <c r="HR27" s="356"/>
      <c r="HS27" s="356"/>
      <c r="HT27" s="356"/>
      <c r="HU27" s="356"/>
      <c r="HV27" s="356"/>
      <c r="HW27" s="356"/>
      <c r="HX27" s="356"/>
      <c r="HY27" s="356"/>
      <c r="HZ27" s="356"/>
      <c r="IA27" s="356"/>
      <c r="IB27" s="356"/>
      <c r="IC27" s="356"/>
      <c r="ID27" s="356"/>
      <c r="IE27" s="356"/>
      <c r="IF27" s="356"/>
      <c r="IG27" s="356"/>
      <c r="IH27" s="356"/>
      <c r="II27" s="356"/>
      <c r="IJ27" s="356"/>
      <c r="IK27" s="356"/>
      <c r="IL27" s="356"/>
      <c r="IM27" s="356"/>
      <c r="IN27" s="356"/>
      <c r="IO27" s="356"/>
      <c r="IP27" s="356"/>
      <c r="IQ27" s="356"/>
      <c r="IR27" s="356"/>
      <c r="IS27" s="356"/>
      <c r="IT27" s="356"/>
      <c r="IU27" s="356"/>
      <c r="IV27" s="356"/>
      <c r="IW27" s="356"/>
      <c r="IX27" s="356"/>
      <c r="IY27" s="356"/>
      <c r="IZ27" s="356"/>
      <c r="JA27" s="356"/>
      <c r="JB27" s="356"/>
      <c r="JC27" s="356"/>
      <c r="JD27" s="356"/>
      <c r="JE27" s="356"/>
      <c r="JF27" s="356"/>
      <c r="JG27" s="356"/>
      <c r="JH27" s="356"/>
      <c r="JI27" s="356"/>
      <c r="JJ27" s="356"/>
      <c r="JK27" s="356"/>
      <c r="JL27" s="356"/>
      <c r="JM27" s="356"/>
      <c r="JN27" s="356"/>
      <c r="JO27" s="356"/>
      <c r="JP27" s="356"/>
      <c r="JQ27" s="356"/>
      <c r="JR27" s="356"/>
      <c r="JS27" s="356"/>
      <c r="JT27" s="356"/>
      <c r="JU27" s="356"/>
      <c r="JV27" s="356"/>
      <c r="JW27" s="356"/>
      <c r="JX27" s="356"/>
      <c r="JY27" s="356"/>
      <c r="JZ27" s="356"/>
      <c r="KA27" s="356"/>
      <c r="KB27" s="356"/>
      <c r="KC27" s="356"/>
      <c r="KD27" s="356"/>
      <c r="KE27" s="356"/>
      <c r="KF27" s="356"/>
      <c r="KG27" s="356"/>
      <c r="KH27" s="356"/>
      <c r="KI27" s="356"/>
      <c r="KJ27" s="356"/>
      <c r="KK27" s="356"/>
      <c r="KL27" s="356"/>
      <c r="KM27" s="356"/>
      <c r="KN27" s="356"/>
      <c r="KO27" s="356"/>
      <c r="KP27" s="356"/>
      <c r="KQ27" s="356"/>
      <c r="KR27" s="356"/>
      <c r="KS27" s="356"/>
      <c r="KT27" s="356"/>
      <c r="KU27" s="356"/>
      <c r="KV27" s="356"/>
      <c r="KW27" s="356"/>
      <c r="KX27" s="356"/>
      <c r="KY27" s="356"/>
      <c r="KZ27" s="356"/>
      <c r="LA27" s="356"/>
      <c r="LB27" s="356"/>
      <c r="LC27" s="356"/>
      <c r="LD27" s="356"/>
      <c r="LE27" s="356"/>
      <c r="LF27" s="356"/>
      <c r="LG27" s="356"/>
      <c r="LH27" s="356"/>
      <c r="LI27" s="356"/>
      <c r="LJ27" s="356"/>
      <c r="LK27" s="356"/>
      <c r="LL27" s="356"/>
      <c r="LM27" s="356"/>
      <c r="LN27" s="356"/>
      <c r="LO27" s="356"/>
      <c r="LP27" s="356"/>
      <c r="LQ27" s="356"/>
      <c r="LR27" s="356"/>
      <c r="LS27" s="356"/>
      <c r="LT27" s="356"/>
      <c r="LU27" s="356"/>
      <c r="LV27" s="356"/>
      <c r="LW27" s="356"/>
      <c r="LX27" s="356"/>
      <c r="LY27" s="356"/>
      <c r="LZ27" s="356"/>
      <c r="MA27" s="356"/>
      <c r="MB27" s="356"/>
      <c r="MC27" s="356"/>
      <c r="MD27" s="356"/>
      <c r="ME27" s="356"/>
      <c r="MF27" s="356"/>
      <c r="MG27" s="356"/>
      <c r="MH27" s="356"/>
      <c r="MI27" s="356"/>
      <c r="MJ27" s="356"/>
      <c r="MK27" s="356"/>
      <c r="ML27" s="356"/>
      <c r="MM27" s="356"/>
      <c r="MN27" s="356"/>
      <c r="MO27" s="356"/>
      <c r="MP27" s="356"/>
      <c r="MQ27" s="356"/>
      <c r="MR27" s="356"/>
      <c r="MS27" s="356"/>
      <c r="MT27" s="356"/>
      <c r="MU27" s="356"/>
      <c r="MV27" s="356"/>
      <c r="MW27" s="356"/>
      <c r="MX27" s="356"/>
      <c r="MY27" s="356"/>
      <c r="MZ27" s="356"/>
      <c r="NA27" s="356"/>
      <c r="NB27" s="356"/>
      <c r="NC27" s="356"/>
      <c r="ND27" s="356"/>
      <c r="NE27" s="356"/>
      <c r="NF27" s="356"/>
      <c r="NG27" s="356"/>
      <c r="NH27" s="356"/>
      <c r="NI27" s="356"/>
      <c r="NJ27" s="356"/>
      <c r="NK27" s="356"/>
      <c r="NL27" s="356"/>
      <c r="NM27" s="356"/>
      <c r="NN27" s="356"/>
      <c r="NO27" s="356"/>
      <c r="NP27" s="356"/>
      <c r="NQ27" s="356"/>
      <c r="NR27" s="356"/>
      <c r="NS27" s="356"/>
      <c r="NT27" s="356"/>
      <c r="NU27" s="356"/>
      <c r="NV27" s="356"/>
      <c r="NW27" s="356"/>
      <c r="NX27" s="356"/>
      <c r="NY27" s="356"/>
      <c r="NZ27" s="356"/>
      <c r="OA27" s="356"/>
      <c r="OB27" s="356"/>
      <c r="OC27" s="356"/>
      <c r="OD27" s="356"/>
      <c r="OE27" s="356"/>
      <c r="OF27" s="356"/>
      <c r="OG27" s="356"/>
      <c r="OH27" s="356"/>
      <c r="OI27" s="356"/>
      <c r="OJ27" s="356"/>
      <c r="OK27" s="356"/>
      <c r="OL27" s="356"/>
      <c r="OM27" s="356"/>
      <c r="ON27" s="356"/>
      <c r="OO27" s="356"/>
      <c r="OP27" s="356"/>
      <c r="OQ27" s="356"/>
      <c r="OR27" s="356"/>
      <c r="OS27" s="356"/>
      <c r="OT27" s="356"/>
      <c r="OU27" s="356"/>
      <c r="OV27" s="356"/>
      <c r="OW27" s="356"/>
      <c r="OX27" s="356"/>
      <c r="OY27" s="356"/>
      <c r="OZ27" s="356"/>
      <c r="PA27" s="356"/>
      <c r="PB27" s="356"/>
      <c r="PC27" s="356"/>
      <c r="PD27" s="356"/>
      <c r="PE27" s="356"/>
      <c r="PF27" s="356"/>
      <c r="PG27" s="356"/>
      <c r="PH27" s="356"/>
      <c r="PI27" s="356"/>
      <c r="PJ27" s="356"/>
      <c r="PK27" s="356"/>
      <c r="PL27" s="356"/>
      <c r="PM27" s="356"/>
      <c r="PN27" s="356"/>
      <c r="PO27" s="356"/>
      <c r="PP27" s="356"/>
      <c r="PQ27" s="356"/>
      <c r="PR27" s="356"/>
      <c r="PS27" s="356"/>
      <c r="PT27" s="356"/>
      <c r="PU27" s="356"/>
      <c r="PV27" s="356"/>
      <c r="PW27" s="356"/>
      <c r="PX27" s="356"/>
      <c r="PY27" s="356"/>
      <c r="PZ27" s="356"/>
      <c r="QA27" s="356"/>
      <c r="QB27" s="356"/>
      <c r="QC27" s="356"/>
      <c r="QD27" s="356"/>
      <c r="QE27" s="356"/>
      <c r="QF27" s="356"/>
      <c r="QG27" s="356"/>
      <c r="QH27" s="356"/>
      <c r="QI27" s="356"/>
      <c r="QJ27" s="356"/>
      <c r="QK27" s="356"/>
      <c r="QL27" s="356"/>
      <c r="QM27" s="356"/>
      <c r="QN27" s="356"/>
      <c r="QO27" s="356"/>
      <c r="QP27" s="356"/>
      <c r="QQ27" s="356"/>
      <c r="QR27" s="356"/>
      <c r="QS27" s="356"/>
      <c r="QT27" s="356"/>
      <c r="QU27" s="356"/>
      <c r="QV27" s="356"/>
      <c r="QW27" s="356"/>
      <c r="QX27" s="356"/>
      <c r="QY27" s="356"/>
      <c r="QZ27" s="356"/>
      <c r="RA27" s="356"/>
      <c r="RB27" s="356"/>
      <c r="RC27" s="356"/>
      <c r="RD27" s="356"/>
      <c r="RE27" s="356"/>
      <c r="RF27" s="356"/>
      <c r="RG27" s="356"/>
      <c r="RH27" s="356"/>
      <c r="RI27" s="356"/>
      <c r="RJ27" s="356"/>
      <c r="RK27" s="356"/>
      <c r="RL27" s="356"/>
      <c r="RM27" s="356"/>
      <c r="RN27" s="356"/>
      <c r="RO27" s="356"/>
      <c r="RP27" s="356"/>
      <c r="RQ27" s="356"/>
      <c r="RR27" s="356"/>
      <c r="RS27" s="356"/>
      <c r="RT27" s="356"/>
      <c r="RU27" s="356"/>
      <c r="RV27" s="356"/>
      <c r="RW27" s="356"/>
      <c r="RX27" s="356"/>
      <c r="RY27" s="356"/>
      <c r="RZ27" s="356"/>
      <c r="SA27" s="356"/>
      <c r="SB27" s="356"/>
      <c r="SC27" s="356"/>
      <c r="SD27" s="356"/>
      <c r="SE27" s="356"/>
      <c r="SF27" s="356"/>
      <c r="SG27" s="356"/>
      <c r="SH27" s="356"/>
      <c r="SI27" s="356"/>
      <c r="SJ27" s="356"/>
      <c r="SK27" s="356"/>
      <c r="SL27" s="356"/>
      <c r="SM27" s="356"/>
      <c r="SN27" s="356"/>
      <c r="SO27" s="356"/>
      <c r="SP27" s="356"/>
      <c r="SQ27" s="356"/>
      <c r="SR27" s="356"/>
      <c r="SS27" s="356"/>
      <c r="ST27" s="356"/>
      <c r="SU27" s="356"/>
      <c r="SV27" s="356"/>
      <c r="SW27" s="356"/>
      <c r="SX27" s="356"/>
      <c r="SY27" s="356"/>
      <c r="SZ27" s="356"/>
      <c r="TA27" s="356"/>
      <c r="TB27" s="356"/>
      <c r="TC27" s="356"/>
      <c r="TD27" s="356"/>
      <c r="TE27" s="356"/>
      <c r="TF27" s="356"/>
      <c r="TG27" s="356"/>
      <c r="TH27" s="356"/>
      <c r="TI27" s="356"/>
      <c r="TJ27" s="356"/>
      <c r="TK27" s="356"/>
      <c r="TL27" s="356"/>
      <c r="TM27" s="356"/>
      <c r="TN27" s="356"/>
      <c r="TO27" s="356"/>
      <c r="TP27" s="356"/>
      <c r="TQ27" s="356"/>
      <c r="TR27" s="356"/>
      <c r="TS27" s="356"/>
      <c r="TT27" s="356"/>
      <c r="TU27" s="356"/>
      <c r="TV27" s="356"/>
      <c r="TW27" s="356"/>
      <c r="TX27" s="356"/>
      <c r="TY27" s="356"/>
      <c r="TZ27" s="356"/>
      <c r="UA27" s="356"/>
      <c r="UB27" s="356"/>
      <c r="UC27" s="356"/>
      <c r="UD27" s="356"/>
      <c r="UE27" s="356"/>
      <c r="UF27" s="356"/>
      <c r="UG27" s="356"/>
      <c r="UH27" s="356"/>
      <c r="UI27" s="356"/>
      <c r="UJ27" s="356"/>
      <c r="UK27" s="356"/>
      <c r="UL27" s="356"/>
      <c r="UM27" s="356"/>
      <c r="UN27" s="356"/>
      <c r="UO27" s="356"/>
      <c r="UP27" s="356"/>
      <c r="UQ27" s="356"/>
      <c r="UR27" s="356"/>
      <c r="US27" s="356"/>
      <c r="UT27" s="356"/>
      <c r="UU27" s="356"/>
      <c r="UV27" s="356"/>
      <c r="UW27" s="356"/>
      <c r="UX27" s="356"/>
      <c r="UY27" s="356"/>
      <c r="UZ27" s="356"/>
      <c r="VA27" s="356"/>
      <c r="VB27" s="356"/>
      <c r="VC27" s="356"/>
      <c r="VD27" s="356"/>
      <c r="VE27" s="356"/>
      <c r="VF27" s="356"/>
      <c r="VG27" s="356"/>
      <c r="VH27" s="356"/>
      <c r="VI27" s="356"/>
      <c r="VJ27" s="356"/>
      <c r="VK27" s="356"/>
      <c r="VL27" s="356"/>
      <c r="VM27" s="356"/>
      <c r="VN27" s="356"/>
      <c r="VO27" s="356"/>
      <c r="VP27" s="356"/>
      <c r="VQ27" s="356"/>
      <c r="VR27" s="356"/>
      <c r="VS27" s="356"/>
      <c r="VT27" s="356"/>
      <c r="VU27" s="356"/>
      <c r="VV27" s="356"/>
      <c r="VW27" s="356"/>
      <c r="VX27" s="356"/>
      <c r="VY27" s="356"/>
      <c r="VZ27" s="356"/>
      <c r="WA27" s="356"/>
      <c r="WB27" s="356"/>
      <c r="WC27" s="356"/>
      <c r="WD27" s="356"/>
      <c r="WE27" s="356"/>
      <c r="WF27" s="356"/>
      <c r="WG27" s="356"/>
      <c r="WH27" s="356"/>
      <c r="WI27" s="356"/>
      <c r="WJ27" s="356"/>
      <c r="WK27" s="356"/>
      <c r="WL27" s="356"/>
      <c r="WM27" s="356"/>
      <c r="WN27" s="356"/>
      <c r="WO27" s="356"/>
      <c r="WP27" s="356"/>
      <c r="WQ27" s="356"/>
      <c r="WR27" s="356"/>
      <c r="WS27" s="356"/>
      <c r="WT27" s="356"/>
      <c r="WU27" s="356"/>
      <c r="WV27" s="356"/>
      <c r="WW27" s="356"/>
      <c r="WX27" s="356"/>
      <c r="WY27" s="356"/>
      <c r="WZ27" s="356"/>
      <c r="XA27" s="356"/>
      <c r="XB27" s="356"/>
      <c r="XC27" s="356"/>
      <c r="XD27" s="356"/>
      <c r="XE27" s="356"/>
      <c r="XF27" s="356"/>
      <c r="XG27" s="356"/>
      <c r="XH27" s="356"/>
      <c r="XI27" s="356"/>
      <c r="XJ27" s="356"/>
      <c r="XK27" s="356"/>
      <c r="XL27" s="356"/>
      <c r="XM27" s="356"/>
      <c r="XN27" s="356"/>
      <c r="XO27" s="356"/>
      <c r="XP27" s="356"/>
      <c r="XQ27" s="356"/>
      <c r="XR27" s="356"/>
      <c r="XS27" s="356"/>
      <c r="XT27" s="356"/>
      <c r="XU27" s="356"/>
      <c r="XV27" s="356"/>
      <c r="XW27" s="356"/>
      <c r="XX27" s="356"/>
      <c r="XY27" s="356"/>
      <c r="XZ27" s="356"/>
      <c r="YA27" s="356"/>
      <c r="YB27" s="356"/>
      <c r="YC27" s="356"/>
      <c r="YD27" s="356"/>
      <c r="YE27" s="356"/>
      <c r="YF27" s="356"/>
      <c r="YG27" s="356"/>
      <c r="YH27" s="356"/>
      <c r="YI27" s="356"/>
      <c r="YJ27" s="356"/>
      <c r="YK27" s="356"/>
      <c r="YL27" s="356"/>
      <c r="YM27" s="356"/>
      <c r="YN27" s="356"/>
      <c r="YO27" s="356"/>
      <c r="YP27" s="356"/>
      <c r="YQ27" s="356"/>
      <c r="YR27" s="356"/>
      <c r="YS27" s="356"/>
      <c r="YT27" s="356"/>
      <c r="YU27" s="356"/>
      <c r="YV27" s="356"/>
      <c r="YW27" s="356"/>
      <c r="YX27" s="356"/>
      <c r="YY27" s="356"/>
      <c r="YZ27" s="356"/>
      <c r="ZA27" s="356"/>
      <c r="ZB27" s="356"/>
      <c r="ZC27" s="356"/>
      <c r="ZD27" s="356"/>
      <c r="ZE27" s="356"/>
      <c r="ZF27" s="356"/>
      <c r="ZG27" s="356"/>
      <c r="ZH27" s="356"/>
      <c r="ZI27" s="356"/>
      <c r="ZJ27" s="356"/>
      <c r="ZK27" s="356"/>
      <c r="ZL27" s="356"/>
      <c r="ZM27" s="356"/>
      <c r="ZN27" s="356"/>
      <c r="ZO27" s="356"/>
      <c r="ZP27" s="356"/>
      <c r="ZQ27" s="356"/>
      <c r="ZR27" s="356"/>
      <c r="ZS27" s="356"/>
      <c r="ZT27" s="356"/>
      <c r="ZU27" s="356"/>
      <c r="ZV27" s="356"/>
      <c r="ZW27" s="356"/>
      <c r="ZX27" s="356"/>
      <c r="ZY27" s="356"/>
      <c r="ZZ27" s="356"/>
      <c r="AAA27" s="356"/>
      <c r="AAB27" s="356"/>
      <c r="AAC27" s="356"/>
      <c r="AAD27" s="356"/>
      <c r="AAE27" s="356"/>
      <c r="AAF27" s="356"/>
      <c r="AAG27" s="356"/>
      <c r="AAH27" s="356"/>
      <c r="AAI27" s="356"/>
      <c r="AAJ27" s="356"/>
      <c r="AAK27" s="356"/>
      <c r="AAL27" s="356"/>
      <c r="AAM27" s="356"/>
      <c r="AAN27" s="356"/>
      <c r="AAO27" s="356"/>
      <c r="AAP27" s="356"/>
      <c r="AAQ27" s="356"/>
      <c r="AAR27" s="356"/>
      <c r="AAS27" s="356"/>
      <c r="AAT27" s="356"/>
      <c r="AAU27" s="356"/>
      <c r="AAV27" s="356"/>
      <c r="AAW27" s="356"/>
      <c r="AAX27" s="356"/>
      <c r="AAY27" s="356"/>
      <c r="AAZ27" s="356"/>
      <c r="ABA27" s="356"/>
      <c r="ABB27" s="356"/>
      <c r="ABC27" s="356"/>
      <c r="ABD27" s="356"/>
      <c r="ABE27" s="356"/>
      <c r="ABF27" s="356"/>
      <c r="ABG27" s="356"/>
      <c r="ABH27" s="356"/>
      <c r="ABI27" s="356"/>
      <c r="ABJ27" s="356"/>
      <c r="ABK27" s="356"/>
      <c r="ABL27" s="356"/>
      <c r="ABM27" s="356"/>
      <c r="ABN27" s="356"/>
      <c r="ABO27" s="356"/>
      <c r="ABP27" s="356"/>
      <c r="ABQ27" s="356"/>
      <c r="ABR27" s="356"/>
      <c r="ABS27" s="356"/>
      <c r="ABT27" s="356"/>
      <c r="ABU27" s="356"/>
      <c r="ABV27" s="356"/>
      <c r="ABW27" s="356"/>
      <c r="ABX27" s="356"/>
      <c r="ABY27" s="356"/>
      <c r="ABZ27" s="356"/>
      <c r="ACA27" s="356"/>
      <c r="ACB27" s="356"/>
      <c r="ACC27" s="356"/>
      <c r="ACD27" s="356"/>
      <c r="ACE27" s="356"/>
      <c r="ACF27" s="356"/>
      <c r="ACG27" s="356"/>
      <c r="ACH27" s="356"/>
      <c r="ACI27" s="356"/>
      <c r="ACJ27" s="356"/>
      <c r="ACK27" s="356"/>
      <c r="ACL27" s="356"/>
      <c r="ACM27" s="356"/>
      <c r="ACN27" s="356"/>
      <c r="ACO27" s="356"/>
      <c r="ACP27" s="356"/>
      <c r="ACQ27" s="356"/>
      <c r="ACR27" s="356"/>
      <c r="ACS27" s="356"/>
      <c r="ACT27" s="356"/>
      <c r="ACU27" s="356"/>
      <c r="ACV27" s="356"/>
      <c r="ACW27" s="356"/>
      <c r="ACX27" s="356"/>
      <c r="ACY27" s="356"/>
      <c r="ACZ27" s="356"/>
      <c r="ADA27" s="356"/>
      <c r="ADB27" s="356"/>
      <c r="ADC27" s="356"/>
      <c r="ADD27" s="356"/>
      <c r="ADE27" s="356"/>
      <c r="ADF27" s="356"/>
      <c r="ADG27" s="356"/>
      <c r="ADH27" s="356"/>
      <c r="ADI27" s="356"/>
      <c r="ADJ27" s="356"/>
      <c r="ADK27" s="356"/>
      <c r="ADL27" s="356"/>
      <c r="ADM27" s="356"/>
      <c r="ADN27" s="356"/>
      <c r="ADO27" s="356"/>
      <c r="ADP27" s="356"/>
      <c r="ADQ27" s="356"/>
      <c r="ADR27" s="356"/>
      <c r="ADS27" s="356"/>
      <c r="ADT27" s="356"/>
      <c r="ADU27" s="356"/>
      <c r="ADV27" s="356"/>
      <c r="ADW27" s="356"/>
      <c r="ADX27" s="356"/>
      <c r="ADY27" s="356"/>
      <c r="ADZ27" s="356"/>
      <c r="AEA27" s="356"/>
      <c r="AEB27" s="356"/>
      <c r="AEC27" s="356"/>
      <c r="AED27" s="356"/>
      <c r="AEE27" s="356"/>
      <c r="AEF27" s="356"/>
      <c r="AEG27" s="356"/>
      <c r="AEH27" s="356"/>
      <c r="AEI27" s="356"/>
      <c r="AEJ27" s="356"/>
      <c r="AEK27" s="356"/>
      <c r="AEL27" s="356"/>
      <c r="AEM27" s="356"/>
      <c r="AEN27" s="356"/>
      <c r="AEO27" s="356"/>
      <c r="AEP27" s="356"/>
      <c r="AEQ27" s="356"/>
      <c r="AER27" s="356"/>
      <c r="AES27" s="356"/>
      <c r="AET27" s="356"/>
      <c r="AEU27" s="356"/>
      <c r="AEV27" s="356"/>
      <c r="AEW27" s="356"/>
      <c r="AEX27" s="356"/>
      <c r="AEY27" s="356"/>
      <c r="AEZ27" s="356"/>
      <c r="AFA27" s="356"/>
      <c r="AFB27" s="356"/>
      <c r="AFC27" s="356"/>
      <c r="AFD27" s="356"/>
      <c r="AFE27" s="356"/>
      <c r="AFF27" s="356"/>
      <c r="AFG27" s="356"/>
      <c r="AFH27" s="356"/>
      <c r="AFI27" s="356"/>
      <c r="AFJ27" s="356"/>
      <c r="AFK27" s="356"/>
      <c r="AFL27" s="356"/>
      <c r="AFM27" s="356"/>
      <c r="AFN27" s="356"/>
      <c r="AFO27" s="356"/>
      <c r="AFP27" s="356"/>
      <c r="AFQ27" s="356"/>
      <c r="AFR27" s="356"/>
      <c r="AFS27" s="356"/>
      <c r="AFT27" s="356"/>
      <c r="AFU27" s="356"/>
      <c r="AFV27" s="356"/>
      <c r="AFW27" s="356"/>
      <c r="AFX27" s="356"/>
      <c r="AFY27" s="356"/>
      <c r="AFZ27" s="356"/>
      <c r="AGA27" s="356"/>
    </row>
    <row r="28" spans="1:859" s="278" customFormat="1" ht="33.950000000000003" customHeight="1" x14ac:dyDescent="0.2">
      <c r="A28" s="261" t="str">
        <f ca="1">IF((O28="X"),"■",IF(OR((O28&gt;=120),(O28="N/A")),"▲",IF(AND((O28&gt;=90),(O28&lt;120)),"►",IF(AND((O28&lt;90),(O28&gt;=0)),"◄",IF((O28&lt;0),"▼","")))))</f>
        <v>▲</v>
      </c>
      <c r="B28" s="261" t="s">
        <v>20</v>
      </c>
      <c r="C28" s="177" t="s">
        <v>329</v>
      </c>
      <c r="D28" s="261" t="s">
        <v>22</v>
      </c>
      <c r="E28" s="261" t="s">
        <v>330</v>
      </c>
      <c r="F28" s="261" t="s">
        <v>302</v>
      </c>
      <c r="G28" s="289" t="s">
        <v>331</v>
      </c>
      <c r="H28" s="177" t="s">
        <v>332</v>
      </c>
      <c r="I28" s="290">
        <v>297788.96000000002</v>
      </c>
      <c r="J28" s="291">
        <v>83607.61</v>
      </c>
      <c r="K28" s="291">
        <f>I28-J28</f>
        <v>214181.35000000003</v>
      </c>
      <c r="L28" s="261" t="s">
        <v>27</v>
      </c>
      <c r="M28" s="292">
        <v>42153</v>
      </c>
      <c r="N28" s="292">
        <v>42518</v>
      </c>
      <c r="O28" s="261">
        <f ca="1">IF((N28="INDETERMINADO"),"N/A",IF((L28="ENCERRADO"),"X",(N28-TODAY())))</f>
        <v>299</v>
      </c>
      <c r="P28" s="261" t="s">
        <v>50</v>
      </c>
      <c r="Q28" s="179" t="s">
        <v>310</v>
      </c>
      <c r="R28" s="261" t="s">
        <v>30</v>
      </c>
      <c r="S28" s="177" t="s">
        <v>97</v>
      </c>
      <c r="T28" s="177"/>
      <c r="U28" s="177" t="s">
        <v>43</v>
      </c>
      <c r="V28" s="179" t="s">
        <v>1095</v>
      </c>
      <c r="W28" s="177" t="s">
        <v>1453</v>
      </c>
      <c r="X28" s="357"/>
      <c r="Y28" s="357"/>
      <c r="Z28" s="357"/>
      <c r="AA28" s="357"/>
      <c r="AB28" s="358"/>
      <c r="AC28" s="358"/>
      <c r="AD28" s="358"/>
      <c r="AE28" s="358"/>
      <c r="AF28" s="358"/>
      <c r="AG28" s="358"/>
      <c r="AH28" s="359"/>
      <c r="AI28" s="359"/>
      <c r="AJ28" s="359"/>
      <c r="AK28" s="359"/>
      <c r="AL28" s="359"/>
      <c r="AM28" s="359"/>
      <c r="AN28" s="359"/>
      <c r="AO28" s="359"/>
      <c r="AP28" s="359"/>
      <c r="AQ28" s="359"/>
      <c r="AR28" s="359"/>
      <c r="AS28" s="359"/>
      <c r="AT28" s="359"/>
      <c r="AU28" s="359"/>
      <c r="AV28" s="359"/>
      <c r="AW28" s="359"/>
      <c r="AX28" s="359"/>
      <c r="AY28" s="359"/>
      <c r="AZ28" s="359"/>
      <c r="BA28" s="359"/>
      <c r="BB28" s="359"/>
      <c r="BC28" s="359"/>
      <c r="BD28" s="359"/>
      <c r="BE28" s="359"/>
      <c r="BF28" s="359"/>
      <c r="BG28" s="359"/>
      <c r="BH28" s="359"/>
      <c r="BI28" s="359"/>
      <c r="BJ28" s="359"/>
      <c r="BK28" s="359"/>
      <c r="BL28" s="359"/>
      <c r="BM28" s="359"/>
      <c r="BN28" s="359"/>
      <c r="BO28" s="359"/>
      <c r="BP28" s="359"/>
      <c r="BQ28" s="359"/>
      <c r="BR28" s="359"/>
      <c r="BS28" s="359"/>
      <c r="BT28" s="359"/>
      <c r="BU28" s="359"/>
      <c r="BV28" s="359"/>
      <c r="BW28" s="359"/>
      <c r="BX28" s="359"/>
      <c r="BY28" s="359"/>
      <c r="BZ28" s="359"/>
      <c r="CA28" s="359"/>
      <c r="CB28" s="359"/>
      <c r="CC28" s="359"/>
      <c r="CD28" s="359"/>
      <c r="CE28" s="359"/>
      <c r="CF28" s="359"/>
      <c r="CG28" s="359"/>
      <c r="CH28" s="359"/>
      <c r="CI28" s="359"/>
      <c r="CJ28" s="359"/>
      <c r="CK28" s="359"/>
      <c r="CL28" s="359"/>
      <c r="CM28" s="359"/>
      <c r="CN28" s="359"/>
      <c r="CO28" s="359"/>
      <c r="CP28" s="359"/>
      <c r="CQ28" s="359"/>
      <c r="CR28" s="359"/>
      <c r="CS28" s="359"/>
      <c r="CT28" s="359"/>
      <c r="CU28" s="359"/>
      <c r="CV28" s="359"/>
      <c r="CW28" s="359"/>
      <c r="CX28" s="359"/>
      <c r="CY28" s="359"/>
      <c r="CZ28" s="356"/>
      <c r="DA28" s="356"/>
      <c r="DB28" s="356"/>
      <c r="DC28" s="356"/>
      <c r="DD28" s="356"/>
      <c r="DE28" s="356"/>
      <c r="DF28" s="356"/>
      <c r="DG28" s="356"/>
      <c r="DH28" s="356"/>
      <c r="DI28" s="356"/>
      <c r="DJ28" s="356"/>
      <c r="DK28" s="356"/>
      <c r="DL28" s="356"/>
      <c r="DM28" s="356"/>
      <c r="DN28" s="356"/>
      <c r="DO28" s="356"/>
      <c r="DP28" s="356"/>
      <c r="DQ28" s="356"/>
      <c r="DR28" s="356"/>
      <c r="DS28" s="356"/>
      <c r="DT28" s="356"/>
      <c r="DU28" s="356"/>
      <c r="DV28" s="356"/>
      <c r="DW28" s="356"/>
      <c r="DX28" s="356"/>
      <c r="DY28" s="356"/>
      <c r="DZ28" s="356"/>
      <c r="EA28" s="356"/>
      <c r="EB28" s="356"/>
      <c r="EC28" s="356"/>
      <c r="ED28" s="356"/>
      <c r="EE28" s="356"/>
      <c r="EF28" s="356"/>
      <c r="EG28" s="356"/>
      <c r="EH28" s="356"/>
      <c r="EI28" s="356"/>
      <c r="EJ28" s="356"/>
      <c r="EK28" s="356"/>
      <c r="EL28" s="356"/>
      <c r="EM28" s="356"/>
      <c r="EN28" s="356"/>
      <c r="EO28" s="356"/>
      <c r="EP28" s="356"/>
      <c r="EQ28" s="356"/>
      <c r="ER28" s="356"/>
      <c r="ES28" s="356"/>
      <c r="ET28" s="356"/>
      <c r="EU28" s="356"/>
      <c r="EV28" s="356"/>
      <c r="EW28" s="356"/>
      <c r="EX28" s="356"/>
      <c r="EY28" s="356"/>
      <c r="EZ28" s="356"/>
      <c r="FA28" s="356"/>
      <c r="FB28" s="356"/>
      <c r="FC28" s="356"/>
      <c r="FD28" s="356"/>
      <c r="FE28" s="356"/>
      <c r="FF28" s="356"/>
      <c r="FG28" s="356"/>
      <c r="FH28" s="356"/>
      <c r="FI28" s="356"/>
      <c r="FJ28" s="356"/>
      <c r="FK28" s="356"/>
      <c r="FL28" s="356"/>
      <c r="FM28" s="356"/>
      <c r="FN28" s="356"/>
      <c r="FO28" s="356"/>
      <c r="FP28" s="356"/>
      <c r="FQ28" s="356"/>
      <c r="FR28" s="356"/>
      <c r="FS28" s="356"/>
      <c r="FT28" s="356"/>
      <c r="FU28" s="356"/>
      <c r="FV28" s="356"/>
      <c r="FW28" s="356"/>
      <c r="FX28" s="356"/>
      <c r="FY28" s="356"/>
      <c r="FZ28" s="356"/>
      <c r="GA28" s="356"/>
      <c r="GB28" s="356"/>
      <c r="GC28" s="356"/>
      <c r="GD28" s="356"/>
      <c r="GE28" s="356"/>
      <c r="GF28" s="356"/>
      <c r="GG28" s="356"/>
      <c r="GH28" s="356"/>
      <c r="GI28" s="356"/>
      <c r="GJ28" s="356"/>
      <c r="GK28" s="356"/>
      <c r="GL28" s="356"/>
      <c r="GM28" s="356"/>
      <c r="GN28" s="356"/>
      <c r="GO28" s="356"/>
      <c r="GP28" s="356"/>
      <c r="GQ28" s="356"/>
      <c r="GR28" s="356"/>
      <c r="GS28" s="356"/>
      <c r="GT28" s="356"/>
      <c r="GU28" s="356"/>
      <c r="GV28" s="356"/>
      <c r="GW28" s="356"/>
      <c r="GX28" s="356"/>
      <c r="GY28" s="356"/>
      <c r="GZ28" s="356"/>
      <c r="HA28" s="356"/>
      <c r="HB28" s="356"/>
      <c r="HC28" s="356"/>
      <c r="HD28" s="356"/>
      <c r="HE28" s="356"/>
      <c r="HF28" s="356"/>
      <c r="HG28" s="356"/>
      <c r="HH28" s="356"/>
      <c r="HI28" s="356"/>
      <c r="HJ28" s="356"/>
      <c r="HK28" s="356"/>
      <c r="HL28" s="356"/>
      <c r="HM28" s="356"/>
      <c r="HN28" s="356"/>
      <c r="HO28" s="356"/>
      <c r="HP28" s="356"/>
      <c r="HQ28" s="356"/>
      <c r="HR28" s="356"/>
      <c r="HS28" s="356"/>
      <c r="HT28" s="356"/>
      <c r="HU28" s="356"/>
      <c r="HV28" s="356"/>
      <c r="HW28" s="356"/>
      <c r="HX28" s="356"/>
      <c r="HY28" s="356"/>
      <c r="HZ28" s="356"/>
      <c r="IA28" s="356"/>
      <c r="IB28" s="356"/>
      <c r="IC28" s="356"/>
      <c r="ID28" s="356"/>
      <c r="IE28" s="356"/>
      <c r="IF28" s="356"/>
      <c r="IG28" s="356"/>
      <c r="IH28" s="356"/>
      <c r="II28" s="356"/>
      <c r="IJ28" s="356"/>
      <c r="IK28" s="356"/>
      <c r="IL28" s="356"/>
      <c r="IM28" s="356"/>
      <c r="IN28" s="356"/>
      <c r="IO28" s="356"/>
      <c r="IP28" s="356"/>
      <c r="IQ28" s="356"/>
      <c r="IR28" s="356"/>
      <c r="IS28" s="356"/>
      <c r="IT28" s="356"/>
      <c r="IU28" s="356"/>
      <c r="IV28" s="356"/>
      <c r="IW28" s="356"/>
      <c r="IX28" s="356"/>
      <c r="IY28" s="356"/>
      <c r="IZ28" s="356"/>
      <c r="JA28" s="356"/>
      <c r="JB28" s="356"/>
      <c r="JC28" s="356"/>
      <c r="JD28" s="356"/>
      <c r="JE28" s="356"/>
      <c r="JF28" s="356"/>
      <c r="JG28" s="356"/>
      <c r="JH28" s="356"/>
      <c r="JI28" s="356"/>
      <c r="JJ28" s="356"/>
      <c r="JK28" s="356"/>
      <c r="JL28" s="356"/>
      <c r="JM28" s="356"/>
      <c r="JN28" s="356"/>
      <c r="JO28" s="356"/>
      <c r="JP28" s="356"/>
      <c r="JQ28" s="356"/>
      <c r="JR28" s="356"/>
      <c r="JS28" s="356"/>
      <c r="JT28" s="356"/>
      <c r="JU28" s="356"/>
      <c r="JV28" s="356"/>
      <c r="JW28" s="356"/>
      <c r="JX28" s="356"/>
      <c r="JY28" s="356"/>
      <c r="JZ28" s="356"/>
      <c r="KA28" s="356"/>
      <c r="KB28" s="356"/>
      <c r="KC28" s="356"/>
      <c r="KD28" s="356"/>
      <c r="KE28" s="356"/>
      <c r="KF28" s="356"/>
      <c r="KG28" s="356"/>
      <c r="KH28" s="356"/>
      <c r="KI28" s="356"/>
      <c r="KJ28" s="356"/>
      <c r="KK28" s="356"/>
      <c r="KL28" s="356"/>
      <c r="KM28" s="356"/>
      <c r="KN28" s="356"/>
      <c r="KO28" s="356"/>
      <c r="KP28" s="356"/>
      <c r="KQ28" s="356"/>
      <c r="KR28" s="356"/>
      <c r="KS28" s="356"/>
      <c r="KT28" s="356"/>
      <c r="KU28" s="356"/>
      <c r="KV28" s="356"/>
      <c r="KW28" s="356"/>
      <c r="KX28" s="356"/>
      <c r="KY28" s="356"/>
      <c r="KZ28" s="356"/>
      <c r="LA28" s="356"/>
      <c r="LB28" s="356"/>
      <c r="LC28" s="356"/>
      <c r="LD28" s="356"/>
      <c r="LE28" s="356"/>
      <c r="LF28" s="356"/>
      <c r="LG28" s="356"/>
      <c r="LH28" s="356"/>
      <c r="LI28" s="356"/>
      <c r="LJ28" s="356"/>
      <c r="LK28" s="356"/>
      <c r="LL28" s="356"/>
      <c r="LM28" s="356"/>
      <c r="LN28" s="356"/>
      <c r="LO28" s="356"/>
      <c r="LP28" s="356"/>
      <c r="LQ28" s="356"/>
      <c r="LR28" s="356"/>
      <c r="LS28" s="356"/>
      <c r="LT28" s="356"/>
      <c r="LU28" s="356"/>
      <c r="LV28" s="356"/>
      <c r="LW28" s="356"/>
      <c r="LX28" s="356"/>
      <c r="LY28" s="356"/>
      <c r="LZ28" s="356"/>
      <c r="MA28" s="356"/>
      <c r="MB28" s="356"/>
      <c r="MC28" s="356"/>
      <c r="MD28" s="356"/>
      <c r="ME28" s="356"/>
      <c r="MF28" s="356"/>
      <c r="MG28" s="356"/>
      <c r="MH28" s="356"/>
      <c r="MI28" s="356"/>
      <c r="MJ28" s="356"/>
      <c r="MK28" s="356"/>
      <c r="ML28" s="356"/>
      <c r="MM28" s="356"/>
      <c r="MN28" s="356"/>
      <c r="MO28" s="356"/>
      <c r="MP28" s="356"/>
      <c r="MQ28" s="356"/>
      <c r="MR28" s="356"/>
      <c r="MS28" s="356"/>
      <c r="MT28" s="356"/>
      <c r="MU28" s="356"/>
      <c r="MV28" s="356"/>
      <c r="MW28" s="356"/>
      <c r="MX28" s="356"/>
      <c r="MY28" s="356"/>
      <c r="MZ28" s="356"/>
      <c r="NA28" s="356"/>
      <c r="NB28" s="356"/>
      <c r="NC28" s="356"/>
      <c r="ND28" s="356"/>
      <c r="NE28" s="356"/>
      <c r="NF28" s="356"/>
      <c r="NG28" s="356"/>
      <c r="NH28" s="356"/>
      <c r="NI28" s="356"/>
      <c r="NJ28" s="356"/>
      <c r="NK28" s="356"/>
      <c r="NL28" s="356"/>
      <c r="NM28" s="356"/>
      <c r="NN28" s="356"/>
      <c r="NO28" s="356"/>
      <c r="NP28" s="356"/>
      <c r="NQ28" s="356"/>
      <c r="NR28" s="356"/>
      <c r="NS28" s="356"/>
      <c r="NT28" s="356"/>
      <c r="NU28" s="356"/>
      <c r="NV28" s="356"/>
      <c r="NW28" s="356"/>
      <c r="NX28" s="356"/>
      <c r="NY28" s="356"/>
      <c r="NZ28" s="356"/>
      <c r="OA28" s="356"/>
      <c r="OB28" s="356"/>
      <c r="OC28" s="356"/>
      <c r="OD28" s="356"/>
      <c r="OE28" s="356"/>
      <c r="OF28" s="356"/>
      <c r="OG28" s="356"/>
      <c r="OH28" s="356"/>
      <c r="OI28" s="356"/>
      <c r="OJ28" s="356"/>
      <c r="OK28" s="356"/>
      <c r="OL28" s="356"/>
      <c r="OM28" s="356"/>
      <c r="ON28" s="356"/>
      <c r="OO28" s="356"/>
      <c r="OP28" s="356"/>
      <c r="OQ28" s="356"/>
      <c r="OR28" s="356"/>
      <c r="OS28" s="356"/>
      <c r="OT28" s="356"/>
      <c r="OU28" s="356"/>
      <c r="OV28" s="356"/>
      <c r="OW28" s="356"/>
      <c r="OX28" s="356"/>
      <c r="OY28" s="356"/>
      <c r="OZ28" s="356"/>
      <c r="PA28" s="356"/>
      <c r="PB28" s="356"/>
      <c r="PC28" s="356"/>
      <c r="PD28" s="356"/>
      <c r="PE28" s="356"/>
      <c r="PF28" s="356"/>
      <c r="PG28" s="356"/>
      <c r="PH28" s="356"/>
      <c r="PI28" s="356"/>
      <c r="PJ28" s="356"/>
      <c r="PK28" s="356"/>
      <c r="PL28" s="356"/>
      <c r="PM28" s="356"/>
      <c r="PN28" s="356"/>
      <c r="PO28" s="356"/>
      <c r="PP28" s="356"/>
      <c r="PQ28" s="356"/>
      <c r="PR28" s="356"/>
      <c r="PS28" s="356"/>
      <c r="PT28" s="356"/>
      <c r="PU28" s="356"/>
      <c r="PV28" s="356"/>
      <c r="PW28" s="356"/>
      <c r="PX28" s="356"/>
      <c r="PY28" s="356"/>
      <c r="PZ28" s="356"/>
      <c r="QA28" s="356"/>
      <c r="QB28" s="356"/>
      <c r="QC28" s="356"/>
      <c r="QD28" s="356"/>
      <c r="QE28" s="356"/>
      <c r="QF28" s="356"/>
      <c r="QG28" s="356"/>
      <c r="QH28" s="356"/>
      <c r="QI28" s="356"/>
      <c r="QJ28" s="356"/>
      <c r="QK28" s="356"/>
      <c r="QL28" s="356"/>
      <c r="QM28" s="356"/>
      <c r="QN28" s="356"/>
      <c r="QO28" s="356"/>
      <c r="QP28" s="356"/>
      <c r="QQ28" s="356"/>
      <c r="QR28" s="356"/>
      <c r="QS28" s="356"/>
      <c r="QT28" s="356"/>
      <c r="QU28" s="356"/>
      <c r="QV28" s="356"/>
      <c r="QW28" s="356"/>
      <c r="QX28" s="356"/>
      <c r="QY28" s="356"/>
      <c r="QZ28" s="356"/>
      <c r="RA28" s="356"/>
      <c r="RB28" s="356"/>
      <c r="RC28" s="356"/>
      <c r="RD28" s="356"/>
      <c r="RE28" s="356"/>
      <c r="RF28" s="356"/>
      <c r="RG28" s="356"/>
      <c r="RH28" s="356"/>
      <c r="RI28" s="356"/>
      <c r="RJ28" s="356"/>
      <c r="RK28" s="356"/>
      <c r="RL28" s="356"/>
      <c r="RM28" s="356"/>
      <c r="RN28" s="356"/>
      <c r="RO28" s="356"/>
      <c r="RP28" s="356"/>
      <c r="RQ28" s="356"/>
      <c r="RR28" s="356"/>
      <c r="RS28" s="356"/>
      <c r="RT28" s="356"/>
      <c r="RU28" s="356"/>
      <c r="RV28" s="356"/>
      <c r="RW28" s="356"/>
      <c r="RX28" s="356"/>
      <c r="RY28" s="356"/>
      <c r="RZ28" s="356"/>
      <c r="SA28" s="356"/>
      <c r="SB28" s="356"/>
      <c r="SC28" s="356"/>
      <c r="SD28" s="356"/>
      <c r="SE28" s="356"/>
      <c r="SF28" s="356"/>
      <c r="SG28" s="356"/>
      <c r="SH28" s="356"/>
      <c r="SI28" s="356"/>
      <c r="SJ28" s="356"/>
      <c r="SK28" s="356"/>
      <c r="SL28" s="356"/>
      <c r="SM28" s="356"/>
      <c r="SN28" s="356"/>
      <c r="SO28" s="356"/>
      <c r="SP28" s="356"/>
      <c r="SQ28" s="356"/>
      <c r="SR28" s="356"/>
      <c r="SS28" s="356"/>
      <c r="ST28" s="356"/>
      <c r="SU28" s="356"/>
      <c r="SV28" s="356"/>
      <c r="SW28" s="356"/>
      <c r="SX28" s="356"/>
      <c r="SY28" s="356"/>
      <c r="SZ28" s="356"/>
      <c r="TA28" s="356"/>
      <c r="TB28" s="356"/>
      <c r="TC28" s="356"/>
      <c r="TD28" s="356"/>
      <c r="TE28" s="356"/>
      <c r="TF28" s="356"/>
      <c r="TG28" s="356"/>
      <c r="TH28" s="356"/>
      <c r="TI28" s="356"/>
      <c r="TJ28" s="356"/>
      <c r="TK28" s="356"/>
      <c r="TL28" s="356"/>
      <c r="TM28" s="356"/>
      <c r="TN28" s="356"/>
      <c r="TO28" s="356"/>
      <c r="TP28" s="356"/>
      <c r="TQ28" s="356"/>
      <c r="TR28" s="356"/>
      <c r="TS28" s="356"/>
      <c r="TT28" s="356"/>
      <c r="TU28" s="356"/>
      <c r="TV28" s="356"/>
      <c r="TW28" s="356"/>
      <c r="TX28" s="356"/>
      <c r="TY28" s="356"/>
      <c r="TZ28" s="356"/>
      <c r="UA28" s="356"/>
      <c r="UB28" s="356"/>
      <c r="UC28" s="356"/>
      <c r="UD28" s="356"/>
      <c r="UE28" s="356"/>
      <c r="UF28" s="356"/>
      <c r="UG28" s="356"/>
      <c r="UH28" s="356"/>
      <c r="UI28" s="356"/>
      <c r="UJ28" s="356"/>
      <c r="UK28" s="356"/>
      <c r="UL28" s="356"/>
      <c r="UM28" s="356"/>
      <c r="UN28" s="356"/>
      <c r="UO28" s="356"/>
      <c r="UP28" s="356"/>
      <c r="UQ28" s="356"/>
      <c r="UR28" s="356"/>
      <c r="US28" s="356"/>
      <c r="UT28" s="356"/>
      <c r="UU28" s="356"/>
      <c r="UV28" s="356"/>
      <c r="UW28" s="356"/>
      <c r="UX28" s="356"/>
      <c r="UY28" s="356"/>
      <c r="UZ28" s="356"/>
      <c r="VA28" s="356"/>
      <c r="VB28" s="356"/>
      <c r="VC28" s="356"/>
      <c r="VD28" s="356"/>
      <c r="VE28" s="356"/>
      <c r="VF28" s="356"/>
      <c r="VG28" s="356"/>
      <c r="VH28" s="356"/>
      <c r="VI28" s="356"/>
      <c r="VJ28" s="356"/>
      <c r="VK28" s="356"/>
      <c r="VL28" s="356"/>
      <c r="VM28" s="356"/>
      <c r="VN28" s="356"/>
      <c r="VO28" s="356"/>
      <c r="VP28" s="356"/>
      <c r="VQ28" s="356"/>
      <c r="VR28" s="356"/>
      <c r="VS28" s="356"/>
      <c r="VT28" s="356"/>
      <c r="VU28" s="356"/>
      <c r="VV28" s="356"/>
      <c r="VW28" s="356"/>
      <c r="VX28" s="356"/>
      <c r="VY28" s="356"/>
      <c r="VZ28" s="356"/>
      <c r="WA28" s="356"/>
      <c r="WB28" s="356"/>
      <c r="WC28" s="356"/>
      <c r="WD28" s="356"/>
      <c r="WE28" s="356"/>
      <c r="WF28" s="356"/>
      <c r="WG28" s="356"/>
      <c r="WH28" s="356"/>
      <c r="WI28" s="356"/>
      <c r="WJ28" s="356"/>
      <c r="WK28" s="356"/>
      <c r="WL28" s="356"/>
      <c r="WM28" s="356"/>
      <c r="WN28" s="356"/>
      <c r="WO28" s="356"/>
      <c r="WP28" s="356"/>
      <c r="WQ28" s="356"/>
      <c r="WR28" s="356"/>
      <c r="WS28" s="356"/>
      <c r="WT28" s="356"/>
      <c r="WU28" s="356"/>
      <c r="WV28" s="356"/>
      <c r="WW28" s="356"/>
      <c r="WX28" s="356"/>
      <c r="WY28" s="356"/>
      <c r="WZ28" s="356"/>
      <c r="XA28" s="356"/>
      <c r="XB28" s="356"/>
      <c r="XC28" s="356"/>
      <c r="XD28" s="356"/>
      <c r="XE28" s="356"/>
      <c r="XF28" s="356"/>
      <c r="XG28" s="356"/>
      <c r="XH28" s="356"/>
      <c r="XI28" s="356"/>
      <c r="XJ28" s="356"/>
      <c r="XK28" s="356"/>
      <c r="XL28" s="356"/>
      <c r="XM28" s="356"/>
      <c r="XN28" s="356"/>
      <c r="XO28" s="356"/>
      <c r="XP28" s="356"/>
      <c r="XQ28" s="356"/>
      <c r="XR28" s="356"/>
      <c r="XS28" s="356"/>
      <c r="XT28" s="356"/>
      <c r="XU28" s="356"/>
      <c r="XV28" s="356"/>
      <c r="XW28" s="356"/>
      <c r="XX28" s="356"/>
      <c r="XY28" s="356"/>
      <c r="XZ28" s="356"/>
      <c r="YA28" s="356"/>
      <c r="YB28" s="356"/>
      <c r="YC28" s="356"/>
      <c r="YD28" s="356"/>
      <c r="YE28" s="356"/>
      <c r="YF28" s="356"/>
      <c r="YG28" s="356"/>
      <c r="YH28" s="356"/>
      <c r="YI28" s="356"/>
      <c r="YJ28" s="356"/>
      <c r="YK28" s="356"/>
      <c r="YL28" s="356"/>
      <c r="YM28" s="356"/>
      <c r="YN28" s="356"/>
      <c r="YO28" s="356"/>
      <c r="YP28" s="356"/>
      <c r="YQ28" s="356"/>
      <c r="YR28" s="356"/>
      <c r="YS28" s="356"/>
      <c r="YT28" s="356"/>
      <c r="YU28" s="356"/>
      <c r="YV28" s="356"/>
      <c r="YW28" s="356"/>
      <c r="YX28" s="356"/>
      <c r="YY28" s="356"/>
      <c r="YZ28" s="356"/>
      <c r="ZA28" s="356"/>
      <c r="ZB28" s="356"/>
      <c r="ZC28" s="356"/>
      <c r="ZD28" s="356"/>
      <c r="ZE28" s="356"/>
      <c r="ZF28" s="356"/>
      <c r="ZG28" s="356"/>
      <c r="ZH28" s="356"/>
      <c r="ZI28" s="356"/>
      <c r="ZJ28" s="356"/>
      <c r="ZK28" s="356"/>
      <c r="ZL28" s="356"/>
      <c r="ZM28" s="356"/>
      <c r="ZN28" s="356"/>
      <c r="ZO28" s="356"/>
      <c r="ZP28" s="356"/>
      <c r="ZQ28" s="356"/>
      <c r="ZR28" s="356"/>
      <c r="ZS28" s="356"/>
      <c r="ZT28" s="356"/>
      <c r="ZU28" s="356"/>
      <c r="ZV28" s="356"/>
      <c r="ZW28" s="356"/>
      <c r="ZX28" s="356"/>
      <c r="ZY28" s="356"/>
      <c r="ZZ28" s="356"/>
      <c r="AAA28" s="356"/>
      <c r="AAB28" s="356"/>
      <c r="AAC28" s="356"/>
      <c r="AAD28" s="356"/>
      <c r="AAE28" s="356"/>
      <c r="AAF28" s="356"/>
      <c r="AAG28" s="356"/>
      <c r="AAH28" s="356"/>
      <c r="AAI28" s="356"/>
      <c r="AAJ28" s="356"/>
      <c r="AAK28" s="356"/>
      <c r="AAL28" s="356"/>
      <c r="AAM28" s="356"/>
      <c r="AAN28" s="356"/>
      <c r="AAO28" s="356"/>
      <c r="AAP28" s="356"/>
      <c r="AAQ28" s="356"/>
      <c r="AAR28" s="356"/>
      <c r="AAS28" s="356"/>
      <c r="AAT28" s="356"/>
      <c r="AAU28" s="356"/>
      <c r="AAV28" s="356"/>
      <c r="AAW28" s="356"/>
      <c r="AAX28" s="356"/>
      <c r="AAY28" s="356"/>
      <c r="AAZ28" s="356"/>
      <c r="ABA28" s="356"/>
      <c r="ABB28" s="356"/>
      <c r="ABC28" s="356"/>
      <c r="ABD28" s="356"/>
      <c r="ABE28" s="356"/>
      <c r="ABF28" s="356"/>
      <c r="ABG28" s="356"/>
      <c r="ABH28" s="356"/>
      <c r="ABI28" s="356"/>
      <c r="ABJ28" s="356"/>
      <c r="ABK28" s="356"/>
      <c r="ABL28" s="356"/>
      <c r="ABM28" s="356"/>
      <c r="ABN28" s="356"/>
      <c r="ABO28" s="356"/>
      <c r="ABP28" s="356"/>
      <c r="ABQ28" s="356"/>
      <c r="ABR28" s="356"/>
      <c r="ABS28" s="356"/>
      <c r="ABT28" s="356"/>
      <c r="ABU28" s="356"/>
      <c r="ABV28" s="356"/>
      <c r="ABW28" s="356"/>
      <c r="ABX28" s="356"/>
      <c r="ABY28" s="356"/>
      <c r="ABZ28" s="356"/>
      <c r="ACA28" s="356"/>
      <c r="ACB28" s="356"/>
      <c r="ACC28" s="356"/>
      <c r="ACD28" s="356"/>
      <c r="ACE28" s="356"/>
      <c r="ACF28" s="356"/>
      <c r="ACG28" s="356"/>
      <c r="ACH28" s="356"/>
      <c r="ACI28" s="356"/>
      <c r="ACJ28" s="356"/>
      <c r="ACK28" s="356"/>
      <c r="ACL28" s="356"/>
      <c r="ACM28" s="356"/>
      <c r="ACN28" s="356"/>
      <c r="ACO28" s="356"/>
      <c r="ACP28" s="356"/>
      <c r="ACQ28" s="356"/>
      <c r="ACR28" s="356"/>
      <c r="ACS28" s="356"/>
      <c r="ACT28" s="356"/>
      <c r="ACU28" s="356"/>
      <c r="ACV28" s="356"/>
      <c r="ACW28" s="356"/>
      <c r="ACX28" s="356"/>
      <c r="ACY28" s="356"/>
      <c r="ACZ28" s="356"/>
      <c r="ADA28" s="356"/>
      <c r="ADB28" s="356"/>
      <c r="ADC28" s="356"/>
      <c r="ADD28" s="356"/>
      <c r="ADE28" s="356"/>
      <c r="ADF28" s="356"/>
      <c r="ADG28" s="356"/>
      <c r="ADH28" s="356"/>
      <c r="ADI28" s="356"/>
      <c r="ADJ28" s="356"/>
      <c r="ADK28" s="356"/>
      <c r="ADL28" s="356"/>
      <c r="ADM28" s="356"/>
      <c r="ADN28" s="356"/>
      <c r="ADO28" s="356"/>
      <c r="ADP28" s="356"/>
      <c r="ADQ28" s="356"/>
      <c r="ADR28" s="356"/>
      <c r="ADS28" s="356"/>
      <c r="ADT28" s="356"/>
      <c r="ADU28" s="356"/>
      <c r="ADV28" s="356"/>
      <c r="ADW28" s="356"/>
      <c r="ADX28" s="356"/>
      <c r="ADY28" s="356"/>
      <c r="ADZ28" s="356"/>
      <c r="AEA28" s="356"/>
      <c r="AEB28" s="356"/>
      <c r="AEC28" s="356"/>
      <c r="AED28" s="356"/>
      <c r="AEE28" s="356"/>
      <c r="AEF28" s="356"/>
      <c r="AEG28" s="356"/>
      <c r="AEH28" s="356"/>
      <c r="AEI28" s="356"/>
      <c r="AEJ28" s="356"/>
      <c r="AEK28" s="356"/>
      <c r="AEL28" s="356"/>
      <c r="AEM28" s="356"/>
      <c r="AEN28" s="356"/>
      <c r="AEO28" s="356"/>
      <c r="AEP28" s="356"/>
      <c r="AEQ28" s="356"/>
      <c r="AER28" s="356"/>
      <c r="AES28" s="356"/>
      <c r="AET28" s="356"/>
      <c r="AEU28" s="356"/>
      <c r="AEV28" s="356"/>
      <c r="AEW28" s="356"/>
      <c r="AEX28" s="356"/>
      <c r="AEY28" s="356"/>
      <c r="AEZ28" s="356"/>
      <c r="AFA28" s="356"/>
      <c r="AFB28" s="356"/>
      <c r="AFC28" s="356"/>
      <c r="AFD28" s="356"/>
      <c r="AFE28" s="356"/>
      <c r="AFF28" s="356"/>
      <c r="AFG28" s="356"/>
      <c r="AFH28" s="356"/>
      <c r="AFI28" s="356"/>
      <c r="AFJ28" s="356"/>
      <c r="AFK28" s="356"/>
      <c r="AFL28" s="356"/>
      <c r="AFM28" s="356"/>
      <c r="AFN28" s="356"/>
      <c r="AFO28" s="356"/>
      <c r="AFP28" s="356"/>
      <c r="AFQ28" s="356"/>
      <c r="AFR28" s="356"/>
      <c r="AFS28" s="356"/>
      <c r="AFT28" s="356"/>
      <c r="AFU28" s="356"/>
      <c r="AFV28" s="356"/>
      <c r="AFW28" s="356"/>
      <c r="AFX28" s="356"/>
      <c r="AFY28" s="356"/>
      <c r="AFZ28" s="356"/>
      <c r="AGA28" s="356"/>
    </row>
    <row r="29" spans="1:859" s="261" customFormat="1" ht="33.950000000000003" customHeight="1" x14ac:dyDescent="0.2">
      <c r="A29" s="184" t="str">
        <f ca="1">IF((O29="X"),"■",IF(OR((O29&gt;=120),(O29="N/A")),"▲",IF(AND((O29&gt;=90),(O29&lt;120)),"►",IF(AND((O29&lt;90),(O29&gt;=0)),"◄",IF((O29&lt;0),"▼","")))))</f>
        <v>▲</v>
      </c>
      <c r="B29" s="184" t="s">
        <v>20</v>
      </c>
      <c r="C29" s="195" t="s">
        <v>333</v>
      </c>
      <c r="D29" s="184" t="s">
        <v>22</v>
      </c>
      <c r="E29" s="184" t="s">
        <v>334</v>
      </c>
      <c r="F29" s="184" t="s">
        <v>335</v>
      </c>
      <c r="G29" s="145" t="s">
        <v>336</v>
      </c>
      <c r="H29" s="184" t="s">
        <v>337</v>
      </c>
      <c r="I29" s="191">
        <v>521780.88</v>
      </c>
      <c r="J29" s="192">
        <v>196059.62</v>
      </c>
      <c r="K29" s="192">
        <f>I29-J29</f>
        <v>325721.26</v>
      </c>
      <c r="L29" s="184" t="s">
        <v>27</v>
      </c>
      <c r="M29" s="193">
        <v>42155</v>
      </c>
      <c r="N29" s="193">
        <v>42521</v>
      </c>
      <c r="O29" s="184">
        <f ca="1">IF((N29="INDETERMINADO"),"N/A",IF((L29="ENCERRADO"),"X",(N29-TODAY())))</f>
        <v>302</v>
      </c>
      <c r="P29" s="184" t="s">
        <v>50</v>
      </c>
      <c r="Q29" s="183" t="s">
        <v>319</v>
      </c>
      <c r="R29" s="184" t="s">
        <v>30</v>
      </c>
      <c r="S29" s="195" t="s">
        <v>87</v>
      </c>
      <c r="T29" s="194"/>
      <c r="U29" s="195" t="s">
        <v>43</v>
      </c>
      <c r="V29" s="183" t="s">
        <v>1095</v>
      </c>
      <c r="W29" s="194" t="s">
        <v>1401</v>
      </c>
      <c r="X29" s="356"/>
      <c r="Y29" s="356"/>
      <c r="Z29" s="356"/>
      <c r="AA29" s="356"/>
      <c r="AB29" s="356"/>
      <c r="AC29" s="356"/>
      <c r="AD29" s="356"/>
      <c r="AE29" s="356"/>
      <c r="AF29" s="356"/>
      <c r="AG29" s="356"/>
      <c r="AH29" s="356"/>
      <c r="AI29" s="356"/>
      <c r="AJ29" s="356"/>
      <c r="AK29" s="356"/>
      <c r="AL29" s="356"/>
      <c r="AM29" s="356"/>
      <c r="AN29" s="356"/>
      <c r="AO29" s="356"/>
      <c r="AP29" s="356"/>
      <c r="AQ29" s="356"/>
      <c r="AR29" s="356"/>
      <c r="AS29" s="356"/>
      <c r="AT29" s="356"/>
      <c r="AU29" s="356"/>
      <c r="AV29" s="356"/>
      <c r="AW29" s="356"/>
      <c r="AX29" s="356"/>
      <c r="AY29" s="356"/>
      <c r="AZ29" s="356"/>
      <c r="BA29" s="356"/>
      <c r="BB29" s="356"/>
      <c r="BC29" s="356"/>
      <c r="BD29" s="356"/>
      <c r="BE29" s="356"/>
      <c r="BF29" s="356"/>
      <c r="BG29" s="356"/>
      <c r="BH29" s="356"/>
      <c r="BI29" s="356"/>
      <c r="BJ29" s="356"/>
      <c r="BK29" s="356"/>
      <c r="BL29" s="356"/>
      <c r="BM29" s="356"/>
      <c r="BN29" s="356"/>
      <c r="BO29" s="356"/>
      <c r="BP29" s="356"/>
      <c r="BQ29" s="356"/>
      <c r="BR29" s="356"/>
      <c r="BS29" s="356"/>
      <c r="BT29" s="356"/>
      <c r="BU29" s="356"/>
      <c r="BV29" s="356"/>
      <c r="BW29" s="356"/>
      <c r="BX29" s="356"/>
      <c r="BY29" s="356"/>
      <c r="BZ29" s="356"/>
      <c r="CA29" s="356"/>
      <c r="CB29" s="356"/>
      <c r="CC29" s="356"/>
      <c r="CD29" s="356"/>
      <c r="CE29" s="356"/>
      <c r="CF29" s="356"/>
      <c r="CG29" s="356"/>
      <c r="CH29" s="356"/>
      <c r="CI29" s="356"/>
      <c r="CJ29" s="356"/>
      <c r="CK29" s="356"/>
      <c r="CL29" s="356"/>
      <c r="CM29" s="356"/>
      <c r="CN29" s="356"/>
      <c r="CO29" s="356"/>
      <c r="CP29" s="356"/>
      <c r="CQ29" s="356"/>
      <c r="CR29" s="356"/>
      <c r="CS29" s="356"/>
      <c r="CT29" s="356"/>
      <c r="CU29" s="356"/>
      <c r="CV29" s="356"/>
      <c r="CW29" s="356"/>
      <c r="CX29" s="356"/>
      <c r="CY29" s="356"/>
      <c r="CZ29" s="356"/>
      <c r="DA29" s="356"/>
      <c r="DB29" s="356"/>
      <c r="DC29" s="356"/>
      <c r="DD29" s="356"/>
      <c r="DE29" s="356"/>
      <c r="DF29" s="356"/>
      <c r="DG29" s="356"/>
      <c r="DH29" s="356"/>
      <c r="DI29" s="356"/>
      <c r="DJ29" s="356"/>
      <c r="DK29" s="356"/>
      <c r="DL29" s="356"/>
      <c r="DM29" s="356"/>
      <c r="DN29" s="356"/>
      <c r="DO29" s="356"/>
      <c r="DP29" s="356"/>
      <c r="DQ29" s="356"/>
      <c r="DR29" s="356"/>
      <c r="DS29" s="356"/>
      <c r="DT29" s="356"/>
      <c r="DU29" s="356"/>
      <c r="DV29" s="356"/>
      <c r="DW29" s="356"/>
      <c r="DX29" s="356"/>
      <c r="DY29" s="356"/>
      <c r="DZ29" s="356"/>
      <c r="EA29" s="356"/>
      <c r="EB29" s="356"/>
      <c r="EC29" s="356"/>
      <c r="ED29" s="356"/>
      <c r="EE29" s="356"/>
      <c r="EF29" s="356"/>
      <c r="EG29" s="356"/>
      <c r="EH29" s="356"/>
      <c r="EI29" s="356"/>
      <c r="EJ29" s="356"/>
      <c r="EK29" s="356"/>
      <c r="EL29" s="356"/>
      <c r="EM29" s="356"/>
      <c r="EN29" s="356"/>
      <c r="EO29" s="356"/>
      <c r="EP29" s="356"/>
      <c r="EQ29" s="356"/>
      <c r="ER29" s="356"/>
      <c r="ES29" s="356"/>
      <c r="ET29" s="356"/>
      <c r="EU29" s="356"/>
      <c r="EV29" s="356"/>
      <c r="EW29" s="356"/>
      <c r="EX29" s="356"/>
      <c r="EY29" s="356"/>
      <c r="EZ29" s="356"/>
      <c r="FA29" s="356"/>
      <c r="FB29" s="356"/>
      <c r="FC29" s="356"/>
      <c r="FD29" s="356"/>
      <c r="FE29" s="356"/>
      <c r="FF29" s="356"/>
      <c r="FG29" s="356"/>
      <c r="FH29" s="356"/>
      <c r="FI29" s="356"/>
      <c r="FJ29" s="356"/>
      <c r="FK29" s="356"/>
      <c r="FL29" s="356"/>
      <c r="FM29" s="356"/>
      <c r="FN29" s="356"/>
      <c r="FO29" s="356"/>
      <c r="FP29" s="356"/>
      <c r="FQ29" s="356"/>
      <c r="FR29" s="356"/>
      <c r="FS29" s="356"/>
      <c r="FT29" s="356"/>
      <c r="FU29" s="356"/>
      <c r="FV29" s="356"/>
      <c r="FW29" s="356"/>
      <c r="FX29" s="356"/>
      <c r="FY29" s="356"/>
      <c r="FZ29" s="356"/>
      <c r="GA29" s="356"/>
      <c r="GB29" s="356"/>
      <c r="GC29" s="356"/>
      <c r="GD29" s="356"/>
      <c r="GE29" s="356"/>
      <c r="GF29" s="356"/>
      <c r="GG29" s="356"/>
      <c r="GH29" s="356"/>
      <c r="GI29" s="356"/>
      <c r="GJ29" s="356"/>
      <c r="GK29" s="356"/>
      <c r="GL29" s="356"/>
      <c r="GM29" s="356"/>
      <c r="GN29" s="356"/>
      <c r="GO29" s="356"/>
      <c r="GP29" s="356"/>
      <c r="GQ29" s="356"/>
      <c r="GR29" s="356"/>
      <c r="GS29" s="356"/>
      <c r="GT29" s="356"/>
      <c r="GU29" s="356"/>
      <c r="GV29" s="356"/>
      <c r="GW29" s="356"/>
      <c r="GX29" s="356"/>
      <c r="GY29" s="356"/>
      <c r="GZ29" s="356"/>
      <c r="HA29" s="356"/>
      <c r="HB29" s="356"/>
      <c r="HC29" s="356"/>
      <c r="HD29" s="356"/>
      <c r="HE29" s="356"/>
      <c r="HF29" s="356"/>
      <c r="HG29" s="356"/>
      <c r="HH29" s="356"/>
      <c r="HI29" s="356"/>
      <c r="HJ29" s="356"/>
      <c r="HK29" s="356"/>
      <c r="HL29" s="356"/>
      <c r="HM29" s="356"/>
      <c r="HN29" s="356"/>
      <c r="HO29" s="356"/>
      <c r="HP29" s="356"/>
      <c r="HQ29" s="356"/>
      <c r="HR29" s="356"/>
      <c r="HS29" s="356"/>
      <c r="HT29" s="356"/>
      <c r="HU29" s="356"/>
      <c r="HV29" s="356"/>
      <c r="HW29" s="356"/>
      <c r="HX29" s="356"/>
      <c r="HY29" s="356"/>
      <c r="HZ29" s="356"/>
      <c r="IA29" s="356"/>
      <c r="IB29" s="356"/>
      <c r="IC29" s="356"/>
      <c r="ID29" s="356"/>
      <c r="IE29" s="356"/>
      <c r="IF29" s="356"/>
      <c r="IG29" s="356"/>
      <c r="IH29" s="356"/>
      <c r="II29" s="356"/>
      <c r="IJ29" s="356"/>
      <c r="IK29" s="356"/>
      <c r="IL29" s="356"/>
      <c r="IM29" s="356"/>
      <c r="IN29" s="356"/>
      <c r="IO29" s="356"/>
      <c r="IP29" s="356"/>
      <c r="IQ29" s="356"/>
      <c r="IR29" s="356"/>
      <c r="IS29" s="356"/>
      <c r="IT29" s="356"/>
      <c r="IU29" s="356"/>
      <c r="IV29" s="356"/>
      <c r="IW29" s="356"/>
      <c r="IX29" s="356"/>
      <c r="IY29" s="356"/>
      <c r="IZ29" s="356"/>
      <c r="JA29" s="356"/>
      <c r="JB29" s="356"/>
      <c r="JC29" s="356"/>
      <c r="JD29" s="356"/>
      <c r="JE29" s="356"/>
      <c r="JF29" s="356"/>
      <c r="JG29" s="356"/>
      <c r="JH29" s="356"/>
      <c r="JI29" s="356"/>
      <c r="JJ29" s="356"/>
      <c r="JK29" s="356"/>
      <c r="JL29" s="356"/>
      <c r="JM29" s="356"/>
      <c r="JN29" s="356"/>
      <c r="JO29" s="356"/>
      <c r="JP29" s="356"/>
      <c r="JQ29" s="356"/>
      <c r="JR29" s="356"/>
      <c r="JS29" s="356"/>
      <c r="JT29" s="356"/>
      <c r="JU29" s="356"/>
      <c r="JV29" s="356"/>
      <c r="JW29" s="356"/>
      <c r="JX29" s="356"/>
      <c r="JY29" s="356"/>
      <c r="JZ29" s="356"/>
      <c r="KA29" s="356"/>
      <c r="KB29" s="356"/>
      <c r="KC29" s="356"/>
      <c r="KD29" s="356"/>
      <c r="KE29" s="356"/>
      <c r="KF29" s="356"/>
      <c r="KG29" s="356"/>
      <c r="KH29" s="356"/>
      <c r="KI29" s="356"/>
      <c r="KJ29" s="356"/>
      <c r="KK29" s="356"/>
      <c r="KL29" s="356"/>
      <c r="KM29" s="356"/>
      <c r="KN29" s="356"/>
      <c r="KO29" s="356"/>
      <c r="KP29" s="356"/>
      <c r="KQ29" s="356"/>
      <c r="KR29" s="356"/>
      <c r="KS29" s="356"/>
      <c r="KT29" s="356"/>
      <c r="KU29" s="356"/>
      <c r="KV29" s="356"/>
      <c r="KW29" s="356"/>
      <c r="KX29" s="356"/>
      <c r="KY29" s="356"/>
      <c r="KZ29" s="356"/>
      <c r="LA29" s="356"/>
      <c r="LB29" s="356"/>
      <c r="LC29" s="356"/>
      <c r="LD29" s="356"/>
      <c r="LE29" s="356"/>
      <c r="LF29" s="356"/>
      <c r="LG29" s="356"/>
      <c r="LH29" s="356"/>
      <c r="LI29" s="356"/>
      <c r="LJ29" s="356"/>
      <c r="LK29" s="356"/>
      <c r="LL29" s="356"/>
      <c r="LM29" s="356"/>
      <c r="LN29" s="356"/>
      <c r="LO29" s="356"/>
      <c r="LP29" s="356"/>
      <c r="LQ29" s="356"/>
      <c r="LR29" s="356"/>
      <c r="LS29" s="356"/>
      <c r="LT29" s="356"/>
      <c r="LU29" s="356"/>
      <c r="LV29" s="356"/>
      <c r="LW29" s="356"/>
      <c r="LX29" s="356"/>
      <c r="LY29" s="356"/>
      <c r="LZ29" s="356"/>
      <c r="MA29" s="356"/>
      <c r="MB29" s="356"/>
      <c r="MC29" s="356"/>
      <c r="MD29" s="356"/>
      <c r="ME29" s="356"/>
      <c r="MF29" s="356"/>
      <c r="MG29" s="356"/>
      <c r="MH29" s="356"/>
      <c r="MI29" s="356"/>
      <c r="MJ29" s="356"/>
      <c r="MK29" s="356"/>
      <c r="ML29" s="356"/>
      <c r="MM29" s="356"/>
      <c r="MN29" s="356"/>
      <c r="MO29" s="356"/>
      <c r="MP29" s="356"/>
      <c r="MQ29" s="356"/>
      <c r="MR29" s="356"/>
      <c r="MS29" s="356"/>
      <c r="MT29" s="356"/>
      <c r="MU29" s="356"/>
      <c r="MV29" s="356"/>
      <c r="MW29" s="356"/>
      <c r="MX29" s="356"/>
      <c r="MY29" s="356"/>
      <c r="MZ29" s="356"/>
      <c r="NA29" s="356"/>
      <c r="NB29" s="356"/>
      <c r="NC29" s="356"/>
      <c r="ND29" s="356"/>
      <c r="NE29" s="356"/>
      <c r="NF29" s="356"/>
      <c r="NG29" s="356"/>
      <c r="NH29" s="356"/>
      <c r="NI29" s="356"/>
      <c r="NJ29" s="356"/>
      <c r="NK29" s="356"/>
      <c r="NL29" s="356"/>
      <c r="NM29" s="356"/>
      <c r="NN29" s="356"/>
      <c r="NO29" s="356"/>
      <c r="NP29" s="356"/>
      <c r="NQ29" s="356"/>
      <c r="NR29" s="356"/>
      <c r="NS29" s="356"/>
      <c r="NT29" s="356"/>
      <c r="NU29" s="356"/>
      <c r="NV29" s="356"/>
      <c r="NW29" s="356"/>
      <c r="NX29" s="356"/>
      <c r="NY29" s="356"/>
      <c r="NZ29" s="356"/>
      <c r="OA29" s="356"/>
      <c r="OB29" s="356"/>
      <c r="OC29" s="356"/>
      <c r="OD29" s="356"/>
      <c r="OE29" s="356"/>
      <c r="OF29" s="356"/>
      <c r="OG29" s="356"/>
      <c r="OH29" s="356"/>
      <c r="OI29" s="356"/>
      <c r="OJ29" s="356"/>
      <c r="OK29" s="356"/>
      <c r="OL29" s="356"/>
      <c r="OM29" s="356"/>
      <c r="ON29" s="356"/>
      <c r="OO29" s="356"/>
      <c r="OP29" s="356"/>
      <c r="OQ29" s="356"/>
      <c r="OR29" s="356"/>
      <c r="OS29" s="356"/>
      <c r="OT29" s="356"/>
      <c r="OU29" s="356"/>
      <c r="OV29" s="356"/>
      <c r="OW29" s="356"/>
      <c r="OX29" s="356"/>
      <c r="OY29" s="356"/>
      <c r="OZ29" s="356"/>
      <c r="PA29" s="356"/>
      <c r="PB29" s="356"/>
      <c r="PC29" s="356"/>
      <c r="PD29" s="356"/>
      <c r="PE29" s="356"/>
      <c r="PF29" s="356"/>
      <c r="PG29" s="356"/>
      <c r="PH29" s="356"/>
      <c r="PI29" s="356"/>
      <c r="PJ29" s="356"/>
      <c r="PK29" s="356"/>
      <c r="PL29" s="356"/>
      <c r="PM29" s="356"/>
      <c r="PN29" s="356"/>
      <c r="PO29" s="356"/>
      <c r="PP29" s="356"/>
      <c r="PQ29" s="356"/>
      <c r="PR29" s="356"/>
      <c r="PS29" s="356"/>
      <c r="PT29" s="356"/>
      <c r="PU29" s="356"/>
      <c r="PV29" s="356"/>
      <c r="PW29" s="356"/>
      <c r="PX29" s="356"/>
      <c r="PY29" s="356"/>
      <c r="PZ29" s="356"/>
      <c r="QA29" s="356"/>
      <c r="QB29" s="356"/>
      <c r="QC29" s="356"/>
      <c r="QD29" s="356"/>
      <c r="QE29" s="356"/>
      <c r="QF29" s="356"/>
      <c r="QG29" s="356"/>
      <c r="QH29" s="356"/>
      <c r="QI29" s="356"/>
      <c r="QJ29" s="356"/>
      <c r="QK29" s="356"/>
      <c r="QL29" s="356"/>
      <c r="QM29" s="356"/>
      <c r="QN29" s="356"/>
      <c r="QO29" s="356"/>
      <c r="QP29" s="356"/>
      <c r="QQ29" s="356"/>
      <c r="QR29" s="356"/>
      <c r="QS29" s="356"/>
      <c r="QT29" s="356"/>
      <c r="QU29" s="356"/>
      <c r="QV29" s="356"/>
      <c r="QW29" s="356"/>
      <c r="QX29" s="356"/>
      <c r="QY29" s="356"/>
      <c r="QZ29" s="356"/>
      <c r="RA29" s="356"/>
      <c r="RB29" s="356"/>
      <c r="RC29" s="356"/>
      <c r="RD29" s="356"/>
      <c r="RE29" s="356"/>
      <c r="RF29" s="356"/>
      <c r="RG29" s="356"/>
      <c r="RH29" s="356"/>
      <c r="RI29" s="356"/>
      <c r="RJ29" s="356"/>
      <c r="RK29" s="356"/>
      <c r="RL29" s="356"/>
      <c r="RM29" s="356"/>
      <c r="RN29" s="356"/>
      <c r="RO29" s="356"/>
      <c r="RP29" s="356"/>
      <c r="RQ29" s="356"/>
      <c r="RR29" s="356"/>
      <c r="RS29" s="356"/>
      <c r="RT29" s="356"/>
      <c r="RU29" s="356"/>
      <c r="RV29" s="356"/>
      <c r="RW29" s="356"/>
      <c r="RX29" s="356"/>
      <c r="RY29" s="356"/>
      <c r="RZ29" s="356"/>
      <c r="SA29" s="356"/>
      <c r="SB29" s="356"/>
      <c r="SC29" s="356"/>
      <c r="SD29" s="356"/>
      <c r="SE29" s="356"/>
      <c r="SF29" s="356"/>
      <c r="SG29" s="356"/>
      <c r="SH29" s="356"/>
      <c r="SI29" s="356"/>
      <c r="SJ29" s="356"/>
      <c r="SK29" s="356"/>
      <c r="SL29" s="356"/>
      <c r="SM29" s="356"/>
      <c r="SN29" s="356"/>
      <c r="SO29" s="356"/>
      <c r="SP29" s="356"/>
      <c r="SQ29" s="356"/>
      <c r="SR29" s="356"/>
      <c r="SS29" s="356"/>
      <c r="ST29" s="356"/>
      <c r="SU29" s="356"/>
      <c r="SV29" s="356"/>
      <c r="SW29" s="356"/>
      <c r="SX29" s="356"/>
      <c r="SY29" s="356"/>
      <c r="SZ29" s="356"/>
      <c r="TA29" s="356"/>
      <c r="TB29" s="356"/>
      <c r="TC29" s="356"/>
      <c r="TD29" s="356"/>
      <c r="TE29" s="356"/>
      <c r="TF29" s="356"/>
      <c r="TG29" s="356"/>
      <c r="TH29" s="356"/>
      <c r="TI29" s="356"/>
      <c r="TJ29" s="356"/>
      <c r="TK29" s="356"/>
      <c r="TL29" s="356"/>
      <c r="TM29" s="356"/>
      <c r="TN29" s="356"/>
      <c r="TO29" s="356"/>
      <c r="TP29" s="356"/>
      <c r="TQ29" s="356"/>
      <c r="TR29" s="356"/>
      <c r="TS29" s="356"/>
      <c r="TT29" s="356"/>
      <c r="TU29" s="356"/>
      <c r="TV29" s="356"/>
      <c r="TW29" s="356"/>
      <c r="TX29" s="356"/>
      <c r="TY29" s="356"/>
      <c r="TZ29" s="356"/>
      <c r="UA29" s="356"/>
      <c r="UB29" s="356"/>
      <c r="UC29" s="356"/>
      <c r="UD29" s="356"/>
      <c r="UE29" s="356"/>
      <c r="UF29" s="356"/>
      <c r="UG29" s="356"/>
      <c r="UH29" s="356"/>
      <c r="UI29" s="356"/>
      <c r="UJ29" s="356"/>
      <c r="UK29" s="356"/>
      <c r="UL29" s="356"/>
      <c r="UM29" s="356"/>
      <c r="UN29" s="356"/>
      <c r="UO29" s="356"/>
      <c r="UP29" s="356"/>
      <c r="UQ29" s="356"/>
      <c r="UR29" s="356"/>
      <c r="US29" s="356"/>
      <c r="UT29" s="356"/>
      <c r="UU29" s="356"/>
      <c r="UV29" s="356"/>
      <c r="UW29" s="356"/>
      <c r="UX29" s="356"/>
      <c r="UY29" s="356"/>
      <c r="UZ29" s="356"/>
      <c r="VA29" s="356"/>
      <c r="VB29" s="356"/>
      <c r="VC29" s="356"/>
      <c r="VD29" s="356"/>
      <c r="VE29" s="356"/>
      <c r="VF29" s="356"/>
      <c r="VG29" s="356"/>
      <c r="VH29" s="356"/>
      <c r="VI29" s="356"/>
      <c r="VJ29" s="356"/>
      <c r="VK29" s="356"/>
      <c r="VL29" s="356"/>
      <c r="VM29" s="356"/>
      <c r="VN29" s="356"/>
      <c r="VO29" s="356"/>
      <c r="VP29" s="356"/>
      <c r="VQ29" s="356"/>
      <c r="VR29" s="356"/>
      <c r="VS29" s="356"/>
      <c r="VT29" s="356"/>
      <c r="VU29" s="356"/>
      <c r="VV29" s="356"/>
      <c r="VW29" s="356"/>
      <c r="VX29" s="356"/>
      <c r="VY29" s="356"/>
      <c r="VZ29" s="356"/>
      <c r="WA29" s="356"/>
      <c r="WB29" s="356"/>
      <c r="WC29" s="356"/>
      <c r="WD29" s="356"/>
      <c r="WE29" s="356"/>
      <c r="WF29" s="356"/>
      <c r="WG29" s="356"/>
      <c r="WH29" s="356"/>
      <c r="WI29" s="356"/>
      <c r="WJ29" s="356"/>
      <c r="WK29" s="356"/>
      <c r="WL29" s="356"/>
      <c r="WM29" s="356"/>
      <c r="WN29" s="356"/>
      <c r="WO29" s="356"/>
      <c r="WP29" s="356"/>
      <c r="WQ29" s="356"/>
      <c r="WR29" s="356"/>
      <c r="WS29" s="356"/>
      <c r="WT29" s="356"/>
      <c r="WU29" s="356"/>
      <c r="WV29" s="356"/>
      <c r="WW29" s="356"/>
      <c r="WX29" s="356"/>
      <c r="WY29" s="356"/>
      <c r="WZ29" s="356"/>
      <c r="XA29" s="356"/>
      <c r="XB29" s="356"/>
      <c r="XC29" s="356"/>
      <c r="XD29" s="356"/>
      <c r="XE29" s="356"/>
      <c r="XF29" s="356"/>
      <c r="XG29" s="356"/>
      <c r="XH29" s="356"/>
      <c r="XI29" s="356"/>
      <c r="XJ29" s="356"/>
      <c r="XK29" s="356"/>
      <c r="XL29" s="356"/>
      <c r="XM29" s="356"/>
      <c r="XN29" s="356"/>
      <c r="XO29" s="356"/>
      <c r="XP29" s="356"/>
      <c r="XQ29" s="356"/>
      <c r="XR29" s="356"/>
      <c r="XS29" s="356"/>
      <c r="XT29" s="356"/>
      <c r="XU29" s="356"/>
      <c r="XV29" s="356"/>
      <c r="XW29" s="356"/>
      <c r="XX29" s="356"/>
      <c r="XY29" s="356"/>
      <c r="XZ29" s="356"/>
      <c r="YA29" s="356"/>
      <c r="YB29" s="356"/>
      <c r="YC29" s="356"/>
      <c r="YD29" s="356"/>
      <c r="YE29" s="356"/>
      <c r="YF29" s="356"/>
      <c r="YG29" s="356"/>
      <c r="YH29" s="356"/>
      <c r="YI29" s="356"/>
      <c r="YJ29" s="356"/>
      <c r="YK29" s="356"/>
      <c r="YL29" s="356"/>
      <c r="YM29" s="356"/>
      <c r="YN29" s="356"/>
      <c r="YO29" s="356"/>
      <c r="YP29" s="356"/>
      <c r="YQ29" s="356"/>
      <c r="YR29" s="356"/>
      <c r="YS29" s="356"/>
      <c r="YT29" s="356"/>
      <c r="YU29" s="356"/>
      <c r="YV29" s="356"/>
      <c r="YW29" s="356"/>
      <c r="YX29" s="356"/>
      <c r="YY29" s="356"/>
      <c r="YZ29" s="356"/>
      <c r="ZA29" s="356"/>
      <c r="ZB29" s="356"/>
      <c r="ZC29" s="356"/>
      <c r="ZD29" s="356"/>
      <c r="ZE29" s="356"/>
      <c r="ZF29" s="356"/>
      <c r="ZG29" s="356"/>
      <c r="ZH29" s="356"/>
      <c r="ZI29" s="356"/>
      <c r="ZJ29" s="356"/>
      <c r="ZK29" s="356"/>
      <c r="ZL29" s="356"/>
      <c r="ZM29" s="356"/>
      <c r="ZN29" s="356"/>
      <c r="ZO29" s="356"/>
      <c r="ZP29" s="356"/>
      <c r="ZQ29" s="356"/>
      <c r="ZR29" s="356"/>
      <c r="ZS29" s="356"/>
      <c r="ZT29" s="356"/>
      <c r="ZU29" s="356"/>
      <c r="ZV29" s="356"/>
      <c r="ZW29" s="356"/>
      <c r="ZX29" s="356"/>
      <c r="ZY29" s="356"/>
      <c r="ZZ29" s="356"/>
      <c r="AAA29" s="356"/>
      <c r="AAB29" s="356"/>
      <c r="AAC29" s="356"/>
      <c r="AAD29" s="356"/>
      <c r="AAE29" s="356"/>
      <c r="AAF29" s="356"/>
      <c r="AAG29" s="356"/>
      <c r="AAH29" s="356"/>
      <c r="AAI29" s="356"/>
      <c r="AAJ29" s="356"/>
      <c r="AAK29" s="356"/>
      <c r="AAL29" s="356"/>
      <c r="AAM29" s="356"/>
      <c r="AAN29" s="356"/>
      <c r="AAO29" s="356"/>
      <c r="AAP29" s="356"/>
      <c r="AAQ29" s="356"/>
      <c r="AAR29" s="356"/>
      <c r="AAS29" s="356"/>
      <c r="AAT29" s="356"/>
      <c r="AAU29" s="356"/>
      <c r="AAV29" s="356"/>
      <c r="AAW29" s="356"/>
      <c r="AAX29" s="356"/>
      <c r="AAY29" s="356"/>
      <c r="AAZ29" s="356"/>
      <c r="ABA29" s="356"/>
      <c r="ABB29" s="356"/>
      <c r="ABC29" s="356"/>
      <c r="ABD29" s="356"/>
      <c r="ABE29" s="356"/>
      <c r="ABF29" s="356"/>
      <c r="ABG29" s="356"/>
      <c r="ABH29" s="356"/>
      <c r="ABI29" s="356"/>
      <c r="ABJ29" s="356"/>
      <c r="ABK29" s="356"/>
      <c r="ABL29" s="356"/>
      <c r="ABM29" s="356"/>
      <c r="ABN29" s="356"/>
      <c r="ABO29" s="356"/>
      <c r="ABP29" s="356"/>
      <c r="ABQ29" s="356"/>
      <c r="ABR29" s="356"/>
      <c r="ABS29" s="356"/>
      <c r="ABT29" s="356"/>
      <c r="ABU29" s="356"/>
      <c r="ABV29" s="356"/>
      <c r="ABW29" s="356"/>
      <c r="ABX29" s="356"/>
      <c r="ABY29" s="356"/>
      <c r="ABZ29" s="356"/>
      <c r="ACA29" s="356"/>
      <c r="ACB29" s="356"/>
      <c r="ACC29" s="356"/>
      <c r="ACD29" s="356"/>
      <c r="ACE29" s="356"/>
      <c r="ACF29" s="356"/>
      <c r="ACG29" s="356"/>
      <c r="ACH29" s="356"/>
      <c r="ACI29" s="356"/>
      <c r="ACJ29" s="356"/>
      <c r="ACK29" s="356"/>
      <c r="ACL29" s="356"/>
      <c r="ACM29" s="356"/>
      <c r="ACN29" s="356"/>
      <c r="ACO29" s="356"/>
      <c r="ACP29" s="356"/>
      <c r="ACQ29" s="356"/>
      <c r="ACR29" s="356"/>
      <c r="ACS29" s="356"/>
      <c r="ACT29" s="356"/>
      <c r="ACU29" s="356"/>
      <c r="ACV29" s="356"/>
      <c r="ACW29" s="356"/>
      <c r="ACX29" s="356"/>
      <c r="ACY29" s="356"/>
      <c r="ACZ29" s="356"/>
      <c r="ADA29" s="356"/>
      <c r="ADB29" s="356"/>
      <c r="ADC29" s="356"/>
      <c r="ADD29" s="356"/>
      <c r="ADE29" s="356"/>
      <c r="ADF29" s="356"/>
      <c r="ADG29" s="356"/>
      <c r="ADH29" s="356"/>
      <c r="ADI29" s="356"/>
      <c r="ADJ29" s="356"/>
      <c r="ADK29" s="356"/>
      <c r="ADL29" s="356"/>
      <c r="ADM29" s="356"/>
      <c r="ADN29" s="356"/>
      <c r="ADO29" s="356"/>
      <c r="ADP29" s="356"/>
      <c r="ADQ29" s="356"/>
      <c r="ADR29" s="356"/>
      <c r="ADS29" s="356"/>
      <c r="ADT29" s="356"/>
      <c r="ADU29" s="356"/>
      <c r="ADV29" s="356"/>
      <c r="ADW29" s="356"/>
      <c r="ADX29" s="356"/>
      <c r="ADY29" s="356"/>
      <c r="ADZ29" s="356"/>
      <c r="AEA29" s="356"/>
      <c r="AEB29" s="356"/>
      <c r="AEC29" s="356"/>
      <c r="AED29" s="356"/>
      <c r="AEE29" s="356"/>
      <c r="AEF29" s="356"/>
      <c r="AEG29" s="356"/>
      <c r="AEH29" s="356"/>
      <c r="AEI29" s="356"/>
      <c r="AEJ29" s="356"/>
      <c r="AEK29" s="356"/>
      <c r="AEL29" s="356"/>
      <c r="AEM29" s="356"/>
      <c r="AEN29" s="356"/>
      <c r="AEO29" s="356"/>
      <c r="AEP29" s="356"/>
      <c r="AEQ29" s="356"/>
      <c r="AER29" s="356"/>
      <c r="AES29" s="356"/>
      <c r="AET29" s="356"/>
      <c r="AEU29" s="356"/>
      <c r="AEV29" s="356"/>
      <c r="AEW29" s="356"/>
      <c r="AEX29" s="356"/>
      <c r="AEY29" s="356"/>
      <c r="AEZ29" s="356"/>
      <c r="AFA29" s="356"/>
      <c r="AFB29" s="356"/>
      <c r="AFC29" s="356"/>
      <c r="AFD29" s="356"/>
      <c r="AFE29" s="356"/>
      <c r="AFF29" s="356"/>
      <c r="AFG29" s="356"/>
      <c r="AFH29" s="356"/>
      <c r="AFI29" s="356"/>
      <c r="AFJ29" s="356"/>
      <c r="AFK29" s="356"/>
      <c r="AFL29" s="356"/>
      <c r="AFM29" s="356"/>
      <c r="AFN29" s="356"/>
      <c r="AFO29" s="356"/>
      <c r="AFP29" s="356"/>
      <c r="AFQ29" s="356"/>
      <c r="AFR29" s="356"/>
      <c r="AFS29" s="356"/>
      <c r="AFT29" s="356"/>
      <c r="AFU29" s="356"/>
      <c r="AFV29" s="356"/>
      <c r="AFW29" s="356"/>
      <c r="AFX29" s="356"/>
      <c r="AFY29" s="356"/>
      <c r="AFZ29" s="356"/>
      <c r="AGA29" s="356"/>
    </row>
    <row r="30" spans="1:859" s="184" customFormat="1" ht="33.950000000000003" customHeight="1" x14ac:dyDescent="0.2">
      <c r="A30" s="184" t="str">
        <f ca="1">IF((O30="X"),"■",IF(OR((O30&gt;=120),(O30="N/A")),"▲",IF(AND((O30&gt;=90),(O30&lt;120)),"►",IF(AND((O30&lt;90),(O30&gt;=0)),"◄",IF((O30&lt;0),"▼","")))))</f>
        <v>▲</v>
      </c>
      <c r="B30" s="184" t="s">
        <v>20</v>
      </c>
      <c r="C30" s="194" t="s">
        <v>347</v>
      </c>
      <c r="D30" s="184" t="s">
        <v>22</v>
      </c>
      <c r="E30" s="184" t="s">
        <v>348</v>
      </c>
      <c r="F30" s="184" t="s">
        <v>349</v>
      </c>
      <c r="G30" s="145" t="s">
        <v>1112</v>
      </c>
      <c r="H30" s="194" t="s">
        <v>1100</v>
      </c>
      <c r="I30" s="191">
        <v>1435461.24</v>
      </c>
      <c r="J30" s="192">
        <v>334346.03999999998</v>
      </c>
      <c r="K30" s="192">
        <f>I30-J30</f>
        <v>1101115.2</v>
      </c>
      <c r="L30" s="184" t="s">
        <v>27</v>
      </c>
      <c r="M30" s="193">
        <v>41789</v>
      </c>
      <c r="N30" s="193">
        <v>42522</v>
      </c>
      <c r="O30" s="184">
        <f ca="1">IF((N30="INDETERMINADO"),"N/A",IF((L30="ENCERRADO"),"X",(N30-TODAY())))</f>
        <v>303</v>
      </c>
      <c r="P30" s="184" t="s">
        <v>50</v>
      </c>
      <c r="Q30" s="183" t="s">
        <v>319</v>
      </c>
      <c r="R30" s="184" t="s">
        <v>30</v>
      </c>
      <c r="S30" s="194" t="s">
        <v>222</v>
      </c>
      <c r="U30" s="194" t="s">
        <v>43</v>
      </c>
      <c r="V30" s="183" t="s">
        <v>1095</v>
      </c>
      <c r="X30" s="356"/>
      <c r="Y30" s="356"/>
      <c r="Z30" s="356"/>
      <c r="AA30" s="356"/>
      <c r="AB30" s="356"/>
      <c r="AC30" s="356"/>
      <c r="AD30" s="356"/>
      <c r="AE30" s="356"/>
      <c r="AF30" s="356"/>
      <c r="AG30" s="356"/>
      <c r="AH30" s="356"/>
      <c r="AI30" s="356"/>
      <c r="AJ30" s="356"/>
      <c r="AK30" s="356"/>
      <c r="AL30" s="356"/>
      <c r="AM30" s="356"/>
      <c r="AN30" s="356"/>
      <c r="AO30" s="356"/>
      <c r="AP30" s="356"/>
      <c r="AQ30" s="356"/>
      <c r="AR30" s="356"/>
      <c r="AS30" s="356"/>
      <c r="AT30" s="356"/>
      <c r="AU30" s="356"/>
      <c r="AV30" s="356"/>
      <c r="AW30" s="356"/>
      <c r="AX30" s="356"/>
      <c r="AY30" s="356"/>
      <c r="AZ30" s="356"/>
      <c r="BA30" s="356"/>
      <c r="BB30" s="356"/>
      <c r="BC30" s="356"/>
      <c r="BD30" s="356"/>
      <c r="BE30" s="356"/>
      <c r="BF30" s="356"/>
      <c r="BG30" s="356"/>
      <c r="BH30" s="356"/>
      <c r="BI30" s="356"/>
      <c r="BJ30" s="356"/>
      <c r="BK30" s="356"/>
      <c r="BL30" s="356"/>
      <c r="BM30" s="356"/>
      <c r="BN30" s="356"/>
      <c r="BO30" s="356"/>
      <c r="BP30" s="356"/>
      <c r="BQ30" s="356"/>
      <c r="BR30" s="356"/>
      <c r="BS30" s="356"/>
      <c r="BT30" s="356"/>
      <c r="BU30" s="356"/>
      <c r="BV30" s="356"/>
      <c r="BW30" s="356"/>
      <c r="BX30" s="356"/>
      <c r="BY30" s="356"/>
      <c r="BZ30" s="356"/>
      <c r="CA30" s="356"/>
      <c r="CB30" s="356"/>
      <c r="CC30" s="356"/>
      <c r="CD30" s="356"/>
      <c r="CE30" s="356"/>
      <c r="CF30" s="356"/>
      <c r="CG30" s="356"/>
      <c r="CH30" s="356"/>
      <c r="CI30" s="356"/>
      <c r="CJ30" s="356"/>
      <c r="CK30" s="356"/>
      <c r="CL30" s="356"/>
      <c r="CM30" s="356"/>
      <c r="CN30" s="356"/>
      <c r="CO30" s="356"/>
      <c r="CP30" s="356"/>
      <c r="CQ30" s="356"/>
      <c r="CR30" s="356"/>
      <c r="CS30" s="356"/>
      <c r="CT30" s="356"/>
      <c r="CU30" s="356"/>
      <c r="CV30" s="356"/>
      <c r="CW30" s="356"/>
      <c r="CX30" s="356"/>
      <c r="CY30" s="356"/>
      <c r="CZ30" s="356"/>
      <c r="DA30" s="356"/>
      <c r="DB30" s="356"/>
      <c r="DC30" s="356"/>
      <c r="DD30" s="356"/>
      <c r="DE30" s="356"/>
      <c r="DF30" s="356"/>
      <c r="DG30" s="356"/>
      <c r="DH30" s="356"/>
      <c r="DI30" s="356"/>
      <c r="DJ30" s="356"/>
      <c r="DK30" s="356"/>
      <c r="DL30" s="356"/>
      <c r="DM30" s="356"/>
      <c r="DN30" s="356"/>
      <c r="DO30" s="356"/>
      <c r="DP30" s="356"/>
      <c r="DQ30" s="356"/>
      <c r="DR30" s="356"/>
      <c r="DS30" s="356"/>
      <c r="DT30" s="356"/>
      <c r="DU30" s="356"/>
      <c r="DV30" s="356"/>
      <c r="DW30" s="356"/>
      <c r="DX30" s="356"/>
      <c r="DY30" s="356"/>
      <c r="DZ30" s="356"/>
      <c r="EA30" s="356"/>
      <c r="EB30" s="356"/>
      <c r="EC30" s="356"/>
      <c r="ED30" s="356"/>
      <c r="EE30" s="356"/>
      <c r="EF30" s="356"/>
      <c r="EG30" s="356"/>
      <c r="EH30" s="356"/>
      <c r="EI30" s="356"/>
      <c r="EJ30" s="356"/>
      <c r="EK30" s="356"/>
      <c r="EL30" s="356"/>
      <c r="EM30" s="356"/>
      <c r="EN30" s="356"/>
      <c r="EO30" s="356"/>
      <c r="EP30" s="356"/>
      <c r="EQ30" s="356"/>
      <c r="ER30" s="356"/>
      <c r="ES30" s="356"/>
      <c r="ET30" s="356"/>
      <c r="EU30" s="356"/>
      <c r="EV30" s="356"/>
      <c r="EW30" s="356"/>
      <c r="EX30" s="356"/>
      <c r="EY30" s="356"/>
      <c r="EZ30" s="356"/>
      <c r="FA30" s="356"/>
      <c r="FB30" s="356"/>
      <c r="FC30" s="356"/>
      <c r="FD30" s="356"/>
      <c r="FE30" s="356"/>
      <c r="FF30" s="356"/>
      <c r="FG30" s="356"/>
      <c r="FH30" s="356"/>
      <c r="FI30" s="356"/>
      <c r="FJ30" s="356"/>
      <c r="FK30" s="356"/>
      <c r="FL30" s="356"/>
      <c r="FM30" s="356"/>
      <c r="FN30" s="356"/>
      <c r="FO30" s="356"/>
      <c r="FP30" s="356"/>
      <c r="FQ30" s="356"/>
      <c r="FR30" s="356"/>
      <c r="FS30" s="356"/>
      <c r="FT30" s="356"/>
      <c r="FU30" s="356"/>
      <c r="FV30" s="356"/>
      <c r="FW30" s="356"/>
      <c r="FX30" s="356"/>
      <c r="FY30" s="356"/>
      <c r="FZ30" s="356"/>
      <c r="GA30" s="356"/>
      <c r="GB30" s="356"/>
      <c r="GC30" s="356"/>
      <c r="GD30" s="356"/>
      <c r="GE30" s="356"/>
      <c r="GF30" s="356"/>
      <c r="GG30" s="356"/>
      <c r="GH30" s="356"/>
      <c r="GI30" s="356"/>
      <c r="GJ30" s="356"/>
      <c r="GK30" s="356"/>
      <c r="GL30" s="356"/>
      <c r="GM30" s="356"/>
      <c r="GN30" s="356"/>
      <c r="GO30" s="356"/>
      <c r="GP30" s="356"/>
      <c r="GQ30" s="356"/>
      <c r="GR30" s="356"/>
      <c r="GS30" s="356"/>
      <c r="GT30" s="356"/>
      <c r="GU30" s="356"/>
      <c r="GV30" s="356"/>
      <c r="GW30" s="356"/>
      <c r="GX30" s="356"/>
      <c r="GY30" s="356"/>
      <c r="GZ30" s="356"/>
      <c r="HA30" s="356"/>
      <c r="HB30" s="356"/>
      <c r="HC30" s="356"/>
      <c r="HD30" s="356"/>
      <c r="HE30" s="356"/>
      <c r="HF30" s="356"/>
      <c r="HG30" s="356"/>
      <c r="HH30" s="356"/>
      <c r="HI30" s="356"/>
      <c r="HJ30" s="356"/>
      <c r="HK30" s="356"/>
      <c r="HL30" s="356"/>
      <c r="HM30" s="356"/>
      <c r="HN30" s="356"/>
      <c r="HO30" s="356"/>
      <c r="HP30" s="356"/>
      <c r="HQ30" s="356"/>
      <c r="HR30" s="356"/>
      <c r="HS30" s="356"/>
      <c r="HT30" s="356"/>
      <c r="HU30" s="356"/>
      <c r="HV30" s="356"/>
      <c r="HW30" s="356"/>
      <c r="HX30" s="356"/>
      <c r="HY30" s="356"/>
      <c r="HZ30" s="356"/>
      <c r="IA30" s="356"/>
      <c r="IB30" s="356"/>
      <c r="IC30" s="356"/>
      <c r="ID30" s="356"/>
      <c r="IE30" s="356"/>
      <c r="IF30" s="356"/>
      <c r="IG30" s="356"/>
      <c r="IH30" s="356"/>
      <c r="II30" s="356"/>
      <c r="IJ30" s="356"/>
      <c r="IK30" s="356"/>
      <c r="IL30" s="356"/>
      <c r="IM30" s="356"/>
      <c r="IN30" s="356"/>
      <c r="IO30" s="356"/>
      <c r="IP30" s="356"/>
      <c r="IQ30" s="356"/>
      <c r="IR30" s="356"/>
      <c r="IS30" s="356"/>
      <c r="IT30" s="356"/>
      <c r="IU30" s="356"/>
      <c r="IV30" s="356"/>
      <c r="IW30" s="356"/>
      <c r="IX30" s="356"/>
      <c r="IY30" s="356"/>
      <c r="IZ30" s="356"/>
      <c r="JA30" s="356"/>
      <c r="JB30" s="356"/>
      <c r="JC30" s="356"/>
      <c r="JD30" s="356"/>
      <c r="JE30" s="356"/>
      <c r="JF30" s="356"/>
      <c r="JG30" s="356"/>
      <c r="JH30" s="356"/>
      <c r="JI30" s="356"/>
      <c r="JJ30" s="356"/>
      <c r="JK30" s="356"/>
      <c r="JL30" s="356"/>
      <c r="JM30" s="356"/>
      <c r="JN30" s="356"/>
      <c r="JO30" s="356"/>
      <c r="JP30" s="356"/>
      <c r="JQ30" s="356"/>
      <c r="JR30" s="356"/>
      <c r="JS30" s="356"/>
      <c r="JT30" s="356"/>
      <c r="JU30" s="356"/>
      <c r="JV30" s="356"/>
      <c r="JW30" s="356"/>
      <c r="JX30" s="356"/>
      <c r="JY30" s="356"/>
      <c r="JZ30" s="356"/>
      <c r="KA30" s="356"/>
      <c r="KB30" s="356"/>
      <c r="KC30" s="356"/>
      <c r="KD30" s="356"/>
      <c r="KE30" s="356"/>
      <c r="KF30" s="356"/>
      <c r="KG30" s="356"/>
      <c r="KH30" s="356"/>
      <c r="KI30" s="356"/>
      <c r="KJ30" s="356"/>
      <c r="KK30" s="356"/>
      <c r="KL30" s="356"/>
      <c r="KM30" s="356"/>
      <c r="KN30" s="356"/>
      <c r="KO30" s="356"/>
      <c r="KP30" s="356"/>
      <c r="KQ30" s="356"/>
      <c r="KR30" s="356"/>
      <c r="KS30" s="356"/>
      <c r="KT30" s="356"/>
      <c r="KU30" s="356"/>
      <c r="KV30" s="356"/>
      <c r="KW30" s="356"/>
      <c r="KX30" s="356"/>
      <c r="KY30" s="356"/>
      <c r="KZ30" s="356"/>
      <c r="LA30" s="356"/>
      <c r="LB30" s="356"/>
      <c r="LC30" s="356"/>
      <c r="LD30" s="356"/>
      <c r="LE30" s="356"/>
      <c r="LF30" s="356"/>
      <c r="LG30" s="356"/>
      <c r="LH30" s="356"/>
      <c r="LI30" s="356"/>
      <c r="LJ30" s="356"/>
      <c r="LK30" s="356"/>
      <c r="LL30" s="356"/>
      <c r="LM30" s="356"/>
      <c r="LN30" s="356"/>
      <c r="LO30" s="356"/>
      <c r="LP30" s="356"/>
      <c r="LQ30" s="356"/>
      <c r="LR30" s="356"/>
      <c r="LS30" s="356"/>
      <c r="LT30" s="356"/>
      <c r="LU30" s="356"/>
      <c r="LV30" s="356"/>
      <c r="LW30" s="356"/>
      <c r="LX30" s="356"/>
      <c r="LY30" s="356"/>
      <c r="LZ30" s="356"/>
      <c r="MA30" s="356"/>
      <c r="MB30" s="356"/>
      <c r="MC30" s="356"/>
      <c r="MD30" s="356"/>
      <c r="ME30" s="356"/>
      <c r="MF30" s="356"/>
      <c r="MG30" s="356"/>
      <c r="MH30" s="356"/>
      <c r="MI30" s="356"/>
      <c r="MJ30" s="356"/>
      <c r="MK30" s="356"/>
      <c r="ML30" s="356"/>
      <c r="MM30" s="356"/>
      <c r="MN30" s="356"/>
      <c r="MO30" s="356"/>
      <c r="MP30" s="356"/>
      <c r="MQ30" s="356"/>
      <c r="MR30" s="356"/>
      <c r="MS30" s="356"/>
      <c r="MT30" s="356"/>
      <c r="MU30" s="356"/>
      <c r="MV30" s="356"/>
      <c r="MW30" s="356"/>
      <c r="MX30" s="356"/>
      <c r="MY30" s="356"/>
      <c r="MZ30" s="356"/>
      <c r="NA30" s="356"/>
      <c r="NB30" s="356"/>
      <c r="NC30" s="356"/>
      <c r="ND30" s="356"/>
      <c r="NE30" s="356"/>
      <c r="NF30" s="356"/>
      <c r="NG30" s="356"/>
      <c r="NH30" s="356"/>
      <c r="NI30" s="356"/>
      <c r="NJ30" s="356"/>
      <c r="NK30" s="356"/>
      <c r="NL30" s="356"/>
      <c r="NM30" s="356"/>
      <c r="NN30" s="356"/>
      <c r="NO30" s="356"/>
      <c r="NP30" s="356"/>
      <c r="NQ30" s="356"/>
      <c r="NR30" s="356"/>
      <c r="NS30" s="356"/>
      <c r="NT30" s="356"/>
      <c r="NU30" s="356"/>
      <c r="NV30" s="356"/>
      <c r="NW30" s="356"/>
      <c r="NX30" s="356"/>
      <c r="NY30" s="356"/>
      <c r="NZ30" s="356"/>
      <c r="OA30" s="356"/>
      <c r="OB30" s="356"/>
      <c r="OC30" s="356"/>
      <c r="OD30" s="356"/>
      <c r="OE30" s="356"/>
      <c r="OF30" s="356"/>
      <c r="OG30" s="356"/>
      <c r="OH30" s="356"/>
      <c r="OI30" s="356"/>
      <c r="OJ30" s="356"/>
      <c r="OK30" s="356"/>
      <c r="OL30" s="356"/>
      <c r="OM30" s="356"/>
      <c r="ON30" s="356"/>
      <c r="OO30" s="356"/>
      <c r="OP30" s="356"/>
      <c r="OQ30" s="356"/>
      <c r="OR30" s="356"/>
      <c r="OS30" s="356"/>
      <c r="OT30" s="356"/>
      <c r="OU30" s="356"/>
      <c r="OV30" s="356"/>
      <c r="OW30" s="356"/>
      <c r="OX30" s="356"/>
      <c r="OY30" s="356"/>
      <c r="OZ30" s="356"/>
      <c r="PA30" s="356"/>
      <c r="PB30" s="356"/>
      <c r="PC30" s="356"/>
      <c r="PD30" s="356"/>
      <c r="PE30" s="356"/>
      <c r="PF30" s="356"/>
      <c r="PG30" s="356"/>
      <c r="PH30" s="356"/>
      <c r="PI30" s="356"/>
      <c r="PJ30" s="356"/>
      <c r="PK30" s="356"/>
      <c r="PL30" s="356"/>
      <c r="PM30" s="356"/>
      <c r="PN30" s="356"/>
      <c r="PO30" s="356"/>
      <c r="PP30" s="356"/>
      <c r="PQ30" s="356"/>
      <c r="PR30" s="356"/>
      <c r="PS30" s="356"/>
      <c r="PT30" s="356"/>
      <c r="PU30" s="356"/>
      <c r="PV30" s="356"/>
      <c r="PW30" s="356"/>
      <c r="PX30" s="356"/>
      <c r="PY30" s="356"/>
      <c r="PZ30" s="356"/>
      <c r="QA30" s="356"/>
      <c r="QB30" s="356"/>
      <c r="QC30" s="356"/>
      <c r="QD30" s="356"/>
      <c r="QE30" s="356"/>
      <c r="QF30" s="356"/>
      <c r="QG30" s="356"/>
      <c r="QH30" s="356"/>
      <c r="QI30" s="356"/>
      <c r="QJ30" s="356"/>
      <c r="QK30" s="356"/>
      <c r="QL30" s="356"/>
      <c r="QM30" s="356"/>
      <c r="QN30" s="356"/>
      <c r="QO30" s="356"/>
      <c r="QP30" s="356"/>
      <c r="QQ30" s="356"/>
      <c r="QR30" s="356"/>
      <c r="QS30" s="356"/>
      <c r="QT30" s="356"/>
      <c r="QU30" s="356"/>
      <c r="QV30" s="356"/>
      <c r="QW30" s="356"/>
      <c r="QX30" s="356"/>
      <c r="QY30" s="356"/>
      <c r="QZ30" s="356"/>
      <c r="RA30" s="356"/>
      <c r="RB30" s="356"/>
      <c r="RC30" s="356"/>
      <c r="RD30" s="356"/>
      <c r="RE30" s="356"/>
      <c r="RF30" s="356"/>
      <c r="RG30" s="356"/>
      <c r="RH30" s="356"/>
      <c r="RI30" s="356"/>
      <c r="RJ30" s="356"/>
      <c r="RK30" s="356"/>
      <c r="RL30" s="356"/>
      <c r="RM30" s="356"/>
      <c r="RN30" s="356"/>
      <c r="RO30" s="356"/>
      <c r="RP30" s="356"/>
      <c r="RQ30" s="356"/>
      <c r="RR30" s="356"/>
      <c r="RS30" s="356"/>
      <c r="RT30" s="356"/>
      <c r="RU30" s="356"/>
      <c r="RV30" s="356"/>
      <c r="RW30" s="356"/>
      <c r="RX30" s="356"/>
      <c r="RY30" s="356"/>
      <c r="RZ30" s="356"/>
      <c r="SA30" s="356"/>
      <c r="SB30" s="356"/>
      <c r="SC30" s="356"/>
      <c r="SD30" s="356"/>
      <c r="SE30" s="356"/>
      <c r="SF30" s="356"/>
      <c r="SG30" s="356"/>
      <c r="SH30" s="356"/>
      <c r="SI30" s="356"/>
      <c r="SJ30" s="356"/>
      <c r="SK30" s="356"/>
      <c r="SL30" s="356"/>
      <c r="SM30" s="356"/>
      <c r="SN30" s="356"/>
      <c r="SO30" s="356"/>
      <c r="SP30" s="356"/>
      <c r="SQ30" s="356"/>
      <c r="SR30" s="356"/>
      <c r="SS30" s="356"/>
      <c r="ST30" s="356"/>
      <c r="SU30" s="356"/>
      <c r="SV30" s="356"/>
      <c r="SW30" s="356"/>
      <c r="SX30" s="356"/>
      <c r="SY30" s="356"/>
      <c r="SZ30" s="356"/>
      <c r="TA30" s="356"/>
      <c r="TB30" s="356"/>
      <c r="TC30" s="356"/>
      <c r="TD30" s="356"/>
      <c r="TE30" s="356"/>
      <c r="TF30" s="356"/>
      <c r="TG30" s="356"/>
      <c r="TH30" s="356"/>
      <c r="TI30" s="356"/>
      <c r="TJ30" s="356"/>
      <c r="TK30" s="356"/>
      <c r="TL30" s="356"/>
      <c r="TM30" s="356"/>
      <c r="TN30" s="356"/>
      <c r="TO30" s="356"/>
      <c r="TP30" s="356"/>
      <c r="TQ30" s="356"/>
      <c r="TR30" s="356"/>
      <c r="TS30" s="356"/>
      <c r="TT30" s="356"/>
      <c r="TU30" s="356"/>
      <c r="TV30" s="356"/>
      <c r="TW30" s="356"/>
      <c r="TX30" s="356"/>
      <c r="TY30" s="356"/>
      <c r="TZ30" s="356"/>
      <c r="UA30" s="356"/>
      <c r="UB30" s="356"/>
      <c r="UC30" s="356"/>
      <c r="UD30" s="356"/>
      <c r="UE30" s="356"/>
      <c r="UF30" s="356"/>
      <c r="UG30" s="356"/>
      <c r="UH30" s="356"/>
      <c r="UI30" s="356"/>
      <c r="UJ30" s="356"/>
      <c r="UK30" s="356"/>
      <c r="UL30" s="356"/>
      <c r="UM30" s="356"/>
      <c r="UN30" s="356"/>
      <c r="UO30" s="356"/>
      <c r="UP30" s="356"/>
      <c r="UQ30" s="356"/>
      <c r="UR30" s="356"/>
      <c r="US30" s="356"/>
      <c r="UT30" s="356"/>
      <c r="UU30" s="356"/>
      <c r="UV30" s="356"/>
      <c r="UW30" s="356"/>
      <c r="UX30" s="356"/>
      <c r="UY30" s="356"/>
      <c r="UZ30" s="356"/>
      <c r="VA30" s="356"/>
      <c r="VB30" s="356"/>
      <c r="VC30" s="356"/>
      <c r="VD30" s="356"/>
      <c r="VE30" s="356"/>
      <c r="VF30" s="356"/>
      <c r="VG30" s="356"/>
      <c r="VH30" s="356"/>
      <c r="VI30" s="356"/>
      <c r="VJ30" s="356"/>
      <c r="VK30" s="356"/>
      <c r="VL30" s="356"/>
      <c r="VM30" s="356"/>
      <c r="VN30" s="356"/>
      <c r="VO30" s="356"/>
      <c r="VP30" s="356"/>
      <c r="VQ30" s="356"/>
      <c r="VR30" s="356"/>
      <c r="VS30" s="356"/>
      <c r="VT30" s="356"/>
      <c r="VU30" s="356"/>
      <c r="VV30" s="356"/>
      <c r="VW30" s="356"/>
      <c r="VX30" s="356"/>
      <c r="VY30" s="356"/>
      <c r="VZ30" s="356"/>
      <c r="WA30" s="356"/>
      <c r="WB30" s="356"/>
      <c r="WC30" s="356"/>
      <c r="WD30" s="356"/>
      <c r="WE30" s="356"/>
      <c r="WF30" s="356"/>
      <c r="WG30" s="356"/>
      <c r="WH30" s="356"/>
      <c r="WI30" s="356"/>
      <c r="WJ30" s="356"/>
      <c r="WK30" s="356"/>
      <c r="WL30" s="356"/>
      <c r="WM30" s="356"/>
      <c r="WN30" s="356"/>
      <c r="WO30" s="356"/>
      <c r="WP30" s="356"/>
      <c r="WQ30" s="356"/>
      <c r="WR30" s="356"/>
      <c r="WS30" s="356"/>
      <c r="WT30" s="356"/>
      <c r="WU30" s="356"/>
      <c r="WV30" s="356"/>
      <c r="WW30" s="356"/>
      <c r="WX30" s="356"/>
      <c r="WY30" s="356"/>
      <c r="WZ30" s="356"/>
      <c r="XA30" s="356"/>
      <c r="XB30" s="356"/>
      <c r="XC30" s="356"/>
      <c r="XD30" s="356"/>
      <c r="XE30" s="356"/>
      <c r="XF30" s="356"/>
      <c r="XG30" s="356"/>
      <c r="XH30" s="356"/>
      <c r="XI30" s="356"/>
      <c r="XJ30" s="356"/>
      <c r="XK30" s="356"/>
      <c r="XL30" s="356"/>
      <c r="XM30" s="356"/>
      <c r="XN30" s="356"/>
      <c r="XO30" s="356"/>
      <c r="XP30" s="356"/>
      <c r="XQ30" s="356"/>
      <c r="XR30" s="356"/>
      <c r="XS30" s="356"/>
      <c r="XT30" s="356"/>
      <c r="XU30" s="356"/>
      <c r="XV30" s="356"/>
      <c r="XW30" s="356"/>
      <c r="XX30" s="356"/>
      <c r="XY30" s="356"/>
      <c r="XZ30" s="356"/>
      <c r="YA30" s="356"/>
      <c r="YB30" s="356"/>
      <c r="YC30" s="356"/>
      <c r="YD30" s="356"/>
      <c r="YE30" s="356"/>
      <c r="YF30" s="356"/>
      <c r="YG30" s="356"/>
      <c r="YH30" s="356"/>
      <c r="YI30" s="356"/>
      <c r="YJ30" s="356"/>
      <c r="YK30" s="356"/>
      <c r="YL30" s="356"/>
      <c r="YM30" s="356"/>
      <c r="YN30" s="356"/>
      <c r="YO30" s="356"/>
      <c r="YP30" s="356"/>
      <c r="YQ30" s="356"/>
      <c r="YR30" s="356"/>
      <c r="YS30" s="356"/>
      <c r="YT30" s="356"/>
      <c r="YU30" s="356"/>
      <c r="YV30" s="356"/>
      <c r="YW30" s="356"/>
      <c r="YX30" s="356"/>
      <c r="YY30" s="356"/>
      <c r="YZ30" s="356"/>
      <c r="ZA30" s="356"/>
      <c r="ZB30" s="356"/>
      <c r="ZC30" s="356"/>
      <c r="ZD30" s="356"/>
      <c r="ZE30" s="356"/>
      <c r="ZF30" s="356"/>
      <c r="ZG30" s="356"/>
      <c r="ZH30" s="356"/>
      <c r="ZI30" s="356"/>
      <c r="ZJ30" s="356"/>
      <c r="ZK30" s="356"/>
      <c r="ZL30" s="356"/>
      <c r="ZM30" s="356"/>
      <c r="ZN30" s="356"/>
      <c r="ZO30" s="356"/>
      <c r="ZP30" s="356"/>
      <c r="ZQ30" s="356"/>
      <c r="ZR30" s="356"/>
      <c r="ZS30" s="356"/>
      <c r="ZT30" s="356"/>
      <c r="ZU30" s="356"/>
      <c r="ZV30" s="356"/>
      <c r="ZW30" s="356"/>
      <c r="ZX30" s="356"/>
      <c r="ZY30" s="356"/>
      <c r="ZZ30" s="356"/>
      <c r="AAA30" s="356"/>
      <c r="AAB30" s="356"/>
      <c r="AAC30" s="356"/>
      <c r="AAD30" s="356"/>
      <c r="AAE30" s="356"/>
      <c r="AAF30" s="356"/>
      <c r="AAG30" s="356"/>
      <c r="AAH30" s="356"/>
      <c r="AAI30" s="356"/>
      <c r="AAJ30" s="356"/>
      <c r="AAK30" s="356"/>
      <c r="AAL30" s="356"/>
      <c r="AAM30" s="356"/>
      <c r="AAN30" s="356"/>
      <c r="AAO30" s="356"/>
      <c r="AAP30" s="356"/>
      <c r="AAQ30" s="356"/>
      <c r="AAR30" s="356"/>
      <c r="AAS30" s="356"/>
      <c r="AAT30" s="356"/>
      <c r="AAU30" s="356"/>
      <c r="AAV30" s="356"/>
      <c r="AAW30" s="356"/>
      <c r="AAX30" s="356"/>
      <c r="AAY30" s="356"/>
      <c r="AAZ30" s="356"/>
      <c r="ABA30" s="356"/>
      <c r="ABB30" s="356"/>
      <c r="ABC30" s="356"/>
      <c r="ABD30" s="356"/>
      <c r="ABE30" s="356"/>
      <c r="ABF30" s="356"/>
      <c r="ABG30" s="356"/>
      <c r="ABH30" s="356"/>
      <c r="ABI30" s="356"/>
      <c r="ABJ30" s="356"/>
      <c r="ABK30" s="356"/>
      <c r="ABL30" s="356"/>
      <c r="ABM30" s="356"/>
      <c r="ABN30" s="356"/>
      <c r="ABO30" s="356"/>
      <c r="ABP30" s="356"/>
      <c r="ABQ30" s="356"/>
      <c r="ABR30" s="356"/>
      <c r="ABS30" s="356"/>
      <c r="ABT30" s="356"/>
      <c r="ABU30" s="356"/>
      <c r="ABV30" s="356"/>
      <c r="ABW30" s="356"/>
      <c r="ABX30" s="356"/>
      <c r="ABY30" s="356"/>
      <c r="ABZ30" s="356"/>
      <c r="ACA30" s="356"/>
      <c r="ACB30" s="356"/>
      <c r="ACC30" s="356"/>
      <c r="ACD30" s="356"/>
      <c r="ACE30" s="356"/>
      <c r="ACF30" s="356"/>
      <c r="ACG30" s="356"/>
      <c r="ACH30" s="356"/>
      <c r="ACI30" s="356"/>
      <c r="ACJ30" s="356"/>
      <c r="ACK30" s="356"/>
      <c r="ACL30" s="356"/>
      <c r="ACM30" s="356"/>
      <c r="ACN30" s="356"/>
      <c r="ACO30" s="356"/>
      <c r="ACP30" s="356"/>
      <c r="ACQ30" s="356"/>
      <c r="ACR30" s="356"/>
      <c r="ACS30" s="356"/>
      <c r="ACT30" s="356"/>
      <c r="ACU30" s="356"/>
      <c r="ACV30" s="356"/>
      <c r="ACW30" s="356"/>
      <c r="ACX30" s="356"/>
      <c r="ACY30" s="356"/>
      <c r="ACZ30" s="356"/>
      <c r="ADA30" s="356"/>
      <c r="ADB30" s="356"/>
      <c r="ADC30" s="356"/>
      <c r="ADD30" s="356"/>
      <c r="ADE30" s="356"/>
      <c r="ADF30" s="356"/>
      <c r="ADG30" s="356"/>
      <c r="ADH30" s="356"/>
      <c r="ADI30" s="356"/>
      <c r="ADJ30" s="356"/>
      <c r="ADK30" s="356"/>
      <c r="ADL30" s="356"/>
      <c r="ADM30" s="356"/>
      <c r="ADN30" s="356"/>
      <c r="ADO30" s="356"/>
      <c r="ADP30" s="356"/>
      <c r="ADQ30" s="356"/>
      <c r="ADR30" s="356"/>
      <c r="ADS30" s="356"/>
      <c r="ADT30" s="356"/>
      <c r="ADU30" s="356"/>
      <c r="ADV30" s="356"/>
      <c r="ADW30" s="356"/>
      <c r="ADX30" s="356"/>
      <c r="ADY30" s="356"/>
      <c r="ADZ30" s="356"/>
      <c r="AEA30" s="356"/>
      <c r="AEB30" s="356"/>
      <c r="AEC30" s="356"/>
      <c r="AED30" s="356"/>
      <c r="AEE30" s="356"/>
      <c r="AEF30" s="356"/>
      <c r="AEG30" s="356"/>
      <c r="AEH30" s="356"/>
      <c r="AEI30" s="356"/>
      <c r="AEJ30" s="356"/>
      <c r="AEK30" s="356"/>
      <c r="AEL30" s="356"/>
      <c r="AEM30" s="356"/>
      <c r="AEN30" s="356"/>
      <c r="AEO30" s="356"/>
      <c r="AEP30" s="356"/>
      <c r="AEQ30" s="356"/>
      <c r="AER30" s="356"/>
      <c r="AES30" s="356"/>
      <c r="AET30" s="356"/>
      <c r="AEU30" s="356"/>
      <c r="AEV30" s="356"/>
      <c r="AEW30" s="356"/>
      <c r="AEX30" s="356"/>
      <c r="AEY30" s="356"/>
      <c r="AEZ30" s="356"/>
      <c r="AFA30" s="356"/>
      <c r="AFB30" s="356"/>
      <c r="AFC30" s="356"/>
      <c r="AFD30" s="356"/>
      <c r="AFE30" s="356"/>
      <c r="AFF30" s="356"/>
      <c r="AFG30" s="356"/>
      <c r="AFH30" s="356"/>
      <c r="AFI30" s="356"/>
      <c r="AFJ30" s="356"/>
      <c r="AFK30" s="356"/>
      <c r="AFL30" s="356"/>
      <c r="AFM30" s="356"/>
      <c r="AFN30" s="356"/>
      <c r="AFO30" s="356"/>
      <c r="AFP30" s="356"/>
      <c r="AFQ30" s="356"/>
      <c r="AFR30" s="356"/>
      <c r="AFS30" s="356"/>
      <c r="AFT30" s="356"/>
      <c r="AFU30" s="356"/>
      <c r="AFV30" s="356"/>
      <c r="AFW30" s="356"/>
      <c r="AFX30" s="356"/>
      <c r="AFY30" s="356"/>
      <c r="AFZ30" s="356"/>
      <c r="AGA30" s="356"/>
    </row>
    <row r="31" spans="1:859" s="77" customFormat="1" ht="33.950000000000003" customHeight="1" x14ac:dyDescent="0.2">
      <c r="A31" s="261" t="str">
        <f ca="1">IF((O31="X"),"■",IF(OR((O31&gt;=120),(O31="N/A")),"▲",IF(AND((O31&gt;=90),(O31&lt;120)),"►",IF(AND((O31&lt;90),(O31&gt;=0)),"◄",IF((O31&lt;0),"▼","")))))</f>
        <v>▲</v>
      </c>
      <c r="B31" s="261" t="s">
        <v>20</v>
      </c>
      <c r="C31" s="177" t="s">
        <v>1431</v>
      </c>
      <c r="D31" s="261" t="s">
        <v>22</v>
      </c>
      <c r="E31" s="177" t="s">
        <v>1429</v>
      </c>
      <c r="F31" s="177" t="s">
        <v>349</v>
      </c>
      <c r="G31" s="289" t="s">
        <v>1112</v>
      </c>
      <c r="H31" s="177" t="s">
        <v>1430</v>
      </c>
      <c r="I31" s="290">
        <v>1083043.6000000001</v>
      </c>
      <c r="J31" s="290"/>
      <c r="K31" s="291"/>
      <c r="L31" s="261" t="s">
        <v>27</v>
      </c>
      <c r="M31" s="292">
        <v>42186</v>
      </c>
      <c r="N31" s="292">
        <v>42552</v>
      </c>
      <c r="O31" s="261">
        <f ca="1">IF((N31="INDETERMINADO"),"N/A",IF((L31="ENCERRADO"),"X",(N31-TODAY())))</f>
        <v>333</v>
      </c>
      <c r="P31" s="177"/>
      <c r="Q31" s="179"/>
      <c r="R31" s="177" t="s">
        <v>43</v>
      </c>
      <c r="S31" s="177"/>
      <c r="T31" s="261" t="s">
        <v>30</v>
      </c>
      <c r="U31" s="177" t="s">
        <v>43</v>
      </c>
      <c r="V31" s="179" t="s">
        <v>1095</v>
      </c>
      <c r="W31" s="261"/>
      <c r="X31" s="356"/>
      <c r="Y31" s="356"/>
      <c r="Z31" s="356"/>
      <c r="AA31" s="356"/>
      <c r="AB31" s="356"/>
      <c r="AC31" s="356"/>
      <c r="AD31" s="356"/>
      <c r="AE31" s="356"/>
      <c r="AF31" s="356"/>
      <c r="AG31" s="356"/>
      <c r="AH31" s="356"/>
      <c r="AI31" s="356"/>
      <c r="AJ31" s="356"/>
      <c r="AK31" s="356"/>
      <c r="AL31" s="356"/>
      <c r="AM31" s="356"/>
      <c r="AN31" s="356"/>
      <c r="AO31" s="356"/>
      <c r="AP31" s="356"/>
      <c r="AQ31" s="356"/>
      <c r="AR31" s="356"/>
      <c r="AS31" s="356"/>
      <c r="AT31" s="356"/>
      <c r="AU31" s="356"/>
      <c r="AV31" s="356"/>
      <c r="AW31" s="356"/>
      <c r="AX31" s="356"/>
      <c r="AY31" s="356"/>
      <c r="AZ31" s="356"/>
      <c r="BA31" s="356"/>
      <c r="BB31" s="356"/>
      <c r="BC31" s="356"/>
      <c r="BD31" s="356"/>
      <c r="BE31" s="356"/>
      <c r="BF31" s="356"/>
      <c r="BG31" s="356"/>
      <c r="BH31" s="356"/>
      <c r="BI31" s="356"/>
      <c r="BJ31" s="356"/>
      <c r="BK31" s="356"/>
      <c r="BL31" s="356"/>
      <c r="BM31" s="356"/>
      <c r="BN31" s="356"/>
      <c r="BO31" s="356"/>
      <c r="BP31" s="356"/>
      <c r="BQ31" s="356"/>
      <c r="BR31" s="356"/>
      <c r="BS31" s="356"/>
      <c r="BT31" s="356"/>
      <c r="BU31" s="356"/>
      <c r="BV31" s="356"/>
      <c r="BW31" s="356"/>
      <c r="BX31" s="356"/>
      <c r="BY31" s="356"/>
      <c r="BZ31" s="356"/>
      <c r="CA31" s="356"/>
      <c r="CB31" s="356"/>
      <c r="CC31" s="356"/>
      <c r="CD31" s="356"/>
      <c r="CE31" s="356"/>
      <c r="CF31" s="356"/>
      <c r="CG31" s="356"/>
      <c r="CH31" s="356"/>
      <c r="CI31" s="356"/>
      <c r="CJ31" s="356"/>
      <c r="CK31" s="356"/>
      <c r="CL31" s="356"/>
      <c r="CM31" s="356"/>
      <c r="CN31" s="356"/>
      <c r="CO31" s="356"/>
      <c r="CP31" s="356"/>
      <c r="CQ31" s="356"/>
      <c r="CR31" s="356"/>
      <c r="CS31" s="356"/>
      <c r="CT31" s="356"/>
      <c r="CU31" s="356"/>
      <c r="CV31" s="356"/>
      <c r="CW31" s="356"/>
      <c r="CX31" s="356"/>
      <c r="CY31" s="356"/>
      <c r="CZ31" s="356"/>
      <c r="DA31" s="356"/>
      <c r="DB31" s="356"/>
      <c r="DC31" s="356"/>
      <c r="DD31" s="356"/>
      <c r="DE31" s="356"/>
      <c r="DF31" s="356"/>
      <c r="DG31" s="356"/>
      <c r="DH31" s="356"/>
      <c r="DI31" s="356"/>
      <c r="DJ31" s="356"/>
      <c r="DK31" s="356"/>
      <c r="DL31" s="356"/>
      <c r="DM31" s="356"/>
      <c r="DN31" s="356"/>
      <c r="DO31" s="356"/>
      <c r="DP31" s="356"/>
      <c r="DQ31" s="356"/>
      <c r="DR31" s="356"/>
      <c r="DS31" s="356"/>
      <c r="DT31" s="356"/>
      <c r="DU31" s="356"/>
      <c r="DV31" s="356"/>
      <c r="DW31" s="356"/>
      <c r="DX31" s="356"/>
      <c r="DY31" s="356"/>
      <c r="DZ31" s="356"/>
      <c r="EA31" s="356"/>
      <c r="EB31" s="356"/>
      <c r="EC31" s="356"/>
      <c r="ED31" s="356"/>
      <c r="EE31" s="356"/>
      <c r="EF31" s="356"/>
      <c r="EG31" s="356"/>
      <c r="EH31" s="356"/>
      <c r="EI31" s="356"/>
      <c r="EJ31" s="356"/>
      <c r="EK31" s="356"/>
      <c r="EL31" s="356"/>
      <c r="EM31" s="356"/>
      <c r="EN31" s="356"/>
      <c r="EO31" s="356"/>
      <c r="EP31" s="356"/>
      <c r="EQ31" s="356"/>
      <c r="ER31" s="356"/>
      <c r="ES31" s="356"/>
      <c r="ET31" s="356"/>
      <c r="EU31" s="356"/>
      <c r="EV31" s="356"/>
      <c r="EW31" s="356"/>
      <c r="EX31" s="356"/>
      <c r="EY31" s="356"/>
      <c r="EZ31" s="356"/>
      <c r="FA31" s="356"/>
      <c r="FB31" s="356"/>
      <c r="FC31" s="356"/>
      <c r="FD31" s="356"/>
      <c r="FE31" s="356"/>
      <c r="FF31" s="356"/>
      <c r="FG31" s="356"/>
      <c r="FH31" s="356"/>
      <c r="FI31" s="356"/>
      <c r="FJ31" s="356"/>
      <c r="FK31" s="356"/>
      <c r="FL31" s="356"/>
      <c r="FM31" s="356"/>
      <c r="FN31" s="356"/>
      <c r="FO31" s="356"/>
      <c r="FP31" s="356"/>
      <c r="FQ31" s="356"/>
      <c r="FR31" s="356"/>
      <c r="FS31" s="356"/>
      <c r="FT31" s="356"/>
      <c r="FU31" s="356"/>
      <c r="FV31" s="356"/>
      <c r="FW31" s="356"/>
      <c r="FX31" s="356"/>
      <c r="FY31" s="356"/>
      <c r="FZ31" s="356"/>
      <c r="GA31" s="356"/>
      <c r="GB31" s="356"/>
      <c r="GC31" s="356"/>
      <c r="GD31" s="356"/>
      <c r="GE31" s="356"/>
      <c r="GF31" s="356"/>
      <c r="GG31" s="356"/>
      <c r="GH31" s="356"/>
      <c r="GI31" s="356"/>
      <c r="GJ31" s="356"/>
      <c r="GK31" s="356"/>
      <c r="GL31" s="356"/>
      <c r="GM31" s="356"/>
      <c r="GN31" s="356"/>
      <c r="GO31" s="356"/>
      <c r="GP31" s="356"/>
      <c r="GQ31" s="356"/>
      <c r="GR31" s="356"/>
      <c r="GS31" s="356"/>
      <c r="GT31" s="356"/>
      <c r="GU31" s="356"/>
      <c r="GV31" s="356"/>
      <c r="GW31" s="356"/>
      <c r="GX31" s="356"/>
      <c r="GY31" s="356"/>
      <c r="GZ31" s="356"/>
      <c r="HA31" s="356"/>
      <c r="HB31" s="356"/>
      <c r="HC31" s="356"/>
      <c r="HD31" s="356"/>
      <c r="HE31" s="356"/>
      <c r="HF31" s="356"/>
      <c r="HG31" s="356"/>
      <c r="HH31" s="356"/>
      <c r="HI31" s="356"/>
      <c r="HJ31" s="356"/>
      <c r="HK31" s="356"/>
      <c r="HL31" s="356"/>
      <c r="HM31" s="356"/>
      <c r="HN31" s="356"/>
      <c r="HO31" s="356"/>
      <c r="HP31" s="356"/>
      <c r="HQ31" s="356"/>
      <c r="HR31" s="356"/>
      <c r="HS31" s="356"/>
      <c r="HT31" s="356"/>
      <c r="HU31" s="356"/>
      <c r="HV31" s="356"/>
      <c r="HW31" s="356"/>
      <c r="HX31" s="356"/>
      <c r="HY31" s="356"/>
      <c r="HZ31" s="356"/>
      <c r="IA31" s="356"/>
      <c r="IB31" s="356"/>
      <c r="IC31" s="356"/>
      <c r="ID31" s="356"/>
      <c r="IE31" s="356"/>
      <c r="IF31" s="356"/>
      <c r="IG31" s="356"/>
      <c r="IH31" s="356"/>
      <c r="II31" s="356"/>
      <c r="IJ31" s="356"/>
      <c r="IK31" s="356"/>
      <c r="IL31" s="356"/>
      <c r="IM31" s="356"/>
      <c r="IN31" s="356"/>
      <c r="IO31" s="356"/>
      <c r="IP31" s="356"/>
      <c r="IQ31" s="356"/>
      <c r="IR31" s="356"/>
      <c r="IS31" s="356"/>
      <c r="IT31" s="356"/>
      <c r="IU31" s="356"/>
      <c r="IV31" s="356"/>
      <c r="IW31" s="356"/>
      <c r="IX31" s="356"/>
      <c r="IY31" s="356"/>
      <c r="IZ31" s="356"/>
      <c r="JA31" s="356"/>
      <c r="JB31" s="356"/>
      <c r="JC31" s="356"/>
      <c r="JD31" s="356"/>
      <c r="JE31" s="356"/>
      <c r="JF31" s="356"/>
      <c r="JG31" s="356"/>
      <c r="JH31" s="356"/>
      <c r="JI31" s="356"/>
      <c r="JJ31" s="356"/>
      <c r="JK31" s="356"/>
      <c r="JL31" s="356"/>
      <c r="JM31" s="356"/>
      <c r="JN31" s="356"/>
      <c r="JO31" s="356"/>
      <c r="JP31" s="356"/>
      <c r="JQ31" s="356"/>
      <c r="JR31" s="356"/>
      <c r="JS31" s="356"/>
      <c r="JT31" s="356"/>
      <c r="JU31" s="356"/>
      <c r="JV31" s="356"/>
      <c r="JW31" s="356"/>
      <c r="JX31" s="356"/>
      <c r="JY31" s="356"/>
      <c r="JZ31" s="356"/>
      <c r="KA31" s="356"/>
      <c r="KB31" s="356"/>
      <c r="KC31" s="356"/>
      <c r="KD31" s="356"/>
      <c r="KE31" s="356"/>
      <c r="KF31" s="356"/>
      <c r="KG31" s="356"/>
      <c r="KH31" s="356"/>
      <c r="KI31" s="356"/>
      <c r="KJ31" s="356"/>
      <c r="KK31" s="356"/>
      <c r="KL31" s="356"/>
      <c r="KM31" s="356"/>
      <c r="KN31" s="356"/>
      <c r="KO31" s="356"/>
      <c r="KP31" s="356"/>
      <c r="KQ31" s="356"/>
      <c r="KR31" s="356"/>
      <c r="KS31" s="356"/>
      <c r="KT31" s="356"/>
      <c r="KU31" s="356"/>
      <c r="KV31" s="356"/>
      <c r="KW31" s="356"/>
      <c r="KX31" s="356"/>
      <c r="KY31" s="356"/>
      <c r="KZ31" s="356"/>
      <c r="LA31" s="356"/>
      <c r="LB31" s="356"/>
      <c r="LC31" s="356"/>
      <c r="LD31" s="356"/>
      <c r="LE31" s="356"/>
      <c r="LF31" s="356"/>
      <c r="LG31" s="356"/>
      <c r="LH31" s="356"/>
      <c r="LI31" s="356"/>
      <c r="LJ31" s="356"/>
      <c r="LK31" s="356"/>
      <c r="LL31" s="356"/>
      <c r="LM31" s="356"/>
      <c r="LN31" s="356"/>
      <c r="LO31" s="356"/>
      <c r="LP31" s="356"/>
      <c r="LQ31" s="356"/>
      <c r="LR31" s="356"/>
      <c r="LS31" s="356"/>
      <c r="LT31" s="356"/>
      <c r="LU31" s="356"/>
      <c r="LV31" s="356"/>
      <c r="LW31" s="356"/>
      <c r="LX31" s="356"/>
      <c r="LY31" s="356"/>
      <c r="LZ31" s="356"/>
      <c r="MA31" s="356"/>
      <c r="MB31" s="356"/>
      <c r="MC31" s="356"/>
      <c r="MD31" s="356"/>
      <c r="ME31" s="356"/>
      <c r="MF31" s="356"/>
      <c r="MG31" s="356"/>
      <c r="MH31" s="356"/>
      <c r="MI31" s="356"/>
      <c r="MJ31" s="356"/>
      <c r="MK31" s="356"/>
      <c r="ML31" s="356"/>
      <c r="MM31" s="356"/>
      <c r="MN31" s="356"/>
      <c r="MO31" s="356"/>
      <c r="MP31" s="356"/>
      <c r="MQ31" s="356"/>
      <c r="MR31" s="356"/>
      <c r="MS31" s="356"/>
      <c r="MT31" s="356"/>
      <c r="MU31" s="356"/>
      <c r="MV31" s="356"/>
      <c r="MW31" s="356"/>
      <c r="MX31" s="356"/>
      <c r="MY31" s="356"/>
      <c r="MZ31" s="356"/>
      <c r="NA31" s="356"/>
      <c r="NB31" s="356"/>
      <c r="NC31" s="356"/>
      <c r="ND31" s="356"/>
      <c r="NE31" s="356"/>
      <c r="NF31" s="356"/>
      <c r="NG31" s="356"/>
      <c r="NH31" s="356"/>
      <c r="NI31" s="356"/>
      <c r="NJ31" s="356"/>
      <c r="NK31" s="356"/>
      <c r="NL31" s="356"/>
      <c r="NM31" s="356"/>
      <c r="NN31" s="356"/>
      <c r="NO31" s="356"/>
      <c r="NP31" s="356"/>
      <c r="NQ31" s="356"/>
      <c r="NR31" s="356"/>
      <c r="NS31" s="356"/>
      <c r="NT31" s="356"/>
      <c r="NU31" s="356"/>
      <c r="NV31" s="356"/>
      <c r="NW31" s="356"/>
      <c r="NX31" s="356"/>
      <c r="NY31" s="356"/>
      <c r="NZ31" s="356"/>
      <c r="OA31" s="356"/>
      <c r="OB31" s="356"/>
      <c r="OC31" s="356"/>
      <c r="OD31" s="356"/>
      <c r="OE31" s="356"/>
      <c r="OF31" s="356"/>
      <c r="OG31" s="356"/>
      <c r="OH31" s="356"/>
      <c r="OI31" s="356"/>
      <c r="OJ31" s="356"/>
      <c r="OK31" s="356"/>
      <c r="OL31" s="356"/>
      <c r="OM31" s="356"/>
      <c r="ON31" s="356"/>
      <c r="OO31" s="356"/>
      <c r="OP31" s="356"/>
      <c r="OQ31" s="356"/>
      <c r="OR31" s="356"/>
      <c r="OS31" s="356"/>
      <c r="OT31" s="356"/>
      <c r="OU31" s="356"/>
      <c r="OV31" s="356"/>
      <c r="OW31" s="356"/>
      <c r="OX31" s="356"/>
      <c r="OY31" s="356"/>
      <c r="OZ31" s="356"/>
      <c r="PA31" s="356"/>
      <c r="PB31" s="356"/>
      <c r="PC31" s="356"/>
      <c r="PD31" s="356"/>
      <c r="PE31" s="356"/>
      <c r="PF31" s="356"/>
      <c r="PG31" s="356"/>
      <c r="PH31" s="356"/>
      <c r="PI31" s="356"/>
      <c r="PJ31" s="356"/>
      <c r="PK31" s="356"/>
      <c r="PL31" s="356"/>
      <c r="PM31" s="356"/>
      <c r="PN31" s="356"/>
      <c r="PO31" s="356"/>
      <c r="PP31" s="356"/>
      <c r="PQ31" s="356"/>
      <c r="PR31" s="356"/>
      <c r="PS31" s="356"/>
      <c r="PT31" s="356"/>
      <c r="PU31" s="356"/>
      <c r="PV31" s="356"/>
      <c r="PW31" s="356"/>
      <c r="PX31" s="356"/>
      <c r="PY31" s="356"/>
      <c r="PZ31" s="356"/>
      <c r="QA31" s="356"/>
      <c r="QB31" s="356"/>
      <c r="QC31" s="356"/>
      <c r="QD31" s="356"/>
      <c r="QE31" s="356"/>
      <c r="QF31" s="356"/>
      <c r="QG31" s="356"/>
      <c r="QH31" s="356"/>
      <c r="QI31" s="356"/>
      <c r="QJ31" s="356"/>
      <c r="QK31" s="356"/>
      <c r="QL31" s="356"/>
      <c r="QM31" s="356"/>
      <c r="QN31" s="356"/>
      <c r="QO31" s="356"/>
      <c r="QP31" s="356"/>
      <c r="QQ31" s="356"/>
      <c r="QR31" s="356"/>
      <c r="QS31" s="356"/>
      <c r="QT31" s="356"/>
      <c r="QU31" s="356"/>
      <c r="QV31" s="356"/>
      <c r="QW31" s="356"/>
      <c r="QX31" s="356"/>
      <c r="QY31" s="356"/>
      <c r="QZ31" s="356"/>
      <c r="RA31" s="356"/>
      <c r="RB31" s="356"/>
      <c r="RC31" s="356"/>
      <c r="RD31" s="356"/>
      <c r="RE31" s="356"/>
      <c r="RF31" s="356"/>
      <c r="RG31" s="356"/>
      <c r="RH31" s="356"/>
      <c r="RI31" s="356"/>
      <c r="RJ31" s="356"/>
      <c r="RK31" s="356"/>
      <c r="RL31" s="356"/>
      <c r="RM31" s="356"/>
      <c r="RN31" s="356"/>
      <c r="RO31" s="356"/>
      <c r="RP31" s="356"/>
      <c r="RQ31" s="356"/>
      <c r="RR31" s="356"/>
      <c r="RS31" s="356"/>
      <c r="RT31" s="356"/>
      <c r="RU31" s="356"/>
      <c r="RV31" s="356"/>
      <c r="RW31" s="356"/>
      <c r="RX31" s="356"/>
      <c r="RY31" s="356"/>
      <c r="RZ31" s="356"/>
      <c r="SA31" s="356"/>
      <c r="SB31" s="356"/>
      <c r="SC31" s="356"/>
      <c r="SD31" s="356"/>
      <c r="SE31" s="356"/>
      <c r="SF31" s="356"/>
      <c r="SG31" s="356"/>
      <c r="SH31" s="356"/>
      <c r="SI31" s="356"/>
      <c r="SJ31" s="356"/>
      <c r="SK31" s="356"/>
      <c r="SL31" s="356"/>
      <c r="SM31" s="356"/>
      <c r="SN31" s="356"/>
      <c r="SO31" s="356"/>
      <c r="SP31" s="356"/>
      <c r="SQ31" s="356"/>
      <c r="SR31" s="356"/>
      <c r="SS31" s="356"/>
      <c r="ST31" s="356"/>
      <c r="SU31" s="356"/>
      <c r="SV31" s="356"/>
      <c r="SW31" s="356"/>
      <c r="SX31" s="356"/>
      <c r="SY31" s="356"/>
      <c r="SZ31" s="356"/>
      <c r="TA31" s="356"/>
      <c r="TB31" s="356"/>
      <c r="TC31" s="356"/>
      <c r="TD31" s="356"/>
      <c r="TE31" s="356"/>
      <c r="TF31" s="356"/>
      <c r="TG31" s="356"/>
      <c r="TH31" s="356"/>
      <c r="TI31" s="356"/>
      <c r="TJ31" s="356"/>
      <c r="TK31" s="356"/>
      <c r="TL31" s="356"/>
      <c r="TM31" s="356"/>
      <c r="TN31" s="356"/>
      <c r="TO31" s="356"/>
      <c r="TP31" s="356"/>
      <c r="TQ31" s="356"/>
      <c r="TR31" s="356"/>
      <c r="TS31" s="356"/>
      <c r="TT31" s="356"/>
      <c r="TU31" s="356"/>
      <c r="TV31" s="356"/>
      <c r="TW31" s="356"/>
      <c r="TX31" s="356"/>
      <c r="TY31" s="356"/>
      <c r="TZ31" s="356"/>
      <c r="UA31" s="356"/>
      <c r="UB31" s="356"/>
      <c r="UC31" s="356"/>
      <c r="UD31" s="356"/>
      <c r="UE31" s="356"/>
      <c r="UF31" s="356"/>
      <c r="UG31" s="356"/>
      <c r="UH31" s="356"/>
      <c r="UI31" s="356"/>
      <c r="UJ31" s="356"/>
      <c r="UK31" s="356"/>
      <c r="UL31" s="356"/>
      <c r="UM31" s="356"/>
      <c r="UN31" s="356"/>
      <c r="UO31" s="356"/>
      <c r="UP31" s="356"/>
      <c r="UQ31" s="356"/>
      <c r="UR31" s="356"/>
      <c r="US31" s="356"/>
      <c r="UT31" s="356"/>
      <c r="UU31" s="356"/>
      <c r="UV31" s="356"/>
      <c r="UW31" s="356"/>
      <c r="UX31" s="356"/>
      <c r="UY31" s="356"/>
      <c r="UZ31" s="356"/>
      <c r="VA31" s="356"/>
      <c r="VB31" s="356"/>
      <c r="VC31" s="356"/>
      <c r="VD31" s="356"/>
      <c r="VE31" s="356"/>
      <c r="VF31" s="356"/>
      <c r="VG31" s="356"/>
      <c r="VH31" s="356"/>
      <c r="VI31" s="356"/>
      <c r="VJ31" s="356"/>
      <c r="VK31" s="356"/>
      <c r="VL31" s="356"/>
      <c r="VM31" s="356"/>
      <c r="VN31" s="356"/>
      <c r="VO31" s="356"/>
      <c r="VP31" s="356"/>
      <c r="VQ31" s="356"/>
      <c r="VR31" s="356"/>
      <c r="VS31" s="356"/>
      <c r="VT31" s="356"/>
      <c r="VU31" s="356"/>
      <c r="VV31" s="356"/>
      <c r="VW31" s="356"/>
      <c r="VX31" s="356"/>
      <c r="VY31" s="356"/>
      <c r="VZ31" s="356"/>
      <c r="WA31" s="356"/>
      <c r="WB31" s="356"/>
      <c r="WC31" s="356"/>
      <c r="WD31" s="356"/>
      <c r="WE31" s="356"/>
      <c r="WF31" s="356"/>
      <c r="WG31" s="356"/>
      <c r="WH31" s="356"/>
      <c r="WI31" s="356"/>
      <c r="WJ31" s="356"/>
      <c r="WK31" s="356"/>
      <c r="WL31" s="356"/>
      <c r="WM31" s="356"/>
      <c r="WN31" s="356"/>
      <c r="WO31" s="356"/>
      <c r="WP31" s="356"/>
      <c r="WQ31" s="356"/>
      <c r="WR31" s="356"/>
      <c r="WS31" s="356"/>
      <c r="WT31" s="356"/>
      <c r="WU31" s="356"/>
      <c r="WV31" s="356"/>
      <c r="WW31" s="356"/>
      <c r="WX31" s="356"/>
      <c r="WY31" s="356"/>
      <c r="WZ31" s="356"/>
      <c r="XA31" s="356"/>
      <c r="XB31" s="356"/>
      <c r="XC31" s="356"/>
      <c r="XD31" s="356"/>
      <c r="XE31" s="356"/>
      <c r="XF31" s="356"/>
      <c r="XG31" s="356"/>
      <c r="XH31" s="356"/>
      <c r="XI31" s="356"/>
      <c r="XJ31" s="356"/>
      <c r="XK31" s="356"/>
      <c r="XL31" s="356"/>
      <c r="XM31" s="356"/>
      <c r="XN31" s="356"/>
      <c r="XO31" s="356"/>
      <c r="XP31" s="356"/>
      <c r="XQ31" s="356"/>
      <c r="XR31" s="356"/>
      <c r="XS31" s="356"/>
      <c r="XT31" s="356"/>
      <c r="XU31" s="356"/>
      <c r="XV31" s="356"/>
      <c r="XW31" s="356"/>
      <c r="XX31" s="356"/>
      <c r="XY31" s="356"/>
      <c r="XZ31" s="356"/>
      <c r="YA31" s="356"/>
      <c r="YB31" s="356"/>
      <c r="YC31" s="356"/>
      <c r="YD31" s="356"/>
      <c r="YE31" s="356"/>
      <c r="YF31" s="356"/>
      <c r="YG31" s="356"/>
      <c r="YH31" s="356"/>
      <c r="YI31" s="356"/>
      <c r="YJ31" s="356"/>
      <c r="YK31" s="356"/>
      <c r="YL31" s="356"/>
      <c r="YM31" s="356"/>
      <c r="YN31" s="356"/>
      <c r="YO31" s="356"/>
      <c r="YP31" s="356"/>
      <c r="YQ31" s="356"/>
      <c r="YR31" s="356"/>
      <c r="YS31" s="356"/>
      <c r="YT31" s="356"/>
      <c r="YU31" s="356"/>
      <c r="YV31" s="356"/>
      <c r="YW31" s="356"/>
      <c r="YX31" s="356"/>
      <c r="YY31" s="356"/>
      <c r="YZ31" s="356"/>
      <c r="ZA31" s="356"/>
      <c r="ZB31" s="356"/>
      <c r="ZC31" s="356"/>
      <c r="ZD31" s="356"/>
      <c r="ZE31" s="356"/>
      <c r="ZF31" s="356"/>
      <c r="ZG31" s="356"/>
      <c r="ZH31" s="356"/>
      <c r="ZI31" s="356"/>
      <c r="ZJ31" s="356"/>
      <c r="ZK31" s="356"/>
      <c r="ZL31" s="356"/>
      <c r="ZM31" s="356"/>
      <c r="ZN31" s="356"/>
      <c r="ZO31" s="356"/>
      <c r="ZP31" s="356"/>
      <c r="ZQ31" s="356"/>
      <c r="ZR31" s="356"/>
      <c r="ZS31" s="356"/>
      <c r="ZT31" s="356"/>
      <c r="ZU31" s="356"/>
      <c r="ZV31" s="356"/>
      <c r="ZW31" s="356"/>
      <c r="ZX31" s="356"/>
      <c r="ZY31" s="356"/>
      <c r="ZZ31" s="356"/>
      <c r="AAA31" s="356"/>
      <c r="AAB31" s="356"/>
      <c r="AAC31" s="356"/>
      <c r="AAD31" s="356"/>
      <c r="AAE31" s="356"/>
      <c r="AAF31" s="356"/>
      <c r="AAG31" s="356"/>
      <c r="AAH31" s="356"/>
      <c r="AAI31" s="356"/>
      <c r="AAJ31" s="356"/>
      <c r="AAK31" s="356"/>
      <c r="AAL31" s="356"/>
      <c r="AAM31" s="356"/>
      <c r="AAN31" s="356"/>
      <c r="AAO31" s="356"/>
      <c r="AAP31" s="356"/>
      <c r="AAQ31" s="356"/>
      <c r="AAR31" s="356"/>
      <c r="AAS31" s="356"/>
      <c r="AAT31" s="356"/>
      <c r="AAU31" s="356"/>
      <c r="AAV31" s="356"/>
      <c r="AAW31" s="356"/>
      <c r="AAX31" s="356"/>
      <c r="AAY31" s="356"/>
      <c r="AAZ31" s="356"/>
      <c r="ABA31" s="356"/>
      <c r="ABB31" s="356"/>
      <c r="ABC31" s="356"/>
      <c r="ABD31" s="356"/>
      <c r="ABE31" s="356"/>
      <c r="ABF31" s="356"/>
      <c r="ABG31" s="356"/>
      <c r="ABH31" s="356"/>
      <c r="ABI31" s="356"/>
      <c r="ABJ31" s="356"/>
      <c r="ABK31" s="356"/>
      <c r="ABL31" s="356"/>
      <c r="ABM31" s="356"/>
      <c r="ABN31" s="356"/>
      <c r="ABO31" s="356"/>
      <c r="ABP31" s="356"/>
      <c r="ABQ31" s="356"/>
      <c r="ABR31" s="356"/>
      <c r="ABS31" s="356"/>
      <c r="ABT31" s="356"/>
      <c r="ABU31" s="356"/>
      <c r="ABV31" s="356"/>
      <c r="ABW31" s="356"/>
      <c r="ABX31" s="356"/>
      <c r="ABY31" s="356"/>
      <c r="ABZ31" s="356"/>
      <c r="ACA31" s="356"/>
      <c r="ACB31" s="356"/>
      <c r="ACC31" s="356"/>
      <c r="ACD31" s="356"/>
      <c r="ACE31" s="356"/>
      <c r="ACF31" s="356"/>
      <c r="ACG31" s="356"/>
      <c r="ACH31" s="356"/>
      <c r="ACI31" s="356"/>
      <c r="ACJ31" s="356"/>
      <c r="ACK31" s="356"/>
      <c r="ACL31" s="356"/>
      <c r="ACM31" s="356"/>
      <c r="ACN31" s="356"/>
      <c r="ACO31" s="356"/>
      <c r="ACP31" s="356"/>
      <c r="ACQ31" s="356"/>
      <c r="ACR31" s="356"/>
      <c r="ACS31" s="356"/>
      <c r="ACT31" s="356"/>
      <c r="ACU31" s="356"/>
      <c r="ACV31" s="356"/>
      <c r="ACW31" s="356"/>
      <c r="ACX31" s="356"/>
      <c r="ACY31" s="356"/>
      <c r="ACZ31" s="356"/>
      <c r="ADA31" s="356"/>
      <c r="ADB31" s="356"/>
      <c r="ADC31" s="356"/>
      <c r="ADD31" s="356"/>
      <c r="ADE31" s="356"/>
      <c r="ADF31" s="356"/>
      <c r="ADG31" s="356"/>
      <c r="ADH31" s="356"/>
      <c r="ADI31" s="356"/>
      <c r="ADJ31" s="356"/>
      <c r="ADK31" s="356"/>
      <c r="ADL31" s="356"/>
      <c r="ADM31" s="356"/>
      <c r="ADN31" s="356"/>
      <c r="ADO31" s="356"/>
      <c r="ADP31" s="356"/>
      <c r="ADQ31" s="356"/>
      <c r="ADR31" s="356"/>
      <c r="ADS31" s="356"/>
      <c r="ADT31" s="356"/>
      <c r="ADU31" s="356"/>
      <c r="ADV31" s="356"/>
      <c r="ADW31" s="356"/>
      <c r="ADX31" s="356"/>
      <c r="ADY31" s="356"/>
      <c r="ADZ31" s="356"/>
      <c r="AEA31" s="356"/>
      <c r="AEB31" s="356"/>
      <c r="AEC31" s="356"/>
      <c r="AED31" s="356"/>
      <c r="AEE31" s="356"/>
      <c r="AEF31" s="356"/>
      <c r="AEG31" s="356"/>
      <c r="AEH31" s="356"/>
      <c r="AEI31" s="356"/>
      <c r="AEJ31" s="356"/>
      <c r="AEK31" s="356"/>
      <c r="AEL31" s="356"/>
      <c r="AEM31" s="356"/>
      <c r="AEN31" s="356"/>
      <c r="AEO31" s="356"/>
      <c r="AEP31" s="356"/>
      <c r="AEQ31" s="356"/>
      <c r="AER31" s="356"/>
      <c r="AES31" s="356"/>
      <c r="AET31" s="356"/>
      <c r="AEU31" s="356"/>
      <c r="AEV31" s="356"/>
      <c r="AEW31" s="356"/>
      <c r="AEX31" s="356"/>
      <c r="AEY31" s="356"/>
      <c r="AEZ31" s="356"/>
      <c r="AFA31" s="356"/>
      <c r="AFB31" s="356"/>
      <c r="AFC31" s="356"/>
      <c r="AFD31" s="356"/>
      <c r="AFE31" s="356"/>
      <c r="AFF31" s="356"/>
      <c r="AFG31" s="356"/>
      <c r="AFH31" s="356"/>
      <c r="AFI31" s="356"/>
      <c r="AFJ31" s="356"/>
      <c r="AFK31" s="356"/>
      <c r="AFL31" s="356"/>
      <c r="AFM31" s="356"/>
      <c r="AFN31" s="356"/>
      <c r="AFO31" s="356"/>
      <c r="AFP31" s="356"/>
      <c r="AFQ31" s="356"/>
      <c r="AFR31" s="356"/>
      <c r="AFS31" s="356"/>
      <c r="AFT31" s="356"/>
      <c r="AFU31" s="356"/>
      <c r="AFV31" s="356"/>
      <c r="AFW31" s="356"/>
      <c r="AFX31" s="356"/>
      <c r="AFY31" s="356"/>
      <c r="AFZ31" s="356"/>
      <c r="AGA31" s="356"/>
    </row>
    <row r="32" spans="1:859" s="77" customFormat="1" ht="33.950000000000003" customHeight="1" x14ac:dyDescent="0.2">
      <c r="A32" s="261" t="str">
        <f ca="1">IF((O32="X"),"■",IF(OR((O32&gt;=120),(O32="N/A")),"▲",IF(AND((O32&gt;=90),(O32&lt;120)),"►",IF(AND((O32&lt;90),(O32&gt;=0)),"◄",IF((O32&lt;0),"▼","")))))</f>
        <v>▲</v>
      </c>
      <c r="B32" s="261" t="s">
        <v>20</v>
      </c>
      <c r="C32" s="293" t="s">
        <v>352</v>
      </c>
      <c r="D32" s="261" t="s">
        <v>22</v>
      </c>
      <c r="E32" s="261" t="s">
        <v>353</v>
      </c>
      <c r="F32" s="261" t="s">
        <v>354</v>
      </c>
      <c r="G32" s="289" t="s">
        <v>355</v>
      </c>
      <c r="H32" s="261" t="s">
        <v>356</v>
      </c>
      <c r="I32" s="290">
        <v>181259.7</v>
      </c>
      <c r="J32" s="291">
        <v>93609.19</v>
      </c>
      <c r="K32" s="291">
        <f>I32-J32</f>
        <v>87650.510000000009</v>
      </c>
      <c r="L32" s="261" t="s">
        <v>27</v>
      </c>
      <c r="M32" s="292">
        <v>42193</v>
      </c>
      <c r="N32" s="292">
        <v>42559</v>
      </c>
      <c r="O32" s="261">
        <f ca="1">IF((N32="INDETERMINADO"),"N/A",IF((L32="ENCERRADO"),"X",(N32-TODAY())))</f>
        <v>340</v>
      </c>
      <c r="P32" s="293" t="s">
        <v>101</v>
      </c>
      <c r="Q32" s="179" t="s">
        <v>1131</v>
      </c>
      <c r="R32" s="293" t="s">
        <v>33</v>
      </c>
      <c r="S32" s="177" t="s">
        <v>222</v>
      </c>
      <c r="T32" s="177" t="s">
        <v>770</v>
      </c>
      <c r="U32" s="261" t="s">
        <v>30</v>
      </c>
      <c r="V32" s="179" t="s">
        <v>1095</v>
      </c>
      <c r="W32" s="177"/>
      <c r="X32" s="356"/>
      <c r="Y32" s="356"/>
      <c r="Z32" s="356"/>
      <c r="AA32" s="356"/>
      <c r="AB32" s="356"/>
      <c r="AC32" s="356"/>
      <c r="AD32" s="356"/>
      <c r="AE32" s="356"/>
      <c r="AF32" s="356"/>
      <c r="AG32" s="356"/>
      <c r="AH32" s="356"/>
      <c r="AI32" s="356"/>
      <c r="AJ32" s="356"/>
      <c r="AK32" s="356"/>
      <c r="AL32" s="356"/>
      <c r="AM32" s="356"/>
      <c r="AN32" s="356"/>
      <c r="AO32" s="356"/>
      <c r="AP32" s="356"/>
      <c r="AQ32" s="356"/>
      <c r="AR32" s="356"/>
      <c r="AS32" s="356"/>
      <c r="AT32" s="356"/>
      <c r="AU32" s="356"/>
      <c r="AV32" s="356"/>
      <c r="AW32" s="356"/>
      <c r="AX32" s="356"/>
      <c r="AY32" s="356"/>
      <c r="AZ32" s="356"/>
      <c r="BA32" s="356"/>
      <c r="BB32" s="356"/>
      <c r="BC32" s="356"/>
      <c r="BD32" s="356"/>
      <c r="BE32" s="356"/>
      <c r="BF32" s="356"/>
      <c r="BG32" s="356"/>
      <c r="BH32" s="356"/>
      <c r="BI32" s="356"/>
      <c r="BJ32" s="356"/>
      <c r="BK32" s="356"/>
      <c r="BL32" s="356"/>
      <c r="BM32" s="356"/>
      <c r="BN32" s="356"/>
      <c r="BO32" s="356"/>
      <c r="BP32" s="356"/>
      <c r="BQ32" s="356"/>
      <c r="BR32" s="356"/>
      <c r="BS32" s="356"/>
      <c r="BT32" s="356"/>
      <c r="BU32" s="356"/>
      <c r="BV32" s="356"/>
      <c r="BW32" s="356"/>
      <c r="BX32" s="356"/>
      <c r="BY32" s="356"/>
      <c r="BZ32" s="356"/>
      <c r="CA32" s="356"/>
      <c r="CB32" s="356"/>
      <c r="CC32" s="356"/>
      <c r="CD32" s="356"/>
      <c r="CE32" s="356"/>
      <c r="CF32" s="356"/>
      <c r="CG32" s="356"/>
      <c r="CH32" s="356"/>
      <c r="CI32" s="356"/>
      <c r="CJ32" s="356"/>
      <c r="CK32" s="356"/>
      <c r="CL32" s="356"/>
      <c r="CM32" s="356"/>
      <c r="CN32" s="356"/>
      <c r="CO32" s="356"/>
      <c r="CP32" s="356"/>
      <c r="CQ32" s="356"/>
      <c r="CR32" s="356"/>
      <c r="CS32" s="356"/>
      <c r="CT32" s="356"/>
      <c r="CU32" s="356"/>
      <c r="CV32" s="356"/>
      <c r="CW32" s="356"/>
      <c r="CX32" s="356"/>
      <c r="CY32" s="356"/>
      <c r="CZ32" s="356"/>
      <c r="DA32" s="356"/>
      <c r="DB32" s="356"/>
      <c r="DC32" s="356"/>
      <c r="DD32" s="356"/>
      <c r="DE32" s="356"/>
      <c r="DF32" s="356"/>
      <c r="DG32" s="356"/>
      <c r="DH32" s="356"/>
      <c r="DI32" s="356"/>
      <c r="DJ32" s="356"/>
      <c r="DK32" s="356"/>
      <c r="DL32" s="356"/>
      <c r="DM32" s="356"/>
      <c r="DN32" s="356"/>
      <c r="DO32" s="356"/>
      <c r="DP32" s="356"/>
      <c r="DQ32" s="356"/>
      <c r="DR32" s="356"/>
      <c r="DS32" s="356"/>
      <c r="DT32" s="356"/>
      <c r="DU32" s="356"/>
      <c r="DV32" s="356"/>
      <c r="DW32" s="356"/>
      <c r="DX32" s="356"/>
      <c r="DY32" s="356"/>
      <c r="DZ32" s="356"/>
      <c r="EA32" s="356"/>
      <c r="EB32" s="356"/>
      <c r="EC32" s="356"/>
      <c r="ED32" s="356"/>
      <c r="EE32" s="356"/>
      <c r="EF32" s="356"/>
      <c r="EG32" s="356"/>
      <c r="EH32" s="356"/>
      <c r="EI32" s="356"/>
      <c r="EJ32" s="356"/>
      <c r="EK32" s="356"/>
      <c r="EL32" s="356"/>
      <c r="EM32" s="356"/>
      <c r="EN32" s="356"/>
      <c r="EO32" s="356"/>
      <c r="EP32" s="356"/>
      <c r="EQ32" s="356"/>
      <c r="ER32" s="356"/>
      <c r="ES32" s="356"/>
      <c r="ET32" s="356"/>
      <c r="EU32" s="356"/>
      <c r="EV32" s="356"/>
      <c r="EW32" s="356"/>
      <c r="EX32" s="356"/>
      <c r="EY32" s="356"/>
      <c r="EZ32" s="356"/>
      <c r="FA32" s="356"/>
      <c r="FB32" s="356"/>
      <c r="FC32" s="356"/>
      <c r="FD32" s="356"/>
      <c r="FE32" s="356"/>
      <c r="FF32" s="356"/>
      <c r="FG32" s="356"/>
      <c r="FH32" s="356"/>
      <c r="FI32" s="356"/>
      <c r="FJ32" s="356"/>
      <c r="FK32" s="356"/>
      <c r="FL32" s="356"/>
      <c r="FM32" s="356"/>
      <c r="FN32" s="356"/>
      <c r="FO32" s="356"/>
      <c r="FP32" s="356"/>
      <c r="FQ32" s="356"/>
      <c r="FR32" s="356"/>
      <c r="FS32" s="356"/>
      <c r="FT32" s="356"/>
      <c r="FU32" s="356"/>
      <c r="FV32" s="356"/>
      <c r="FW32" s="356"/>
      <c r="FX32" s="356"/>
      <c r="FY32" s="356"/>
      <c r="FZ32" s="356"/>
      <c r="GA32" s="356"/>
      <c r="GB32" s="356"/>
      <c r="GC32" s="356"/>
      <c r="GD32" s="356"/>
      <c r="GE32" s="356"/>
      <c r="GF32" s="356"/>
      <c r="GG32" s="356"/>
      <c r="GH32" s="356"/>
      <c r="GI32" s="356"/>
      <c r="GJ32" s="356"/>
      <c r="GK32" s="356"/>
      <c r="GL32" s="356"/>
      <c r="GM32" s="356"/>
      <c r="GN32" s="356"/>
      <c r="GO32" s="356"/>
      <c r="GP32" s="356"/>
      <c r="GQ32" s="356"/>
      <c r="GR32" s="356"/>
      <c r="GS32" s="356"/>
      <c r="GT32" s="356"/>
      <c r="GU32" s="356"/>
      <c r="GV32" s="356"/>
      <c r="GW32" s="356"/>
      <c r="GX32" s="356"/>
      <c r="GY32" s="356"/>
      <c r="GZ32" s="356"/>
      <c r="HA32" s="356"/>
      <c r="HB32" s="356"/>
      <c r="HC32" s="356"/>
      <c r="HD32" s="356"/>
      <c r="HE32" s="356"/>
      <c r="HF32" s="356"/>
      <c r="HG32" s="356"/>
      <c r="HH32" s="356"/>
      <c r="HI32" s="356"/>
      <c r="HJ32" s="356"/>
      <c r="HK32" s="356"/>
      <c r="HL32" s="356"/>
      <c r="HM32" s="356"/>
      <c r="HN32" s="356"/>
      <c r="HO32" s="356"/>
      <c r="HP32" s="356"/>
      <c r="HQ32" s="356"/>
      <c r="HR32" s="356"/>
      <c r="HS32" s="356"/>
      <c r="HT32" s="356"/>
      <c r="HU32" s="356"/>
      <c r="HV32" s="356"/>
      <c r="HW32" s="356"/>
      <c r="HX32" s="356"/>
      <c r="HY32" s="356"/>
      <c r="HZ32" s="356"/>
      <c r="IA32" s="356"/>
      <c r="IB32" s="356"/>
      <c r="IC32" s="356"/>
      <c r="ID32" s="356"/>
      <c r="IE32" s="356"/>
      <c r="IF32" s="356"/>
      <c r="IG32" s="356"/>
      <c r="IH32" s="356"/>
      <c r="II32" s="356"/>
      <c r="IJ32" s="356"/>
      <c r="IK32" s="356"/>
      <c r="IL32" s="356"/>
      <c r="IM32" s="356"/>
      <c r="IN32" s="356"/>
      <c r="IO32" s="356"/>
      <c r="IP32" s="356"/>
      <c r="IQ32" s="356"/>
      <c r="IR32" s="356"/>
      <c r="IS32" s="356"/>
      <c r="IT32" s="356"/>
      <c r="IU32" s="356"/>
      <c r="IV32" s="356"/>
      <c r="IW32" s="356"/>
      <c r="IX32" s="356"/>
      <c r="IY32" s="356"/>
      <c r="IZ32" s="356"/>
      <c r="JA32" s="356"/>
      <c r="JB32" s="356"/>
      <c r="JC32" s="356"/>
      <c r="JD32" s="356"/>
      <c r="JE32" s="356"/>
      <c r="JF32" s="356"/>
      <c r="JG32" s="356"/>
      <c r="JH32" s="356"/>
      <c r="JI32" s="356"/>
      <c r="JJ32" s="356"/>
      <c r="JK32" s="356"/>
      <c r="JL32" s="356"/>
      <c r="JM32" s="356"/>
      <c r="JN32" s="356"/>
      <c r="JO32" s="356"/>
      <c r="JP32" s="356"/>
      <c r="JQ32" s="356"/>
      <c r="JR32" s="356"/>
      <c r="JS32" s="356"/>
      <c r="JT32" s="356"/>
      <c r="JU32" s="356"/>
      <c r="JV32" s="356"/>
      <c r="JW32" s="356"/>
      <c r="JX32" s="356"/>
      <c r="JY32" s="356"/>
      <c r="JZ32" s="356"/>
      <c r="KA32" s="356"/>
      <c r="KB32" s="356"/>
      <c r="KC32" s="356"/>
      <c r="KD32" s="356"/>
      <c r="KE32" s="356"/>
      <c r="KF32" s="356"/>
      <c r="KG32" s="356"/>
      <c r="KH32" s="356"/>
      <c r="KI32" s="356"/>
      <c r="KJ32" s="356"/>
      <c r="KK32" s="356"/>
      <c r="KL32" s="356"/>
      <c r="KM32" s="356"/>
      <c r="KN32" s="356"/>
      <c r="KO32" s="356"/>
      <c r="KP32" s="356"/>
      <c r="KQ32" s="356"/>
      <c r="KR32" s="356"/>
      <c r="KS32" s="356"/>
      <c r="KT32" s="356"/>
      <c r="KU32" s="356"/>
      <c r="KV32" s="356"/>
      <c r="KW32" s="356"/>
      <c r="KX32" s="356"/>
      <c r="KY32" s="356"/>
      <c r="KZ32" s="356"/>
      <c r="LA32" s="356"/>
      <c r="LB32" s="356"/>
      <c r="LC32" s="356"/>
      <c r="LD32" s="356"/>
      <c r="LE32" s="356"/>
      <c r="LF32" s="356"/>
      <c r="LG32" s="356"/>
      <c r="LH32" s="356"/>
      <c r="LI32" s="356"/>
      <c r="LJ32" s="356"/>
      <c r="LK32" s="356"/>
      <c r="LL32" s="356"/>
      <c r="LM32" s="356"/>
      <c r="LN32" s="356"/>
      <c r="LO32" s="356"/>
      <c r="LP32" s="356"/>
      <c r="LQ32" s="356"/>
      <c r="LR32" s="356"/>
      <c r="LS32" s="356"/>
      <c r="LT32" s="356"/>
      <c r="LU32" s="356"/>
      <c r="LV32" s="356"/>
      <c r="LW32" s="356"/>
      <c r="LX32" s="356"/>
      <c r="LY32" s="356"/>
      <c r="LZ32" s="356"/>
      <c r="MA32" s="356"/>
      <c r="MB32" s="356"/>
      <c r="MC32" s="356"/>
      <c r="MD32" s="356"/>
      <c r="ME32" s="356"/>
      <c r="MF32" s="356"/>
      <c r="MG32" s="356"/>
      <c r="MH32" s="356"/>
      <c r="MI32" s="356"/>
      <c r="MJ32" s="356"/>
      <c r="MK32" s="356"/>
      <c r="ML32" s="356"/>
      <c r="MM32" s="356"/>
      <c r="MN32" s="356"/>
      <c r="MO32" s="356"/>
      <c r="MP32" s="356"/>
      <c r="MQ32" s="356"/>
      <c r="MR32" s="356"/>
      <c r="MS32" s="356"/>
      <c r="MT32" s="356"/>
      <c r="MU32" s="356"/>
      <c r="MV32" s="356"/>
      <c r="MW32" s="356"/>
      <c r="MX32" s="356"/>
      <c r="MY32" s="356"/>
      <c r="MZ32" s="356"/>
      <c r="NA32" s="356"/>
      <c r="NB32" s="356"/>
      <c r="NC32" s="356"/>
      <c r="ND32" s="356"/>
      <c r="NE32" s="356"/>
      <c r="NF32" s="356"/>
      <c r="NG32" s="356"/>
      <c r="NH32" s="356"/>
      <c r="NI32" s="356"/>
      <c r="NJ32" s="356"/>
      <c r="NK32" s="356"/>
      <c r="NL32" s="356"/>
      <c r="NM32" s="356"/>
      <c r="NN32" s="356"/>
      <c r="NO32" s="356"/>
      <c r="NP32" s="356"/>
      <c r="NQ32" s="356"/>
      <c r="NR32" s="356"/>
      <c r="NS32" s="356"/>
      <c r="NT32" s="356"/>
      <c r="NU32" s="356"/>
      <c r="NV32" s="356"/>
      <c r="NW32" s="356"/>
      <c r="NX32" s="356"/>
      <c r="NY32" s="356"/>
      <c r="NZ32" s="356"/>
      <c r="OA32" s="356"/>
      <c r="OB32" s="356"/>
      <c r="OC32" s="356"/>
      <c r="OD32" s="356"/>
      <c r="OE32" s="356"/>
      <c r="OF32" s="356"/>
      <c r="OG32" s="356"/>
      <c r="OH32" s="356"/>
      <c r="OI32" s="356"/>
      <c r="OJ32" s="356"/>
      <c r="OK32" s="356"/>
      <c r="OL32" s="356"/>
      <c r="OM32" s="356"/>
      <c r="ON32" s="356"/>
      <c r="OO32" s="356"/>
      <c r="OP32" s="356"/>
      <c r="OQ32" s="356"/>
      <c r="OR32" s="356"/>
      <c r="OS32" s="356"/>
      <c r="OT32" s="356"/>
      <c r="OU32" s="356"/>
      <c r="OV32" s="356"/>
      <c r="OW32" s="356"/>
      <c r="OX32" s="356"/>
      <c r="OY32" s="356"/>
      <c r="OZ32" s="356"/>
      <c r="PA32" s="356"/>
      <c r="PB32" s="356"/>
      <c r="PC32" s="356"/>
      <c r="PD32" s="356"/>
      <c r="PE32" s="356"/>
      <c r="PF32" s="356"/>
      <c r="PG32" s="356"/>
      <c r="PH32" s="356"/>
      <c r="PI32" s="356"/>
      <c r="PJ32" s="356"/>
      <c r="PK32" s="356"/>
      <c r="PL32" s="356"/>
      <c r="PM32" s="356"/>
      <c r="PN32" s="356"/>
      <c r="PO32" s="356"/>
      <c r="PP32" s="356"/>
      <c r="PQ32" s="356"/>
      <c r="PR32" s="356"/>
      <c r="PS32" s="356"/>
      <c r="PT32" s="356"/>
      <c r="PU32" s="356"/>
      <c r="PV32" s="356"/>
      <c r="PW32" s="356"/>
      <c r="PX32" s="356"/>
      <c r="PY32" s="356"/>
      <c r="PZ32" s="356"/>
      <c r="QA32" s="356"/>
      <c r="QB32" s="356"/>
      <c r="QC32" s="356"/>
      <c r="QD32" s="356"/>
      <c r="QE32" s="356"/>
      <c r="QF32" s="356"/>
      <c r="QG32" s="356"/>
      <c r="QH32" s="356"/>
      <c r="QI32" s="356"/>
      <c r="QJ32" s="356"/>
      <c r="QK32" s="356"/>
      <c r="QL32" s="356"/>
      <c r="QM32" s="356"/>
      <c r="QN32" s="356"/>
      <c r="QO32" s="356"/>
      <c r="QP32" s="356"/>
      <c r="QQ32" s="356"/>
      <c r="QR32" s="356"/>
      <c r="QS32" s="356"/>
      <c r="QT32" s="356"/>
      <c r="QU32" s="356"/>
      <c r="QV32" s="356"/>
      <c r="QW32" s="356"/>
      <c r="QX32" s="356"/>
      <c r="QY32" s="356"/>
      <c r="QZ32" s="356"/>
      <c r="RA32" s="356"/>
      <c r="RB32" s="356"/>
      <c r="RC32" s="356"/>
      <c r="RD32" s="356"/>
      <c r="RE32" s="356"/>
      <c r="RF32" s="356"/>
      <c r="RG32" s="356"/>
      <c r="RH32" s="356"/>
      <c r="RI32" s="356"/>
      <c r="RJ32" s="356"/>
      <c r="RK32" s="356"/>
      <c r="RL32" s="356"/>
      <c r="RM32" s="356"/>
      <c r="RN32" s="356"/>
      <c r="RO32" s="356"/>
      <c r="RP32" s="356"/>
      <c r="RQ32" s="356"/>
      <c r="RR32" s="356"/>
      <c r="RS32" s="356"/>
      <c r="RT32" s="356"/>
      <c r="RU32" s="356"/>
      <c r="RV32" s="356"/>
      <c r="RW32" s="356"/>
      <c r="RX32" s="356"/>
      <c r="RY32" s="356"/>
      <c r="RZ32" s="356"/>
      <c r="SA32" s="356"/>
      <c r="SB32" s="356"/>
      <c r="SC32" s="356"/>
      <c r="SD32" s="356"/>
      <c r="SE32" s="356"/>
      <c r="SF32" s="356"/>
      <c r="SG32" s="356"/>
      <c r="SH32" s="356"/>
      <c r="SI32" s="356"/>
      <c r="SJ32" s="356"/>
      <c r="SK32" s="356"/>
      <c r="SL32" s="356"/>
      <c r="SM32" s="356"/>
      <c r="SN32" s="356"/>
      <c r="SO32" s="356"/>
      <c r="SP32" s="356"/>
      <c r="SQ32" s="356"/>
      <c r="SR32" s="356"/>
      <c r="SS32" s="356"/>
      <c r="ST32" s="356"/>
      <c r="SU32" s="356"/>
      <c r="SV32" s="356"/>
      <c r="SW32" s="356"/>
      <c r="SX32" s="356"/>
      <c r="SY32" s="356"/>
      <c r="SZ32" s="356"/>
      <c r="TA32" s="356"/>
      <c r="TB32" s="356"/>
      <c r="TC32" s="356"/>
      <c r="TD32" s="356"/>
      <c r="TE32" s="356"/>
      <c r="TF32" s="356"/>
      <c r="TG32" s="356"/>
      <c r="TH32" s="356"/>
      <c r="TI32" s="356"/>
      <c r="TJ32" s="356"/>
      <c r="TK32" s="356"/>
      <c r="TL32" s="356"/>
      <c r="TM32" s="356"/>
      <c r="TN32" s="356"/>
      <c r="TO32" s="356"/>
      <c r="TP32" s="356"/>
      <c r="TQ32" s="356"/>
      <c r="TR32" s="356"/>
      <c r="TS32" s="356"/>
      <c r="TT32" s="356"/>
      <c r="TU32" s="356"/>
      <c r="TV32" s="356"/>
      <c r="TW32" s="356"/>
      <c r="TX32" s="356"/>
      <c r="TY32" s="356"/>
      <c r="TZ32" s="356"/>
      <c r="UA32" s="356"/>
      <c r="UB32" s="356"/>
      <c r="UC32" s="356"/>
      <c r="UD32" s="356"/>
      <c r="UE32" s="356"/>
      <c r="UF32" s="356"/>
      <c r="UG32" s="356"/>
      <c r="UH32" s="356"/>
      <c r="UI32" s="356"/>
      <c r="UJ32" s="356"/>
      <c r="UK32" s="356"/>
      <c r="UL32" s="356"/>
      <c r="UM32" s="356"/>
      <c r="UN32" s="356"/>
      <c r="UO32" s="356"/>
      <c r="UP32" s="356"/>
      <c r="UQ32" s="356"/>
      <c r="UR32" s="356"/>
      <c r="US32" s="356"/>
      <c r="UT32" s="356"/>
      <c r="UU32" s="356"/>
      <c r="UV32" s="356"/>
      <c r="UW32" s="356"/>
      <c r="UX32" s="356"/>
      <c r="UY32" s="356"/>
      <c r="UZ32" s="356"/>
      <c r="VA32" s="356"/>
      <c r="VB32" s="356"/>
      <c r="VC32" s="356"/>
      <c r="VD32" s="356"/>
      <c r="VE32" s="356"/>
      <c r="VF32" s="356"/>
      <c r="VG32" s="356"/>
      <c r="VH32" s="356"/>
      <c r="VI32" s="356"/>
      <c r="VJ32" s="356"/>
      <c r="VK32" s="356"/>
      <c r="VL32" s="356"/>
      <c r="VM32" s="356"/>
      <c r="VN32" s="356"/>
      <c r="VO32" s="356"/>
      <c r="VP32" s="356"/>
      <c r="VQ32" s="356"/>
      <c r="VR32" s="356"/>
      <c r="VS32" s="356"/>
      <c r="VT32" s="356"/>
      <c r="VU32" s="356"/>
      <c r="VV32" s="356"/>
      <c r="VW32" s="356"/>
      <c r="VX32" s="356"/>
      <c r="VY32" s="356"/>
      <c r="VZ32" s="356"/>
      <c r="WA32" s="356"/>
      <c r="WB32" s="356"/>
      <c r="WC32" s="356"/>
      <c r="WD32" s="356"/>
      <c r="WE32" s="356"/>
      <c r="WF32" s="356"/>
      <c r="WG32" s="356"/>
      <c r="WH32" s="356"/>
      <c r="WI32" s="356"/>
      <c r="WJ32" s="356"/>
      <c r="WK32" s="356"/>
      <c r="WL32" s="356"/>
      <c r="WM32" s="356"/>
      <c r="WN32" s="356"/>
      <c r="WO32" s="356"/>
      <c r="WP32" s="356"/>
      <c r="WQ32" s="356"/>
      <c r="WR32" s="356"/>
      <c r="WS32" s="356"/>
      <c r="WT32" s="356"/>
      <c r="WU32" s="356"/>
      <c r="WV32" s="356"/>
      <c r="WW32" s="356"/>
      <c r="WX32" s="356"/>
      <c r="WY32" s="356"/>
      <c r="WZ32" s="356"/>
      <c r="XA32" s="356"/>
      <c r="XB32" s="356"/>
      <c r="XC32" s="356"/>
      <c r="XD32" s="356"/>
      <c r="XE32" s="356"/>
      <c r="XF32" s="356"/>
      <c r="XG32" s="356"/>
      <c r="XH32" s="356"/>
      <c r="XI32" s="356"/>
      <c r="XJ32" s="356"/>
      <c r="XK32" s="356"/>
      <c r="XL32" s="356"/>
      <c r="XM32" s="356"/>
      <c r="XN32" s="356"/>
      <c r="XO32" s="356"/>
      <c r="XP32" s="356"/>
      <c r="XQ32" s="356"/>
      <c r="XR32" s="356"/>
      <c r="XS32" s="356"/>
      <c r="XT32" s="356"/>
      <c r="XU32" s="356"/>
      <c r="XV32" s="356"/>
      <c r="XW32" s="356"/>
      <c r="XX32" s="356"/>
      <c r="XY32" s="356"/>
      <c r="XZ32" s="356"/>
      <c r="YA32" s="356"/>
      <c r="YB32" s="356"/>
      <c r="YC32" s="356"/>
      <c r="YD32" s="356"/>
      <c r="YE32" s="356"/>
      <c r="YF32" s="356"/>
      <c r="YG32" s="356"/>
      <c r="YH32" s="356"/>
      <c r="YI32" s="356"/>
      <c r="YJ32" s="356"/>
      <c r="YK32" s="356"/>
      <c r="YL32" s="356"/>
      <c r="YM32" s="356"/>
      <c r="YN32" s="356"/>
      <c r="YO32" s="356"/>
      <c r="YP32" s="356"/>
      <c r="YQ32" s="356"/>
      <c r="YR32" s="356"/>
      <c r="YS32" s="356"/>
      <c r="YT32" s="356"/>
      <c r="YU32" s="356"/>
      <c r="YV32" s="356"/>
      <c r="YW32" s="356"/>
      <c r="YX32" s="356"/>
      <c r="YY32" s="356"/>
      <c r="YZ32" s="356"/>
      <c r="ZA32" s="356"/>
      <c r="ZB32" s="356"/>
      <c r="ZC32" s="356"/>
      <c r="ZD32" s="356"/>
      <c r="ZE32" s="356"/>
      <c r="ZF32" s="356"/>
      <c r="ZG32" s="356"/>
      <c r="ZH32" s="356"/>
      <c r="ZI32" s="356"/>
      <c r="ZJ32" s="356"/>
      <c r="ZK32" s="356"/>
      <c r="ZL32" s="356"/>
      <c r="ZM32" s="356"/>
      <c r="ZN32" s="356"/>
      <c r="ZO32" s="356"/>
      <c r="ZP32" s="356"/>
      <c r="ZQ32" s="356"/>
      <c r="ZR32" s="356"/>
      <c r="ZS32" s="356"/>
      <c r="ZT32" s="356"/>
      <c r="ZU32" s="356"/>
      <c r="ZV32" s="356"/>
      <c r="ZW32" s="356"/>
      <c r="ZX32" s="356"/>
      <c r="ZY32" s="356"/>
      <c r="ZZ32" s="356"/>
      <c r="AAA32" s="356"/>
      <c r="AAB32" s="356"/>
      <c r="AAC32" s="356"/>
      <c r="AAD32" s="356"/>
      <c r="AAE32" s="356"/>
      <c r="AAF32" s="356"/>
      <c r="AAG32" s="356"/>
      <c r="AAH32" s="356"/>
      <c r="AAI32" s="356"/>
      <c r="AAJ32" s="356"/>
      <c r="AAK32" s="356"/>
      <c r="AAL32" s="356"/>
      <c r="AAM32" s="356"/>
      <c r="AAN32" s="356"/>
      <c r="AAO32" s="356"/>
      <c r="AAP32" s="356"/>
      <c r="AAQ32" s="356"/>
      <c r="AAR32" s="356"/>
      <c r="AAS32" s="356"/>
      <c r="AAT32" s="356"/>
      <c r="AAU32" s="356"/>
      <c r="AAV32" s="356"/>
      <c r="AAW32" s="356"/>
      <c r="AAX32" s="356"/>
      <c r="AAY32" s="356"/>
      <c r="AAZ32" s="356"/>
      <c r="ABA32" s="356"/>
      <c r="ABB32" s="356"/>
      <c r="ABC32" s="356"/>
      <c r="ABD32" s="356"/>
      <c r="ABE32" s="356"/>
      <c r="ABF32" s="356"/>
      <c r="ABG32" s="356"/>
      <c r="ABH32" s="356"/>
      <c r="ABI32" s="356"/>
      <c r="ABJ32" s="356"/>
      <c r="ABK32" s="356"/>
      <c r="ABL32" s="356"/>
      <c r="ABM32" s="356"/>
      <c r="ABN32" s="356"/>
      <c r="ABO32" s="356"/>
      <c r="ABP32" s="356"/>
      <c r="ABQ32" s="356"/>
      <c r="ABR32" s="356"/>
      <c r="ABS32" s="356"/>
      <c r="ABT32" s="356"/>
      <c r="ABU32" s="356"/>
      <c r="ABV32" s="356"/>
      <c r="ABW32" s="356"/>
      <c r="ABX32" s="356"/>
      <c r="ABY32" s="356"/>
      <c r="ABZ32" s="356"/>
      <c r="ACA32" s="356"/>
      <c r="ACB32" s="356"/>
      <c r="ACC32" s="356"/>
      <c r="ACD32" s="356"/>
      <c r="ACE32" s="356"/>
      <c r="ACF32" s="356"/>
      <c r="ACG32" s="356"/>
      <c r="ACH32" s="356"/>
      <c r="ACI32" s="356"/>
      <c r="ACJ32" s="356"/>
      <c r="ACK32" s="356"/>
      <c r="ACL32" s="356"/>
      <c r="ACM32" s="356"/>
      <c r="ACN32" s="356"/>
      <c r="ACO32" s="356"/>
      <c r="ACP32" s="356"/>
      <c r="ACQ32" s="356"/>
      <c r="ACR32" s="356"/>
      <c r="ACS32" s="356"/>
      <c r="ACT32" s="356"/>
      <c r="ACU32" s="356"/>
      <c r="ACV32" s="356"/>
      <c r="ACW32" s="356"/>
      <c r="ACX32" s="356"/>
      <c r="ACY32" s="356"/>
      <c r="ACZ32" s="356"/>
      <c r="ADA32" s="356"/>
      <c r="ADB32" s="356"/>
      <c r="ADC32" s="356"/>
      <c r="ADD32" s="356"/>
      <c r="ADE32" s="356"/>
      <c r="ADF32" s="356"/>
      <c r="ADG32" s="356"/>
      <c r="ADH32" s="356"/>
      <c r="ADI32" s="356"/>
      <c r="ADJ32" s="356"/>
      <c r="ADK32" s="356"/>
      <c r="ADL32" s="356"/>
      <c r="ADM32" s="356"/>
      <c r="ADN32" s="356"/>
      <c r="ADO32" s="356"/>
      <c r="ADP32" s="356"/>
      <c r="ADQ32" s="356"/>
      <c r="ADR32" s="356"/>
      <c r="ADS32" s="356"/>
      <c r="ADT32" s="356"/>
      <c r="ADU32" s="356"/>
      <c r="ADV32" s="356"/>
      <c r="ADW32" s="356"/>
      <c r="ADX32" s="356"/>
      <c r="ADY32" s="356"/>
      <c r="ADZ32" s="356"/>
      <c r="AEA32" s="356"/>
      <c r="AEB32" s="356"/>
      <c r="AEC32" s="356"/>
      <c r="AED32" s="356"/>
      <c r="AEE32" s="356"/>
      <c r="AEF32" s="356"/>
      <c r="AEG32" s="356"/>
      <c r="AEH32" s="356"/>
      <c r="AEI32" s="356"/>
      <c r="AEJ32" s="356"/>
      <c r="AEK32" s="356"/>
      <c r="AEL32" s="356"/>
      <c r="AEM32" s="356"/>
      <c r="AEN32" s="356"/>
      <c r="AEO32" s="356"/>
      <c r="AEP32" s="356"/>
      <c r="AEQ32" s="356"/>
      <c r="AER32" s="356"/>
      <c r="AES32" s="356"/>
      <c r="AET32" s="356"/>
      <c r="AEU32" s="356"/>
      <c r="AEV32" s="356"/>
      <c r="AEW32" s="356"/>
      <c r="AEX32" s="356"/>
      <c r="AEY32" s="356"/>
      <c r="AEZ32" s="356"/>
      <c r="AFA32" s="356"/>
      <c r="AFB32" s="356"/>
      <c r="AFC32" s="356"/>
      <c r="AFD32" s="356"/>
      <c r="AFE32" s="356"/>
      <c r="AFF32" s="356"/>
      <c r="AFG32" s="356"/>
      <c r="AFH32" s="356"/>
      <c r="AFI32" s="356"/>
      <c r="AFJ32" s="356"/>
      <c r="AFK32" s="356"/>
      <c r="AFL32" s="356"/>
      <c r="AFM32" s="356"/>
      <c r="AFN32" s="356"/>
      <c r="AFO32" s="356"/>
      <c r="AFP32" s="356"/>
      <c r="AFQ32" s="356"/>
      <c r="AFR32" s="356"/>
      <c r="AFS32" s="356"/>
      <c r="AFT32" s="356"/>
      <c r="AFU32" s="356"/>
      <c r="AFV32" s="356"/>
      <c r="AFW32" s="356"/>
      <c r="AFX32" s="356"/>
      <c r="AFY32" s="356"/>
      <c r="AFZ32" s="356"/>
      <c r="AGA32" s="356"/>
    </row>
    <row r="33" spans="1:859" s="77" customFormat="1" ht="33.950000000000003" customHeight="1" x14ac:dyDescent="0.2">
      <c r="A33" s="177" t="s">
        <v>1454</v>
      </c>
      <c r="B33" s="177" t="s">
        <v>20</v>
      </c>
      <c r="C33" s="177" t="s">
        <v>1455</v>
      </c>
      <c r="D33" s="177" t="s">
        <v>22</v>
      </c>
      <c r="E33" s="177" t="s">
        <v>1456</v>
      </c>
      <c r="F33" s="177" t="s">
        <v>1457</v>
      </c>
      <c r="G33" s="178" t="s">
        <v>1458</v>
      </c>
      <c r="H33" s="177" t="s">
        <v>1459</v>
      </c>
      <c r="I33" s="407">
        <v>119999.6</v>
      </c>
      <c r="J33" s="177"/>
      <c r="K33" s="237"/>
      <c r="L33" s="237" t="s">
        <v>27</v>
      </c>
      <c r="M33" s="294">
        <v>42181</v>
      </c>
      <c r="N33" s="294">
        <v>42547</v>
      </c>
      <c r="O33" s="177">
        <v>341</v>
      </c>
      <c r="P33" s="177" t="s">
        <v>101</v>
      </c>
      <c r="Q33" s="177" t="s">
        <v>270</v>
      </c>
      <c r="R33" s="177" t="s">
        <v>43</v>
      </c>
      <c r="S33" s="177"/>
      <c r="T33" s="424" t="s">
        <v>30</v>
      </c>
      <c r="U33" s="177" t="s">
        <v>33</v>
      </c>
      <c r="V33" s="179" t="s">
        <v>1095</v>
      </c>
      <c r="W33" s="177" t="s">
        <v>1471</v>
      </c>
      <c r="X33" s="360"/>
      <c r="Y33" s="360"/>
      <c r="Z33" s="360"/>
      <c r="AA33" s="360"/>
      <c r="AB33" s="360"/>
      <c r="AC33" s="360"/>
      <c r="AD33" s="360"/>
      <c r="AE33" s="360"/>
      <c r="AF33" s="360"/>
      <c r="AG33" s="360"/>
      <c r="AH33" s="360"/>
      <c r="AI33" s="360"/>
      <c r="AJ33" s="360"/>
      <c r="AK33" s="360"/>
      <c r="AL33" s="360"/>
      <c r="AM33" s="360"/>
      <c r="AN33" s="360"/>
      <c r="AO33" s="360"/>
      <c r="AP33" s="360"/>
      <c r="AQ33" s="360"/>
      <c r="AR33" s="360"/>
      <c r="AS33" s="360"/>
      <c r="AT33" s="360"/>
      <c r="AU33" s="360"/>
      <c r="AV33" s="360"/>
      <c r="AW33" s="360"/>
      <c r="AX33" s="360"/>
      <c r="AY33" s="360"/>
      <c r="AZ33" s="360"/>
      <c r="BA33" s="360"/>
      <c r="BB33" s="360"/>
      <c r="BC33" s="360"/>
      <c r="BD33" s="360"/>
      <c r="BE33" s="360"/>
      <c r="BF33" s="360"/>
      <c r="BG33" s="360"/>
      <c r="BH33" s="360"/>
      <c r="BI33" s="360"/>
      <c r="BJ33" s="360"/>
      <c r="BK33" s="360"/>
      <c r="BL33" s="360"/>
      <c r="BM33" s="360"/>
      <c r="BN33" s="360"/>
      <c r="BO33" s="360"/>
      <c r="BP33" s="360"/>
      <c r="BQ33" s="360"/>
      <c r="BR33" s="360"/>
      <c r="BS33" s="360"/>
      <c r="BT33" s="360"/>
      <c r="BU33" s="360"/>
      <c r="BV33" s="360"/>
      <c r="BW33" s="360"/>
      <c r="BX33" s="360"/>
      <c r="BY33" s="360"/>
      <c r="BZ33" s="360"/>
      <c r="CA33" s="360"/>
      <c r="CB33" s="360"/>
      <c r="CC33" s="360"/>
      <c r="CD33" s="360"/>
      <c r="CE33" s="360"/>
      <c r="CF33" s="360"/>
      <c r="CG33" s="360"/>
      <c r="CH33" s="360"/>
      <c r="CI33" s="360"/>
      <c r="CJ33" s="360"/>
      <c r="CK33" s="360"/>
      <c r="CL33" s="360"/>
      <c r="CM33" s="360"/>
      <c r="CN33" s="360"/>
      <c r="CO33" s="360"/>
      <c r="CP33" s="360"/>
      <c r="CQ33" s="360"/>
      <c r="CR33" s="360"/>
      <c r="CS33" s="360"/>
      <c r="CT33" s="360"/>
      <c r="CU33" s="360"/>
      <c r="CV33" s="360"/>
      <c r="CW33" s="360"/>
      <c r="CX33" s="360"/>
      <c r="CY33" s="360"/>
      <c r="CZ33" s="360"/>
      <c r="DA33" s="360"/>
      <c r="DB33" s="360"/>
      <c r="DC33" s="360"/>
      <c r="DD33" s="360"/>
      <c r="DE33" s="360"/>
      <c r="DF33" s="360"/>
      <c r="DG33" s="360"/>
      <c r="DH33" s="360"/>
      <c r="DI33" s="360"/>
      <c r="DJ33" s="360"/>
      <c r="DK33" s="360"/>
      <c r="DL33" s="360"/>
      <c r="DM33" s="360"/>
      <c r="DN33" s="360"/>
      <c r="DO33" s="360"/>
      <c r="DP33" s="360"/>
      <c r="DQ33" s="360"/>
      <c r="DR33" s="360"/>
      <c r="DS33" s="360"/>
      <c r="DT33" s="360"/>
      <c r="DU33" s="360"/>
      <c r="DV33" s="360"/>
      <c r="DW33" s="360"/>
      <c r="DX33" s="360"/>
      <c r="DY33" s="360"/>
      <c r="DZ33" s="360"/>
      <c r="EA33" s="360"/>
      <c r="EB33" s="360"/>
      <c r="EC33" s="360"/>
      <c r="ED33" s="360"/>
      <c r="EE33" s="360"/>
      <c r="EF33" s="360"/>
      <c r="EG33" s="360"/>
      <c r="EH33" s="360"/>
      <c r="EI33" s="360"/>
      <c r="EJ33" s="360"/>
      <c r="EK33" s="360"/>
      <c r="EL33" s="360"/>
      <c r="EM33" s="360"/>
      <c r="EN33" s="360"/>
      <c r="EO33" s="360"/>
      <c r="EP33" s="360"/>
      <c r="EQ33" s="360"/>
      <c r="ER33" s="360"/>
      <c r="ES33" s="360"/>
      <c r="ET33" s="360"/>
      <c r="EU33" s="360"/>
      <c r="EV33" s="360"/>
      <c r="EW33" s="360"/>
      <c r="EX33" s="360"/>
      <c r="EY33" s="360"/>
      <c r="EZ33" s="360"/>
      <c r="FA33" s="360"/>
      <c r="FB33" s="360"/>
      <c r="FC33" s="360"/>
      <c r="FD33" s="360"/>
      <c r="FE33" s="360"/>
      <c r="FF33" s="360"/>
      <c r="FG33" s="360"/>
      <c r="FH33" s="360"/>
      <c r="FI33" s="360"/>
      <c r="FJ33" s="360"/>
      <c r="FK33" s="360"/>
      <c r="FL33" s="360"/>
      <c r="FM33" s="360"/>
      <c r="FN33" s="360"/>
      <c r="FO33" s="360"/>
      <c r="FP33" s="360"/>
      <c r="FQ33" s="360"/>
      <c r="FR33" s="360"/>
      <c r="FS33" s="360"/>
      <c r="FT33" s="360"/>
      <c r="FU33" s="360"/>
      <c r="FV33" s="360"/>
      <c r="FW33" s="360"/>
      <c r="FX33" s="360"/>
      <c r="FY33" s="360"/>
      <c r="FZ33" s="360"/>
      <c r="GA33" s="360"/>
      <c r="GB33" s="360"/>
      <c r="GC33" s="360"/>
      <c r="GD33" s="360"/>
      <c r="GE33" s="360"/>
      <c r="GF33" s="360"/>
      <c r="GG33" s="360"/>
      <c r="GH33" s="360"/>
      <c r="GI33" s="360"/>
      <c r="GJ33" s="360"/>
      <c r="GK33" s="360"/>
      <c r="GL33" s="360"/>
      <c r="GM33" s="360"/>
      <c r="GN33" s="360"/>
      <c r="GO33" s="360"/>
      <c r="GP33" s="360"/>
      <c r="GQ33" s="360"/>
      <c r="GR33" s="360"/>
      <c r="GS33" s="360"/>
      <c r="GT33" s="360"/>
      <c r="GU33" s="360"/>
      <c r="GV33" s="360"/>
      <c r="GW33" s="360"/>
      <c r="GX33" s="360"/>
      <c r="GY33" s="360"/>
      <c r="GZ33" s="360"/>
      <c r="HA33" s="360"/>
      <c r="HB33" s="360"/>
      <c r="HC33" s="360"/>
      <c r="HD33" s="360"/>
      <c r="HE33" s="360"/>
      <c r="HF33" s="360"/>
      <c r="HG33" s="360"/>
      <c r="HH33" s="360"/>
      <c r="HI33" s="360"/>
      <c r="HJ33" s="360"/>
      <c r="HK33" s="360"/>
      <c r="HL33" s="360"/>
      <c r="HM33" s="360"/>
      <c r="HN33" s="360"/>
      <c r="HO33" s="360"/>
      <c r="HP33" s="360"/>
      <c r="HQ33" s="360"/>
      <c r="HR33" s="360"/>
      <c r="HS33" s="360"/>
      <c r="HT33" s="360"/>
      <c r="HU33" s="360"/>
      <c r="HV33" s="360"/>
      <c r="HW33" s="360"/>
      <c r="HX33" s="360"/>
      <c r="HY33" s="360"/>
      <c r="HZ33" s="360"/>
      <c r="IA33" s="360"/>
      <c r="IB33" s="360"/>
      <c r="IC33" s="360"/>
      <c r="ID33" s="360"/>
      <c r="IE33" s="360"/>
      <c r="IF33" s="360"/>
      <c r="IG33" s="360"/>
      <c r="IH33" s="360"/>
      <c r="II33" s="360"/>
      <c r="IJ33" s="360"/>
      <c r="IK33" s="360"/>
      <c r="IL33" s="360"/>
      <c r="IM33" s="360"/>
      <c r="IN33" s="360"/>
      <c r="IO33" s="360"/>
      <c r="IP33" s="360"/>
      <c r="IQ33" s="360"/>
      <c r="IR33" s="360"/>
      <c r="IS33" s="360"/>
      <c r="IT33" s="360"/>
      <c r="IU33" s="360"/>
      <c r="IV33" s="360"/>
      <c r="IW33" s="360"/>
      <c r="IX33" s="360"/>
      <c r="IY33" s="360"/>
      <c r="IZ33" s="360"/>
      <c r="JA33" s="360"/>
      <c r="JB33" s="360"/>
      <c r="JC33" s="360"/>
      <c r="JD33" s="360"/>
      <c r="JE33" s="360"/>
      <c r="JF33" s="360"/>
      <c r="JG33" s="360"/>
      <c r="JH33" s="360"/>
      <c r="JI33" s="360"/>
      <c r="JJ33" s="360"/>
      <c r="JK33" s="360"/>
      <c r="JL33" s="360"/>
      <c r="JM33" s="360"/>
      <c r="JN33" s="360"/>
      <c r="JO33" s="360"/>
      <c r="JP33" s="360"/>
      <c r="JQ33" s="360"/>
      <c r="JR33" s="360"/>
      <c r="JS33" s="360"/>
      <c r="JT33" s="360"/>
      <c r="JU33" s="360"/>
      <c r="JV33" s="360"/>
      <c r="JW33" s="360"/>
      <c r="JX33" s="360"/>
      <c r="JY33" s="360"/>
      <c r="JZ33" s="360"/>
      <c r="KA33" s="360"/>
      <c r="KB33" s="360"/>
      <c r="KC33" s="360"/>
      <c r="KD33" s="360"/>
      <c r="KE33" s="360"/>
      <c r="KF33" s="360"/>
      <c r="KG33" s="360"/>
      <c r="KH33" s="360"/>
      <c r="KI33" s="360"/>
      <c r="KJ33" s="360"/>
      <c r="KK33" s="360"/>
      <c r="KL33" s="360"/>
      <c r="KM33" s="360"/>
      <c r="KN33" s="360"/>
      <c r="KO33" s="360"/>
      <c r="KP33" s="360"/>
      <c r="KQ33" s="360"/>
      <c r="KR33" s="360"/>
      <c r="KS33" s="360"/>
      <c r="KT33" s="360"/>
      <c r="KU33" s="360"/>
      <c r="KV33" s="360"/>
      <c r="KW33" s="360"/>
      <c r="KX33" s="360"/>
      <c r="KY33" s="360"/>
      <c r="KZ33" s="360"/>
      <c r="LA33" s="360"/>
      <c r="LB33" s="360"/>
      <c r="LC33" s="360"/>
      <c r="LD33" s="360"/>
      <c r="LE33" s="360"/>
      <c r="LF33" s="360"/>
      <c r="LG33" s="360"/>
      <c r="LH33" s="360"/>
      <c r="LI33" s="360"/>
      <c r="LJ33" s="360"/>
      <c r="LK33" s="360"/>
      <c r="LL33" s="360"/>
      <c r="LM33" s="360"/>
      <c r="LN33" s="360"/>
      <c r="LO33" s="360"/>
      <c r="LP33" s="360"/>
      <c r="LQ33" s="360"/>
      <c r="LR33" s="360"/>
      <c r="LS33" s="360"/>
      <c r="LT33" s="360"/>
      <c r="LU33" s="360"/>
      <c r="LV33" s="360"/>
      <c r="LW33" s="360"/>
      <c r="LX33" s="360"/>
      <c r="LY33" s="360"/>
      <c r="LZ33" s="360"/>
      <c r="MA33" s="360"/>
      <c r="MB33" s="360"/>
      <c r="MC33" s="360"/>
      <c r="MD33" s="360"/>
      <c r="ME33" s="360"/>
      <c r="MF33" s="360"/>
      <c r="MG33" s="360"/>
      <c r="MH33" s="360"/>
      <c r="MI33" s="360"/>
      <c r="MJ33" s="360"/>
      <c r="MK33" s="360"/>
      <c r="ML33" s="360"/>
      <c r="MM33" s="360"/>
      <c r="MN33" s="360"/>
      <c r="MO33" s="360"/>
      <c r="MP33" s="360"/>
      <c r="MQ33" s="360"/>
      <c r="MR33" s="360"/>
      <c r="MS33" s="360"/>
      <c r="MT33" s="360"/>
      <c r="MU33" s="360"/>
      <c r="MV33" s="360"/>
      <c r="MW33" s="360"/>
      <c r="MX33" s="360"/>
      <c r="MY33" s="360"/>
      <c r="MZ33" s="360"/>
      <c r="NA33" s="360"/>
      <c r="NB33" s="360"/>
      <c r="NC33" s="360"/>
      <c r="ND33" s="360"/>
      <c r="NE33" s="360"/>
      <c r="NF33" s="360"/>
      <c r="NG33" s="360"/>
      <c r="NH33" s="360"/>
      <c r="NI33" s="360"/>
      <c r="NJ33" s="360"/>
      <c r="NK33" s="360"/>
      <c r="NL33" s="360"/>
      <c r="NM33" s="360"/>
      <c r="NN33" s="360"/>
      <c r="NO33" s="360"/>
      <c r="NP33" s="360"/>
      <c r="NQ33" s="360"/>
      <c r="NR33" s="360"/>
      <c r="NS33" s="360"/>
      <c r="NT33" s="360"/>
      <c r="NU33" s="360"/>
      <c r="NV33" s="360"/>
      <c r="NW33" s="360"/>
      <c r="NX33" s="360"/>
      <c r="NY33" s="360"/>
      <c r="NZ33" s="360"/>
      <c r="OA33" s="360"/>
      <c r="OB33" s="360"/>
      <c r="OC33" s="360"/>
      <c r="OD33" s="360"/>
      <c r="OE33" s="360"/>
      <c r="OF33" s="360"/>
      <c r="OG33" s="360"/>
      <c r="OH33" s="360"/>
      <c r="OI33" s="360"/>
      <c r="OJ33" s="360"/>
      <c r="OK33" s="360"/>
      <c r="OL33" s="360"/>
      <c r="OM33" s="360"/>
      <c r="ON33" s="360"/>
      <c r="OO33" s="360"/>
      <c r="OP33" s="360"/>
      <c r="OQ33" s="360"/>
      <c r="OR33" s="360"/>
      <c r="OS33" s="360"/>
      <c r="OT33" s="360"/>
      <c r="OU33" s="360"/>
      <c r="OV33" s="360"/>
      <c r="OW33" s="360"/>
      <c r="OX33" s="360"/>
      <c r="OY33" s="360"/>
      <c r="OZ33" s="360"/>
      <c r="PA33" s="360"/>
      <c r="PB33" s="360"/>
      <c r="PC33" s="360"/>
      <c r="PD33" s="360"/>
      <c r="PE33" s="360"/>
      <c r="PF33" s="360"/>
      <c r="PG33" s="360"/>
      <c r="PH33" s="360"/>
      <c r="PI33" s="360"/>
      <c r="PJ33" s="360"/>
      <c r="PK33" s="360"/>
      <c r="PL33" s="360"/>
      <c r="PM33" s="360"/>
      <c r="PN33" s="360"/>
      <c r="PO33" s="360"/>
      <c r="PP33" s="360"/>
      <c r="PQ33" s="360"/>
      <c r="PR33" s="360"/>
      <c r="PS33" s="360"/>
      <c r="PT33" s="360"/>
      <c r="PU33" s="360"/>
      <c r="PV33" s="360"/>
      <c r="PW33" s="360"/>
      <c r="PX33" s="360"/>
      <c r="PY33" s="360"/>
      <c r="PZ33" s="360"/>
      <c r="QA33" s="360"/>
      <c r="QB33" s="360"/>
      <c r="QC33" s="360"/>
      <c r="QD33" s="360"/>
      <c r="QE33" s="360"/>
      <c r="QF33" s="360"/>
      <c r="QG33" s="360"/>
      <c r="QH33" s="360"/>
      <c r="QI33" s="360"/>
      <c r="QJ33" s="360"/>
      <c r="QK33" s="360"/>
      <c r="QL33" s="360"/>
      <c r="QM33" s="360"/>
      <c r="QN33" s="360"/>
      <c r="QO33" s="360"/>
      <c r="QP33" s="360"/>
      <c r="QQ33" s="360"/>
      <c r="QR33" s="360"/>
      <c r="QS33" s="360"/>
      <c r="QT33" s="360"/>
      <c r="QU33" s="360"/>
      <c r="QV33" s="360"/>
      <c r="QW33" s="360"/>
      <c r="QX33" s="360"/>
      <c r="QY33" s="360"/>
      <c r="QZ33" s="360"/>
      <c r="RA33" s="360"/>
      <c r="RB33" s="360"/>
      <c r="RC33" s="360"/>
      <c r="RD33" s="360"/>
      <c r="RE33" s="360"/>
      <c r="RF33" s="360"/>
      <c r="RG33" s="360"/>
      <c r="RH33" s="360"/>
      <c r="RI33" s="360"/>
      <c r="RJ33" s="360"/>
      <c r="RK33" s="360"/>
      <c r="RL33" s="360"/>
      <c r="RM33" s="360"/>
      <c r="RN33" s="360"/>
      <c r="RO33" s="360"/>
      <c r="RP33" s="360"/>
      <c r="RQ33" s="360"/>
      <c r="RR33" s="360"/>
      <c r="RS33" s="360"/>
      <c r="RT33" s="360"/>
      <c r="RU33" s="360"/>
      <c r="RV33" s="360"/>
      <c r="RW33" s="360"/>
      <c r="RX33" s="360"/>
      <c r="RY33" s="360"/>
      <c r="RZ33" s="360"/>
      <c r="SA33" s="360"/>
      <c r="SB33" s="360"/>
      <c r="SC33" s="360"/>
      <c r="SD33" s="360"/>
      <c r="SE33" s="360"/>
      <c r="SF33" s="360"/>
      <c r="SG33" s="360"/>
      <c r="SH33" s="360"/>
      <c r="SI33" s="360"/>
      <c r="SJ33" s="360"/>
      <c r="SK33" s="360"/>
      <c r="SL33" s="360"/>
      <c r="SM33" s="360"/>
      <c r="SN33" s="360"/>
      <c r="SO33" s="360"/>
      <c r="SP33" s="360"/>
      <c r="SQ33" s="360"/>
      <c r="SR33" s="360"/>
      <c r="SS33" s="360"/>
      <c r="ST33" s="360"/>
      <c r="SU33" s="360"/>
      <c r="SV33" s="360"/>
      <c r="SW33" s="360"/>
      <c r="SX33" s="360"/>
      <c r="SY33" s="360"/>
      <c r="SZ33" s="360"/>
      <c r="TA33" s="360"/>
      <c r="TB33" s="360"/>
      <c r="TC33" s="360"/>
      <c r="TD33" s="360"/>
      <c r="TE33" s="360"/>
      <c r="TF33" s="360"/>
      <c r="TG33" s="360"/>
      <c r="TH33" s="360"/>
      <c r="TI33" s="360"/>
      <c r="TJ33" s="360"/>
      <c r="TK33" s="360"/>
      <c r="TL33" s="360"/>
      <c r="TM33" s="360"/>
      <c r="TN33" s="360"/>
      <c r="TO33" s="360"/>
      <c r="TP33" s="360"/>
      <c r="TQ33" s="360"/>
      <c r="TR33" s="360"/>
      <c r="TS33" s="360"/>
      <c r="TT33" s="360"/>
      <c r="TU33" s="360"/>
      <c r="TV33" s="360"/>
      <c r="TW33" s="360"/>
      <c r="TX33" s="360"/>
      <c r="TY33" s="360"/>
      <c r="TZ33" s="360"/>
      <c r="UA33" s="360"/>
      <c r="UB33" s="360"/>
      <c r="UC33" s="360"/>
      <c r="UD33" s="360"/>
      <c r="UE33" s="360"/>
      <c r="UF33" s="360"/>
      <c r="UG33" s="360"/>
      <c r="UH33" s="360"/>
      <c r="UI33" s="360"/>
      <c r="UJ33" s="360"/>
      <c r="UK33" s="360"/>
      <c r="UL33" s="360"/>
      <c r="UM33" s="360"/>
      <c r="UN33" s="360"/>
      <c r="UO33" s="360"/>
      <c r="UP33" s="360"/>
      <c r="UQ33" s="360"/>
      <c r="UR33" s="360"/>
      <c r="US33" s="360"/>
      <c r="UT33" s="360"/>
      <c r="UU33" s="360"/>
      <c r="UV33" s="360"/>
      <c r="UW33" s="360"/>
      <c r="UX33" s="360"/>
      <c r="UY33" s="360"/>
      <c r="UZ33" s="360"/>
      <c r="VA33" s="360"/>
      <c r="VB33" s="360"/>
      <c r="VC33" s="360"/>
      <c r="VD33" s="360"/>
      <c r="VE33" s="360"/>
      <c r="VF33" s="360"/>
      <c r="VG33" s="360"/>
      <c r="VH33" s="360"/>
      <c r="VI33" s="360"/>
      <c r="VJ33" s="360"/>
      <c r="VK33" s="360"/>
      <c r="VL33" s="360"/>
      <c r="VM33" s="360"/>
      <c r="VN33" s="360"/>
      <c r="VO33" s="360"/>
      <c r="VP33" s="360"/>
      <c r="VQ33" s="360"/>
      <c r="VR33" s="360"/>
      <c r="VS33" s="360"/>
      <c r="VT33" s="360"/>
      <c r="VU33" s="360"/>
      <c r="VV33" s="360"/>
      <c r="VW33" s="360"/>
      <c r="VX33" s="360"/>
      <c r="VY33" s="360"/>
      <c r="VZ33" s="360"/>
      <c r="WA33" s="360"/>
      <c r="WB33" s="360"/>
      <c r="WC33" s="360"/>
      <c r="WD33" s="360"/>
      <c r="WE33" s="360"/>
      <c r="WF33" s="360"/>
      <c r="WG33" s="360"/>
      <c r="WH33" s="360"/>
      <c r="WI33" s="360"/>
      <c r="WJ33" s="360"/>
      <c r="WK33" s="360"/>
      <c r="WL33" s="360"/>
      <c r="WM33" s="360"/>
      <c r="WN33" s="360"/>
      <c r="WO33" s="360"/>
      <c r="WP33" s="360"/>
      <c r="WQ33" s="360"/>
      <c r="WR33" s="360"/>
      <c r="WS33" s="360"/>
      <c r="WT33" s="360"/>
      <c r="WU33" s="360"/>
      <c r="WV33" s="360"/>
      <c r="WW33" s="360"/>
      <c r="WX33" s="360"/>
      <c r="WY33" s="360"/>
      <c r="WZ33" s="360"/>
      <c r="XA33" s="360"/>
      <c r="XB33" s="360"/>
      <c r="XC33" s="360"/>
      <c r="XD33" s="360"/>
      <c r="XE33" s="360"/>
      <c r="XF33" s="360"/>
      <c r="XG33" s="360"/>
      <c r="XH33" s="360"/>
      <c r="XI33" s="360"/>
      <c r="XJ33" s="360"/>
      <c r="XK33" s="360"/>
      <c r="XL33" s="360"/>
      <c r="XM33" s="360"/>
      <c r="XN33" s="360"/>
      <c r="XO33" s="360"/>
      <c r="XP33" s="360"/>
      <c r="XQ33" s="360"/>
      <c r="XR33" s="360"/>
      <c r="XS33" s="360"/>
      <c r="XT33" s="360"/>
      <c r="XU33" s="360"/>
      <c r="XV33" s="360"/>
      <c r="XW33" s="360"/>
      <c r="XX33" s="360"/>
      <c r="XY33" s="360"/>
      <c r="XZ33" s="360"/>
      <c r="YA33" s="360"/>
      <c r="YB33" s="360"/>
      <c r="YC33" s="360"/>
      <c r="YD33" s="360"/>
      <c r="YE33" s="360"/>
      <c r="YF33" s="360"/>
      <c r="YG33" s="360"/>
      <c r="YH33" s="360"/>
      <c r="YI33" s="360"/>
      <c r="YJ33" s="360"/>
      <c r="YK33" s="360"/>
      <c r="YL33" s="360"/>
      <c r="YM33" s="360"/>
      <c r="YN33" s="360"/>
      <c r="YO33" s="360"/>
      <c r="YP33" s="360"/>
      <c r="YQ33" s="360"/>
      <c r="YR33" s="360"/>
      <c r="YS33" s="360"/>
      <c r="YT33" s="360"/>
      <c r="YU33" s="360"/>
      <c r="YV33" s="360"/>
      <c r="YW33" s="360"/>
      <c r="YX33" s="360"/>
      <c r="YY33" s="360"/>
      <c r="YZ33" s="360"/>
      <c r="ZA33" s="360"/>
      <c r="ZB33" s="360"/>
      <c r="ZC33" s="360"/>
      <c r="ZD33" s="360"/>
      <c r="ZE33" s="360"/>
      <c r="ZF33" s="360"/>
      <c r="ZG33" s="360"/>
      <c r="ZH33" s="360"/>
      <c r="ZI33" s="360"/>
      <c r="ZJ33" s="360"/>
      <c r="ZK33" s="360"/>
      <c r="ZL33" s="360"/>
      <c r="ZM33" s="360"/>
      <c r="ZN33" s="360"/>
      <c r="ZO33" s="360"/>
      <c r="ZP33" s="360"/>
      <c r="ZQ33" s="360"/>
      <c r="ZR33" s="360"/>
      <c r="ZS33" s="360"/>
      <c r="ZT33" s="360"/>
      <c r="ZU33" s="360"/>
      <c r="ZV33" s="360"/>
      <c r="ZW33" s="360"/>
      <c r="ZX33" s="360"/>
      <c r="ZY33" s="360"/>
      <c r="ZZ33" s="360"/>
      <c r="AAA33" s="360"/>
      <c r="AAB33" s="360"/>
      <c r="AAC33" s="360"/>
      <c r="AAD33" s="360"/>
      <c r="AAE33" s="360"/>
      <c r="AAF33" s="360"/>
      <c r="AAG33" s="360"/>
      <c r="AAH33" s="360"/>
      <c r="AAI33" s="360"/>
      <c r="AAJ33" s="360"/>
      <c r="AAK33" s="360"/>
      <c r="AAL33" s="360"/>
      <c r="AAM33" s="360"/>
      <c r="AAN33" s="360"/>
      <c r="AAO33" s="360"/>
      <c r="AAP33" s="360"/>
      <c r="AAQ33" s="360"/>
      <c r="AAR33" s="360"/>
      <c r="AAS33" s="360"/>
      <c r="AAT33" s="360"/>
      <c r="AAU33" s="360"/>
      <c r="AAV33" s="360"/>
      <c r="AAW33" s="360"/>
      <c r="AAX33" s="360"/>
      <c r="AAY33" s="360"/>
      <c r="AAZ33" s="360"/>
      <c r="ABA33" s="360"/>
      <c r="ABB33" s="360"/>
      <c r="ABC33" s="360"/>
      <c r="ABD33" s="360"/>
      <c r="ABE33" s="360"/>
      <c r="ABF33" s="360"/>
      <c r="ABG33" s="360"/>
      <c r="ABH33" s="360"/>
      <c r="ABI33" s="360"/>
      <c r="ABJ33" s="360"/>
      <c r="ABK33" s="360"/>
      <c r="ABL33" s="360"/>
      <c r="ABM33" s="360"/>
      <c r="ABN33" s="360"/>
      <c r="ABO33" s="360"/>
      <c r="ABP33" s="360"/>
      <c r="ABQ33" s="360"/>
      <c r="ABR33" s="360"/>
      <c r="ABS33" s="360"/>
      <c r="ABT33" s="360"/>
      <c r="ABU33" s="360"/>
      <c r="ABV33" s="360"/>
      <c r="ABW33" s="360"/>
      <c r="ABX33" s="360"/>
      <c r="ABY33" s="360"/>
      <c r="ABZ33" s="360"/>
      <c r="ACA33" s="360"/>
      <c r="ACB33" s="360"/>
      <c r="ACC33" s="360"/>
      <c r="ACD33" s="360"/>
      <c r="ACE33" s="360"/>
      <c r="ACF33" s="360"/>
      <c r="ACG33" s="360"/>
      <c r="ACH33" s="360"/>
      <c r="ACI33" s="360"/>
      <c r="ACJ33" s="360"/>
      <c r="ACK33" s="360"/>
      <c r="ACL33" s="360"/>
      <c r="ACM33" s="360"/>
      <c r="ACN33" s="360"/>
      <c r="ACO33" s="360"/>
      <c r="ACP33" s="360"/>
      <c r="ACQ33" s="360"/>
      <c r="ACR33" s="360"/>
      <c r="ACS33" s="360"/>
      <c r="ACT33" s="360"/>
      <c r="ACU33" s="360"/>
      <c r="ACV33" s="360"/>
      <c r="ACW33" s="360"/>
      <c r="ACX33" s="360"/>
      <c r="ACY33" s="360"/>
      <c r="ACZ33" s="360"/>
      <c r="ADA33" s="360"/>
      <c r="ADB33" s="360"/>
      <c r="ADC33" s="360"/>
      <c r="ADD33" s="360"/>
      <c r="ADE33" s="360"/>
      <c r="ADF33" s="360"/>
      <c r="ADG33" s="360"/>
      <c r="ADH33" s="360"/>
      <c r="ADI33" s="360"/>
      <c r="ADJ33" s="360"/>
      <c r="ADK33" s="360"/>
      <c r="ADL33" s="360"/>
      <c r="ADM33" s="360"/>
      <c r="ADN33" s="360"/>
      <c r="ADO33" s="360"/>
      <c r="ADP33" s="360"/>
      <c r="ADQ33" s="360"/>
      <c r="ADR33" s="360"/>
      <c r="ADS33" s="360"/>
      <c r="ADT33" s="360"/>
      <c r="ADU33" s="360"/>
      <c r="ADV33" s="360"/>
      <c r="ADW33" s="360"/>
      <c r="ADX33" s="360"/>
      <c r="ADY33" s="360"/>
      <c r="ADZ33" s="360"/>
      <c r="AEA33" s="360"/>
      <c r="AEB33" s="360"/>
      <c r="AEC33" s="360"/>
      <c r="AED33" s="360"/>
      <c r="AEE33" s="360"/>
      <c r="AEF33" s="360"/>
      <c r="AEG33" s="360"/>
      <c r="AEH33" s="360"/>
      <c r="AEI33" s="360"/>
      <c r="AEJ33" s="360"/>
      <c r="AEK33" s="360"/>
      <c r="AEL33" s="360"/>
      <c r="AEM33" s="360"/>
      <c r="AEN33" s="360"/>
      <c r="AEO33" s="360"/>
      <c r="AEP33" s="360"/>
      <c r="AEQ33" s="360"/>
      <c r="AER33" s="360"/>
      <c r="AES33" s="360"/>
      <c r="AET33" s="360"/>
      <c r="AEU33" s="360"/>
      <c r="AEV33" s="360"/>
      <c r="AEW33" s="360"/>
      <c r="AEX33" s="360"/>
      <c r="AEY33" s="360"/>
      <c r="AEZ33" s="360"/>
      <c r="AFA33" s="360"/>
      <c r="AFB33" s="360"/>
      <c r="AFC33" s="360"/>
      <c r="AFD33" s="360"/>
      <c r="AFE33" s="360"/>
      <c r="AFF33" s="360"/>
      <c r="AFG33" s="360"/>
      <c r="AFH33" s="360"/>
      <c r="AFI33" s="360"/>
      <c r="AFJ33" s="360"/>
      <c r="AFK33" s="360"/>
      <c r="AFL33" s="360"/>
      <c r="AFM33" s="360"/>
      <c r="AFN33" s="360"/>
      <c r="AFO33" s="360"/>
      <c r="AFP33" s="360"/>
      <c r="AFQ33" s="360"/>
      <c r="AFR33" s="360"/>
      <c r="AFS33" s="360"/>
      <c r="AFT33" s="360"/>
      <c r="AFU33" s="360"/>
      <c r="AFV33" s="360"/>
      <c r="AFW33" s="360"/>
      <c r="AFX33" s="360"/>
      <c r="AFY33" s="360"/>
      <c r="AFZ33" s="360"/>
      <c r="AGA33" s="360"/>
    </row>
    <row r="34" spans="1:859" s="184" customFormat="1" ht="33.950000000000003" customHeight="1" x14ac:dyDescent="0.2">
      <c r="A34" s="177" t="s">
        <v>1454</v>
      </c>
      <c r="B34" s="177" t="s">
        <v>20</v>
      </c>
      <c r="C34" s="177" t="s">
        <v>1460</v>
      </c>
      <c r="D34" s="177" t="s">
        <v>22</v>
      </c>
      <c r="E34" s="177" t="s">
        <v>1461</v>
      </c>
      <c r="F34" s="177" t="s">
        <v>1457</v>
      </c>
      <c r="G34" s="178" t="s">
        <v>1458</v>
      </c>
      <c r="H34" s="177" t="s">
        <v>1462</v>
      </c>
      <c r="I34" s="407">
        <v>49300</v>
      </c>
      <c r="J34" s="177"/>
      <c r="K34" s="237"/>
      <c r="L34" s="237" t="s">
        <v>27</v>
      </c>
      <c r="M34" s="294">
        <v>42181</v>
      </c>
      <c r="N34" s="294">
        <v>42547</v>
      </c>
      <c r="O34" s="177">
        <v>341</v>
      </c>
      <c r="P34" s="177" t="s">
        <v>101</v>
      </c>
      <c r="Q34" s="177" t="s">
        <v>270</v>
      </c>
      <c r="R34" s="177" t="s">
        <v>43</v>
      </c>
      <c r="S34" s="177"/>
      <c r="T34" s="424" t="s">
        <v>30</v>
      </c>
      <c r="U34" s="177" t="s">
        <v>33</v>
      </c>
      <c r="V34" s="179" t="s">
        <v>1095</v>
      </c>
      <c r="W34" s="177" t="s">
        <v>1471</v>
      </c>
      <c r="X34" s="360"/>
      <c r="Y34" s="360"/>
      <c r="Z34" s="360"/>
      <c r="AA34" s="360"/>
      <c r="AB34" s="360"/>
      <c r="AC34" s="360"/>
      <c r="AD34" s="360"/>
      <c r="AE34" s="360"/>
      <c r="AF34" s="360"/>
      <c r="AG34" s="360"/>
      <c r="AH34" s="360"/>
      <c r="AI34" s="360"/>
      <c r="AJ34" s="360"/>
      <c r="AK34" s="360"/>
      <c r="AL34" s="360"/>
      <c r="AM34" s="360"/>
      <c r="AN34" s="360"/>
      <c r="AO34" s="360"/>
      <c r="AP34" s="360"/>
      <c r="AQ34" s="360"/>
      <c r="AR34" s="360"/>
      <c r="AS34" s="360"/>
      <c r="AT34" s="360"/>
      <c r="AU34" s="360"/>
      <c r="AV34" s="360"/>
      <c r="AW34" s="360"/>
      <c r="AX34" s="360"/>
      <c r="AY34" s="360"/>
      <c r="AZ34" s="360"/>
      <c r="BA34" s="360"/>
      <c r="BB34" s="360"/>
      <c r="BC34" s="360"/>
      <c r="BD34" s="360"/>
      <c r="BE34" s="360"/>
      <c r="BF34" s="360"/>
      <c r="BG34" s="360"/>
      <c r="BH34" s="360"/>
      <c r="BI34" s="360"/>
      <c r="BJ34" s="360"/>
      <c r="BK34" s="360"/>
      <c r="BL34" s="360"/>
      <c r="BM34" s="360"/>
      <c r="BN34" s="360"/>
      <c r="BO34" s="360"/>
      <c r="BP34" s="360"/>
      <c r="BQ34" s="360"/>
      <c r="BR34" s="360"/>
      <c r="BS34" s="360"/>
      <c r="BT34" s="360"/>
      <c r="BU34" s="360"/>
      <c r="BV34" s="360"/>
      <c r="BW34" s="360"/>
      <c r="BX34" s="360"/>
      <c r="BY34" s="360"/>
      <c r="BZ34" s="360"/>
      <c r="CA34" s="360"/>
      <c r="CB34" s="360"/>
      <c r="CC34" s="360"/>
      <c r="CD34" s="360"/>
      <c r="CE34" s="360"/>
      <c r="CF34" s="360"/>
      <c r="CG34" s="360"/>
      <c r="CH34" s="360"/>
      <c r="CI34" s="360"/>
      <c r="CJ34" s="360"/>
      <c r="CK34" s="360"/>
      <c r="CL34" s="360"/>
      <c r="CM34" s="360"/>
      <c r="CN34" s="360"/>
      <c r="CO34" s="360"/>
      <c r="CP34" s="360"/>
      <c r="CQ34" s="360"/>
      <c r="CR34" s="360"/>
      <c r="CS34" s="360"/>
      <c r="CT34" s="360"/>
      <c r="CU34" s="360"/>
      <c r="CV34" s="360"/>
      <c r="CW34" s="360"/>
      <c r="CX34" s="360"/>
      <c r="CY34" s="360"/>
      <c r="CZ34" s="360"/>
      <c r="DA34" s="360"/>
      <c r="DB34" s="360"/>
      <c r="DC34" s="360"/>
      <c r="DD34" s="360"/>
      <c r="DE34" s="360"/>
      <c r="DF34" s="360"/>
      <c r="DG34" s="360"/>
      <c r="DH34" s="360"/>
      <c r="DI34" s="360"/>
      <c r="DJ34" s="360"/>
      <c r="DK34" s="360"/>
      <c r="DL34" s="360"/>
      <c r="DM34" s="360"/>
      <c r="DN34" s="360"/>
      <c r="DO34" s="360"/>
      <c r="DP34" s="360"/>
      <c r="DQ34" s="360"/>
      <c r="DR34" s="360"/>
      <c r="DS34" s="360"/>
      <c r="DT34" s="360"/>
      <c r="DU34" s="360"/>
      <c r="DV34" s="360"/>
      <c r="DW34" s="360"/>
      <c r="DX34" s="360"/>
      <c r="DY34" s="360"/>
      <c r="DZ34" s="360"/>
      <c r="EA34" s="360"/>
      <c r="EB34" s="360"/>
      <c r="EC34" s="360"/>
      <c r="ED34" s="360"/>
      <c r="EE34" s="360"/>
      <c r="EF34" s="360"/>
      <c r="EG34" s="360"/>
      <c r="EH34" s="360"/>
      <c r="EI34" s="360"/>
      <c r="EJ34" s="360"/>
      <c r="EK34" s="360"/>
      <c r="EL34" s="360"/>
      <c r="EM34" s="360"/>
      <c r="EN34" s="360"/>
      <c r="EO34" s="360"/>
      <c r="EP34" s="360"/>
      <c r="EQ34" s="360"/>
      <c r="ER34" s="360"/>
      <c r="ES34" s="360"/>
      <c r="ET34" s="360"/>
      <c r="EU34" s="360"/>
      <c r="EV34" s="360"/>
      <c r="EW34" s="360"/>
      <c r="EX34" s="360"/>
      <c r="EY34" s="360"/>
      <c r="EZ34" s="360"/>
      <c r="FA34" s="360"/>
      <c r="FB34" s="360"/>
      <c r="FC34" s="360"/>
      <c r="FD34" s="360"/>
      <c r="FE34" s="360"/>
      <c r="FF34" s="360"/>
      <c r="FG34" s="360"/>
      <c r="FH34" s="360"/>
      <c r="FI34" s="360"/>
      <c r="FJ34" s="360"/>
      <c r="FK34" s="360"/>
      <c r="FL34" s="360"/>
      <c r="FM34" s="360"/>
      <c r="FN34" s="360"/>
      <c r="FO34" s="360"/>
      <c r="FP34" s="360"/>
      <c r="FQ34" s="360"/>
      <c r="FR34" s="360"/>
      <c r="FS34" s="360"/>
      <c r="FT34" s="360"/>
      <c r="FU34" s="360"/>
      <c r="FV34" s="360"/>
      <c r="FW34" s="360"/>
      <c r="FX34" s="360"/>
      <c r="FY34" s="360"/>
      <c r="FZ34" s="360"/>
      <c r="GA34" s="360"/>
      <c r="GB34" s="360"/>
      <c r="GC34" s="360"/>
      <c r="GD34" s="360"/>
      <c r="GE34" s="360"/>
      <c r="GF34" s="360"/>
      <c r="GG34" s="360"/>
      <c r="GH34" s="360"/>
      <c r="GI34" s="360"/>
      <c r="GJ34" s="360"/>
      <c r="GK34" s="360"/>
      <c r="GL34" s="360"/>
      <c r="GM34" s="360"/>
      <c r="GN34" s="360"/>
      <c r="GO34" s="360"/>
      <c r="GP34" s="360"/>
      <c r="GQ34" s="360"/>
      <c r="GR34" s="360"/>
      <c r="GS34" s="360"/>
      <c r="GT34" s="360"/>
      <c r="GU34" s="360"/>
      <c r="GV34" s="360"/>
      <c r="GW34" s="360"/>
      <c r="GX34" s="360"/>
      <c r="GY34" s="360"/>
      <c r="GZ34" s="360"/>
      <c r="HA34" s="360"/>
      <c r="HB34" s="360"/>
      <c r="HC34" s="360"/>
      <c r="HD34" s="360"/>
      <c r="HE34" s="360"/>
      <c r="HF34" s="360"/>
      <c r="HG34" s="360"/>
      <c r="HH34" s="360"/>
      <c r="HI34" s="360"/>
      <c r="HJ34" s="360"/>
      <c r="HK34" s="360"/>
      <c r="HL34" s="360"/>
      <c r="HM34" s="360"/>
      <c r="HN34" s="360"/>
      <c r="HO34" s="360"/>
      <c r="HP34" s="360"/>
      <c r="HQ34" s="360"/>
      <c r="HR34" s="360"/>
      <c r="HS34" s="360"/>
      <c r="HT34" s="360"/>
      <c r="HU34" s="360"/>
      <c r="HV34" s="360"/>
      <c r="HW34" s="360"/>
      <c r="HX34" s="360"/>
      <c r="HY34" s="360"/>
      <c r="HZ34" s="360"/>
      <c r="IA34" s="360"/>
      <c r="IB34" s="360"/>
      <c r="IC34" s="360"/>
      <c r="ID34" s="360"/>
      <c r="IE34" s="360"/>
      <c r="IF34" s="360"/>
      <c r="IG34" s="360"/>
      <c r="IH34" s="360"/>
      <c r="II34" s="360"/>
      <c r="IJ34" s="360"/>
      <c r="IK34" s="360"/>
      <c r="IL34" s="360"/>
      <c r="IM34" s="360"/>
      <c r="IN34" s="360"/>
      <c r="IO34" s="360"/>
      <c r="IP34" s="360"/>
      <c r="IQ34" s="360"/>
      <c r="IR34" s="360"/>
      <c r="IS34" s="360"/>
      <c r="IT34" s="360"/>
      <c r="IU34" s="360"/>
      <c r="IV34" s="360"/>
      <c r="IW34" s="360"/>
      <c r="IX34" s="360"/>
      <c r="IY34" s="360"/>
      <c r="IZ34" s="360"/>
      <c r="JA34" s="360"/>
      <c r="JB34" s="360"/>
      <c r="JC34" s="360"/>
      <c r="JD34" s="360"/>
      <c r="JE34" s="360"/>
      <c r="JF34" s="360"/>
      <c r="JG34" s="360"/>
      <c r="JH34" s="360"/>
      <c r="JI34" s="360"/>
      <c r="JJ34" s="360"/>
      <c r="JK34" s="360"/>
      <c r="JL34" s="360"/>
      <c r="JM34" s="360"/>
      <c r="JN34" s="360"/>
      <c r="JO34" s="360"/>
      <c r="JP34" s="360"/>
      <c r="JQ34" s="360"/>
      <c r="JR34" s="360"/>
      <c r="JS34" s="360"/>
      <c r="JT34" s="360"/>
      <c r="JU34" s="360"/>
      <c r="JV34" s="360"/>
      <c r="JW34" s="360"/>
      <c r="JX34" s="360"/>
      <c r="JY34" s="360"/>
      <c r="JZ34" s="360"/>
      <c r="KA34" s="360"/>
      <c r="KB34" s="360"/>
      <c r="KC34" s="360"/>
      <c r="KD34" s="360"/>
      <c r="KE34" s="360"/>
      <c r="KF34" s="360"/>
      <c r="KG34" s="360"/>
      <c r="KH34" s="360"/>
      <c r="KI34" s="360"/>
      <c r="KJ34" s="360"/>
      <c r="KK34" s="360"/>
      <c r="KL34" s="360"/>
      <c r="KM34" s="360"/>
      <c r="KN34" s="360"/>
      <c r="KO34" s="360"/>
      <c r="KP34" s="360"/>
      <c r="KQ34" s="360"/>
      <c r="KR34" s="360"/>
      <c r="KS34" s="360"/>
      <c r="KT34" s="360"/>
      <c r="KU34" s="360"/>
      <c r="KV34" s="360"/>
      <c r="KW34" s="360"/>
      <c r="KX34" s="360"/>
      <c r="KY34" s="360"/>
      <c r="KZ34" s="360"/>
      <c r="LA34" s="360"/>
      <c r="LB34" s="360"/>
      <c r="LC34" s="360"/>
      <c r="LD34" s="360"/>
      <c r="LE34" s="360"/>
      <c r="LF34" s="360"/>
      <c r="LG34" s="360"/>
      <c r="LH34" s="360"/>
      <c r="LI34" s="360"/>
      <c r="LJ34" s="360"/>
      <c r="LK34" s="360"/>
      <c r="LL34" s="360"/>
      <c r="LM34" s="360"/>
      <c r="LN34" s="360"/>
      <c r="LO34" s="360"/>
      <c r="LP34" s="360"/>
      <c r="LQ34" s="360"/>
      <c r="LR34" s="360"/>
      <c r="LS34" s="360"/>
      <c r="LT34" s="360"/>
      <c r="LU34" s="360"/>
      <c r="LV34" s="360"/>
      <c r="LW34" s="360"/>
      <c r="LX34" s="360"/>
      <c r="LY34" s="360"/>
      <c r="LZ34" s="360"/>
      <c r="MA34" s="360"/>
      <c r="MB34" s="360"/>
      <c r="MC34" s="360"/>
      <c r="MD34" s="360"/>
      <c r="ME34" s="360"/>
      <c r="MF34" s="360"/>
      <c r="MG34" s="360"/>
      <c r="MH34" s="360"/>
      <c r="MI34" s="360"/>
      <c r="MJ34" s="360"/>
      <c r="MK34" s="360"/>
      <c r="ML34" s="360"/>
      <c r="MM34" s="360"/>
      <c r="MN34" s="360"/>
      <c r="MO34" s="360"/>
      <c r="MP34" s="360"/>
      <c r="MQ34" s="360"/>
      <c r="MR34" s="360"/>
      <c r="MS34" s="360"/>
      <c r="MT34" s="360"/>
      <c r="MU34" s="360"/>
      <c r="MV34" s="360"/>
      <c r="MW34" s="360"/>
      <c r="MX34" s="360"/>
      <c r="MY34" s="360"/>
      <c r="MZ34" s="360"/>
      <c r="NA34" s="360"/>
      <c r="NB34" s="360"/>
      <c r="NC34" s="360"/>
      <c r="ND34" s="360"/>
      <c r="NE34" s="360"/>
      <c r="NF34" s="360"/>
      <c r="NG34" s="360"/>
      <c r="NH34" s="360"/>
      <c r="NI34" s="360"/>
      <c r="NJ34" s="360"/>
      <c r="NK34" s="360"/>
      <c r="NL34" s="360"/>
      <c r="NM34" s="360"/>
      <c r="NN34" s="360"/>
      <c r="NO34" s="360"/>
      <c r="NP34" s="360"/>
      <c r="NQ34" s="360"/>
      <c r="NR34" s="360"/>
      <c r="NS34" s="360"/>
      <c r="NT34" s="360"/>
      <c r="NU34" s="360"/>
      <c r="NV34" s="360"/>
      <c r="NW34" s="360"/>
      <c r="NX34" s="360"/>
      <c r="NY34" s="360"/>
      <c r="NZ34" s="360"/>
      <c r="OA34" s="360"/>
      <c r="OB34" s="360"/>
      <c r="OC34" s="360"/>
      <c r="OD34" s="360"/>
      <c r="OE34" s="360"/>
      <c r="OF34" s="360"/>
      <c r="OG34" s="360"/>
      <c r="OH34" s="360"/>
      <c r="OI34" s="360"/>
      <c r="OJ34" s="360"/>
      <c r="OK34" s="360"/>
      <c r="OL34" s="360"/>
      <c r="OM34" s="360"/>
      <c r="ON34" s="360"/>
      <c r="OO34" s="360"/>
      <c r="OP34" s="360"/>
      <c r="OQ34" s="360"/>
      <c r="OR34" s="360"/>
      <c r="OS34" s="360"/>
      <c r="OT34" s="360"/>
      <c r="OU34" s="360"/>
      <c r="OV34" s="360"/>
      <c r="OW34" s="360"/>
      <c r="OX34" s="360"/>
      <c r="OY34" s="360"/>
      <c r="OZ34" s="360"/>
      <c r="PA34" s="360"/>
      <c r="PB34" s="360"/>
      <c r="PC34" s="360"/>
      <c r="PD34" s="360"/>
      <c r="PE34" s="360"/>
      <c r="PF34" s="360"/>
      <c r="PG34" s="360"/>
      <c r="PH34" s="360"/>
      <c r="PI34" s="360"/>
      <c r="PJ34" s="360"/>
      <c r="PK34" s="360"/>
      <c r="PL34" s="360"/>
      <c r="PM34" s="360"/>
      <c r="PN34" s="360"/>
      <c r="PO34" s="360"/>
      <c r="PP34" s="360"/>
      <c r="PQ34" s="360"/>
      <c r="PR34" s="360"/>
      <c r="PS34" s="360"/>
      <c r="PT34" s="360"/>
      <c r="PU34" s="360"/>
      <c r="PV34" s="360"/>
      <c r="PW34" s="360"/>
      <c r="PX34" s="360"/>
      <c r="PY34" s="360"/>
      <c r="PZ34" s="360"/>
      <c r="QA34" s="360"/>
      <c r="QB34" s="360"/>
      <c r="QC34" s="360"/>
      <c r="QD34" s="360"/>
      <c r="QE34" s="360"/>
      <c r="QF34" s="360"/>
      <c r="QG34" s="360"/>
      <c r="QH34" s="360"/>
      <c r="QI34" s="360"/>
      <c r="QJ34" s="360"/>
      <c r="QK34" s="360"/>
      <c r="QL34" s="360"/>
      <c r="QM34" s="360"/>
      <c r="QN34" s="360"/>
      <c r="QO34" s="360"/>
      <c r="QP34" s="360"/>
      <c r="QQ34" s="360"/>
      <c r="QR34" s="360"/>
      <c r="QS34" s="360"/>
      <c r="QT34" s="360"/>
      <c r="QU34" s="360"/>
      <c r="QV34" s="360"/>
      <c r="QW34" s="360"/>
      <c r="QX34" s="360"/>
      <c r="QY34" s="360"/>
      <c r="QZ34" s="360"/>
      <c r="RA34" s="360"/>
      <c r="RB34" s="360"/>
      <c r="RC34" s="360"/>
      <c r="RD34" s="360"/>
      <c r="RE34" s="360"/>
      <c r="RF34" s="360"/>
      <c r="RG34" s="360"/>
      <c r="RH34" s="360"/>
      <c r="RI34" s="360"/>
      <c r="RJ34" s="360"/>
      <c r="RK34" s="360"/>
      <c r="RL34" s="360"/>
      <c r="RM34" s="360"/>
      <c r="RN34" s="360"/>
      <c r="RO34" s="360"/>
      <c r="RP34" s="360"/>
      <c r="RQ34" s="360"/>
      <c r="RR34" s="360"/>
      <c r="RS34" s="360"/>
      <c r="RT34" s="360"/>
      <c r="RU34" s="360"/>
      <c r="RV34" s="360"/>
      <c r="RW34" s="360"/>
      <c r="RX34" s="360"/>
      <c r="RY34" s="360"/>
      <c r="RZ34" s="360"/>
      <c r="SA34" s="360"/>
      <c r="SB34" s="360"/>
      <c r="SC34" s="360"/>
      <c r="SD34" s="360"/>
      <c r="SE34" s="360"/>
      <c r="SF34" s="360"/>
      <c r="SG34" s="360"/>
      <c r="SH34" s="360"/>
      <c r="SI34" s="360"/>
      <c r="SJ34" s="360"/>
      <c r="SK34" s="360"/>
      <c r="SL34" s="360"/>
      <c r="SM34" s="360"/>
      <c r="SN34" s="360"/>
      <c r="SO34" s="360"/>
      <c r="SP34" s="360"/>
      <c r="SQ34" s="360"/>
      <c r="SR34" s="360"/>
      <c r="SS34" s="360"/>
      <c r="ST34" s="360"/>
      <c r="SU34" s="360"/>
      <c r="SV34" s="360"/>
      <c r="SW34" s="360"/>
      <c r="SX34" s="360"/>
      <c r="SY34" s="360"/>
      <c r="SZ34" s="360"/>
      <c r="TA34" s="360"/>
      <c r="TB34" s="360"/>
      <c r="TC34" s="360"/>
      <c r="TD34" s="360"/>
      <c r="TE34" s="360"/>
      <c r="TF34" s="360"/>
      <c r="TG34" s="360"/>
      <c r="TH34" s="360"/>
      <c r="TI34" s="360"/>
      <c r="TJ34" s="360"/>
      <c r="TK34" s="360"/>
      <c r="TL34" s="360"/>
      <c r="TM34" s="360"/>
      <c r="TN34" s="360"/>
      <c r="TO34" s="360"/>
      <c r="TP34" s="360"/>
      <c r="TQ34" s="360"/>
      <c r="TR34" s="360"/>
      <c r="TS34" s="360"/>
      <c r="TT34" s="360"/>
      <c r="TU34" s="360"/>
      <c r="TV34" s="360"/>
      <c r="TW34" s="360"/>
      <c r="TX34" s="360"/>
      <c r="TY34" s="360"/>
      <c r="TZ34" s="360"/>
      <c r="UA34" s="360"/>
      <c r="UB34" s="360"/>
      <c r="UC34" s="360"/>
      <c r="UD34" s="360"/>
      <c r="UE34" s="360"/>
      <c r="UF34" s="360"/>
      <c r="UG34" s="360"/>
      <c r="UH34" s="360"/>
      <c r="UI34" s="360"/>
      <c r="UJ34" s="360"/>
      <c r="UK34" s="360"/>
      <c r="UL34" s="360"/>
      <c r="UM34" s="360"/>
      <c r="UN34" s="360"/>
      <c r="UO34" s="360"/>
      <c r="UP34" s="360"/>
      <c r="UQ34" s="360"/>
      <c r="UR34" s="360"/>
      <c r="US34" s="360"/>
      <c r="UT34" s="360"/>
      <c r="UU34" s="360"/>
      <c r="UV34" s="360"/>
      <c r="UW34" s="360"/>
      <c r="UX34" s="360"/>
      <c r="UY34" s="360"/>
      <c r="UZ34" s="360"/>
      <c r="VA34" s="360"/>
      <c r="VB34" s="360"/>
      <c r="VC34" s="360"/>
      <c r="VD34" s="360"/>
      <c r="VE34" s="360"/>
      <c r="VF34" s="360"/>
      <c r="VG34" s="360"/>
      <c r="VH34" s="360"/>
      <c r="VI34" s="360"/>
      <c r="VJ34" s="360"/>
      <c r="VK34" s="360"/>
      <c r="VL34" s="360"/>
      <c r="VM34" s="360"/>
      <c r="VN34" s="360"/>
      <c r="VO34" s="360"/>
      <c r="VP34" s="360"/>
      <c r="VQ34" s="360"/>
      <c r="VR34" s="360"/>
      <c r="VS34" s="360"/>
      <c r="VT34" s="360"/>
      <c r="VU34" s="360"/>
      <c r="VV34" s="360"/>
      <c r="VW34" s="360"/>
      <c r="VX34" s="360"/>
      <c r="VY34" s="360"/>
      <c r="VZ34" s="360"/>
      <c r="WA34" s="360"/>
      <c r="WB34" s="360"/>
      <c r="WC34" s="360"/>
      <c r="WD34" s="360"/>
      <c r="WE34" s="360"/>
      <c r="WF34" s="360"/>
      <c r="WG34" s="360"/>
      <c r="WH34" s="360"/>
      <c r="WI34" s="360"/>
      <c r="WJ34" s="360"/>
      <c r="WK34" s="360"/>
      <c r="WL34" s="360"/>
      <c r="WM34" s="360"/>
      <c r="WN34" s="360"/>
      <c r="WO34" s="360"/>
      <c r="WP34" s="360"/>
      <c r="WQ34" s="360"/>
      <c r="WR34" s="360"/>
      <c r="WS34" s="360"/>
      <c r="WT34" s="360"/>
      <c r="WU34" s="360"/>
      <c r="WV34" s="360"/>
      <c r="WW34" s="360"/>
      <c r="WX34" s="360"/>
      <c r="WY34" s="360"/>
      <c r="WZ34" s="360"/>
      <c r="XA34" s="360"/>
      <c r="XB34" s="360"/>
      <c r="XC34" s="360"/>
      <c r="XD34" s="360"/>
      <c r="XE34" s="360"/>
      <c r="XF34" s="360"/>
      <c r="XG34" s="360"/>
      <c r="XH34" s="360"/>
      <c r="XI34" s="360"/>
      <c r="XJ34" s="360"/>
      <c r="XK34" s="360"/>
      <c r="XL34" s="360"/>
      <c r="XM34" s="360"/>
      <c r="XN34" s="360"/>
      <c r="XO34" s="360"/>
      <c r="XP34" s="360"/>
      <c r="XQ34" s="360"/>
      <c r="XR34" s="360"/>
      <c r="XS34" s="360"/>
      <c r="XT34" s="360"/>
      <c r="XU34" s="360"/>
      <c r="XV34" s="360"/>
      <c r="XW34" s="360"/>
      <c r="XX34" s="360"/>
      <c r="XY34" s="360"/>
      <c r="XZ34" s="360"/>
      <c r="YA34" s="360"/>
      <c r="YB34" s="360"/>
      <c r="YC34" s="360"/>
      <c r="YD34" s="360"/>
      <c r="YE34" s="360"/>
      <c r="YF34" s="360"/>
      <c r="YG34" s="360"/>
      <c r="YH34" s="360"/>
      <c r="YI34" s="360"/>
      <c r="YJ34" s="360"/>
      <c r="YK34" s="360"/>
      <c r="YL34" s="360"/>
      <c r="YM34" s="360"/>
      <c r="YN34" s="360"/>
      <c r="YO34" s="360"/>
      <c r="YP34" s="360"/>
      <c r="YQ34" s="360"/>
      <c r="YR34" s="360"/>
      <c r="YS34" s="360"/>
      <c r="YT34" s="360"/>
      <c r="YU34" s="360"/>
      <c r="YV34" s="360"/>
      <c r="YW34" s="360"/>
      <c r="YX34" s="360"/>
      <c r="YY34" s="360"/>
      <c r="YZ34" s="360"/>
      <c r="ZA34" s="360"/>
      <c r="ZB34" s="360"/>
      <c r="ZC34" s="360"/>
      <c r="ZD34" s="360"/>
      <c r="ZE34" s="360"/>
      <c r="ZF34" s="360"/>
      <c r="ZG34" s="360"/>
      <c r="ZH34" s="360"/>
      <c r="ZI34" s="360"/>
      <c r="ZJ34" s="360"/>
      <c r="ZK34" s="360"/>
      <c r="ZL34" s="360"/>
      <c r="ZM34" s="360"/>
      <c r="ZN34" s="360"/>
      <c r="ZO34" s="360"/>
      <c r="ZP34" s="360"/>
      <c r="ZQ34" s="360"/>
      <c r="ZR34" s="360"/>
      <c r="ZS34" s="360"/>
      <c r="ZT34" s="360"/>
      <c r="ZU34" s="360"/>
      <c r="ZV34" s="360"/>
      <c r="ZW34" s="360"/>
      <c r="ZX34" s="360"/>
      <c r="ZY34" s="360"/>
      <c r="ZZ34" s="360"/>
      <c r="AAA34" s="360"/>
      <c r="AAB34" s="360"/>
      <c r="AAC34" s="360"/>
      <c r="AAD34" s="360"/>
      <c r="AAE34" s="360"/>
      <c r="AAF34" s="360"/>
      <c r="AAG34" s="360"/>
      <c r="AAH34" s="360"/>
      <c r="AAI34" s="360"/>
      <c r="AAJ34" s="360"/>
      <c r="AAK34" s="360"/>
      <c r="AAL34" s="360"/>
      <c r="AAM34" s="360"/>
      <c r="AAN34" s="360"/>
      <c r="AAO34" s="360"/>
      <c r="AAP34" s="360"/>
      <c r="AAQ34" s="360"/>
      <c r="AAR34" s="360"/>
      <c r="AAS34" s="360"/>
      <c r="AAT34" s="360"/>
      <c r="AAU34" s="360"/>
      <c r="AAV34" s="360"/>
      <c r="AAW34" s="360"/>
      <c r="AAX34" s="360"/>
      <c r="AAY34" s="360"/>
      <c r="AAZ34" s="360"/>
      <c r="ABA34" s="360"/>
      <c r="ABB34" s="360"/>
      <c r="ABC34" s="360"/>
      <c r="ABD34" s="360"/>
      <c r="ABE34" s="360"/>
      <c r="ABF34" s="360"/>
      <c r="ABG34" s="360"/>
      <c r="ABH34" s="360"/>
      <c r="ABI34" s="360"/>
      <c r="ABJ34" s="360"/>
      <c r="ABK34" s="360"/>
      <c r="ABL34" s="360"/>
      <c r="ABM34" s="360"/>
      <c r="ABN34" s="360"/>
      <c r="ABO34" s="360"/>
      <c r="ABP34" s="360"/>
      <c r="ABQ34" s="360"/>
      <c r="ABR34" s="360"/>
      <c r="ABS34" s="360"/>
      <c r="ABT34" s="360"/>
      <c r="ABU34" s="360"/>
      <c r="ABV34" s="360"/>
      <c r="ABW34" s="360"/>
      <c r="ABX34" s="360"/>
      <c r="ABY34" s="360"/>
      <c r="ABZ34" s="360"/>
      <c r="ACA34" s="360"/>
      <c r="ACB34" s="360"/>
      <c r="ACC34" s="360"/>
      <c r="ACD34" s="360"/>
      <c r="ACE34" s="360"/>
      <c r="ACF34" s="360"/>
      <c r="ACG34" s="360"/>
      <c r="ACH34" s="360"/>
      <c r="ACI34" s="360"/>
      <c r="ACJ34" s="360"/>
      <c r="ACK34" s="360"/>
      <c r="ACL34" s="360"/>
      <c r="ACM34" s="360"/>
      <c r="ACN34" s="360"/>
      <c r="ACO34" s="360"/>
      <c r="ACP34" s="360"/>
      <c r="ACQ34" s="360"/>
      <c r="ACR34" s="360"/>
      <c r="ACS34" s="360"/>
      <c r="ACT34" s="360"/>
      <c r="ACU34" s="360"/>
      <c r="ACV34" s="360"/>
      <c r="ACW34" s="360"/>
      <c r="ACX34" s="360"/>
      <c r="ACY34" s="360"/>
      <c r="ACZ34" s="360"/>
      <c r="ADA34" s="360"/>
      <c r="ADB34" s="360"/>
      <c r="ADC34" s="360"/>
      <c r="ADD34" s="360"/>
      <c r="ADE34" s="360"/>
      <c r="ADF34" s="360"/>
      <c r="ADG34" s="360"/>
      <c r="ADH34" s="360"/>
      <c r="ADI34" s="360"/>
      <c r="ADJ34" s="360"/>
      <c r="ADK34" s="360"/>
      <c r="ADL34" s="360"/>
      <c r="ADM34" s="360"/>
      <c r="ADN34" s="360"/>
      <c r="ADO34" s="360"/>
      <c r="ADP34" s="360"/>
      <c r="ADQ34" s="360"/>
      <c r="ADR34" s="360"/>
      <c r="ADS34" s="360"/>
      <c r="ADT34" s="360"/>
      <c r="ADU34" s="360"/>
      <c r="ADV34" s="360"/>
      <c r="ADW34" s="360"/>
      <c r="ADX34" s="360"/>
      <c r="ADY34" s="360"/>
      <c r="ADZ34" s="360"/>
      <c r="AEA34" s="360"/>
      <c r="AEB34" s="360"/>
      <c r="AEC34" s="360"/>
      <c r="AED34" s="360"/>
      <c r="AEE34" s="360"/>
      <c r="AEF34" s="360"/>
      <c r="AEG34" s="360"/>
      <c r="AEH34" s="360"/>
      <c r="AEI34" s="360"/>
      <c r="AEJ34" s="360"/>
      <c r="AEK34" s="360"/>
      <c r="AEL34" s="360"/>
      <c r="AEM34" s="360"/>
      <c r="AEN34" s="360"/>
      <c r="AEO34" s="360"/>
      <c r="AEP34" s="360"/>
      <c r="AEQ34" s="360"/>
      <c r="AER34" s="360"/>
      <c r="AES34" s="360"/>
      <c r="AET34" s="360"/>
      <c r="AEU34" s="360"/>
      <c r="AEV34" s="360"/>
      <c r="AEW34" s="360"/>
      <c r="AEX34" s="360"/>
      <c r="AEY34" s="360"/>
      <c r="AEZ34" s="360"/>
      <c r="AFA34" s="360"/>
      <c r="AFB34" s="360"/>
      <c r="AFC34" s="360"/>
      <c r="AFD34" s="360"/>
      <c r="AFE34" s="360"/>
      <c r="AFF34" s="360"/>
      <c r="AFG34" s="360"/>
      <c r="AFH34" s="360"/>
      <c r="AFI34" s="360"/>
      <c r="AFJ34" s="360"/>
      <c r="AFK34" s="360"/>
      <c r="AFL34" s="360"/>
      <c r="AFM34" s="360"/>
      <c r="AFN34" s="360"/>
      <c r="AFO34" s="360"/>
      <c r="AFP34" s="360"/>
      <c r="AFQ34" s="360"/>
      <c r="AFR34" s="360"/>
      <c r="AFS34" s="360"/>
      <c r="AFT34" s="360"/>
      <c r="AFU34" s="360"/>
      <c r="AFV34" s="360"/>
      <c r="AFW34" s="360"/>
      <c r="AFX34" s="360"/>
      <c r="AFY34" s="360"/>
      <c r="AFZ34" s="360"/>
      <c r="AGA34" s="360"/>
    </row>
    <row r="35" spans="1:859" s="77" customFormat="1" ht="33.950000000000003" customHeight="1" x14ac:dyDescent="0.2">
      <c r="A35" s="177" t="s">
        <v>1454</v>
      </c>
      <c r="B35" s="177" t="s">
        <v>20</v>
      </c>
      <c r="C35" s="177" t="s">
        <v>1463</v>
      </c>
      <c r="D35" s="177" t="s">
        <v>22</v>
      </c>
      <c r="E35" s="177" t="s">
        <v>1464</v>
      </c>
      <c r="F35" s="177" t="s">
        <v>1457</v>
      </c>
      <c r="G35" s="178" t="s">
        <v>1458</v>
      </c>
      <c r="H35" s="177" t="s">
        <v>1465</v>
      </c>
      <c r="I35" s="407">
        <v>30678</v>
      </c>
      <c r="J35" s="177"/>
      <c r="K35" s="237"/>
      <c r="L35" s="237" t="s">
        <v>27</v>
      </c>
      <c r="M35" s="294">
        <v>42181</v>
      </c>
      <c r="N35" s="294">
        <v>42547</v>
      </c>
      <c r="O35" s="177">
        <v>341</v>
      </c>
      <c r="P35" s="177" t="s">
        <v>101</v>
      </c>
      <c r="Q35" s="177" t="s">
        <v>270</v>
      </c>
      <c r="R35" s="177" t="s">
        <v>43</v>
      </c>
      <c r="S35" s="177"/>
      <c r="T35" s="424" t="s">
        <v>30</v>
      </c>
      <c r="U35" s="177" t="s">
        <v>33</v>
      </c>
      <c r="V35" s="179" t="s">
        <v>1095</v>
      </c>
      <c r="W35" s="177" t="s">
        <v>1471</v>
      </c>
      <c r="X35" s="360"/>
      <c r="Y35" s="360"/>
      <c r="Z35" s="360"/>
      <c r="AA35" s="360"/>
      <c r="AB35" s="360"/>
      <c r="AC35" s="360"/>
      <c r="AD35" s="360"/>
      <c r="AE35" s="360"/>
      <c r="AF35" s="360"/>
      <c r="AG35" s="360"/>
      <c r="AH35" s="360"/>
      <c r="AI35" s="360"/>
      <c r="AJ35" s="360"/>
      <c r="AK35" s="360"/>
      <c r="AL35" s="360"/>
      <c r="AM35" s="360"/>
      <c r="AN35" s="360"/>
      <c r="AO35" s="360"/>
      <c r="AP35" s="360"/>
      <c r="AQ35" s="360"/>
      <c r="AR35" s="360"/>
      <c r="AS35" s="360"/>
      <c r="AT35" s="360"/>
      <c r="AU35" s="360"/>
      <c r="AV35" s="360"/>
      <c r="AW35" s="360"/>
      <c r="AX35" s="360"/>
      <c r="AY35" s="360"/>
      <c r="AZ35" s="360"/>
      <c r="BA35" s="360"/>
      <c r="BB35" s="360"/>
      <c r="BC35" s="360"/>
      <c r="BD35" s="360"/>
      <c r="BE35" s="360"/>
      <c r="BF35" s="360"/>
      <c r="BG35" s="360"/>
      <c r="BH35" s="360"/>
      <c r="BI35" s="360"/>
      <c r="BJ35" s="360"/>
      <c r="BK35" s="360"/>
      <c r="BL35" s="360"/>
      <c r="BM35" s="360"/>
      <c r="BN35" s="360"/>
      <c r="BO35" s="360"/>
      <c r="BP35" s="360"/>
      <c r="BQ35" s="360"/>
      <c r="BR35" s="360"/>
      <c r="BS35" s="360"/>
      <c r="BT35" s="360"/>
      <c r="BU35" s="360"/>
      <c r="BV35" s="360"/>
      <c r="BW35" s="360"/>
      <c r="BX35" s="360"/>
      <c r="BY35" s="360"/>
      <c r="BZ35" s="360"/>
      <c r="CA35" s="360"/>
      <c r="CB35" s="360"/>
      <c r="CC35" s="360"/>
      <c r="CD35" s="360"/>
      <c r="CE35" s="360"/>
      <c r="CF35" s="360"/>
      <c r="CG35" s="360"/>
      <c r="CH35" s="360"/>
      <c r="CI35" s="360"/>
      <c r="CJ35" s="360"/>
      <c r="CK35" s="360"/>
      <c r="CL35" s="360"/>
      <c r="CM35" s="360"/>
      <c r="CN35" s="360"/>
      <c r="CO35" s="360"/>
      <c r="CP35" s="360"/>
      <c r="CQ35" s="360"/>
      <c r="CR35" s="360"/>
      <c r="CS35" s="360"/>
      <c r="CT35" s="360"/>
      <c r="CU35" s="360"/>
      <c r="CV35" s="360"/>
      <c r="CW35" s="360"/>
      <c r="CX35" s="360"/>
      <c r="CY35" s="360"/>
      <c r="CZ35" s="360"/>
      <c r="DA35" s="360"/>
      <c r="DB35" s="360"/>
      <c r="DC35" s="360"/>
      <c r="DD35" s="360"/>
      <c r="DE35" s="360"/>
      <c r="DF35" s="360"/>
      <c r="DG35" s="360"/>
      <c r="DH35" s="360"/>
      <c r="DI35" s="360"/>
      <c r="DJ35" s="360"/>
      <c r="DK35" s="360"/>
      <c r="DL35" s="360"/>
      <c r="DM35" s="360"/>
      <c r="DN35" s="360"/>
      <c r="DO35" s="360"/>
      <c r="DP35" s="360"/>
      <c r="DQ35" s="360"/>
      <c r="DR35" s="360"/>
      <c r="DS35" s="360"/>
      <c r="DT35" s="360"/>
      <c r="DU35" s="360"/>
      <c r="DV35" s="360"/>
      <c r="DW35" s="360"/>
      <c r="DX35" s="360"/>
      <c r="DY35" s="360"/>
      <c r="DZ35" s="360"/>
      <c r="EA35" s="360"/>
      <c r="EB35" s="360"/>
      <c r="EC35" s="360"/>
      <c r="ED35" s="360"/>
      <c r="EE35" s="360"/>
      <c r="EF35" s="360"/>
      <c r="EG35" s="360"/>
      <c r="EH35" s="360"/>
      <c r="EI35" s="360"/>
      <c r="EJ35" s="360"/>
      <c r="EK35" s="360"/>
      <c r="EL35" s="360"/>
      <c r="EM35" s="360"/>
      <c r="EN35" s="360"/>
      <c r="EO35" s="360"/>
      <c r="EP35" s="360"/>
      <c r="EQ35" s="360"/>
      <c r="ER35" s="360"/>
      <c r="ES35" s="360"/>
      <c r="ET35" s="360"/>
      <c r="EU35" s="360"/>
      <c r="EV35" s="360"/>
      <c r="EW35" s="360"/>
      <c r="EX35" s="360"/>
      <c r="EY35" s="360"/>
      <c r="EZ35" s="360"/>
      <c r="FA35" s="360"/>
      <c r="FB35" s="360"/>
      <c r="FC35" s="360"/>
      <c r="FD35" s="360"/>
      <c r="FE35" s="360"/>
      <c r="FF35" s="360"/>
      <c r="FG35" s="360"/>
      <c r="FH35" s="360"/>
      <c r="FI35" s="360"/>
      <c r="FJ35" s="360"/>
      <c r="FK35" s="360"/>
      <c r="FL35" s="360"/>
      <c r="FM35" s="360"/>
      <c r="FN35" s="360"/>
      <c r="FO35" s="360"/>
      <c r="FP35" s="360"/>
      <c r="FQ35" s="360"/>
      <c r="FR35" s="360"/>
      <c r="FS35" s="360"/>
      <c r="FT35" s="360"/>
      <c r="FU35" s="360"/>
      <c r="FV35" s="360"/>
      <c r="FW35" s="360"/>
      <c r="FX35" s="360"/>
      <c r="FY35" s="360"/>
      <c r="FZ35" s="360"/>
      <c r="GA35" s="360"/>
      <c r="GB35" s="360"/>
      <c r="GC35" s="360"/>
      <c r="GD35" s="360"/>
      <c r="GE35" s="360"/>
      <c r="GF35" s="360"/>
      <c r="GG35" s="360"/>
      <c r="GH35" s="360"/>
      <c r="GI35" s="360"/>
      <c r="GJ35" s="360"/>
      <c r="GK35" s="360"/>
      <c r="GL35" s="360"/>
      <c r="GM35" s="360"/>
      <c r="GN35" s="360"/>
      <c r="GO35" s="360"/>
      <c r="GP35" s="360"/>
      <c r="GQ35" s="360"/>
      <c r="GR35" s="360"/>
      <c r="GS35" s="360"/>
      <c r="GT35" s="360"/>
      <c r="GU35" s="360"/>
      <c r="GV35" s="360"/>
      <c r="GW35" s="360"/>
      <c r="GX35" s="360"/>
      <c r="GY35" s="360"/>
      <c r="GZ35" s="360"/>
      <c r="HA35" s="360"/>
      <c r="HB35" s="360"/>
      <c r="HC35" s="360"/>
      <c r="HD35" s="360"/>
      <c r="HE35" s="360"/>
      <c r="HF35" s="360"/>
      <c r="HG35" s="360"/>
      <c r="HH35" s="360"/>
      <c r="HI35" s="360"/>
      <c r="HJ35" s="360"/>
      <c r="HK35" s="360"/>
      <c r="HL35" s="360"/>
      <c r="HM35" s="360"/>
      <c r="HN35" s="360"/>
      <c r="HO35" s="360"/>
      <c r="HP35" s="360"/>
      <c r="HQ35" s="360"/>
      <c r="HR35" s="360"/>
      <c r="HS35" s="360"/>
      <c r="HT35" s="360"/>
      <c r="HU35" s="360"/>
      <c r="HV35" s="360"/>
      <c r="HW35" s="360"/>
      <c r="HX35" s="360"/>
      <c r="HY35" s="360"/>
      <c r="HZ35" s="360"/>
      <c r="IA35" s="360"/>
      <c r="IB35" s="360"/>
      <c r="IC35" s="360"/>
      <c r="ID35" s="360"/>
      <c r="IE35" s="360"/>
      <c r="IF35" s="360"/>
      <c r="IG35" s="360"/>
      <c r="IH35" s="360"/>
      <c r="II35" s="360"/>
      <c r="IJ35" s="360"/>
      <c r="IK35" s="360"/>
      <c r="IL35" s="360"/>
      <c r="IM35" s="360"/>
      <c r="IN35" s="360"/>
      <c r="IO35" s="360"/>
      <c r="IP35" s="360"/>
      <c r="IQ35" s="360"/>
      <c r="IR35" s="360"/>
      <c r="IS35" s="360"/>
      <c r="IT35" s="360"/>
      <c r="IU35" s="360"/>
      <c r="IV35" s="360"/>
      <c r="IW35" s="360"/>
      <c r="IX35" s="360"/>
      <c r="IY35" s="360"/>
      <c r="IZ35" s="360"/>
      <c r="JA35" s="360"/>
      <c r="JB35" s="360"/>
      <c r="JC35" s="360"/>
      <c r="JD35" s="360"/>
      <c r="JE35" s="360"/>
      <c r="JF35" s="360"/>
      <c r="JG35" s="360"/>
      <c r="JH35" s="360"/>
      <c r="JI35" s="360"/>
      <c r="JJ35" s="360"/>
      <c r="JK35" s="360"/>
      <c r="JL35" s="360"/>
      <c r="JM35" s="360"/>
      <c r="JN35" s="360"/>
      <c r="JO35" s="360"/>
      <c r="JP35" s="360"/>
      <c r="JQ35" s="360"/>
      <c r="JR35" s="360"/>
      <c r="JS35" s="360"/>
      <c r="JT35" s="360"/>
      <c r="JU35" s="360"/>
      <c r="JV35" s="360"/>
      <c r="JW35" s="360"/>
      <c r="JX35" s="360"/>
      <c r="JY35" s="360"/>
      <c r="JZ35" s="360"/>
      <c r="KA35" s="360"/>
      <c r="KB35" s="360"/>
      <c r="KC35" s="360"/>
      <c r="KD35" s="360"/>
      <c r="KE35" s="360"/>
      <c r="KF35" s="360"/>
      <c r="KG35" s="360"/>
      <c r="KH35" s="360"/>
      <c r="KI35" s="360"/>
      <c r="KJ35" s="360"/>
      <c r="KK35" s="360"/>
      <c r="KL35" s="360"/>
      <c r="KM35" s="360"/>
      <c r="KN35" s="360"/>
      <c r="KO35" s="360"/>
      <c r="KP35" s="360"/>
      <c r="KQ35" s="360"/>
      <c r="KR35" s="360"/>
      <c r="KS35" s="360"/>
      <c r="KT35" s="360"/>
      <c r="KU35" s="360"/>
      <c r="KV35" s="360"/>
      <c r="KW35" s="360"/>
      <c r="KX35" s="360"/>
      <c r="KY35" s="360"/>
      <c r="KZ35" s="360"/>
      <c r="LA35" s="360"/>
      <c r="LB35" s="360"/>
      <c r="LC35" s="360"/>
      <c r="LD35" s="360"/>
      <c r="LE35" s="360"/>
      <c r="LF35" s="360"/>
      <c r="LG35" s="360"/>
      <c r="LH35" s="360"/>
      <c r="LI35" s="360"/>
      <c r="LJ35" s="360"/>
      <c r="LK35" s="360"/>
      <c r="LL35" s="360"/>
      <c r="LM35" s="360"/>
      <c r="LN35" s="360"/>
      <c r="LO35" s="360"/>
      <c r="LP35" s="360"/>
      <c r="LQ35" s="360"/>
      <c r="LR35" s="360"/>
      <c r="LS35" s="360"/>
      <c r="LT35" s="360"/>
      <c r="LU35" s="360"/>
      <c r="LV35" s="360"/>
      <c r="LW35" s="360"/>
      <c r="LX35" s="360"/>
      <c r="LY35" s="360"/>
      <c r="LZ35" s="360"/>
      <c r="MA35" s="360"/>
      <c r="MB35" s="360"/>
      <c r="MC35" s="360"/>
      <c r="MD35" s="360"/>
      <c r="ME35" s="360"/>
      <c r="MF35" s="360"/>
      <c r="MG35" s="360"/>
      <c r="MH35" s="360"/>
      <c r="MI35" s="360"/>
      <c r="MJ35" s="360"/>
      <c r="MK35" s="360"/>
      <c r="ML35" s="360"/>
      <c r="MM35" s="360"/>
      <c r="MN35" s="360"/>
      <c r="MO35" s="360"/>
      <c r="MP35" s="360"/>
      <c r="MQ35" s="360"/>
      <c r="MR35" s="360"/>
      <c r="MS35" s="360"/>
      <c r="MT35" s="360"/>
      <c r="MU35" s="360"/>
      <c r="MV35" s="360"/>
      <c r="MW35" s="360"/>
      <c r="MX35" s="360"/>
      <c r="MY35" s="360"/>
      <c r="MZ35" s="360"/>
      <c r="NA35" s="360"/>
      <c r="NB35" s="360"/>
      <c r="NC35" s="360"/>
      <c r="ND35" s="360"/>
      <c r="NE35" s="360"/>
      <c r="NF35" s="360"/>
      <c r="NG35" s="360"/>
      <c r="NH35" s="360"/>
      <c r="NI35" s="360"/>
      <c r="NJ35" s="360"/>
      <c r="NK35" s="360"/>
      <c r="NL35" s="360"/>
      <c r="NM35" s="360"/>
      <c r="NN35" s="360"/>
      <c r="NO35" s="360"/>
      <c r="NP35" s="360"/>
      <c r="NQ35" s="360"/>
      <c r="NR35" s="360"/>
      <c r="NS35" s="360"/>
      <c r="NT35" s="360"/>
      <c r="NU35" s="360"/>
      <c r="NV35" s="360"/>
      <c r="NW35" s="360"/>
      <c r="NX35" s="360"/>
      <c r="NY35" s="360"/>
      <c r="NZ35" s="360"/>
      <c r="OA35" s="360"/>
      <c r="OB35" s="360"/>
      <c r="OC35" s="360"/>
      <c r="OD35" s="360"/>
      <c r="OE35" s="360"/>
      <c r="OF35" s="360"/>
      <c r="OG35" s="360"/>
      <c r="OH35" s="360"/>
      <c r="OI35" s="360"/>
      <c r="OJ35" s="360"/>
      <c r="OK35" s="360"/>
      <c r="OL35" s="360"/>
      <c r="OM35" s="360"/>
      <c r="ON35" s="360"/>
      <c r="OO35" s="360"/>
      <c r="OP35" s="360"/>
      <c r="OQ35" s="360"/>
      <c r="OR35" s="360"/>
      <c r="OS35" s="360"/>
      <c r="OT35" s="360"/>
      <c r="OU35" s="360"/>
      <c r="OV35" s="360"/>
      <c r="OW35" s="360"/>
      <c r="OX35" s="360"/>
      <c r="OY35" s="360"/>
      <c r="OZ35" s="360"/>
      <c r="PA35" s="360"/>
      <c r="PB35" s="360"/>
      <c r="PC35" s="360"/>
      <c r="PD35" s="360"/>
      <c r="PE35" s="360"/>
      <c r="PF35" s="360"/>
      <c r="PG35" s="360"/>
      <c r="PH35" s="360"/>
      <c r="PI35" s="360"/>
      <c r="PJ35" s="360"/>
      <c r="PK35" s="360"/>
      <c r="PL35" s="360"/>
      <c r="PM35" s="360"/>
      <c r="PN35" s="360"/>
      <c r="PO35" s="360"/>
      <c r="PP35" s="360"/>
      <c r="PQ35" s="360"/>
      <c r="PR35" s="360"/>
      <c r="PS35" s="360"/>
      <c r="PT35" s="360"/>
      <c r="PU35" s="360"/>
      <c r="PV35" s="360"/>
      <c r="PW35" s="360"/>
      <c r="PX35" s="360"/>
      <c r="PY35" s="360"/>
      <c r="PZ35" s="360"/>
      <c r="QA35" s="360"/>
      <c r="QB35" s="360"/>
      <c r="QC35" s="360"/>
      <c r="QD35" s="360"/>
      <c r="QE35" s="360"/>
      <c r="QF35" s="360"/>
      <c r="QG35" s="360"/>
      <c r="QH35" s="360"/>
      <c r="QI35" s="360"/>
      <c r="QJ35" s="360"/>
      <c r="QK35" s="360"/>
      <c r="QL35" s="360"/>
      <c r="QM35" s="360"/>
      <c r="QN35" s="360"/>
      <c r="QO35" s="360"/>
      <c r="QP35" s="360"/>
      <c r="QQ35" s="360"/>
      <c r="QR35" s="360"/>
      <c r="QS35" s="360"/>
      <c r="QT35" s="360"/>
      <c r="QU35" s="360"/>
      <c r="QV35" s="360"/>
      <c r="QW35" s="360"/>
      <c r="QX35" s="360"/>
      <c r="QY35" s="360"/>
      <c r="QZ35" s="360"/>
      <c r="RA35" s="360"/>
      <c r="RB35" s="360"/>
      <c r="RC35" s="360"/>
      <c r="RD35" s="360"/>
      <c r="RE35" s="360"/>
      <c r="RF35" s="360"/>
      <c r="RG35" s="360"/>
      <c r="RH35" s="360"/>
      <c r="RI35" s="360"/>
      <c r="RJ35" s="360"/>
      <c r="RK35" s="360"/>
      <c r="RL35" s="360"/>
      <c r="RM35" s="360"/>
      <c r="RN35" s="360"/>
      <c r="RO35" s="360"/>
      <c r="RP35" s="360"/>
      <c r="RQ35" s="360"/>
      <c r="RR35" s="360"/>
      <c r="RS35" s="360"/>
      <c r="RT35" s="360"/>
      <c r="RU35" s="360"/>
      <c r="RV35" s="360"/>
      <c r="RW35" s="360"/>
      <c r="RX35" s="360"/>
      <c r="RY35" s="360"/>
      <c r="RZ35" s="360"/>
      <c r="SA35" s="360"/>
      <c r="SB35" s="360"/>
      <c r="SC35" s="360"/>
      <c r="SD35" s="360"/>
      <c r="SE35" s="360"/>
      <c r="SF35" s="360"/>
      <c r="SG35" s="360"/>
      <c r="SH35" s="360"/>
      <c r="SI35" s="360"/>
      <c r="SJ35" s="360"/>
      <c r="SK35" s="360"/>
      <c r="SL35" s="360"/>
      <c r="SM35" s="360"/>
      <c r="SN35" s="360"/>
      <c r="SO35" s="360"/>
      <c r="SP35" s="360"/>
      <c r="SQ35" s="360"/>
      <c r="SR35" s="360"/>
      <c r="SS35" s="360"/>
      <c r="ST35" s="360"/>
      <c r="SU35" s="360"/>
      <c r="SV35" s="360"/>
      <c r="SW35" s="360"/>
      <c r="SX35" s="360"/>
      <c r="SY35" s="360"/>
      <c r="SZ35" s="360"/>
      <c r="TA35" s="360"/>
      <c r="TB35" s="360"/>
      <c r="TC35" s="360"/>
      <c r="TD35" s="360"/>
      <c r="TE35" s="360"/>
      <c r="TF35" s="360"/>
      <c r="TG35" s="360"/>
      <c r="TH35" s="360"/>
      <c r="TI35" s="360"/>
      <c r="TJ35" s="360"/>
      <c r="TK35" s="360"/>
      <c r="TL35" s="360"/>
      <c r="TM35" s="360"/>
      <c r="TN35" s="360"/>
      <c r="TO35" s="360"/>
      <c r="TP35" s="360"/>
      <c r="TQ35" s="360"/>
      <c r="TR35" s="360"/>
      <c r="TS35" s="360"/>
      <c r="TT35" s="360"/>
      <c r="TU35" s="360"/>
      <c r="TV35" s="360"/>
      <c r="TW35" s="360"/>
      <c r="TX35" s="360"/>
      <c r="TY35" s="360"/>
      <c r="TZ35" s="360"/>
      <c r="UA35" s="360"/>
      <c r="UB35" s="360"/>
      <c r="UC35" s="360"/>
      <c r="UD35" s="360"/>
      <c r="UE35" s="360"/>
      <c r="UF35" s="360"/>
      <c r="UG35" s="360"/>
      <c r="UH35" s="360"/>
      <c r="UI35" s="360"/>
      <c r="UJ35" s="360"/>
      <c r="UK35" s="360"/>
      <c r="UL35" s="360"/>
      <c r="UM35" s="360"/>
      <c r="UN35" s="360"/>
      <c r="UO35" s="360"/>
      <c r="UP35" s="360"/>
      <c r="UQ35" s="360"/>
      <c r="UR35" s="360"/>
      <c r="US35" s="360"/>
      <c r="UT35" s="360"/>
      <c r="UU35" s="360"/>
      <c r="UV35" s="360"/>
      <c r="UW35" s="360"/>
      <c r="UX35" s="360"/>
      <c r="UY35" s="360"/>
      <c r="UZ35" s="360"/>
      <c r="VA35" s="360"/>
      <c r="VB35" s="360"/>
      <c r="VC35" s="360"/>
      <c r="VD35" s="360"/>
      <c r="VE35" s="360"/>
      <c r="VF35" s="360"/>
      <c r="VG35" s="360"/>
      <c r="VH35" s="360"/>
      <c r="VI35" s="360"/>
      <c r="VJ35" s="360"/>
      <c r="VK35" s="360"/>
      <c r="VL35" s="360"/>
      <c r="VM35" s="360"/>
      <c r="VN35" s="360"/>
      <c r="VO35" s="360"/>
      <c r="VP35" s="360"/>
      <c r="VQ35" s="360"/>
      <c r="VR35" s="360"/>
      <c r="VS35" s="360"/>
      <c r="VT35" s="360"/>
      <c r="VU35" s="360"/>
      <c r="VV35" s="360"/>
      <c r="VW35" s="360"/>
      <c r="VX35" s="360"/>
      <c r="VY35" s="360"/>
      <c r="VZ35" s="360"/>
      <c r="WA35" s="360"/>
      <c r="WB35" s="360"/>
      <c r="WC35" s="360"/>
      <c r="WD35" s="360"/>
      <c r="WE35" s="360"/>
      <c r="WF35" s="360"/>
      <c r="WG35" s="360"/>
      <c r="WH35" s="360"/>
      <c r="WI35" s="360"/>
      <c r="WJ35" s="360"/>
      <c r="WK35" s="360"/>
      <c r="WL35" s="360"/>
      <c r="WM35" s="360"/>
      <c r="WN35" s="360"/>
      <c r="WO35" s="360"/>
      <c r="WP35" s="360"/>
      <c r="WQ35" s="360"/>
      <c r="WR35" s="360"/>
      <c r="WS35" s="360"/>
      <c r="WT35" s="360"/>
      <c r="WU35" s="360"/>
      <c r="WV35" s="360"/>
      <c r="WW35" s="360"/>
      <c r="WX35" s="360"/>
      <c r="WY35" s="360"/>
      <c r="WZ35" s="360"/>
      <c r="XA35" s="360"/>
      <c r="XB35" s="360"/>
      <c r="XC35" s="360"/>
      <c r="XD35" s="360"/>
      <c r="XE35" s="360"/>
      <c r="XF35" s="360"/>
      <c r="XG35" s="360"/>
      <c r="XH35" s="360"/>
      <c r="XI35" s="360"/>
      <c r="XJ35" s="360"/>
      <c r="XK35" s="360"/>
      <c r="XL35" s="360"/>
      <c r="XM35" s="360"/>
      <c r="XN35" s="360"/>
      <c r="XO35" s="360"/>
      <c r="XP35" s="360"/>
      <c r="XQ35" s="360"/>
      <c r="XR35" s="360"/>
      <c r="XS35" s="360"/>
      <c r="XT35" s="360"/>
      <c r="XU35" s="360"/>
      <c r="XV35" s="360"/>
      <c r="XW35" s="360"/>
      <c r="XX35" s="360"/>
      <c r="XY35" s="360"/>
      <c r="XZ35" s="360"/>
      <c r="YA35" s="360"/>
      <c r="YB35" s="360"/>
      <c r="YC35" s="360"/>
      <c r="YD35" s="360"/>
      <c r="YE35" s="360"/>
      <c r="YF35" s="360"/>
      <c r="YG35" s="360"/>
      <c r="YH35" s="360"/>
      <c r="YI35" s="360"/>
      <c r="YJ35" s="360"/>
      <c r="YK35" s="360"/>
      <c r="YL35" s="360"/>
      <c r="YM35" s="360"/>
      <c r="YN35" s="360"/>
      <c r="YO35" s="360"/>
      <c r="YP35" s="360"/>
      <c r="YQ35" s="360"/>
      <c r="YR35" s="360"/>
      <c r="YS35" s="360"/>
      <c r="YT35" s="360"/>
      <c r="YU35" s="360"/>
      <c r="YV35" s="360"/>
      <c r="YW35" s="360"/>
      <c r="YX35" s="360"/>
      <c r="YY35" s="360"/>
      <c r="YZ35" s="360"/>
      <c r="ZA35" s="360"/>
      <c r="ZB35" s="360"/>
      <c r="ZC35" s="360"/>
      <c r="ZD35" s="360"/>
      <c r="ZE35" s="360"/>
      <c r="ZF35" s="360"/>
      <c r="ZG35" s="360"/>
      <c r="ZH35" s="360"/>
      <c r="ZI35" s="360"/>
      <c r="ZJ35" s="360"/>
      <c r="ZK35" s="360"/>
      <c r="ZL35" s="360"/>
      <c r="ZM35" s="360"/>
      <c r="ZN35" s="360"/>
      <c r="ZO35" s="360"/>
      <c r="ZP35" s="360"/>
      <c r="ZQ35" s="360"/>
      <c r="ZR35" s="360"/>
      <c r="ZS35" s="360"/>
      <c r="ZT35" s="360"/>
      <c r="ZU35" s="360"/>
      <c r="ZV35" s="360"/>
      <c r="ZW35" s="360"/>
      <c r="ZX35" s="360"/>
      <c r="ZY35" s="360"/>
      <c r="ZZ35" s="360"/>
      <c r="AAA35" s="360"/>
      <c r="AAB35" s="360"/>
      <c r="AAC35" s="360"/>
      <c r="AAD35" s="360"/>
      <c r="AAE35" s="360"/>
      <c r="AAF35" s="360"/>
      <c r="AAG35" s="360"/>
      <c r="AAH35" s="360"/>
      <c r="AAI35" s="360"/>
      <c r="AAJ35" s="360"/>
      <c r="AAK35" s="360"/>
      <c r="AAL35" s="360"/>
      <c r="AAM35" s="360"/>
      <c r="AAN35" s="360"/>
      <c r="AAO35" s="360"/>
      <c r="AAP35" s="360"/>
      <c r="AAQ35" s="360"/>
      <c r="AAR35" s="360"/>
      <c r="AAS35" s="360"/>
      <c r="AAT35" s="360"/>
      <c r="AAU35" s="360"/>
      <c r="AAV35" s="360"/>
      <c r="AAW35" s="360"/>
      <c r="AAX35" s="360"/>
      <c r="AAY35" s="360"/>
      <c r="AAZ35" s="360"/>
      <c r="ABA35" s="360"/>
      <c r="ABB35" s="360"/>
      <c r="ABC35" s="360"/>
      <c r="ABD35" s="360"/>
      <c r="ABE35" s="360"/>
      <c r="ABF35" s="360"/>
      <c r="ABG35" s="360"/>
      <c r="ABH35" s="360"/>
      <c r="ABI35" s="360"/>
      <c r="ABJ35" s="360"/>
      <c r="ABK35" s="360"/>
      <c r="ABL35" s="360"/>
      <c r="ABM35" s="360"/>
      <c r="ABN35" s="360"/>
      <c r="ABO35" s="360"/>
      <c r="ABP35" s="360"/>
      <c r="ABQ35" s="360"/>
      <c r="ABR35" s="360"/>
      <c r="ABS35" s="360"/>
      <c r="ABT35" s="360"/>
      <c r="ABU35" s="360"/>
      <c r="ABV35" s="360"/>
      <c r="ABW35" s="360"/>
      <c r="ABX35" s="360"/>
      <c r="ABY35" s="360"/>
      <c r="ABZ35" s="360"/>
      <c r="ACA35" s="360"/>
      <c r="ACB35" s="360"/>
      <c r="ACC35" s="360"/>
      <c r="ACD35" s="360"/>
      <c r="ACE35" s="360"/>
      <c r="ACF35" s="360"/>
      <c r="ACG35" s="360"/>
      <c r="ACH35" s="360"/>
      <c r="ACI35" s="360"/>
      <c r="ACJ35" s="360"/>
      <c r="ACK35" s="360"/>
      <c r="ACL35" s="360"/>
      <c r="ACM35" s="360"/>
      <c r="ACN35" s="360"/>
      <c r="ACO35" s="360"/>
      <c r="ACP35" s="360"/>
      <c r="ACQ35" s="360"/>
      <c r="ACR35" s="360"/>
      <c r="ACS35" s="360"/>
      <c r="ACT35" s="360"/>
      <c r="ACU35" s="360"/>
      <c r="ACV35" s="360"/>
      <c r="ACW35" s="360"/>
      <c r="ACX35" s="360"/>
      <c r="ACY35" s="360"/>
      <c r="ACZ35" s="360"/>
      <c r="ADA35" s="360"/>
      <c r="ADB35" s="360"/>
      <c r="ADC35" s="360"/>
      <c r="ADD35" s="360"/>
      <c r="ADE35" s="360"/>
      <c r="ADF35" s="360"/>
      <c r="ADG35" s="360"/>
      <c r="ADH35" s="360"/>
      <c r="ADI35" s="360"/>
      <c r="ADJ35" s="360"/>
      <c r="ADK35" s="360"/>
      <c r="ADL35" s="360"/>
      <c r="ADM35" s="360"/>
      <c r="ADN35" s="360"/>
      <c r="ADO35" s="360"/>
      <c r="ADP35" s="360"/>
      <c r="ADQ35" s="360"/>
      <c r="ADR35" s="360"/>
      <c r="ADS35" s="360"/>
      <c r="ADT35" s="360"/>
      <c r="ADU35" s="360"/>
      <c r="ADV35" s="360"/>
      <c r="ADW35" s="360"/>
      <c r="ADX35" s="360"/>
      <c r="ADY35" s="360"/>
      <c r="ADZ35" s="360"/>
      <c r="AEA35" s="360"/>
      <c r="AEB35" s="360"/>
      <c r="AEC35" s="360"/>
      <c r="AED35" s="360"/>
      <c r="AEE35" s="360"/>
      <c r="AEF35" s="360"/>
      <c r="AEG35" s="360"/>
      <c r="AEH35" s="360"/>
      <c r="AEI35" s="360"/>
      <c r="AEJ35" s="360"/>
      <c r="AEK35" s="360"/>
      <c r="AEL35" s="360"/>
      <c r="AEM35" s="360"/>
      <c r="AEN35" s="360"/>
      <c r="AEO35" s="360"/>
      <c r="AEP35" s="360"/>
      <c r="AEQ35" s="360"/>
      <c r="AER35" s="360"/>
      <c r="AES35" s="360"/>
      <c r="AET35" s="360"/>
      <c r="AEU35" s="360"/>
      <c r="AEV35" s="360"/>
      <c r="AEW35" s="360"/>
      <c r="AEX35" s="360"/>
      <c r="AEY35" s="360"/>
      <c r="AEZ35" s="360"/>
      <c r="AFA35" s="360"/>
      <c r="AFB35" s="360"/>
      <c r="AFC35" s="360"/>
      <c r="AFD35" s="360"/>
      <c r="AFE35" s="360"/>
      <c r="AFF35" s="360"/>
      <c r="AFG35" s="360"/>
      <c r="AFH35" s="360"/>
      <c r="AFI35" s="360"/>
      <c r="AFJ35" s="360"/>
      <c r="AFK35" s="360"/>
      <c r="AFL35" s="360"/>
      <c r="AFM35" s="360"/>
      <c r="AFN35" s="360"/>
      <c r="AFO35" s="360"/>
      <c r="AFP35" s="360"/>
      <c r="AFQ35" s="360"/>
      <c r="AFR35" s="360"/>
      <c r="AFS35" s="360"/>
      <c r="AFT35" s="360"/>
      <c r="AFU35" s="360"/>
      <c r="AFV35" s="360"/>
      <c r="AFW35" s="360"/>
      <c r="AFX35" s="360"/>
      <c r="AFY35" s="360"/>
      <c r="AFZ35" s="360"/>
      <c r="AGA35" s="360"/>
    </row>
    <row r="36" spans="1:859" s="77" customFormat="1" ht="33.950000000000003" customHeight="1" x14ac:dyDescent="0.2">
      <c r="A36" s="94" t="str">
        <f ca="1">IF((O36="X"),"■",IF(OR((O36&gt;=120),(O36="N/A")),"▲",IF(AND((O36&gt;=90),(O36&lt;120)),"►",IF(AND((O36&lt;90),(O36&gt;=0)),"◄",IF((O36&lt;0),"▼","")))))</f>
        <v>▲</v>
      </c>
      <c r="B36" s="194" t="s">
        <v>20</v>
      </c>
      <c r="C36" s="194" t="s">
        <v>1266</v>
      </c>
      <c r="D36" s="194" t="s">
        <v>22</v>
      </c>
      <c r="E36" s="194" t="s">
        <v>1267</v>
      </c>
      <c r="F36" s="194" t="s">
        <v>1268</v>
      </c>
      <c r="G36" s="145" t="s">
        <v>1269</v>
      </c>
      <c r="H36" s="194" t="s">
        <v>1270</v>
      </c>
      <c r="I36" s="191">
        <v>13444</v>
      </c>
      <c r="J36" s="194"/>
      <c r="K36" s="194"/>
      <c r="L36" s="194" t="s">
        <v>27</v>
      </c>
      <c r="M36" s="193">
        <v>42003</v>
      </c>
      <c r="N36" s="193">
        <v>42734</v>
      </c>
      <c r="O36" s="194">
        <f ca="1">IF((N36="INDETERMINADO"),"N/A",IF((L36="ENCERRADO"),"X",(N36-TODAY())))</f>
        <v>515</v>
      </c>
      <c r="P36" s="194" t="s">
        <v>1271</v>
      </c>
      <c r="Q36" s="183" t="s">
        <v>1273</v>
      </c>
      <c r="R36" s="194" t="s">
        <v>43</v>
      </c>
      <c r="S36" s="194"/>
      <c r="T36" s="194" t="s">
        <v>30</v>
      </c>
      <c r="U36" s="194" t="s">
        <v>33</v>
      </c>
      <c r="V36" s="183" t="s">
        <v>1095</v>
      </c>
      <c r="W36" s="184" t="s">
        <v>1272</v>
      </c>
      <c r="X36" s="356"/>
      <c r="Y36" s="356"/>
      <c r="Z36" s="356"/>
      <c r="AA36" s="356"/>
      <c r="AB36" s="356"/>
      <c r="AC36" s="356"/>
      <c r="AD36" s="356"/>
      <c r="AE36" s="356"/>
      <c r="AF36" s="356"/>
      <c r="AG36" s="356"/>
      <c r="AH36" s="356"/>
      <c r="AI36" s="356"/>
      <c r="AJ36" s="356"/>
      <c r="AK36" s="356"/>
      <c r="AL36" s="356"/>
      <c r="AM36" s="356"/>
      <c r="AN36" s="356"/>
      <c r="AO36" s="356"/>
      <c r="AP36" s="356"/>
      <c r="AQ36" s="356"/>
      <c r="AR36" s="356"/>
      <c r="AS36" s="356"/>
      <c r="AT36" s="356"/>
      <c r="AU36" s="356"/>
      <c r="AV36" s="356"/>
      <c r="AW36" s="356"/>
      <c r="AX36" s="356"/>
      <c r="AY36" s="356"/>
      <c r="AZ36" s="356"/>
      <c r="BA36" s="356"/>
      <c r="BB36" s="356"/>
      <c r="BC36" s="356"/>
      <c r="BD36" s="356"/>
      <c r="BE36" s="356"/>
      <c r="BF36" s="356"/>
      <c r="BG36" s="356"/>
      <c r="BH36" s="356"/>
      <c r="BI36" s="356"/>
      <c r="BJ36" s="356"/>
      <c r="BK36" s="356"/>
      <c r="BL36" s="356"/>
      <c r="BM36" s="356"/>
      <c r="BN36" s="356"/>
      <c r="BO36" s="356"/>
      <c r="BP36" s="356"/>
      <c r="BQ36" s="356"/>
      <c r="BR36" s="356"/>
      <c r="BS36" s="356"/>
      <c r="BT36" s="356"/>
      <c r="BU36" s="356"/>
      <c r="BV36" s="356"/>
      <c r="BW36" s="356"/>
      <c r="BX36" s="356"/>
      <c r="BY36" s="356"/>
      <c r="BZ36" s="356"/>
      <c r="CA36" s="356"/>
      <c r="CB36" s="356"/>
      <c r="CC36" s="356"/>
      <c r="CD36" s="356"/>
      <c r="CE36" s="356"/>
      <c r="CF36" s="356"/>
      <c r="CG36" s="356"/>
      <c r="CH36" s="356"/>
      <c r="CI36" s="356"/>
      <c r="CJ36" s="356"/>
      <c r="CK36" s="356"/>
      <c r="CL36" s="356"/>
      <c r="CM36" s="356"/>
      <c r="CN36" s="356"/>
      <c r="CO36" s="356"/>
      <c r="CP36" s="356"/>
      <c r="CQ36" s="356"/>
      <c r="CR36" s="356"/>
      <c r="CS36" s="356"/>
      <c r="CT36" s="356"/>
      <c r="CU36" s="356"/>
      <c r="CV36" s="356"/>
      <c r="CW36" s="356"/>
      <c r="CX36" s="356"/>
      <c r="CY36" s="356"/>
      <c r="CZ36" s="356"/>
      <c r="DA36" s="356"/>
      <c r="DB36" s="356"/>
      <c r="DC36" s="356"/>
      <c r="DD36" s="356"/>
      <c r="DE36" s="356"/>
      <c r="DF36" s="356"/>
      <c r="DG36" s="356"/>
      <c r="DH36" s="356"/>
      <c r="DI36" s="356"/>
      <c r="DJ36" s="356"/>
      <c r="DK36" s="356"/>
      <c r="DL36" s="356"/>
      <c r="DM36" s="356"/>
      <c r="DN36" s="356"/>
      <c r="DO36" s="356"/>
      <c r="DP36" s="356"/>
      <c r="DQ36" s="356"/>
      <c r="DR36" s="356"/>
      <c r="DS36" s="356"/>
      <c r="DT36" s="356"/>
      <c r="DU36" s="356"/>
      <c r="DV36" s="356"/>
      <c r="DW36" s="356"/>
      <c r="DX36" s="356"/>
      <c r="DY36" s="356"/>
      <c r="DZ36" s="356"/>
      <c r="EA36" s="356"/>
      <c r="EB36" s="356"/>
      <c r="EC36" s="356"/>
      <c r="ED36" s="356"/>
      <c r="EE36" s="356"/>
      <c r="EF36" s="356"/>
      <c r="EG36" s="356"/>
      <c r="EH36" s="356"/>
      <c r="EI36" s="356"/>
      <c r="EJ36" s="356"/>
      <c r="EK36" s="356"/>
      <c r="EL36" s="356"/>
      <c r="EM36" s="356"/>
      <c r="EN36" s="356"/>
      <c r="EO36" s="356"/>
      <c r="EP36" s="356"/>
      <c r="EQ36" s="356"/>
      <c r="ER36" s="356"/>
      <c r="ES36" s="356"/>
      <c r="ET36" s="356"/>
      <c r="EU36" s="356"/>
      <c r="EV36" s="356"/>
      <c r="EW36" s="356"/>
      <c r="EX36" s="356"/>
      <c r="EY36" s="356"/>
      <c r="EZ36" s="356"/>
      <c r="FA36" s="356"/>
      <c r="FB36" s="356"/>
      <c r="FC36" s="356"/>
      <c r="FD36" s="356"/>
      <c r="FE36" s="356"/>
      <c r="FF36" s="356"/>
      <c r="FG36" s="356"/>
      <c r="FH36" s="356"/>
      <c r="FI36" s="356"/>
      <c r="FJ36" s="356"/>
      <c r="FK36" s="356"/>
      <c r="FL36" s="356"/>
      <c r="FM36" s="356"/>
      <c r="FN36" s="356"/>
      <c r="FO36" s="356"/>
      <c r="FP36" s="356"/>
      <c r="FQ36" s="356"/>
      <c r="FR36" s="356"/>
      <c r="FS36" s="356"/>
      <c r="FT36" s="356"/>
      <c r="FU36" s="356"/>
      <c r="FV36" s="356"/>
      <c r="FW36" s="356"/>
      <c r="FX36" s="356"/>
      <c r="FY36" s="356"/>
      <c r="FZ36" s="356"/>
      <c r="GA36" s="356"/>
      <c r="GB36" s="356"/>
      <c r="GC36" s="356"/>
      <c r="GD36" s="356"/>
      <c r="GE36" s="356"/>
      <c r="GF36" s="356"/>
      <c r="GG36" s="356"/>
      <c r="GH36" s="356"/>
      <c r="GI36" s="356"/>
      <c r="GJ36" s="356"/>
      <c r="GK36" s="356"/>
      <c r="GL36" s="356"/>
      <c r="GM36" s="356"/>
      <c r="GN36" s="356"/>
      <c r="GO36" s="356"/>
      <c r="GP36" s="356"/>
      <c r="GQ36" s="356"/>
      <c r="GR36" s="356"/>
      <c r="GS36" s="356"/>
      <c r="GT36" s="356"/>
      <c r="GU36" s="356"/>
      <c r="GV36" s="356"/>
      <c r="GW36" s="356"/>
      <c r="GX36" s="356"/>
      <c r="GY36" s="356"/>
      <c r="GZ36" s="356"/>
      <c r="HA36" s="356"/>
      <c r="HB36" s="356"/>
      <c r="HC36" s="356"/>
      <c r="HD36" s="356"/>
      <c r="HE36" s="356"/>
      <c r="HF36" s="356"/>
      <c r="HG36" s="356"/>
      <c r="HH36" s="356"/>
      <c r="HI36" s="356"/>
      <c r="HJ36" s="356"/>
      <c r="HK36" s="356"/>
      <c r="HL36" s="356"/>
      <c r="HM36" s="356"/>
      <c r="HN36" s="356"/>
      <c r="HO36" s="356"/>
      <c r="HP36" s="356"/>
      <c r="HQ36" s="356"/>
      <c r="HR36" s="356"/>
      <c r="HS36" s="356"/>
      <c r="HT36" s="356"/>
      <c r="HU36" s="356"/>
      <c r="HV36" s="356"/>
      <c r="HW36" s="356"/>
      <c r="HX36" s="356"/>
      <c r="HY36" s="356"/>
      <c r="HZ36" s="356"/>
      <c r="IA36" s="356"/>
      <c r="IB36" s="356"/>
      <c r="IC36" s="356"/>
      <c r="ID36" s="356"/>
      <c r="IE36" s="356"/>
      <c r="IF36" s="356"/>
      <c r="IG36" s="356"/>
      <c r="IH36" s="356"/>
      <c r="II36" s="356"/>
      <c r="IJ36" s="356"/>
      <c r="IK36" s="356"/>
      <c r="IL36" s="356"/>
      <c r="IM36" s="356"/>
      <c r="IN36" s="356"/>
      <c r="IO36" s="356"/>
      <c r="IP36" s="356"/>
      <c r="IQ36" s="356"/>
      <c r="IR36" s="356"/>
      <c r="IS36" s="356"/>
      <c r="IT36" s="356"/>
      <c r="IU36" s="356"/>
      <c r="IV36" s="356"/>
      <c r="IW36" s="356"/>
      <c r="IX36" s="356"/>
      <c r="IY36" s="356"/>
      <c r="IZ36" s="356"/>
      <c r="JA36" s="356"/>
      <c r="JB36" s="356"/>
      <c r="JC36" s="356"/>
      <c r="JD36" s="356"/>
      <c r="JE36" s="356"/>
      <c r="JF36" s="356"/>
      <c r="JG36" s="356"/>
      <c r="JH36" s="356"/>
      <c r="JI36" s="356"/>
      <c r="JJ36" s="356"/>
      <c r="JK36" s="356"/>
      <c r="JL36" s="356"/>
      <c r="JM36" s="356"/>
      <c r="JN36" s="356"/>
      <c r="JO36" s="356"/>
      <c r="JP36" s="356"/>
      <c r="JQ36" s="356"/>
      <c r="JR36" s="356"/>
      <c r="JS36" s="356"/>
      <c r="JT36" s="356"/>
      <c r="JU36" s="356"/>
      <c r="JV36" s="356"/>
      <c r="JW36" s="356"/>
      <c r="JX36" s="356"/>
      <c r="JY36" s="356"/>
      <c r="JZ36" s="356"/>
      <c r="KA36" s="356"/>
      <c r="KB36" s="356"/>
      <c r="KC36" s="356"/>
      <c r="KD36" s="356"/>
      <c r="KE36" s="356"/>
      <c r="KF36" s="356"/>
      <c r="KG36" s="356"/>
      <c r="KH36" s="356"/>
      <c r="KI36" s="356"/>
      <c r="KJ36" s="356"/>
      <c r="KK36" s="356"/>
      <c r="KL36" s="356"/>
      <c r="KM36" s="356"/>
      <c r="KN36" s="356"/>
      <c r="KO36" s="356"/>
      <c r="KP36" s="356"/>
      <c r="KQ36" s="356"/>
      <c r="KR36" s="356"/>
      <c r="KS36" s="356"/>
      <c r="KT36" s="356"/>
      <c r="KU36" s="356"/>
      <c r="KV36" s="356"/>
      <c r="KW36" s="356"/>
      <c r="KX36" s="356"/>
      <c r="KY36" s="356"/>
      <c r="KZ36" s="356"/>
      <c r="LA36" s="356"/>
      <c r="LB36" s="356"/>
      <c r="LC36" s="356"/>
      <c r="LD36" s="356"/>
      <c r="LE36" s="356"/>
      <c r="LF36" s="356"/>
      <c r="LG36" s="356"/>
      <c r="LH36" s="356"/>
      <c r="LI36" s="356"/>
      <c r="LJ36" s="356"/>
      <c r="LK36" s="356"/>
      <c r="LL36" s="356"/>
      <c r="LM36" s="356"/>
      <c r="LN36" s="356"/>
      <c r="LO36" s="356"/>
      <c r="LP36" s="356"/>
      <c r="LQ36" s="356"/>
      <c r="LR36" s="356"/>
      <c r="LS36" s="356"/>
      <c r="LT36" s="356"/>
      <c r="LU36" s="356"/>
      <c r="LV36" s="356"/>
      <c r="LW36" s="356"/>
      <c r="LX36" s="356"/>
      <c r="LY36" s="356"/>
      <c r="LZ36" s="356"/>
      <c r="MA36" s="356"/>
      <c r="MB36" s="356"/>
      <c r="MC36" s="356"/>
      <c r="MD36" s="356"/>
      <c r="ME36" s="356"/>
      <c r="MF36" s="356"/>
      <c r="MG36" s="356"/>
      <c r="MH36" s="356"/>
      <c r="MI36" s="356"/>
      <c r="MJ36" s="356"/>
      <c r="MK36" s="356"/>
      <c r="ML36" s="356"/>
      <c r="MM36" s="356"/>
      <c r="MN36" s="356"/>
      <c r="MO36" s="356"/>
      <c r="MP36" s="356"/>
      <c r="MQ36" s="356"/>
      <c r="MR36" s="356"/>
      <c r="MS36" s="356"/>
      <c r="MT36" s="356"/>
      <c r="MU36" s="356"/>
      <c r="MV36" s="356"/>
      <c r="MW36" s="356"/>
      <c r="MX36" s="356"/>
      <c r="MY36" s="356"/>
      <c r="MZ36" s="356"/>
      <c r="NA36" s="356"/>
      <c r="NB36" s="356"/>
      <c r="NC36" s="356"/>
      <c r="ND36" s="356"/>
      <c r="NE36" s="356"/>
      <c r="NF36" s="356"/>
      <c r="NG36" s="356"/>
      <c r="NH36" s="356"/>
      <c r="NI36" s="356"/>
      <c r="NJ36" s="356"/>
      <c r="NK36" s="356"/>
      <c r="NL36" s="356"/>
      <c r="NM36" s="356"/>
      <c r="NN36" s="356"/>
      <c r="NO36" s="356"/>
      <c r="NP36" s="356"/>
      <c r="NQ36" s="356"/>
      <c r="NR36" s="356"/>
      <c r="NS36" s="356"/>
      <c r="NT36" s="356"/>
      <c r="NU36" s="356"/>
      <c r="NV36" s="356"/>
      <c r="NW36" s="356"/>
      <c r="NX36" s="356"/>
      <c r="NY36" s="356"/>
      <c r="NZ36" s="356"/>
      <c r="OA36" s="356"/>
      <c r="OB36" s="356"/>
      <c r="OC36" s="356"/>
      <c r="OD36" s="356"/>
      <c r="OE36" s="356"/>
      <c r="OF36" s="356"/>
      <c r="OG36" s="356"/>
      <c r="OH36" s="356"/>
      <c r="OI36" s="356"/>
      <c r="OJ36" s="356"/>
      <c r="OK36" s="356"/>
      <c r="OL36" s="356"/>
      <c r="OM36" s="356"/>
      <c r="ON36" s="356"/>
      <c r="OO36" s="356"/>
      <c r="OP36" s="356"/>
      <c r="OQ36" s="356"/>
      <c r="OR36" s="356"/>
      <c r="OS36" s="356"/>
      <c r="OT36" s="356"/>
      <c r="OU36" s="356"/>
      <c r="OV36" s="356"/>
      <c r="OW36" s="356"/>
      <c r="OX36" s="356"/>
      <c r="OY36" s="356"/>
      <c r="OZ36" s="356"/>
      <c r="PA36" s="356"/>
      <c r="PB36" s="356"/>
      <c r="PC36" s="356"/>
      <c r="PD36" s="356"/>
      <c r="PE36" s="356"/>
      <c r="PF36" s="356"/>
      <c r="PG36" s="356"/>
      <c r="PH36" s="356"/>
      <c r="PI36" s="356"/>
      <c r="PJ36" s="356"/>
      <c r="PK36" s="356"/>
      <c r="PL36" s="356"/>
      <c r="PM36" s="356"/>
      <c r="PN36" s="356"/>
      <c r="PO36" s="356"/>
      <c r="PP36" s="356"/>
      <c r="PQ36" s="356"/>
      <c r="PR36" s="356"/>
      <c r="PS36" s="356"/>
      <c r="PT36" s="356"/>
      <c r="PU36" s="356"/>
      <c r="PV36" s="356"/>
      <c r="PW36" s="356"/>
      <c r="PX36" s="356"/>
      <c r="PY36" s="356"/>
      <c r="PZ36" s="356"/>
      <c r="QA36" s="356"/>
      <c r="QB36" s="356"/>
      <c r="QC36" s="356"/>
      <c r="QD36" s="356"/>
      <c r="QE36" s="356"/>
      <c r="QF36" s="356"/>
      <c r="QG36" s="356"/>
      <c r="QH36" s="356"/>
      <c r="QI36" s="356"/>
      <c r="QJ36" s="356"/>
      <c r="QK36" s="356"/>
      <c r="QL36" s="356"/>
      <c r="QM36" s="356"/>
      <c r="QN36" s="356"/>
      <c r="QO36" s="356"/>
      <c r="QP36" s="356"/>
      <c r="QQ36" s="356"/>
      <c r="QR36" s="356"/>
      <c r="QS36" s="356"/>
      <c r="QT36" s="356"/>
      <c r="QU36" s="356"/>
      <c r="QV36" s="356"/>
      <c r="QW36" s="356"/>
      <c r="QX36" s="356"/>
      <c r="QY36" s="356"/>
      <c r="QZ36" s="356"/>
      <c r="RA36" s="356"/>
      <c r="RB36" s="356"/>
      <c r="RC36" s="356"/>
      <c r="RD36" s="356"/>
      <c r="RE36" s="356"/>
      <c r="RF36" s="356"/>
      <c r="RG36" s="356"/>
      <c r="RH36" s="356"/>
      <c r="RI36" s="356"/>
      <c r="RJ36" s="356"/>
      <c r="RK36" s="356"/>
      <c r="RL36" s="356"/>
      <c r="RM36" s="356"/>
      <c r="RN36" s="356"/>
      <c r="RO36" s="356"/>
      <c r="RP36" s="356"/>
      <c r="RQ36" s="356"/>
      <c r="RR36" s="356"/>
      <c r="RS36" s="356"/>
      <c r="RT36" s="356"/>
      <c r="RU36" s="356"/>
      <c r="RV36" s="356"/>
      <c r="RW36" s="356"/>
      <c r="RX36" s="356"/>
      <c r="RY36" s="356"/>
      <c r="RZ36" s="356"/>
      <c r="SA36" s="356"/>
      <c r="SB36" s="356"/>
      <c r="SC36" s="356"/>
      <c r="SD36" s="356"/>
      <c r="SE36" s="356"/>
      <c r="SF36" s="356"/>
      <c r="SG36" s="356"/>
      <c r="SH36" s="356"/>
      <c r="SI36" s="356"/>
      <c r="SJ36" s="356"/>
      <c r="SK36" s="356"/>
      <c r="SL36" s="356"/>
      <c r="SM36" s="356"/>
      <c r="SN36" s="356"/>
      <c r="SO36" s="356"/>
      <c r="SP36" s="356"/>
      <c r="SQ36" s="356"/>
      <c r="SR36" s="356"/>
      <c r="SS36" s="356"/>
      <c r="ST36" s="356"/>
      <c r="SU36" s="356"/>
      <c r="SV36" s="356"/>
      <c r="SW36" s="356"/>
      <c r="SX36" s="356"/>
      <c r="SY36" s="356"/>
      <c r="SZ36" s="356"/>
      <c r="TA36" s="356"/>
      <c r="TB36" s="356"/>
      <c r="TC36" s="356"/>
      <c r="TD36" s="356"/>
      <c r="TE36" s="356"/>
      <c r="TF36" s="356"/>
      <c r="TG36" s="356"/>
      <c r="TH36" s="356"/>
      <c r="TI36" s="356"/>
      <c r="TJ36" s="356"/>
      <c r="TK36" s="356"/>
      <c r="TL36" s="356"/>
      <c r="TM36" s="356"/>
      <c r="TN36" s="356"/>
      <c r="TO36" s="356"/>
      <c r="TP36" s="356"/>
      <c r="TQ36" s="356"/>
      <c r="TR36" s="356"/>
      <c r="TS36" s="356"/>
      <c r="TT36" s="356"/>
      <c r="TU36" s="356"/>
      <c r="TV36" s="356"/>
      <c r="TW36" s="356"/>
      <c r="TX36" s="356"/>
      <c r="TY36" s="356"/>
      <c r="TZ36" s="356"/>
      <c r="UA36" s="356"/>
      <c r="UB36" s="356"/>
      <c r="UC36" s="356"/>
      <c r="UD36" s="356"/>
      <c r="UE36" s="356"/>
      <c r="UF36" s="356"/>
      <c r="UG36" s="356"/>
      <c r="UH36" s="356"/>
      <c r="UI36" s="356"/>
      <c r="UJ36" s="356"/>
      <c r="UK36" s="356"/>
      <c r="UL36" s="356"/>
      <c r="UM36" s="356"/>
      <c r="UN36" s="356"/>
      <c r="UO36" s="356"/>
      <c r="UP36" s="356"/>
      <c r="UQ36" s="356"/>
      <c r="UR36" s="356"/>
      <c r="US36" s="356"/>
      <c r="UT36" s="356"/>
      <c r="UU36" s="356"/>
      <c r="UV36" s="356"/>
      <c r="UW36" s="356"/>
      <c r="UX36" s="356"/>
      <c r="UY36" s="356"/>
      <c r="UZ36" s="356"/>
      <c r="VA36" s="356"/>
      <c r="VB36" s="356"/>
      <c r="VC36" s="356"/>
      <c r="VD36" s="356"/>
      <c r="VE36" s="356"/>
      <c r="VF36" s="356"/>
      <c r="VG36" s="356"/>
      <c r="VH36" s="356"/>
      <c r="VI36" s="356"/>
      <c r="VJ36" s="356"/>
      <c r="VK36" s="356"/>
      <c r="VL36" s="356"/>
      <c r="VM36" s="356"/>
      <c r="VN36" s="356"/>
      <c r="VO36" s="356"/>
      <c r="VP36" s="356"/>
      <c r="VQ36" s="356"/>
      <c r="VR36" s="356"/>
      <c r="VS36" s="356"/>
      <c r="VT36" s="356"/>
      <c r="VU36" s="356"/>
      <c r="VV36" s="356"/>
      <c r="VW36" s="356"/>
      <c r="VX36" s="356"/>
      <c r="VY36" s="356"/>
      <c r="VZ36" s="356"/>
      <c r="WA36" s="356"/>
      <c r="WB36" s="356"/>
      <c r="WC36" s="356"/>
      <c r="WD36" s="356"/>
      <c r="WE36" s="356"/>
      <c r="WF36" s="356"/>
      <c r="WG36" s="356"/>
      <c r="WH36" s="356"/>
      <c r="WI36" s="356"/>
      <c r="WJ36" s="356"/>
      <c r="WK36" s="356"/>
      <c r="WL36" s="356"/>
      <c r="WM36" s="356"/>
      <c r="WN36" s="356"/>
      <c r="WO36" s="356"/>
      <c r="WP36" s="356"/>
      <c r="WQ36" s="356"/>
      <c r="WR36" s="356"/>
      <c r="WS36" s="356"/>
      <c r="WT36" s="356"/>
      <c r="WU36" s="356"/>
      <c r="WV36" s="356"/>
      <c r="WW36" s="356"/>
      <c r="WX36" s="356"/>
      <c r="WY36" s="356"/>
      <c r="WZ36" s="356"/>
      <c r="XA36" s="356"/>
      <c r="XB36" s="356"/>
      <c r="XC36" s="356"/>
      <c r="XD36" s="356"/>
      <c r="XE36" s="356"/>
      <c r="XF36" s="356"/>
      <c r="XG36" s="356"/>
      <c r="XH36" s="356"/>
      <c r="XI36" s="356"/>
      <c r="XJ36" s="356"/>
      <c r="XK36" s="356"/>
      <c r="XL36" s="356"/>
      <c r="XM36" s="356"/>
      <c r="XN36" s="356"/>
      <c r="XO36" s="356"/>
      <c r="XP36" s="356"/>
      <c r="XQ36" s="356"/>
      <c r="XR36" s="356"/>
      <c r="XS36" s="356"/>
      <c r="XT36" s="356"/>
      <c r="XU36" s="356"/>
      <c r="XV36" s="356"/>
      <c r="XW36" s="356"/>
      <c r="XX36" s="356"/>
      <c r="XY36" s="356"/>
      <c r="XZ36" s="356"/>
      <c r="YA36" s="356"/>
      <c r="YB36" s="356"/>
      <c r="YC36" s="356"/>
      <c r="YD36" s="356"/>
      <c r="YE36" s="356"/>
      <c r="YF36" s="356"/>
      <c r="YG36" s="356"/>
      <c r="YH36" s="356"/>
      <c r="YI36" s="356"/>
      <c r="YJ36" s="356"/>
      <c r="YK36" s="356"/>
      <c r="YL36" s="356"/>
      <c r="YM36" s="356"/>
      <c r="YN36" s="356"/>
      <c r="YO36" s="356"/>
      <c r="YP36" s="356"/>
      <c r="YQ36" s="356"/>
      <c r="YR36" s="356"/>
      <c r="YS36" s="356"/>
      <c r="YT36" s="356"/>
      <c r="YU36" s="356"/>
      <c r="YV36" s="356"/>
      <c r="YW36" s="356"/>
      <c r="YX36" s="356"/>
      <c r="YY36" s="356"/>
      <c r="YZ36" s="356"/>
      <c r="ZA36" s="356"/>
      <c r="ZB36" s="356"/>
      <c r="ZC36" s="356"/>
      <c r="ZD36" s="356"/>
      <c r="ZE36" s="356"/>
      <c r="ZF36" s="356"/>
      <c r="ZG36" s="356"/>
      <c r="ZH36" s="356"/>
      <c r="ZI36" s="356"/>
      <c r="ZJ36" s="356"/>
      <c r="ZK36" s="356"/>
      <c r="ZL36" s="356"/>
      <c r="ZM36" s="356"/>
      <c r="ZN36" s="356"/>
      <c r="ZO36" s="356"/>
      <c r="ZP36" s="356"/>
      <c r="ZQ36" s="356"/>
      <c r="ZR36" s="356"/>
      <c r="ZS36" s="356"/>
      <c r="ZT36" s="356"/>
      <c r="ZU36" s="356"/>
      <c r="ZV36" s="356"/>
      <c r="ZW36" s="356"/>
      <c r="ZX36" s="356"/>
      <c r="ZY36" s="356"/>
      <c r="ZZ36" s="356"/>
      <c r="AAA36" s="356"/>
      <c r="AAB36" s="356"/>
      <c r="AAC36" s="356"/>
      <c r="AAD36" s="356"/>
      <c r="AAE36" s="356"/>
      <c r="AAF36" s="356"/>
      <c r="AAG36" s="356"/>
      <c r="AAH36" s="356"/>
      <c r="AAI36" s="356"/>
      <c r="AAJ36" s="356"/>
      <c r="AAK36" s="356"/>
      <c r="AAL36" s="356"/>
      <c r="AAM36" s="356"/>
      <c r="AAN36" s="356"/>
      <c r="AAO36" s="356"/>
      <c r="AAP36" s="356"/>
      <c r="AAQ36" s="356"/>
      <c r="AAR36" s="356"/>
      <c r="AAS36" s="356"/>
      <c r="AAT36" s="356"/>
      <c r="AAU36" s="356"/>
      <c r="AAV36" s="356"/>
      <c r="AAW36" s="356"/>
      <c r="AAX36" s="356"/>
      <c r="AAY36" s="356"/>
      <c r="AAZ36" s="356"/>
      <c r="ABA36" s="356"/>
      <c r="ABB36" s="356"/>
      <c r="ABC36" s="356"/>
      <c r="ABD36" s="356"/>
      <c r="ABE36" s="356"/>
      <c r="ABF36" s="356"/>
      <c r="ABG36" s="356"/>
      <c r="ABH36" s="356"/>
      <c r="ABI36" s="356"/>
      <c r="ABJ36" s="356"/>
      <c r="ABK36" s="356"/>
      <c r="ABL36" s="356"/>
      <c r="ABM36" s="356"/>
      <c r="ABN36" s="356"/>
      <c r="ABO36" s="356"/>
      <c r="ABP36" s="356"/>
      <c r="ABQ36" s="356"/>
      <c r="ABR36" s="356"/>
      <c r="ABS36" s="356"/>
      <c r="ABT36" s="356"/>
      <c r="ABU36" s="356"/>
      <c r="ABV36" s="356"/>
      <c r="ABW36" s="356"/>
      <c r="ABX36" s="356"/>
      <c r="ABY36" s="356"/>
      <c r="ABZ36" s="356"/>
      <c r="ACA36" s="356"/>
      <c r="ACB36" s="356"/>
      <c r="ACC36" s="356"/>
      <c r="ACD36" s="356"/>
      <c r="ACE36" s="356"/>
      <c r="ACF36" s="356"/>
      <c r="ACG36" s="356"/>
      <c r="ACH36" s="356"/>
      <c r="ACI36" s="356"/>
      <c r="ACJ36" s="356"/>
      <c r="ACK36" s="356"/>
      <c r="ACL36" s="356"/>
      <c r="ACM36" s="356"/>
      <c r="ACN36" s="356"/>
      <c r="ACO36" s="356"/>
      <c r="ACP36" s="356"/>
      <c r="ACQ36" s="356"/>
      <c r="ACR36" s="356"/>
      <c r="ACS36" s="356"/>
      <c r="ACT36" s="356"/>
      <c r="ACU36" s="356"/>
      <c r="ACV36" s="356"/>
      <c r="ACW36" s="356"/>
      <c r="ACX36" s="356"/>
      <c r="ACY36" s="356"/>
      <c r="ACZ36" s="356"/>
      <c r="ADA36" s="356"/>
      <c r="ADB36" s="356"/>
      <c r="ADC36" s="356"/>
      <c r="ADD36" s="356"/>
      <c r="ADE36" s="356"/>
      <c r="ADF36" s="356"/>
      <c r="ADG36" s="356"/>
      <c r="ADH36" s="356"/>
      <c r="ADI36" s="356"/>
      <c r="ADJ36" s="356"/>
      <c r="ADK36" s="356"/>
      <c r="ADL36" s="356"/>
      <c r="ADM36" s="356"/>
      <c r="ADN36" s="356"/>
      <c r="ADO36" s="356"/>
      <c r="ADP36" s="356"/>
      <c r="ADQ36" s="356"/>
      <c r="ADR36" s="356"/>
      <c r="ADS36" s="356"/>
      <c r="ADT36" s="356"/>
      <c r="ADU36" s="356"/>
      <c r="ADV36" s="356"/>
      <c r="ADW36" s="356"/>
      <c r="ADX36" s="356"/>
      <c r="ADY36" s="356"/>
      <c r="ADZ36" s="356"/>
      <c r="AEA36" s="356"/>
      <c r="AEB36" s="356"/>
      <c r="AEC36" s="356"/>
      <c r="AED36" s="356"/>
      <c r="AEE36" s="356"/>
      <c r="AEF36" s="356"/>
      <c r="AEG36" s="356"/>
      <c r="AEH36" s="356"/>
      <c r="AEI36" s="356"/>
      <c r="AEJ36" s="356"/>
      <c r="AEK36" s="356"/>
      <c r="AEL36" s="356"/>
      <c r="AEM36" s="356"/>
      <c r="AEN36" s="356"/>
      <c r="AEO36" s="356"/>
      <c r="AEP36" s="356"/>
      <c r="AEQ36" s="356"/>
      <c r="AER36" s="356"/>
      <c r="AES36" s="356"/>
      <c r="AET36" s="356"/>
      <c r="AEU36" s="356"/>
      <c r="AEV36" s="356"/>
      <c r="AEW36" s="356"/>
      <c r="AEX36" s="356"/>
      <c r="AEY36" s="356"/>
      <c r="AEZ36" s="356"/>
      <c r="AFA36" s="356"/>
      <c r="AFB36" s="356"/>
      <c r="AFC36" s="356"/>
      <c r="AFD36" s="356"/>
      <c r="AFE36" s="356"/>
      <c r="AFF36" s="356"/>
      <c r="AFG36" s="356"/>
      <c r="AFH36" s="356"/>
      <c r="AFI36" s="356"/>
      <c r="AFJ36" s="356"/>
      <c r="AFK36" s="356"/>
      <c r="AFL36" s="356"/>
      <c r="AFM36" s="356"/>
      <c r="AFN36" s="356"/>
      <c r="AFO36" s="356"/>
      <c r="AFP36" s="356"/>
      <c r="AFQ36" s="356"/>
      <c r="AFR36" s="356"/>
      <c r="AFS36" s="356"/>
      <c r="AFT36" s="356"/>
      <c r="AFU36" s="356"/>
      <c r="AFV36" s="356"/>
      <c r="AFW36" s="356"/>
      <c r="AFX36" s="356"/>
      <c r="AFY36" s="356"/>
      <c r="AFZ36" s="356"/>
      <c r="AGA36" s="356"/>
    </row>
    <row r="37" spans="1:859" s="77" customFormat="1" ht="33.950000000000003" customHeight="1" x14ac:dyDescent="0.2">
      <c r="A37" s="184" t="str">
        <f ca="1">IF((O37="X"),"■",IF(OR((O37&gt;=120),(O37="N/A")),"▲",IF(AND((O37&gt;=90),(O37&lt;120)),"►",IF(AND((O37&lt;90),(O37&gt;=0)),"◄",IF((O37&lt;0),"▼","")))))</f>
        <v>▲</v>
      </c>
      <c r="B37" s="184" t="s">
        <v>20</v>
      </c>
      <c r="C37" s="194" t="s">
        <v>1327</v>
      </c>
      <c r="D37" s="194" t="s">
        <v>1328</v>
      </c>
      <c r="E37" s="194" t="s">
        <v>1328</v>
      </c>
      <c r="F37" s="194"/>
      <c r="G37" s="145" t="s">
        <v>1359</v>
      </c>
      <c r="H37" s="194" t="s">
        <v>1360</v>
      </c>
      <c r="I37" s="191">
        <v>6000</v>
      </c>
      <c r="J37" s="192"/>
      <c r="K37" s="192"/>
      <c r="L37" s="184" t="s">
        <v>27</v>
      </c>
      <c r="M37" s="193">
        <v>41946</v>
      </c>
      <c r="N37" s="193">
        <v>43407</v>
      </c>
      <c r="O37" s="199">
        <f ca="1">IF(N38="INDETERMINADO","N/A",IF(L37="ENCERRADO","X",N37-TODAY()))</f>
        <v>1188</v>
      </c>
      <c r="P37" s="194" t="s">
        <v>50</v>
      </c>
      <c r="Q37" s="183" t="s">
        <v>172</v>
      </c>
      <c r="R37" s="184" t="s">
        <v>30</v>
      </c>
      <c r="S37" s="195"/>
      <c r="T37" s="184" t="s">
        <v>30</v>
      </c>
      <c r="U37" s="195"/>
      <c r="V37" s="183" t="s">
        <v>1095</v>
      </c>
      <c r="W37" s="184"/>
      <c r="X37" s="356"/>
      <c r="Y37" s="356"/>
      <c r="Z37" s="356"/>
      <c r="AA37" s="356"/>
      <c r="AB37" s="356"/>
      <c r="AC37" s="356"/>
      <c r="AD37" s="356"/>
      <c r="AE37" s="356"/>
      <c r="AF37" s="356"/>
      <c r="AG37" s="356"/>
      <c r="AH37" s="356"/>
      <c r="AI37" s="356"/>
      <c r="AJ37" s="356"/>
      <c r="AK37" s="356"/>
      <c r="AL37" s="356"/>
      <c r="AM37" s="356"/>
      <c r="AN37" s="356"/>
      <c r="AO37" s="356"/>
      <c r="AP37" s="356"/>
      <c r="AQ37" s="356"/>
      <c r="AR37" s="356"/>
      <c r="AS37" s="356"/>
      <c r="AT37" s="356"/>
      <c r="AU37" s="356"/>
      <c r="AV37" s="356"/>
      <c r="AW37" s="356"/>
      <c r="AX37" s="356"/>
      <c r="AY37" s="356"/>
      <c r="AZ37" s="356"/>
      <c r="BA37" s="356"/>
      <c r="BB37" s="356"/>
      <c r="BC37" s="356"/>
      <c r="BD37" s="356"/>
      <c r="BE37" s="356"/>
      <c r="BF37" s="356"/>
      <c r="BG37" s="356"/>
      <c r="BH37" s="356"/>
      <c r="BI37" s="356"/>
      <c r="BJ37" s="356"/>
      <c r="BK37" s="356"/>
      <c r="BL37" s="356"/>
      <c r="BM37" s="356"/>
      <c r="BN37" s="356"/>
      <c r="BO37" s="356"/>
      <c r="BP37" s="356"/>
      <c r="BQ37" s="356"/>
      <c r="BR37" s="356"/>
      <c r="BS37" s="356"/>
      <c r="BT37" s="356"/>
      <c r="BU37" s="356"/>
      <c r="BV37" s="356"/>
      <c r="BW37" s="356"/>
      <c r="BX37" s="356"/>
      <c r="BY37" s="356"/>
      <c r="BZ37" s="356"/>
      <c r="CA37" s="356"/>
      <c r="CB37" s="356"/>
      <c r="CC37" s="356"/>
      <c r="CD37" s="356"/>
      <c r="CE37" s="356"/>
      <c r="CF37" s="356"/>
      <c r="CG37" s="356"/>
      <c r="CH37" s="356"/>
      <c r="CI37" s="356"/>
      <c r="CJ37" s="356"/>
      <c r="CK37" s="356"/>
      <c r="CL37" s="356"/>
      <c r="CM37" s="356"/>
      <c r="CN37" s="356"/>
      <c r="CO37" s="356"/>
      <c r="CP37" s="356"/>
      <c r="CQ37" s="356"/>
      <c r="CR37" s="356"/>
      <c r="CS37" s="356"/>
      <c r="CT37" s="356"/>
      <c r="CU37" s="356"/>
      <c r="CV37" s="356"/>
      <c r="CW37" s="356"/>
      <c r="CX37" s="356"/>
      <c r="CY37" s="356"/>
      <c r="CZ37" s="356"/>
      <c r="DA37" s="356"/>
      <c r="DB37" s="356"/>
      <c r="DC37" s="356"/>
      <c r="DD37" s="356"/>
      <c r="DE37" s="356"/>
      <c r="DF37" s="356"/>
      <c r="DG37" s="356"/>
      <c r="DH37" s="356"/>
      <c r="DI37" s="356"/>
      <c r="DJ37" s="356"/>
      <c r="DK37" s="356"/>
      <c r="DL37" s="356"/>
      <c r="DM37" s="356"/>
      <c r="DN37" s="356"/>
      <c r="DO37" s="356"/>
      <c r="DP37" s="356"/>
      <c r="DQ37" s="356"/>
      <c r="DR37" s="356"/>
      <c r="DS37" s="356"/>
      <c r="DT37" s="356"/>
      <c r="DU37" s="356"/>
      <c r="DV37" s="356"/>
      <c r="DW37" s="356"/>
      <c r="DX37" s="356"/>
      <c r="DY37" s="356"/>
      <c r="DZ37" s="356"/>
      <c r="EA37" s="356"/>
      <c r="EB37" s="356"/>
      <c r="EC37" s="356"/>
      <c r="ED37" s="356"/>
      <c r="EE37" s="356"/>
      <c r="EF37" s="356"/>
      <c r="EG37" s="356"/>
      <c r="EH37" s="356"/>
      <c r="EI37" s="356"/>
      <c r="EJ37" s="356"/>
      <c r="EK37" s="356"/>
      <c r="EL37" s="356"/>
      <c r="EM37" s="356"/>
      <c r="EN37" s="356"/>
      <c r="EO37" s="356"/>
      <c r="EP37" s="356"/>
      <c r="EQ37" s="356"/>
      <c r="ER37" s="356"/>
      <c r="ES37" s="356"/>
      <c r="ET37" s="356"/>
      <c r="EU37" s="356"/>
      <c r="EV37" s="356"/>
      <c r="EW37" s="356"/>
      <c r="EX37" s="356"/>
      <c r="EY37" s="356"/>
      <c r="EZ37" s="356"/>
      <c r="FA37" s="356"/>
      <c r="FB37" s="356"/>
      <c r="FC37" s="356"/>
      <c r="FD37" s="356"/>
      <c r="FE37" s="356"/>
      <c r="FF37" s="356"/>
      <c r="FG37" s="356"/>
      <c r="FH37" s="356"/>
      <c r="FI37" s="356"/>
      <c r="FJ37" s="356"/>
      <c r="FK37" s="356"/>
      <c r="FL37" s="356"/>
      <c r="FM37" s="356"/>
      <c r="FN37" s="356"/>
      <c r="FO37" s="356"/>
      <c r="FP37" s="356"/>
      <c r="FQ37" s="356"/>
      <c r="FR37" s="356"/>
      <c r="FS37" s="356"/>
      <c r="FT37" s="356"/>
      <c r="FU37" s="356"/>
      <c r="FV37" s="356"/>
      <c r="FW37" s="356"/>
      <c r="FX37" s="356"/>
      <c r="FY37" s="356"/>
      <c r="FZ37" s="356"/>
      <c r="GA37" s="356"/>
      <c r="GB37" s="356"/>
      <c r="GC37" s="356"/>
      <c r="GD37" s="356"/>
      <c r="GE37" s="356"/>
      <c r="GF37" s="356"/>
      <c r="GG37" s="356"/>
      <c r="GH37" s="356"/>
      <c r="GI37" s="356"/>
      <c r="GJ37" s="356"/>
      <c r="GK37" s="356"/>
      <c r="GL37" s="356"/>
      <c r="GM37" s="356"/>
      <c r="GN37" s="356"/>
      <c r="GO37" s="356"/>
      <c r="GP37" s="356"/>
      <c r="GQ37" s="356"/>
      <c r="GR37" s="356"/>
      <c r="GS37" s="356"/>
      <c r="GT37" s="356"/>
      <c r="GU37" s="356"/>
      <c r="GV37" s="356"/>
      <c r="GW37" s="356"/>
      <c r="GX37" s="356"/>
      <c r="GY37" s="356"/>
      <c r="GZ37" s="356"/>
      <c r="HA37" s="356"/>
      <c r="HB37" s="356"/>
      <c r="HC37" s="356"/>
      <c r="HD37" s="356"/>
      <c r="HE37" s="356"/>
      <c r="HF37" s="356"/>
      <c r="HG37" s="356"/>
      <c r="HH37" s="356"/>
      <c r="HI37" s="356"/>
      <c r="HJ37" s="356"/>
      <c r="HK37" s="356"/>
      <c r="HL37" s="356"/>
      <c r="HM37" s="356"/>
      <c r="HN37" s="356"/>
      <c r="HO37" s="356"/>
      <c r="HP37" s="356"/>
      <c r="HQ37" s="356"/>
      <c r="HR37" s="356"/>
      <c r="HS37" s="356"/>
      <c r="HT37" s="356"/>
      <c r="HU37" s="356"/>
      <c r="HV37" s="356"/>
      <c r="HW37" s="356"/>
      <c r="HX37" s="356"/>
      <c r="HY37" s="356"/>
      <c r="HZ37" s="356"/>
      <c r="IA37" s="356"/>
      <c r="IB37" s="356"/>
      <c r="IC37" s="356"/>
      <c r="ID37" s="356"/>
      <c r="IE37" s="356"/>
      <c r="IF37" s="356"/>
      <c r="IG37" s="356"/>
      <c r="IH37" s="356"/>
      <c r="II37" s="356"/>
      <c r="IJ37" s="356"/>
      <c r="IK37" s="356"/>
      <c r="IL37" s="356"/>
      <c r="IM37" s="356"/>
      <c r="IN37" s="356"/>
      <c r="IO37" s="356"/>
      <c r="IP37" s="356"/>
      <c r="IQ37" s="356"/>
      <c r="IR37" s="356"/>
      <c r="IS37" s="356"/>
      <c r="IT37" s="356"/>
      <c r="IU37" s="356"/>
      <c r="IV37" s="356"/>
      <c r="IW37" s="356"/>
      <c r="IX37" s="356"/>
      <c r="IY37" s="356"/>
      <c r="IZ37" s="356"/>
      <c r="JA37" s="356"/>
      <c r="JB37" s="356"/>
      <c r="JC37" s="356"/>
      <c r="JD37" s="356"/>
      <c r="JE37" s="356"/>
      <c r="JF37" s="356"/>
      <c r="JG37" s="356"/>
      <c r="JH37" s="356"/>
      <c r="JI37" s="356"/>
      <c r="JJ37" s="356"/>
      <c r="JK37" s="356"/>
      <c r="JL37" s="356"/>
      <c r="JM37" s="356"/>
      <c r="JN37" s="356"/>
      <c r="JO37" s="356"/>
      <c r="JP37" s="356"/>
      <c r="JQ37" s="356"/>
      <c r="JR37" s="356"/>
      <c r="JS37" s="356"/>
      <c r="JT37" s="356"/>
      <c r="JU37" s="356"/>
      <c r="JV37" s="356"/>
      <c r="JW37" s="356"/>
      <c r="JX37" s="356"/>
      <c r="JY37" s="356"/>
      <c r="JZ37" s="356"/>
      <c r="KA37" s="356"/>
      <c r="KB37" s="356"/>
      <c r="KC37" s="356"/>
      <c r="KD37" s="356"/>
      <c r="KE37" s="356"/>
      <c r="KF37" s="356"/>
      <c r="KG37" s="356"/>
      <c r="KH37" s="356"/>
      <c r="KI37" s="356"/>
      <c r="KJ37" s="356"/>
      <c r="KK37" s="356"/>
      <c r="KL37" s="356"/>
      <c r="KM37" s="356"/>
      <c r="KN37" s="356"/>
      <c r="KO37" s="356"/>
      <c r="KP37" s="356"/>
      <c r="KQ37" s="356"/>
      <c r="KR37" s="356"/>
      <c r="KS37" s="356"/>
      <c r="KT37" s="356"/>
      <c r="KU37" s="356"/>
      <c r="KV37" s="356"/>
      <c r="KW37" s="356"/>
      <c r="KX37" s="356"/>
      <c r="KY37" s="356"/>
      <c r="KZ37" s="356"/>
      <c r="LA37" s="356"/>
      <c r="LB37" s="356"/>
      <c r="LC37" s="356"/>
      <c r="LD37" s="356"/>
      <c r="LE37" s="356"/>
      <c r="LF37" s="356"/>
      <c r="LG37" s="356"/>
      <c r="LH37" s="356"/>
      <c r="LI37" s="356"/>
      <c r="LJ37" s="356"/>
      <c r="LK37" s="356"/>
      <c r="LL37" s="356"/>
      <c r="LM37" s="356"/>
      <c r="LN37" s="356"/>
      <c r="LO37" s="356"/>
      <c r="LP37" s="356"/>
      <c r="LQ37" s="356"/>
      <c r="LR37" s="356"/>
      <c r="LS37" s="356"/>
      <c r="LT37" s="356"/>
      <c r="LU37" s="356"/>
      <c r="LV37" s="356"/>
      <c r="LW37" s="356"/>
      <c r="LX37" s="356"/>
      <c r="LY37" s="356"/>
      <c r="LZ37" s="356"/>
      <c r="MA37" s="356"/>
      <c r="MB37" s="356"/>
      <c r="MC37" s="356"/>
      <c r="MD37" s="356"/>
      <c r="ME37" s="356"/>
      <c r="MF37" s="356"/>
      <c r="MG37" s="356"/>
      <c r="MH37" s="356"/>
      <c r="MI37" s="356"/>
      <c r="MJ37" s="356"/>
      <c r="MK37" s="356"/>
      <c r="ML37" s="356"/>
      <c r="MM37" s="356"/>
      <c r="MN37" s="356"/>
      <c r="MO37" s="356"/>
      <c r="MP37" s="356"/>
      <c r="MQ37" s="356"/>
      <c r="MR37" s="356"/>
      <c r="MS37" s="356"/>
      <c r="MT37" s="356"/>
      <c r="MU37" s="356"/>
      <c r="MV37" s="356"/>
      <c r="MW37" s="356"/>
      <c r="MX37" s="356"/>
      <c r="MY37" s="356"/>
      <c r="MZ37" s="356"/>
      <c r="NA37" s="356"/>
      <c r="NB37" s="356"/>
      <c r="NC37" s="356"/>
      <c r="ND37" s="356"/>
      <c r="NE37" s="356"/>
      <c r="NF37" s="356"/>
      <c r="NG37" s="356"/>
      <c r="NH37" s="356"/>
      <c r="NI37" s="356"/>
      <c r="NJ37" s="356"/>
      <c r="NK37" s="356"/>
      <c r="NL37" s="356"/>
      <c r="NM37" s="356"/>
      <c r="NN37" s="356"/>
      <c r="NO37" s="356"/>
      <c r="NP37" s="356"/>
      <c r="NQ37" s="356"/>
      <c r="NR37" s="356"/>
      <c r="NS37" s="356"/>
      <c r="NT37" s="356"/>
      <c r="NU37" s="356"/>
      <c r="NV37" s="356"/>
      <c r="NW37" s="356"/>
      <c r="NX37" s="356"/>
      <c r="NY37" s="356"/>
      <c r="NZ37" s="356"/>
      <c r="OA37" s="356"/>
      <c r="OB37" s="356"/>
      <c r="OC37" s="356"/>
      <c r="OD37" s="356"/>
      <c r="OE37" s="356"/>
      <c r="OF37" s="356"/>
      <c r="OG37" s="356"/>
      <c r="OH37" s="356"/>
      <c r="OI37" s="356"/>
      <c r="OJ37" s="356"/>
      <c r="OK37" s="356"/>
      <c r="OL37" s="356"/>
      <c r="OM37" s="356"/>
      <c r="ON37" s="356"/>
      <c r="OO37" s="356"/>
      <c r="OP37" s="356"/>
      <c r="OQ37" s="356"/>
      <c r="OR37" s="356"/>
      <c r="OS37" s="356"/>
      <c r="OT37" s="356"/>
      <c r="OU37" s="356"/>
      <c r="OV37" s="356"/>
      <c r="OW37" s="356"/>
      <c r="OX37" s="356"/>
      <c r="OY37" s="356"/>
      <c r="OZ37" s="356"/>
      <c r="PA37" s="356"/>
      <c r="PB37" s="356"/>
      <c r="PC37" s="356"/>
      <c r="PD37" s="356"/>
      <c r="PE37" s="356"/>
      <c r="PF37" s="356"/>
      <c r="PG37" s="356"/>
      <c r="PH37" s="356"/>
      <c r="PI37" s="356"/>
      <c r="PJ37" s="356"/>
      <c r="PK37" s="356"/>
      <c r="PL37" s="356"/>
      <c r="PM37" s="356"/>
      <c r="PN37" s="356"/>
      <c r="PO37" s="356"/>
      <c r="PP37" s="356"/>
      <c r="PQ37" s="356"/>
      <c r="PR37" s="356"/>
      <c r="PS37" s="356"/>
      <c r="PT37" s="356"/>
      <c r="PU37" s="356"/>
      <c r="PV37" s="356"/>
      <c r="PW37" s="356"/>
      <c r="PX37" s="356"/>
      <c r="PY37" s="356"/>
      <c r="PZ37" s="356"/>
      <c r="QA37" s="356"/>
      <c r="QB37" s="356"/>
      <c r="QC37" s="356"/>
      <c r="QD37" s="356"/>
      <c r="QE37" s="356"/>
      <c r="QF37" s="356"/>
      <c r="QG37" s="356"/>
      <c r="QH37" s="356"/>
      <c r="QI37" s="356"/>
      <c r="QJ37" s="356"/>
      <c r="QK37" s="356"/>
      <c r="QL37" s="356"/>
      <c r="QM37" s="356"/>
      <c r="QN37" s="356"/>
      <c r="QO37" s="356"/>
      <c r="QP37" s="356"/>
      <c r="QQ37" s="356"/>
      <c r="QR37" s="356"/>
      <c r="QS37" s="356"/>
      <c r="QT37" s="356"/>
      <c r="QU37" s="356"/>
      <c r="QV37" s="356"/>
      <c r="QW37" s="356"/>
      <c r="QX37" s="356"/>
      <c r="QY37" s="356"/>
      <c r="QZ37" s="356"/>
      <c r="RA37" s="356"/>
      <c r="RB37" s="356"/>
      <c r="RC37" s="356"/>
      <c r="RD37" s="356"/>
      <c r="RE37" s="356"/>
      <c r="RF37" s="356"/>
      <c r="RG37" s="356"/>
      <c r="RH37" s="356"/>
      <c r="RI37" s="356"/>
      <c r="RJ37" s="356"/>
      <c r="RK37" s="356"/>
      <c r="RL37" s="356"/>
      <c r="RM37" s="356"/>
      <c r="RN37" s="356"/>
      <c r="RO37" s="356"/>
      <c r="RP37" s="356"/>
      <c r="RQ37" s="356"/>
      <c r="RR37" s="356"/>
      <c r="RS37" s="356"/>
      <c r="RT37" s="356"/>
      <c r="RU37" s="356"/>
      <c r="RV37" s="356"/>
      <c r="RW37" s="356"/>
      <c r="RX37" s="356"/>
      <c r="RY37" s="356"/>
      <c r="RZ37" s="356"/>
      <c r="SA37" s="356"/>
      <c r="SB37" s="356"/>
      <c r="SC37" s="356"/>
      <c r="SD37" s="356"/>
      <c r="SE37" s="356"/>
      <c r="SF37" s="356"/>
      <c r="SG37" s="356"/>
      <c r="SH37" s="356"/>
      <c r="SI37" s="356"/>
      <c r="SJ37" s="356"/>
      <c r="SK37" s="356"/>
      <c r="SL37" s="356"/>
      <c r="SM37" s="356"/>
      <c r="SN37" s="356"/>
      <c r="SO37" s="356"/>
      <c r="SP37" s="356"/>
      <c r="SQ37" s="356"/>
      <c r="SR37" s="356"/>
      <c r="SS37" s="356"/>
      <c r="ST37" s="356"/>
      <c r="SU37" s="356"/>
      <c r="SV37" s="356"/>
      <c r="SW37" s="356"/>
      <c r="SX37" s="356"/>
      <c r="SY37" s="356"/>
      <c r="SZ37" s="356"/>
      <c r="TA37" s="356"/>
      <c r="TB37" s="356"/>
      <c r="TC37" s="356"/>
      <c r="TD37" s="356"/>
      <c r="TE37" s="356"/>
      <c r="TF37" s="356"/>
      <c r="TG37" s="356"/>
      <c r="TH37" s="356"/>
      <c r="TI37" s="356"/>
      <c r="TJ37" s="356"/>
      <c r="TK37" s="356"/>
      <c r="TL37" s="356"/>
      <c r="TM37" s="356"/>
      <c r="TN37" s="356"/>
      <c r="TO37" s="356"/>
      <c r="TP37" s="356"/>
      <c r="TQ37" s="356"/>
      <c r="TR37" s="356"/>
      <c r="TS37" s="356"/>
      <c r="TT37" s="356"/>
      <c r="TU37" s="356"/>
      <c r="TV37" s="356"/>
      <c r="TW37" s="356"/>
      <c r="TX37" s="356"/>
      <c r="TY37" s="356"/>
      <c r="TZ37" s="356"/>
      <c r="UA37" s="356"/>
      <c r="UB37" s="356"/>
      <c r="UC37" s="356"/>
      <c r="UD37" s="356"/>
      <c r="UE37" s="356"/>
      <c r="UF37" s="356"/>
      <c r="UG37" s="356"/>
      <c r="UH37" s="356"/>
      <c r="UI37" s="356"/>
      <c r="UJ37" s="356"/>
      <c r="UK37" s="356"/>
      <c r="UL37" s="356"/>
      <c r="UM37" s="356"/>
      <c r="UN37" s="356"/>
      <c r="UO37" s="356"/>
      <c r="UP37" s="356"/>
      <c r="UQ37" s="356"/>
      <c r="UR37" s="356"/>
      <c r="US37" s="356"/>
      <c r="UT37" s="356"/>
      <c r="UU37" s="356"/>
      <c r="UV37" s="356"/>
      <c r="UW37" s="356"/>
      <c r="UX37" s="356"/>
      <c r="UY37" s="356"/>
      <c r="UZ37" s="356"/>
      <c r="VA37" s="356"/>
      <c r="VB37" s="356"/>
      <c r="VC37" s="356"/>
      <c r="VD37" s="356"/>
      <c r="VE37" s="356"/>
      <c r="VF37" s="356"/>
      <c r="VG37" s="356"/>
      <c r="VH37" s="356"/>
      <c r="VI37" s="356"/>
      <c r="VJ37" s="356"/>
      <c r="VK37" s="356"/>
      <c r="VL37" s="356"/>
      <c r="VM37" s="356"/>
      <c r="VN37" s="356"/>
      <c r="VO37" s="356"/>
      <c r="VP37" s="356"/>
      <c r="VQ37" s="356"/>
      <c r="VR37" s="356"/>
      <c r="VS37" s="356"/>
      <c r="VT37" s="356"/>
      <c r="VU37" s="356"/>
      <c r="VV37" s="356"/>
      <c r="VW37" s="356"/>
      <c r="VX37" s="356"/>
      <c r="VY37" s="356"/>
      <c r="VZ37" s="356"/>
      <c r="WA37" s="356"/>
      <c r="WB37" s="356"/>
      <c r="WC37" s="356"/>
      <c r="WD37" s="356"/>
      <c r="WE37" s="356"/>
      <c r="WF37" s="356"/>
      <c r="WG37" s="356"/>
      <c r="WH37" s="356"/>
      <c r="WI37" s="356"/>
      <c r="WJ37" s="356"/>
      <c r="WK37" s="356"/>
      <c r="WL37" s="356"/>
      <c r="WM37" s="356"/>
      <c r="WN37" s="356"/>
      <c r="WO37" s="356"/>
      <c r="WP37" s="356"/>
      <c r="WQ37" s="356"/>
      <c r="WR37" s="356"/>
      <c r="WS37" s="356"/>
      <c r="WT37" s="356"/>
      <c r="WU37" s="356"/>
      <c r="WV37" s="356"/>
      <c r="WW37" s="356"/>
      <c r="WX37" s="356"/>
      <c r="WY37" s="356"/>
      <c r="WZ37" s="356"/>
      <c r="XA37" s="356"/>
      <c r="XB37" s="356"/>
      <c r="XC37" s="356"/>
      <c r="XD37" s="356"/>
      <c r="XE37" s="356"/>
      <c r="XF37" s="356"/>
      <c r="XG37" s="356"/>
      <c r="XH37" s="356"/>
      <c r="XI37" s="356"/>
      <c r="XJ37" s="356"/>
      <c r="XK37" s="356"/>
      <c r="XL37" s="356"/>
      <c r="XM37" s="356"/>
      <c r="XN37" s="356"/>
      <c r="XO37" s="356"/>
      <c r="XP37" s="356"/>
      <c r="XQ37" s="356"/>
      <c r="XR37" s="356"/>
      <c r="XS37" s="356"/>
      <c r="XT37" s="356"/>
      <c r="XU37" s="356"/>
      <c r="XV37" s="356"/>
      <c r="XW37" s="356"/>
      <c r="XX37" s="356"/>
      <c r="XY37" s="356"/>
      <c r="XZ37" s="356"/>
      <c r="YA37" s="356"/>
      <c r="YB37" s="356"/>
      <c r="YC37" s="356"/>
      <c r="YD37" s="356"/>
      <c r="YE37" s="356"/>
      <c r="YF37" s="356"/>
      <c r="YG37" s="356"/>
      <c r="YH37" s="356"/>
      <c r="YI37" s="356"/>
      <c r="YJ37" s="356"/>
      <c r="YK37" s="356"/>
      <c r="YL37" s="356"/>
      <c r="YM37" s="356"/>
      <c r="YN37" s="356"/>
      <c r="YO37" s="356"/>
      <c r="YP37" s="356"/>
      <c r="YQ37" s="356"/>
      <c r="YR37" s="356"/>
      <c r="YS37" s="356"/>
      <c r="YT37" s="356"/>
      <c r="YU37" s="356"/>
      <c r="YV37" s="356"/>
      <c r="YW37" s="356"/>
      <c r="YX37" s="356"/>
      <c r="YY37" s="356"/>
      <c r="YZ37" s="356"/>
      <c r="ZA37" s="356"/>
      <c r="ZB37" s="356"/>
      <c r="ZC37" s="356"/>
      <c r="ZD37" s="356"/>
      <c r="ZE37" s="356"/>
      <c r="ZF37" s="356"/>
      <c r="ZG37" s="356"/>
      <c r="ZH37" s="356"/>
      <c r="ZI37" s="356"/>
      <c r="ZJ37" s="356"/>
      <c r="ZK37" s="356"/>
      <c r="ZL37" s="356"/>
      <c r="ZM37" s="356"/>
      <c r="ZN37" s="356"/>
      <c r="ZO37" s="356"/>
      <c r="ZP37" s="356"/>
      <c r="ZQ37" s="356"/>
      <c r="ZR37" s="356"/>
      <c r="ZS37" s="356"/>
      <c r="ZT37" s="356"/>
      <c r="ZU37" s="356"/>
      <c r="ZV37" s="356"/>
      <c r="ZW37" s="356"/>
      <c r="ZX37" s="356"/>
      <c r="ZY37" s="356"/>
      <c r="ZZ37" s="356"/>
      <c r="AAA37" s="356"/>
      <c r="AAB37" s="356"/>
      <c r="AAC37" s="356"/>
      <c r="AAD37" s="356"/>
      <c r="AAE37" s="356"/>
      <c r="AAF37" s="356"/>
      <c r="AAG37" s="356"/>
      <c r="AAH37" s="356"/>
      <c r="AAI37" s="356"/>
      <c r="AAJ37" s="356"/>
      <c r="AAK37" s="356"/>
      <c r="AAL37" s="356"/>
      <c r="AAM37" s="356"/>
      <c r="AAN37" s="356"/>
      <c r="AAO37" s="356"/>
      <c r="AAP37" s="356"/>
      <c r="AAQ37" s="356"/>
      <c r="AAR37" s="356"/>
      <c r="AAS37" s="356"/>
      <c r="AAT37" s="356"/>
      <c r="AAU37" s="356"/>
      <c r="AAV37" s="356"/>
      <c r="AAW37" s="356"/>
      <c r="AAX37" s="356"/>
      <c r="AAY37" s="356"/>
      <c r="AAZ37" s="356"/>
      <c r="ABA37" s="356"/>
      <c r="ABB37" s="356"/>
      <c r="ABC37" s="356"/>
      <c r="ABD37" s="356"/>
      <c r="ABE37" s="356"/>
      <c r="ABF37" s="356"/>
      <c r="ABG37" s="356"/>
      <c r="ABH37" s="356"/>
      <c r="ABI37" s="356"/>
      <c r="ABJ37" s="356"/>
      <c r="ABK37" s="356"/>
      <c r="ABL37" s="356"/>
      <c r="ABM37" s="356"/>
      <c r="ABN37" s="356"/>
      <c r="ABO37" s="356"/>
      <c r="ABP37" s="356"/>
      <c r="ABQ37" s="356"/>
      <c r="ABR37" s="356"/>
      <c r="ABS37" s="356"/>
      <c r="ABT37" s="356"/>
      <c r="ABU37" s="356"/>
      <c r="ABV37" s="356"/>
      <c r="ABW37" s="356"/>
      <c r="ABX37" s="356"/>
      <c r="ABY37" s="356"/>
      <c r="ABZ37" s="356"/>
      <c r="ACA37" s="356"/>
      <c r="ACB37" s="356"/>
      <c r="ACC37" s="356"/>
      <c r="ACD37" s="356"/>
      <c r="ACE37" s="356"/>
      <c r="ACF37" s="356"/>
      <c r="ACG37" s="356"/>
      <c r="ACH37" s="356"/>
      <c r="ACI37" s="356"/>
      <c r="ACJ37" s="356"/>
      <c r="ACK37" s="356"/>
      <c r="ACL37" s="356"/>
      <c r="ACM37" s="356"/>
      <c r="ACN37" s="356"/>
      <c r="ACO37" s="356"/>
      <c r="ACP37" s="356"/>
      <c r="ACQ37" s="356"/>
      <c r="ACR37" s="356"/>
      <c r="ACS37" s="356"/>
      <c r="ACT37" s="356"/>
      <c r="ACU37" s="356"/>
      <c r="ACV37" s="356"/>
      <c r="ACW37" s="356"/>
      <c r="ACX37" s="356"/>
      <c r="ACY37" s="356"/>
      <c r="ACZ37" s="356"/>
      <c r="ADA37" s="356"/>
      <c r="ADB37" s="356"/>
      <c r="ADC37" s="356"/>
      <c r="ADD37" s="356"/>
      <c r="ADE37" s="356"/>
      <c r="ADF37" s="356"/>
      <c r="ADG37" s="356"/>
      <c r="ADH37" s="356"/>
      <c r="ADI37" s="356"/>
      <c r="ADJ37" s="356"/>
      <c r="ADK37" s="356"/>
      <c r="ADL37" s="356"/>
      <c r="ADM37" s="356"/>
      <c r="ADN37" s="356"/>
      <c r="ADO37" s="356"/>
      <c r="ADP37" s="356"/>
      <c r="ADQ37" s="356"/>
      <c r="ADR37" s="356"/>
      <c r="ADS37" s="356"/>
      <c r="ADT37" s="356"/>
      <c r="ADU37" s="356"/>
      <c r="ADV37" s="356"/>
      <c r="ADW37" s="356"/>
      <c r="ADX37" s="356"/>
      <c r="ADY37" s="356"/>
      <c r="ADZ37" s="356"/>
      <c r="AEA37" s="356"/>
      <c r="AEB37" s="356"/>
      <c r="AEC37" s="356"/>
      <c r="AED37" s="356"/>
      <c r="AEE37" s="356"/>
      <c r="AEF37" s="356"/>
      <c r="AEG37" s="356"/>
      <c r="AEH37" s="356"/>
      <c r="AEI37" s="356"/>
      <c r="AEJ37" s="356"/>
      <c r="AEK37" s="356"/>
      <c r="AEL37" s="356"/>
      <c r="AEM37" s="356"/>
      <c r="AEN37" s="356"/>
      <c r="AEO37" s="356"/>
      <c r="AEP37" s="356"/>
      <c r="AEQ37" s="356"/>
      <c r="AER37" s="356"/>
      <c r="AES37" s="356"/>
      <c r="AET37" s="356"/>
      <c r="AEU37" s="356"/>
      <c r="AEV37" s="356"/>
      <c r="AEW37" s="356"/>
      <c r="AEX37" s="356"/>
      <c r="AEY37" s="356"/>
      <c r="AEZ37" s="356"/>
      <c r="AFA37" s="356"/>
      <c r="AFB37" s="356"/>
      <c r="AFC37" s="356"/>
      <c r="AFD37" s="356"/>
      <c r="AFE37" s="356"/>
      <c r="AFF37" s="356"/>
      <c r="AFG37" s="356"/>
      <c r="AFH37" s="356"/>
      <c r="AFI37" s="356"/>
      <c r="AFJ37" s="356"/>
      <c r="AFK37" s="356"/>
      <c r="AFL37" s="356"/>
      <c r="AFM37" s="356"/>
      <c r="AFN37" s="356"/>
      <c r="AFO37" s="356"/>
      <c r="AFP37" s="356"/>
      <c r="AFQ37" s="356"/>
      <c r="AFR37" s="356"/>
      <c r="AFS37" s="356"/>
      <c r="AFT37" s="356"/>
      <c r="AFU37" s="356"/>
      <c r="AFV37" s="356"/>
      <c r="AFW37" s="356"/>
      <c r="AFX37" s="356"/>
      <c r="AFY37" s="356"/>
      <c r="AFZ37" s="356"/>
      <c r="AGA37" s="356"/>
    </row>
    <row r="38" spans="1:859" s="77" customFormat="1" ht="33.950000000000003" customHeight="1" x14ac:dyDescent="0.2">
      <c r="A38" s="184" t="str">
        <f ca="1">IF((O38="X"),"■",IF(OR((O38&gt;=120),(O38="N/A")),"▲",IF(AND((O38&gt;=90),(O38&lt;120)),"►",IF(AND((O38&lt;90),(O38&gt;=0)),"◄",IF((O38&lt;0),"▼","")))))</f>
        <v>▲</v>
      </c>
      <c r="B38" s="184" t="s">
        <v>20</v>
      </c>
      <c r="C38" s="194" t="s">
        <v>1364</v>
      </c>
      <c r="D38" s="194" t="s">
        <v>1328</v>
      </c>
      <c r="E38" s="194" t="s">
        <v>1328</v>
      </c>
      <c r="F38" s="194"/>
      <c r="G38" s="145" t="s">
        <v>1362</v>
      </c>
      <c r="H38" s="194" t="s">
        <v>1363</v>
      </c>
      <c r="I38" s="191">
        <v>3625</v>
      </c>
      <c r="J38" s="192"/>
      <c r="K38" s="192"/>
      <c r="L38" s="184" t="s">
        <v>27</v>
      </c>
      <c r="M38" s="193">
        <v>32874</v>
      </c>
      <c r="N38" s="193">
        <v>43831</v>
      </c>
      <c r="O38" s="199">
        <f ca="1">IF(N39="INDETERMINADO","N/A",IF(L38="ENCERRADO","X",N38-TODAY()))</f>
        <v>1612</v>
      </c>
      <c r="P38" s="194" t="s">
        <v>50</v>
      </c>
      <c r="Q38" s="183" t="s">
        <v>172</v>
      </c>
      <c r="R38" s="184" t="s">
        <v>30</v>
      </c>
      <c r="S38" s="195"/>
      <c r="T38" s="184" t="s">
        <v>30</v>
      </c>
      <c r="U38" s="195"/>
      <c r="V38" s="183" t="s">
        <v>1095</v>
      </c>
      <c r="W38" s="184"/>
      <c r="X38" s="356"/>
      <c r="Y38" s="356"/>
      <c r="Z38" s="356"/>
      <c r="AA38" s="356"/>
      <c r="AB38" s="356"/>
      <c r="AC38" s="356"/>
      <c r="AD38" s="356"/>
      <c r="AE38" s="356"/>
      <c r="AF38" s="356"/>
      <c r="AG38" s="356"/>
      <c r="AH38" s="356"/>
      <c r="AI38" s="356"/>
      <c r="AJ38" s="356"/>
      <c r="AK38" s="356"/>
      <c r="AL38" s="356"/>
      <c r="AM38" s="356"/>
      <c r="AN38" s="356"/>
      <c r="AO38" s="356"/>
      <c r="AP38" s="356"/>
      <c r="AQ38" s="356"/>
      <c r="AR38" s="356"/>
      <c r="AS38" s="356"/>
      <c r="AT38" s="356"/>
      <c r="AU38" s="356"/>
      <c r="AV38" s="356"/>
      <c r="AW38" s="356"/>
      <c r="AX38" s="356"/>
      <c r="AY38" s="356"/>
      <c r="AZ38" s="356"/>
      <c r="BA38" s="356"/>
      <c r="BB38" s="356"/>
      <c r="BC38" s="356"/>
      <c r="BD38" s="356"/>
      <c r="BE38" s="356"/>
      <c r="BF38" s="356"/>
      <c r="BG38" s="356"/>
      <c r="BH38" s="356"/>
      <c r="BI38" s="356"/>
      <c r="BJ38" s="356"/>
      <c r="BK38" s="356"/>
      <c r="BL38" s="356"/>
      <c r="BM38" s="356"/>
      <c r="BN38" s="356"/>
      <c r="BO38" s="356"/>
      <c r="BP38" s="356"/>
      <c r="BQ38" s="356"/>
      <c r="BR38" s="356"/>
      <c r="BS38" s="356"/>
      <c r="BT38" s="356"/>
      <c r="BU38" s="356"/>
      <c r="BV38" s="356"/>
      <c r="BW38" s="356"/>
      <c r="BX38" s="356"/>
      <c r="BY38" s="356"/>
      <c r="BZ38" s="356"/>
      <c r="CA38" s="356"/>
      <c r="CB38" s="356"/>
      <c r="CC38" s="356"/>
      <c r="CD38" s="356"/>
      <c r="CE38" s="356"/>
      <c r="CF38" s="356"/>
      <c r="CG38" s="356"/>
      <c r="CH38" s="356"/>
      <c r="CI38" s="356"/>
      <c r="CJ38" s="356"/>
      <c r="CK38" s="356"/>
      <c r="CL38" s="356"/>
      <c r="CM38" s="356"/>
      <c r="CN38" s="356"/>
      <c r="CO38" s="356"/>
      <c r="CP38" s="356"/>
      <c r="CQ38" s="356"/>
      <c r="CR38" s="356"/>
      <c r="CS38" s="356"/>
      <c r="CT38" s="356"/>
      <c r="CU38" s="356"/>
      <c r="CV38" s="356"/>
      <c r="CW38" s="356"/>
      <c r="CX38" s="356"/>
      <c r="CY38" s="356"/>
      <c r="CZ38" s="356"/>
      <c r="DA38" s="356"/>
      <c r="DB38" s="356"/>
      <c r="DC38" s="356"/>
      <c r="DD38" s="356"/>
      <c r="DE38" s="356"/>
      <c r="DF38" s="356"/>
      <c r="DG38" s="356"/>
      <c r="DH38" s="356"/>
      <c r="DI38" s="356"/>
      <c r="DJ38" s="356"/>
      <c r="DK38" s="356"/>
      <c r="DL38" s="356"/>
      <c r="DM38" s="356"/>
      <c r="DN38" s="356"/>
      <c r="DO38" s="356"/>
      <c r="DP38" s="356"/>
      <c r="DQ38" s="356"/>
      <c r="DR38" s="356"/>
      <c r="DS38" s="356"/>
      <c r="DT38" s="356"/>
      <c r="DU38" s="356"/>
      <c r="DV38" s="356"/>
      <c r="DW38" s="356"/>
      <c r="DX38" s="356"/>
      <c r="DY38" s="356"/>
      <c r="DZ38" s="356"/>
      <c r="EA38" s="356"/>
      <c r="EB38" s="356"/>
      <c r="EC38" s="356"/>
      <c r="ED38" s="356"/>
      <c r="EE38" s="356"/>
      <c r="EF38" s="356"/>
      <c r="EG38" s="356"/>
      <c r="EH38" s="356"/>
      <c r="EI38" s="356"/>
      <c r="EJ38" s="356"/>
      <c r="EK38" s="356"/>
      <c r="EL38" s="356"/>
      <c r="EM38" s="356"/>
      <c r="EN38" s="356"/>
      <c r="EO38" s="356"/>
      <c r="EP38" s="356"/>
      <c r="EQ38" s="356"/>
      <c r="ER38" s="356"/>
      <c r="ES38" s="356"/>
      <c r="ET38" s="356"/>
      <c r="EU38" s="356"/>
      <c r="EV38" s="356"/>
      <c r="EW38" s="356"/>
      <c r="EX38" s="356"/>
      <c r="EY38" s="356"/>
      <c r="EZ38" s="356"/>
      <c r="FA38" s="356"/>
      <c r="FB38" s="356"/>
      <c r="FC38" s="356"/>
      <c r="FD38" s="356"/>
      <c r="FE38" s="356"/>
      <c r="FF38" s="356"/>
      <c r="FG38" s="356"/>
      <c r="FH38" s="356"/>
      <c r="FI38" s="356"/>
      <c r="FJ38" s="356"/>
      <c r="FK38" s="356"/>
      <c r="FL38" s="356"/>
      <c r="FM38" s="356"/>
      <c r="FN38" s="356"/>
      <c r="FO38" s="356"/>
      <c r="FP38" s="356"/>
      <c r="FQ38" s="356"/>
      <c r="FR38" s="356"/>
      <c r="FS38" s="356"/>
      <c r="FT38" s="356"/>
      <c r="FU38" s="356"/>
      <c r="FV38" s="356"/>
      <c r="FW38" s="356"/>
      <c r="FX38" s="356"/>
      <c r="FY38" s="356"/>
      <c r="FZ38" s="356"/>
      <c r="GA38" s="356"/>
      <c r="GB38" s="356"/>
      <c r="GC38" s="356"/>
      <c r="GD38" s="356"/>
      <c r="GE38" s="356"/>
      <c r="GF38" s="356"/>
      <c r="GG38" s="356"/>
      <c r="GH38" s="356"/>
      <c r="GI38" s="356"/>
      <c r="GJ38" s="356"/>
      <c r="GK38" s="356"/>
      <c r="GL38" s="356"/>
      <c r="GM38" s="356"/>
      <c r="GN38" s="356"/>
      <c r="GO38" s="356"/>
      <c r="GP38" s="356"/>
      <c r="GQ38" s="356"/>
      <c r="GR38" s="356"/>
      <c r="GS38" s="356"/>
      <c r="GT38" s="356"/>
      <c r="GU38" s="356"/>
      <c r="GV38" s="356"/>
      <c r="GW38" s="356"/>
      <c r="GX38" s="356"/>
      <c r="GY38" s="356"/>
      <c r="GZ38" s="356"/>
      <c r="HA38" s="356"/>
      <c r="HB38" s="356"/>
      <c r="HC38" s="356"/>
      <c r="HD38" s="356"/>
      <c r="HE38" s="356"/>
      <c r="HF38" s="356"/>
      <c r="HG38" s="356"/>
      <c r="HH38" s="356"/>
      <c r="HI38" s="356"/>
      <c r="HJ38" s="356"/>
      <c r="HK38" s="356"/>
      <c r="HL38" s="356"/>
      <c r="HM38" s="356"/>
      <c r="HN38" s="356"/>
      <c r="HO38" s="356"/>
      <c r="HP38" s="356"/>
      <c r="HQ38" s="356"/>
      <c r="HR38" s="356"/>
      <c r="HS38" s="356"/>
      <c r="HT38" s="356"/>
      <c r="HU38" s="356"/>
      <c r="HV38" s="356"/>
      <c r="HW38" s="356"/>
      <c r="HX38" s="356"/>
      <c r="HY38" s="356"/>
      <c r="HZ38" s="356"/>
      <c r="IA38" s="356"/>
      <c r="IB38" s="356"/>
      <c r="IC38" s="356"/>
      <c r="ID38" s="356"/>
      <c r="IE38" s="356"/>
      <c r="IF38" s="356"/>
      <c r="IG38" s="356"/>
      <c r="IH38" s="356"/>
      <c r="II38" s="356"/>
      <c r="IJ38" s="356"/>
      <c r="IK38" s="356"/>
      <c r="IL38" s="356"/>
      <c r="IM38" s="356"/>
      <c r="IN38" s="356"/>
      <c r="IO38" s="356"/>
      <c r="IP38" s="356"/>
      <c r="IQ38" s="356"/>
      <c r="IR38" s="356"/>
      <c r="IS38" s="356"/>
      <c r="IT38" s="356"/>
      <c r="IU38" s="356"/>
      <c r="IV38" s="356"/>
      <c r="IW38" s="356"/>
      <c r="IX38" s="356"/>
      <c r="IY38" s="356"/>
      <c r="IZ38" s="356"/>
      <c r="JA38" s="356"/>
      <c r="JB38" s="356"/>
      <c r="JC38" s="356"/>
      <c r="JD38" s="356"/>
      <c r="JE38" s="356"/>
      <c r="JF38" s="356"/>
      <c r="JG38" s="356"/>
      <c r="JH38" s="356"/>
      <c r="JI38" s="356"/>
      <c r="JJ38" s="356"/>
      <c r="JK38" s="356"/>
      <c r="JL38" s="356"/>
      <c r="JM38" s="356"/>
      <c r="JN38" s="356"/>
      <c r="JO38" s="356"/>
      <c r="JP38" s="356"/>
      <c r="JQ38" s="356"/>
      <c r="JR38" s="356"/>
      <c r="JS38" s="356"/>
      <c r="JT38" s="356"/>
      <c r="JU38" s="356"/>
      <c r="JV38" s="356"/>
      <c r="JW38" s="356"/>
      <c r="JX38" s="356"/>
      <c r="JY38" s="356"/>
      <c r="JZ38" s="356"/>
      <c r="KA38" s="356"/>
      <c r="KB38" s="356"/>
      <c r="KC38" s="356"/>
      <c r="KD38" s="356"/>
      <c r="KE38" s="356"/>
      <c r="KF38" s="356"/>
      <c r="KG38" s="356"/>
      <c r="KH38" s="356"/>
      <c r="KI38" s="356"/>
      <c r="KJ38" s="356"/>
      <c r="KK38" s="356"/>
      <c r="KL38" s="356"/>
      <c r="KM38" s="356"/>
      <c r="KN38" s="356"/>
      <c r="KO38" s="356"/>
      <c r="KP38" s="356"/>
      <c r="KQ38" s="356"/>
      <c r="KR38" s="356"/>
      <c r="KS38" s="356"/>
      <c r="KT38" s="356"/>
      <c r="KU38" s="356"/>
      <c r="KV38" s="356"/>
      <c r="KW38" s="356"/>
      <c r="KX38" s="356"/>
      <c r="KY38" s="356"/>
      <c r="KZ38" s="356"/>
      <c r="LA38" s="356"/>
      <c r="LB38" s="356"/>
      <c r="LC38" s="356"/>
      <c r="LD38" s="356"/>
      <c r="LE38" s="356"/>
      <c r="LF38" s="356"/>
      <c r="LG38" s="356"/>
      <c r="LH38" s="356"/>
      <c r="LI38" s="356"/>
      <c r="LJ38" s="356"/>
      <c r="LK38" s="356"/>
      <c r="LL38" s="356"/>
      <c r="LM38" s="356"/>
      <c r="LN38" s="356"/>
      <c r="LO38" s="356"/>
      <c r="LP38" s="356"/>
      <c r="LQ38" s="356"/>
      <c r="LR38" s="356"/>
      <c r="LS38" s="356"/>
      <c r="LT38" s="356"/>
      <c r="LU38" s="356"/>
      <c r="LV38" s="356"/>
      <c r="LW38" s="356"/>
      <c r="LX38" s="356"/>
      <c r="LY38" s="356"/>
      <c r="LZ38" s="356"/>
      <c r="MA38" s="356"/>
      <c r="MB38" s="356"/>
      <c r="MC38" s="356"/>
      <c r="MD38" s="356"/>
      <c r="ME38" s="356"/>
      <c r="MF38" s="356"/>
      <c r="MG38" s="356"/>
      <c r="MH38" s="356"/>
      <c r="MI38" s="356"/>
      <c r="MJ38" s="356"/>
      <c r="MK38" s="356"/>
      <c r="ML38" s="356"/>
      <c r="MM38" s="356"/>
      <c r="MN38" s="356"/>
      <c r="MO38" s="356"/>
      <c r="MP38" s="356"/>
      <c r="MQ38" s="356"/>
      <c r="MR38" s="356"/>
      <c r="MS38" s="356"/>
      <c r="MT38" s="356"/>
      <c r="MU38" s="356"/>
      <c r="MV38" s="356"/>
      <c r="MW38" s="356"/>
      <c r="MX38" s="356"/>
      <c r="MY38" s="356"/>
      <c r="MZ38" s="356"/>
      <c r="NA38" s="356"/>
      <c r="NB38" s="356"/>
      <c r="NC38" s="356"/>
      <c r="ND38" s="356"/>
      <c r="NE38" s="356"/>
      <c r="NF38" s="356"/>
      <c r="NG38" s="356"/>
      <c r="NH38" s="356"/>
      <c r="NI38" s="356"/>
      <c r="NJ38" s="356"/>
      <c r="NK38" s="356"/>
      <c r="NL38" s="356"/>
      <c r="NM38" s="356"/>
      <c r="NN38" s="356"/>
      <c r="NO38" s="356"/>
      <c r="NP38" s="356"/>
      <c r="NQ38" s="356"/>
      <c r="NR38" s="356"/>
      <c r="NS38" s="356"/>
      <c r="NT38" s="356"/>
      <c r="NU38" s="356"/>
      <c r="NV38" s="356"/>
      <c r="NW38" s="356"/>
      <c r="NX38" s="356"/>
      <c r="NY38" s="356"/>
      <c r="NZ38" s="356"/>
      <c r="OA38" s="356"/>
      <c r="OB38" s="356"/>
      <c r="OC38" s="356"/>
      <c r="OD38" s="356"/>
      <c r="OE38" s="356"/>
      <c r="OF38" s="356"/>
      <c r="OG38" s="356"/>
      <c r="OH38" s="356"/>
      <c r="OI38" s="356"/>
      <c r="OJ38" s="356"/>
      <c r="OK38" s="356"/>
      <c r="OL38" s="356"/>
      <c r="OM38" s="356"/>
      <c r="ON38" s="356"/>
      <c r="OO38" s="356"/>
      <c r="OP38" s="356"/>
      <c r="OQ38" s="356"/>
      <c r="OR38" s="356"/>
      <c r="OS38" s="356"/>
      <c r="OT38" s="356"/>
      <c r="OU38" s="356"/>
      <c r="OV38" s="356"/>
      <c r="OW38" s="356"/>
      <c r="OX38" s="356"/>
      <c r="OY38" s="356"/>
      <c r="OZ38" s="356"/>
      <c r="PA38" s="356"/>
      <c r="PB38" s="356"/>
      <c r="PC38" s="356"/>
      <c r="PD38" s="356"/>
      <c r="PE38" s="356"/>
      <c r="PF38" s="356"/>
      <c r="PG38" s="356"/>
      <c r="PH38" s="356"/>
      <c r="PI38" s="356"/>
      <c r="PJ38" s="356"/>
      <c r="PK38" s="356"/>
      <c r="PL38" s="356"/>
      <c r="PM38" s="356"/>
      <c r="PN38" s="356"/>
      <c r="PO38" s="356"/>
      <c r="PP38" s="356"/>
      <c r="PQ38" s="356"/>
      <c r="PR38" s="356"/>
      <c r="PS38" s="356"/>
      <c r="PT38" s="356"/>
      <c r="PU38" s="356"/>
      <c r="PV38" s="356"/>
      <c r="PW38" s="356"/>
      <c r="PX38" s="356"/>
      <c r="PY38" s="356"/>
      <c r="PZ38" s="356"/>
      <c r="QA38" s="356"/>
      <c r="QB38" s="356"/>
      <c r="QC38" s="356"/>
      <c r="QD38" s="356"/>
      <c r="QE38" s="356"/>
      <c r="QF38" s="356"/>
      <c r="QG38" s="356"/>
      <c r="QH38" s="356"/>
      <c r="QI38" s="356"/>
      <c r="QJ38" s="356"/>
      <c r="QK38" s="356"/>
      <c r="QL38" s="356"/>
      <c r="QM38" s="356"/>
      <c r="QN38" s="356"/>
      <c r="QO38" s="356"/>
      <c r="QP38" s="356"/>
      <c r="QQ38" s="356"/>
      <c r="QR38" s="356"/>
      <c r="QS38" s="356"/>
      <c r="QT38" s="356"/>
      <c r="QU38" s="356"/>
      <c r="QV38" s="356"/>
      <c r="QW38" s="356"/>
      <c r="QX38" s="356"/>
      <c r="QY38" s="356"/>
      <c r="QZ38" s="356"/>
      <c r="RA38" s="356"/>
      <c r="RB38" s="356"/>
      <c r="RC38" s="356"/>
      <c r="RD38" s="356"/>
      <c r="RE38" s="356"/>
      <c r="RF38" s="356"/>
      <c r="RG38" s="356"/>
      <c r="RH38" s="356"/>
      <c r="RI38" s="356"/>
      <c r="RJ38" s="356"/>
      <c r="RK38" s="356"/>
      <c r="RL38" s="356"/>
      <c r="RM38" s="356"/>
      <c r="RN38" s="356"/>
      <c r="RO38" s="356"/>
      <c r="RP38" s="356"/>
      <c r="RQ38" s="356"/>
      <c r="RR38" s="356"/>
      <c r="RS38" s="356"/>
      <c r="RT38" s="356"/>
      <c r="RU38" s="356"/>
      <c r="RV38" s="356"/>
      <c r="RW38" s="356"/>
      <c r="RX38" s="356"/>
      <c r="RY38" s="356"/>
      <c r="RZ38" s="356"/>
      <c r="SA38" s="356"/>
      <c r="SB38" s="356"/>
      <c r="SC38" s="356"/>
      <c r="SD38" s="356"/>
      <c r="SE38" s="356"/>
      <c r="SF38" s="356"/>
      <c r="SG38" s="356"/>
      <c r="SH38" s="356"/>
      <c r="SI38" s="356"/>
      <c r="SJ38" s="356"/>
      <c r="SK38" s="356"/>
      <c r="SL38" s="356"/>
      <c r="SM38" s="356"/>
      <c r="SN38" s="356"/>
      <c r="SO38" s="356"/>
      <c r="SP38" s="356"/>
      <c r="SQ38" s="356"/>
      <c r="SR38" s="356"/>
      <c r="SS38" s="356"/>
      <c r="ST38" s="356"/>
      <c r="SU38" s="356"/>
      <c r="SV38" s="356"/>
      <c r="SW38" s="356"/>
      <c r="SX38" s="356"/>
      <c r="SY38" s="356"/>
      <c r="SZ38" s="356"/>
      <c r="TA38" s="356"/>
      <c r="TB38" s="356"/>
      <c r="TC38" s="356"/>
      <c r="TD38" s="356"/>
      <c r="TE38" s="356"/>
      <c r="TF38" s="356"/>
      <c r="TG38" s="356"/>
      <c r="TH38" s="356"/>
      <c r="TI38" s="356"/>
      <c r="TJ38" s="356"/>
      <c r="TK38" s="356"/>
      <c r="TL38" s="356"/>
      <c r="TM38" s="356"/>
      <c r="TN38" s="356"/>
      <c r="TO38" s="356"/>
      <c r="TP38" s="356"/>
      <c r="TQ38" s="356"/>
      <c r="TR38" s="356"/>
      <c r="TS38" s="356"/>
      <c r="TT38" s="356"/>
      <c r="TU38" s="356"/>
      <c r="TV38" s="356"/>
      <c r="TW38" s="356"/>
      <c r="TX38" s="356"/>
      <c r="TY38" s="356"/>
      <c r="TZ38" s="356"/>
      <c r="UA38" s="356"/>
      <c r="UB38" s="356"/>
      <c r="UC38" s="356"/>
      <c r="UD38" s="356"/>
      <c r="UE38" s="356"/>
      <c r="UF38" s="356"/>
      <c r="UG38" s="356"/>
      <c r="UH38" s="356"/>
      <c r="UI38" s="356"/>
      <c r="UJ38" s="356"/>
      <c r="UK38" s="356"/>
      <c r="UL38" s="356"/>
      <c r="UM38" s="356"/>
      <c r="UN38" s="356"/>
      <c r="UO38" s="356"/>
      <c r="UP38" s="356"/>
      <c r="UQ38" s="356"/>
      <c r="UR38" s="356"/>
      <c r="US38" s="356"/>
      <c r="UT38" s="356"/>
      <c r="UU38" s="356"/>
      <c r="UV38" s="356"/>
      <c r="UW38" s="356"/>
      <c r="UX38" s="356"/>
      <c r="UY38" s="356"/>
      <c r="UZ38" s="356"/>
      <c r="VA38" s="356"/>
      <c r="VB38" s="356"/>
      <c r="VC38" s="356"/>
      <c r="VD38" s="356"/>
      <c r="VE38" s="356"/>
      <c r="VF38" s="356"/>
      <c r="VG38" s="356"/>
      <c r="VH38" s="356"/>
      <c r="VI38" s="356"/>
      <c r="VJ38" s="356"/>
      <c r="VK38" s="356"/>
      <c r="VL38" s="356"/>
      <c r="VM38" s="356"/>
      <c r="VN38" s="356"/>
      <c r="VO38" s="356"/>
      <c r="VP38" s="356"/>
      <c r="VQ38" s="356"/>
      <c r="VR38" s="356"/>
      <c r="VS38" s="356"/>
      <c r="VT38" s="356"/>
      <c r="VU38" s="356"/>
      <c r="VV38" s="356"/>
      <c r="VW38" s="356"/>
      <c r="VX38" s="356"/>
      <c r="VY38" s="356"/>
      <c r="VZ38" s="356"/>
      <c r="WA38" s="356"/>
      <c r="WB38" s="356"/>
      <c r="WC38" s="356"/>
      <c r="WD38" s="356"/>
      <c r="WE38" s="356"/>
      <c r="WF38" s="356"/>
      <c r="WG38" s="356"/>
      <c r="WH38" s="356"/>
      <c r="WI38" s="356"/>
      <c r="WJ38" s="356"/>
      <c r="WK38" s="356"/>
      <c r="WL38" s="356"/>
      <c r="WM38" s="356"/>
      <c r="WN38" s="356"/>
      <c r="WO38" s="356"/>
      <c r="WP38" s="356"/>
      <c r="WQ38" s="356"/>
      <c r="WR38" s="356"/>
      <c r="WS38" s="356"/>
      <c r="WT38" s="356"/>
      <c r="WU38" s="356"/>
      <c r="WV38" s="356"/>
      <c r="WW38" s="356"/>
      <c r="WX38" s="356"/>
      <c r="WY38" s="356"/>
      <c r="WZ38" s="356"/>
      <c r="XA38" s="356"/>
      <c r="XB38" s="356"/>
      <c r="XC38" s="356"/>
      <c r="XD38" s="356"/>
      <c r="XE38" s="356"/>
      <c r="XF38" s="356"/>
      <c r="XG38" s="356"/>
      <c r="XH38" s="356"/>
      <c r="XI38" s="356"/>
      <c r="XJ38" s="356"/>
      <c r="XK38" s="356"/>
      <c r="XL38" s="356"/>
      <c r="XM38" s="356"/>
      <c r="XN38" s="356"/>
      <c r="XO38" s="356"/>
      <c r="XP38" s="356"/>
      <c r="XQ38" s="356"/>
      <c r="XR38" s="356"/>
      <c r="XS38" s="356"/>
      <c r="XT38" s="356"/>
      <c r="XU38" s="356"/>
      <c r="XV38" s="356"/>
      <c r="XW38" s="356"/>
      <c r="XX38" s="356"/>
      <c r="XY38" s="356"/>
      <c r="XZ38" s="356"/>
      <c r="YA38" s="356"/>
      <c r="YB38" s="356"/>
      <c r="YC38" s="356"/>
      <c r="YD38" s="356"/>
      <c r="YE38" s="356"/>
      <c r="YF38" s="356"/>
      <c r="YG38" s="356"/>
      <c r="YH38" s="356"/>
      <c r="YI38" s="356"/>
      <c r="YJ38" s="356"/>
      <c r="YK38" s="356"/>
      <c r="YL38" s="356"/>
      <c r="YM38" s="356"/>
      <c r="YN38" s="356"/>
      <c r="YO38" s="356"/>
      <c r="YP38" s="356"/>
      <c r="YQ38" s="356"/>
      <c r="YR38" s="356"/>
      <c r="YS38" s="356"/>
      <c r="YT38" s="356"/>
      <c r="YU38" s="356"/>
      <c r="YV38" s="356"/>
      <c r="YW38" s="356"/>
      <c r="YX38" s="356"/>
      <c r="YY38" s="356"/>
      <c r="YZ38" s="356"/>
      <c r="ZA38" s="356"/>
      <c r="ZB38" s="356"/>
      <c r="ZC38" s="356"/>
      <c r="ZD38" s="356"/>
      <c r="ZE38" s="356"/>
      <c r="ZF38" s="356"/>
      <c r="ZG38" s="356"/>
      <c r="ZH38" s="356"/>
      <c r="ZI38" s="356"/>
      <c r="ZJ38" s="356"/>
      <c r="ZK38" s="356"/>
      <c r="ZL38" s="356"/>
      <c r="ZM38" s="356"/>
      <c r="ZN38" s="356"/>
      <c r="ZO38" s="356"/>
      <c r="ZP38" s="356"/>
      <c r="ZQ38" s="356"/>
      <c r="ZR38" s="356"/>
      <c r="ZS38" s="356"/>
      <c r="ZT38" s="356"/>
      <c r="ZU38" s="356"/>
      <c r="ZV38" s="356"/>
      <c r="ZW38" s="356"/>
      <c r="ZX38" s="356"/>
      <c r="ZY38" s="356"/>
      <c r="ZZ38" s="356"/>
      <c r="AAA38" s="356"/>
      <c r="AAB38" s="356"/>
      <c r="AAC38" s="356"/>
      <c r="AAD38" s="356"/>
      <c r="AAE38" s="356"/>
      <c r="AAF38" s="356"/>
      <c r="AAG38" s="356"/>
      <c r="AAH38" s="356"/>
      <c r="AAI38" s="356"/>
      <c r="AAJ38" s="356"/>
      <c r="AAK38" s="356"/>
      <c r="AAL38" s="356"/>
      <c r="AAM38" s="356"/>
      <c r="AAN38" s="356"/>
      <c r="AAO38" s="356"/>
      <c r="AAP38" s="356"/>
      <c r="AAQ38" s="356"/>
      <c r="AAR38" s="356"/>
      <c r="AAS38" s="356"/>
      <c r="AAT38" s="356"/>
      <c r="AAU38" s="356"/>
      <c r="AAV38" s="356"/>
      <c r="AAW38" s="356"/>
      <c r="AAX38" s="356"/>
      <c r="AAY38" s="356"/>
      <c r="AAZ38" s="356"/>
      <c r="ABA38" s="356"/>
      <c r="ABB38" s="356"/>
      <c r="ABC38" s="356"/>
      <c r="ABD38" s="356"/>
      <c r="ABE38" s="356"/>
      <c r="ABF38" s="356"/>
      <c r="ABG38" s="356"/>
      <c r="ABH38" s="356"/>
      <c r="ABI38" s="356"/>
      <c r="ABJ38" s="356"/>
      <c r="ABK38" s="356"/>
      <c r="ABL38" s="356"/>
      <c r="ABM38" s="356"/>
      <c r="ABN38" s="356"/>
      <c r="ABO38" s="356"/>
      <c r="ABP38" s="356"/>
      <c r="ABQ38" s="356"/>
      <c r="ABR38" s="356"/>
      <c r="ABS38" s="356"/>
      <c r="ABT38" s="356"/>
      <c r="ABU38" s="356"/>
      <c r="ABV38" s="356"/>
      <c r="ABW38" s="356"/>
      <c r="ABX38" s="356"/>
      <c r="ABY38" s="356"/>
      <c r="ABZ38" s="356"/>
      <c r="ACA38" s="356"/>
      <c r="ACB38" s="356"/>
      <c r="ACC38" s="356"/>
      <c r="ACD38" s="356"/>
      <c r="ACE38" s="356"/>
      <c r="ACF38" s="356"/>
      <c r="ACG38" s="356"/>
      <c r="ACH38" s="356"/>
      <c r="ACI38" s="356"/>
      <c r="ACJ38" s="356"/>
      <c r="ACK38" s="356"/>
      <c r="ACL38" s="356"/>
      <c r="ACM38" s="356"/>
      <c r="ACN38" s="356"/>
      <c r="ACO38" s="356"/>
      <c r="ACP38" s="356"/>
      <c r="ACQ38" s="356"/>
      <c r="ACR38" s="356"/>
      <c r="ACS38" s="356"/>
      <c r="ACT38" s="356"/>
      <c r="ACU38" s="356"/>
      <c r="ACV38" s="356"/>
      <c r="ACW38" s="356"/>
      <c r="ACX38" s="356"/>
      <c r="ACY38" s="356"/>
      <c r="ACZ38" s="356"/>
      <c r="ADA38" s="356"/>
      <c r="ADB38" s="356"/>
      <c r="ADC38" s="356"/>
      <c r="ADD38" s="356"/>
      <c r="ADE38" s="356"/>
      <c r="ADF38" s="356"/>
      <c r="ADG38" s="356"/>
      <c r="ADH38" s="356"/>
      <c r="ADI38" s="356"/>
      <c r="ADJ38" s="356"/>
      <c r="ADK38" s="356"/>
      <c r="ADL38" s="356"/>
      <c r="ADM38" s="356"/>
      <c r="ADN38" s="356"/>
      <c r="ADO38" s="356"/>
      <c r="ADP38" s="356"/>
      <c r="ADQ38" s="356"/>
      <c r="ADR38" s="356"/>
      <c r="ADS38" s="356"/>
      <c r="ADT38" s="356"/>
      <c r="ADU38" s="356"/>
      <c r="ADV38" s="356"/>
      <c r="ADW38" s="356"/>
      <c r="ADX38" s="356"/>
      <c r="ADY38" s="356"/>
      <c r="ADZ38" s="356"/>
      <c r="AEA38" s="356"/>
      <c r="AEB38" s="356"/>
      <c r="AEC38" s="356"/>
      <c r="AED38" s="356"/>
      <c r="AEE38" s="356"/>
      <c r="AEF38" s="356"/>
      <c r="AEG38" s="356"/>
      <c r="AEH38" s="356"/>
      <c r="AEI38" s="356"/>
      <c r="AEJ38" s="356"/>
      <c r="AEK38" s="356"/>
      <c r="AEL38" s="356"/>
      <c r="AEM38" s="356"/>
      <c r="AEN38" s="356"/>
      <c r="AEO38" s="356"/>
      <c r="AEP38" s="356"/>
      <c r="AEQ38" s="356"/>
      <c r="AER38" s="356"/>
      <c r="AES38" s="356"/>
      <c r="AET38" s="356"/>
      <c r="AEU38" s="356"/>
      <c r="AEV38" s="356"/>
      <c r="AEW38" s="356"/>
      <c r="AEX38" s="356"/>
      <c r="AEY38" s="356"/>
      <c r="AEZ38" s="356"/>
      <c r="AFA38" s="356"/>
      <c r="AFB38" s="356"/>
      <c r="AFC38" s="356"/>
      <c r="AFD38" s="356"/>
      <c r="AFE38" s="356"/>
      <c r="AFF38" s="356"/>
      <c r="AFG38" s="356"/>
      <c r="AFH38" s="356"/>
      <c r="AFI38" s="356"/>
      <c r="AFJ38" s="356"/>
      <c r="AFK38" s="356"/>
      <c r="AFL38" s="356"/>
      <c r="AFM38" s="356"/>
      <c r="AFN38" s="356"/>
      <c r="AFO38" s="356"/>
      <c r="AFP38" s="356"/>
      <c r="AFQ38" s="356"/>
      <c r="AFR38" s="356"/>
      <c r="AFS38" s="356"/>
      <c r="AFT38" s="356"/>
      <c r="AFU38" s="356"/>
      <c r="AFV38" s="356"/>
      <c r="AFW38" s="356"/>
      <c r="AFX38" s="356"/>
      <c r="AFY38" s="356"/>
      <c r="AFZ38" s="356"/>
      <c r="AGA38" s="356"/>
    </row>
    <row r="39" spans="1:859" s="77" customFormat="1" ht="33.950000000000003" customHeight="1" x14ac:dyDescent="0.2">
      <c r="A39" s="184" t="str">
        <f ca="1">IF((O39="X"),"■",IF(OR((O39&gt;=120),(O39="N/A")),"▲",IF(AND((O39&gt;=90),(O39&lt;120)),"►",IF(AND((O39&lt;90),(O39&gt;=0)),"◄",IF((O39&lt;0),"▼","")))))</f>
        <v>▲</v>
      </c>
      <c r="B39" s="184" t="s">
        <v>20</v>
      </c>
      <c r="C39" s="194" t="s">
        <v>1361</v>
      </c>
      <c r="D39" s="194" t="s">
        <v>1328</v>
      </c>
      <c r="E39" s="194" t="s">
        <v>1328</v>
      </c>
      <c r="F39" s="194"/>
      <c r="G39" s="145" t="s">
        <v>1357</v>
      </c>
      <c r="H39" s="194" t="s">
        <v>1358</v>
      </c>
      <c r="I39" s="191">
        <v>165775</v>
      </c>
      <c r="J39" s="192"/>
      <c r="K39" s="192"/>
      <c r="L39" s="184" t="s">
        <v>27</v>
      </c>
      <c r="M39" s="193">
        <v>42019</v>
      </c>
      <c r="N39" s="193">
        <v>43845</v>
      </c>
      <c r="O39" s="199">
        <f ca="1">IF(N40="INDETERMINADO","N/A",IF(L39="ENCERRADO","X",N39-TODAY()))</f>
        <v>1626</v>
      </c>
      <c r="P39" s="194" t="s">
        <v>50</v>
      </c>
      <c r="Q39" s="183" t="s">
        <v>172</v>
      </c>
      <c r="R39" s="184" t="s">
        <v>30</v>
      </c>
      <c r="S39" s="195"/>
      <c r="T39" s="184" t="s">
        <v>30</v>
      </c>
      <c r="U39" s="195"/>
      <c r="V39" s="183" t="s">
        <v>1095</v>
      </c>
      <c r="W39" s="184"/>
      <c r="X39" s="356"/>
      <c r="Y39" s="356"/>
      <c r="Z39" s="356"/>
      <c r="AA39" s="356"/>
      <c r="AB39" s="356"/>
      <c r="AC39" s="356"/>
      <c r="AD39" s="356"/>
      <c r="AE39" s="356"/>
      <c r="AF39" s="356"/>
      <c r="AG39" s="356"/>
      <c r="AH39" s="356"/>
      <c r="AI39" s="356"/>
      <c r="AJ39" s="356"/>
      <c r="AK39" s="356"/>
      <c r="AL39" s="356"/>
      <c r="AM39" s="356"/>
      <c r="AN39" s="356"/>
      <c r="AO39" s="356"/>
      <c r="AP39" s="356"/>
      <c r="AQ39" s="356"/>
      <c r="AR39" s="356"/>
      <c r="AS39" s="356"/>
      <c r="AT39" s="356"/>
      <c r="AU39" s="356"/>
      <c r="AV39" s="356"/>
      <c r="AW39" s="356"/>
      <c r="AX39" s="356"/>
      <c r="AY39" s="356"/>
      <c r="AZ39" s="356"/>
      <c r="BA39" s="356"/>
      <c r="BB39" s="356"/>
      <c r="BC39" s="356"/>
      <c r="BD39" s="356"/>
      <c r="BE39" s="356"/>
      <c r="BF39" s="356"/>
      <c r="BG39" s="356"/>
      <c r="BH39" s="356"/>
      <c r="BI39" s="356"/>
      <c r="BJ39" s="356"/>
      <c r="BK39" s="356"/>
      <c r="BL39" s="356"/>
      <c r="BM39" s="356"/>
      <c r="BN39" s="356"/>
      <c r="BO39" s="356"/>
      <c r="BP39" s="356"/>
      <c r="BQ39" s="356"/>
      <c r="BR39" s="356"/>
      <c r="BS39" s="356"/>
      <c r="BT39" s="356"/>
      <c r="BU39" s="356"/>
      <c r="BV39" s="356"/>
      <c r="BW39" s="356"/>
      <c r="BX39" s="356"/>
      <c r="BY39" s="356"/>
      <c r="BZ39" s="356"/>
      <c r="CA39" s="356"/>
      <c r="CB39" s="356"/>
      <c r="CC39" s="356"/>
      <c r="CD39" s="356"/>
      <c r="CE39" s="356"/>
      <c r="CF39" s="356"/>
      <c r="CG39" s="356"/>
      <c r="CH39" s="356"/>
      <c r="CI39" s="356"/>
      <c r="CJ39" s="356"/>
      <c r="CK39" s="356"/>
      <c r="CL39" s="356"/>
      <c r="CM39" s="356"/>
      <c r="CN39" s="356"/>
      <c r="CO39" s="356"/>
      <c r="CP39" s="356"/>
      <c r="CQ39" s="356"/>
      <c r="CR39" s="356"/>
      <c r="CS39" s="356"/>
      <c r="CT39" s="356"/>
      <c r="CU39" s="356"/>
      <c r="CV39" s="356"/>
      <c r="CW39" s="356"/>
      <c r="CX39" s="356"/>
      <c r="CY39" s="356"/>
      <c r="CZ39" s="356"/>
      <c r="DA39" s="356"/>
      <c r="DB39" s="356"/>
      <c r="DC39" s="356"/>
      <c r="DD39" s="356"/>
      <c r="DE39" s="356"/>
      <c r="DF39" s="356"/>
      <c r="DG39" s="356"/>
      <c r="DH39" s="356"/>
      <c r="DI39" s="356"/>
      <c r="DJ39" s="356"/>
      <c r="DK39" s="356"/>
      <c r="DL39" s="356"/>
      <c r="DM39" s="356"/>
      <c r="DN39" s="356"/>
      <c r="DO39" s="356"/>
      <c r="DP39" s="356"/>
      <c r="DQ39" s="356"/>
      <c r="DR39" s="356"/>
      <c r="DS39" s="356"/>
      <c r="DT39" s="356"/>
      <c r="DU39" s="356"/>
      <c r="DV39" s="356"/>
      <c r="DW39" s="356"/>
      <c r="DX39" s="356"/>
      <c r="DY39" s="356"/>
      <c r="DZ39" s="356"/>
      <c r="EA39" s="356"/>
      <c r="EB39" s="356"/>
      <c r="EC39" s="356"/>
      <c r="ED39" s="356"/>
      <c r="EE39" s="356"/>
      <c r="EF39" s="356"/>
      <c r="EG39" s="356"/>
      <c r="EH39" s="356"/>
      <c r="EI39" s="356"/>
      <c r="EJ39" s="356"/>
      <c r="EK39" s="356"/>
      <c r="EL39" s="356"/>
      <c r="EM39" s="356"/>
      <c r="EN39" s="356"/>
      <c r="EO39" s="356"/>
      <c r="EP39" s="356"/>
      <c r="EQ39" s="356"/>
      <c r="ER39" s="356"/>
      <c r="ES39" s="356"/>
      <c r="ET39" s="356"/>
      <c r="EU39" s="356"/>
      <c r="EV39" s="356"/>
      <c r="EW39" s="356"/>
      <c r="EX39" s="356"/>
      <c r="EY39" s="356"/>
      <c r="EZ39" s="356"/>
      <c r="FA39" s="356"/>
      <c r="FB39" s="356"/>
      <c r="FC39" s="356"/>
      <c r="FD39" s="356"/>
      <c r="FE39" s="356"/>
      <c r="FF39" s="356"/>
      <c r="FG39" s="356"/>
      <c r="FH39" s="356"/>
      <c r="FI39" s="356"/>
      <c r="FJ39" s="356"/>
      <c r="FK39" s="356"/>
      <c r="FL39" s="356"/>
      <c r="FM39" s="356"/>
      <c r="FN39" s="356"/>
      <c r="FO39" s="356"/>
      <c r="FP39" s="356"/>
      <c r="FQ39" s="356"/>
      <c r="FR39" s="356"/>
      <c r="FS39" s="356"/>
      <c r="FT39" s="356"/>
      <c r="FU39" s="356"/>
      <c r="FV39" s="356"/>
      <c r="FW39" s="356"/>
      <c r="FX39" s="356"/>
      <c r="FY39" s="356"/>
      <c r="FZ39" s="356"/>
      <c r="GA39" s="356"/>
      <c r="GB39" s="356"/>
      <c r="GC39" s="356"/>
      <c r="GD39" s="356"/>
      <c r="GE39" s="356"/>
      <c r="GF39" s="356"/>
      <c r="GG39" s="356"/>
      <c r="GH39" s="356"/>
      <c r="GI39" s="356"/>
      <c r="GJ39" s="356"/>
      <c r="GK39" s="356"/>
      <c r="GL39" s="356"/>
      <c r="GM39" s="356"/>
      <c r="GN39" s="356"/>
      <c r="GO39" s="356"/>
      <c r="GP39" s="356"/>
      <c r="GQ39" s="356"/>
      <c r="GR39" s="356"/>
      <c r="GS39" s="356"/>
      <c r="GT39" s="356"/>
      <c r="GU39" s="356"/>
      <c r="GV39" s="356"/>
      <c r="GW39" s="356"/>
      <c r="GX39" s="356"/>
      <c r="GY39" s="356"/>
      <c r="GZ39" s="356"/>
      <c r="HA39" s="356"/>
      <c r="HB39" s="356"/>
      <c r="HC39" s="356"/>
      <c r="HD39" s="356"/>
      <c r="HE39" s="356"/>
      <c r="HF39" s="356"/>
      <c r="HG39" s="356"/>
      <c r="HH39" s="356"/>
      <c r="HI39" s="356"/>
      <c r="HJ39" s="356"/>
      <c r="HK39" s="356"/>
      <c r="HL39" s="356"/>
      <c r="HM39" s="356"/>
      <c r="HN39" s="356"/>
      <c r="HO39" s="356"/>
      <c r="HP39" s="356"/>
      <c r="HQ39" s="356"/>
      <c r="HR39" s="356"/>
      <c r="HS39" s="356"/>
      <c r="HT39" s="356"/>
      <c r="HU39" s="356"/>
      <c r="HV39" s="356"/>
      <c r="HW39" s="356"/>
      <c r="HX39" s="356"/>
      <c r="HY39" s="356"/>
      <c r="HZ39" s="356"/>
      <c r="IA39" s="356"/>
      <c r="IB39" s="356"/>
      <c r="IC39" s="356"/>
      <c r="ID39" s="356"/>
      <c r="IE39" s="356"/>
      <c r="IF39" s="356"/>
      <c r="IG39" s="356"/>
      <c r="IH39" s="356"/>
      <c r="II39" s="356"/>
      <c r="IJ39" s="356"/>
      <c r="IK39" s="356"/>
      <c r="IL39" s="356"/>
      <c r="IM39" s="356"/>
      <c r="IN39" s="356"/>
      <c r="IO39" s="356"/>
      <c r="IP39" s="356"/>
      <c r="IQ39" s="356"/>
      <c r="IR39" s="356"/>
      <c r="IS39" s="356"/>
      <c r="IT39" s="356"/>
      <c r="IU39" s="356"/>
      <c r="IV39" s="356"/>
      <c r="IW39" s="356"/>
      <c r="IX39" s="356"/>
      <c r="IY39" s="356"/>
      <c r="IZ39" s="356"/>
      <c r="JA39" s="356"/>
      <c r="JB39" s="356"/>
      <c r="JC39" s="356"/>
      <c r="JD39" s="356"/>
      <c r="JE39" s="356"/>
      <c r="JF39" s="356"/>
      <c r="JG39" s="356"/>
      <c r="JH39" s="356"/>
      <c r="JI39" s="356"/>
      <c r="JJ39" s="356"/>
      <c r="JK39" s="356"/>
      <c r="JL39" s="356"/>
      <c r="JM39" s="356"/>
      <c r="JN39" s="356"/>
      <c r="JO39" s="356"/>
      <c r="JP39" s="356"/>
      <c r="JQ39" s="356"/>
      <c r="JR39" s="356"/>
      <c r="JS39" s="356"/>
      <c r="JT39" s="356"/>
      <c r="JU39" s="356"/>
      <c r="JV39" s="356"/>
      <c r="JW39" s="356"/>
      <c r="JX39" s="356"/>
      <c r="JY39" s="356"/>
      <c r="JZ39" s="356"/>
      <c r="KA39" s="356"/>
      <c r="KB39" s="356"/>
      <c r="KC39" s="356"/>
      <c r="KD39" s="356"/>
      <c r="KE39" s="356"/>
      <c r="KF39" s="356"/>
      <c r="KG39" s="356"/>
      <c r="KH39" s="356"/>
      <c r="KI39" s="356"/>
      <c r="KJ39" s="356"/>
      <c r="KK39" s="356"/>
      <c r="KL39" s="356"/>
      <c r="KM39" s="356"/>
      <c r="KN39" s="356"/>
      <c r="KO39" s="356"/>
      <c r="KP39" s="356"/>
      <c r="KQ39" s="356"/>
      <c r="KR39" s="356"/>
      <c r="KS39" s="356"/>
      <c r="KT39" s="356"/>
      <c r="KU39" s="356"/>
      <c r="KV39" s="356"/>
      <c r="KW39" s="356"/>
      <c r="KX39" s="356"/>
      <c r="KY39" s="356"/>
      <c r="KZ39" s="356"/>
      <c r="LA39" s="356"/>
      <c r="LB39" s="356"/>
      <c r="LC39" s="356"/>
      <c r="LD39" s="356"/>
      <c r="LE39" s="356"/>
      <c r="LF39" s="356"/>
      <c r="LG39" s="356"/>
      <c r="LH39" s="356"/>
      <c r="LI39" s="356"/>
      <c r="LJ39" s="356"/>
      <c r="LK39" s="356"/>
      <c r="LL39" s="356"/>
      <c r="LM39" s="356"/>
      <c r="LN39" s="356"/>
      <c r="LO39" s="356"/>
      <c r="LP39" s="356"/>
      <c r="LQ39" s="356"/>
      <c r="LR39" s="356"/>
      <c r="LS39" s="356"/>
      <c r="LT39" s="356"/>
      <c r="LU39" s="356"/>
      <c r="LV39" s="356"/>
      <c r="LW39" s="356"/>
      <c r="LX39" s="356"/>
      <c r="LY39" s="356"/>
      <c r="LZ39" s="356"/>
      <c r="MA39" s="356"/>
      <c r="MB39" s="356"/>
      <c r="MC39" s="356"/>
      <c r="MD39" s="356"/>
      <c r="ME39" s="356"/>
      <c r="MF39" s="356"/>
      <c r="MG39" s="356"/>
      <c r="MH39" s="356"/>
      <c r="MI39" s="356"/>
      <c r="MJ39" s="356"/>
      <c r="MK39" s="356"/>
      <c r="ML39" s="356"/>
      <c r="MM39" s="356"/>
      <c r="MN39" s="356"/>
      <c r="MO39" s="356"/>
      <c r="MP39" s="356"/>
      <c r="MQ39" s="356"/>
      <c r="MR39" s="356"/>
      <c r="MS39" s="356"/>
      <c r="MT39" s="356"/>
      <c r="MU39" s="356"/>
      <c r="MV39" s="356"/>
      <c r="MW39" s="356"/>
      <c r="MX39" s="356"/>
      <c r="MY39" s="356"/>
      <c r="MZ39" s="356"/>
      <c r="NA39" s="356"/>
      <c r="NB39" s="356"/>
      <c r="NC39" s="356"/>
      <c r="ND39" s="356"/>
      <c r="NE39" s="356"/>
      <c r="NF39" s="356"/>
      <c r="NG39" s="356"/>
      <c r="NH39" s="356"/>
      <c r="NI39" s="356"/>
      <c r="NJ39" s="356"/>
      <c r="NK39" s="356"/>
      <c r="NL39" s="356"/>
      <c r="NM39" s="356"/>
      <c r="NN39" s="356"/>
      <c r="NO39" s="356"/>
      <c r="NP39" s="356"/>
      <c r="NQ39" s="356"/>
      <c r="NR39" s="356"/>
      <c r="NS39" s="356"/>
      <c r="NT39" s="356"/>
      <c r="NU39" s="356"/>
      <c r="NV39" s="356"/>
      <c r="NW39" s="356"/>
      <c r="NX39" s="356"/>
      <c r="NY39" s="356"/>
      <c r="NZ39" s="356"/>
      <c r="OA39" s="356"/>
      <c r="OB39" s="356"/>
      <c r="OC39" s="356"/>
      <c r="OD39" s="356"/>
      <c r="OE39" s="356"/>
      <c r="OF39" s="356"/>
      <c r="OG39" s="356"/>
      <c r="OH39" s="356"/>
      <c r="OI39" s="356"/>
      <c r="OJ39" s="356"/>
      <c r="OK39" s="356"/>
      <c r="OL39" s="356"/>
      <c r="OM39" s="356"/>
      <c r="ON39" s="356"/>
      <c r="OO39" s="356"/>
      <c r="OP39" s="356"/>
      <c r="OQ39" s="356"/>
      <c r="OR39" s="356"/>
      <c r="OS39" s="356"/>
      <c r="OT39" s="356"/>
      <c r="OU39" s="356"/>
      <c r="OV39" s="356"/>
      <c r="OW39" s="356"/>
      <c r="OX39" s="356"/>
      <c r="OY39" s="356"/>
      <c r="OZ39" s="356"/>
      <c r="PA39" s="356"/>
      <c r="PB39" s="356"/>
      <c r="PC39" s="356"/>
      <c r="PD39" s="356"/>
      <c r="PE39" s="356"/>
      <c r="PF39" s="356"/>
      <c r="PG39" s="356"/>
      <c r="PH39" s="356"/>
      <c r="PI39" s="356"/>
      <c r="PJ39" s="356"/>
      <c r="PK39" s="356"/>
      <c r="PL39" s="356"/>
      <c r="PM39" s="356"/>
      <c r="PN39" s="356"/>
      <c r="PO39" s="356"/>
      <c r="PP39" s="356"/>
      <c r="PQ39" s="356"/>
      <c r="PR39" s="356"/>
      <c r="PS39" s="356"/>
      <c r="PT39" s="356"/>
      <c r="PU39" s="356"/>
      <c r="PV39" s="356"/>
      <c r="PW39" s="356"/>
      <c r="PX39" s="356"/>
      <c r="PY39" s="356"/>
      <c r="PZ39" s="356"/>
      <c r="QA39" s="356"/>
      <c r="QB39" s="356"/>
      <c r="QC39" s="356"/>
      <c r="QD39" s="356"/>
      <c r="QE39" s="356"/>
      <c r="QF39" s="356"/>
      <c r="QG39" s="356"/>
      <c r="QH39" s="356"/>
      <c r="QI39" s="356"/>
      <c r="QJ39" s="356"/>
      <c r="QK39" s="356"/>
      <c r="QL39" s="356"/>
      <c r="QM39" s="356"/>
      <c r="QN39" s="356"/>
      <c r="QO39" s="356"/>
      <c r="QP39" s="356"/>
      <c r="QQ39" s="356"/>
      <c r="QR39" s="356"/>
      <c r="QS39" s="356"/>
      <c r="QT39" s="356"/>
      <c r="QU39" s="356"/>
      <c r="QV39" s="356"/>
      <c r="QW39" s="356"/>
      <c r="QX39" s="356"/>
      <c r="QY39" s="356"/>
      <c r="QZ39" s="356"/>
      <c r="RA39" s="356"/>
      <c r="RB39" s="356"/>
      <c r="RC39" s="356"/>
      <c r="RD39" s="356"/>
      <c r="RE39" s="356"/>
      <c r="RF39" s="356"/>
      <c r="RG39" s="356"/>
      <c r="RH39" s="356"/>
      <c r="RI39" s="356"/>
      <c r="RJ39" s="356"/>
      <c r="RK39" s="356"/>
      <c r="RL39" s="356"/>
      <c r="RM39" s="356"/>
      <c r="RN39" s="356"/>
      <c r="RO39" s="356"/>
      <c r="RP39" s="356"/>
      <c r="RQ39" s="356"/>
      <c r="RR39" s="356"/>
      <c r="RS39" s="356"/>
      <c r="RT39" s="356"/>
      <c r="RU39" s="356"/>
      <c r="RV39" s="356"/>
      <c r="RW39" s="356"/>
      <c r="RX39" s="356"/>
      <c r="RY39" s="356"/>
      <c r="RZ39" s="356"/>
      <c r="SA39" s="356"/>
      <c r="SB39" s="356"/>
      <c r="SC39" s="356"/>
      <c r="SD39" s="356"/>
      <c r="SE39" s="356"/>
      <c r="SF39" s="356"/>
      <c r="SG39" s="356"/>
      <c r="SH39" s="356"/>
      <c r="SI39" s="356"/>
      <c r="SJ39" s="356"/>
      <c r="SK39" s="356"/>
      <c r="SL39" s="356"/>
      <c r="SM39" s="356"/>
      <c r="SN39" s="356"/>
      <c r="SO39" s="356"/>
      <c r="SP39" s="356"/>
      <c r="SQ39" s="356"/>
      <c r="SR39" s="356"/>
      <c r="SS39" s="356"/>
      <c r="ST39" s="356"/>
      <c r="SU39" s="356"/>
      <c r="SV39" s="356"/>
      <c r="SW39" s="356"/>
      <c r="SX39" s="356"/>
      <c r="SY39" s="356"/>
      <c r="SZ39" s="356"/>
      <c r="TA39" s="356"/>
      <c r="TB39" s="356"/>
      <c r="TC39" s="356"/>
      <c r="TD39" s="356"/>
      <c r="TE39" s="356"/>
      <c r="TF39" s="356"/>
      <c r="TG39" s="356"/>
      <c r="TH39" s="356"/>
      <c r="TI39" s="356"/>
      <c r="TJ39" s="356"/>
      <c r="TK39" s="356"/>
      <c r="TL39" s="356"/>
      <c r="TM39" s="356"/>
      <c r="TN39" s="356"/>
      <c r="TO39" s="356"/>
      <c r="TP39" s="356"/>
      <c r="TQ39" s="356"/>
      <c r="TR39" s="356"/>
      <c r="TS39" s="356"/>
      <c r="TT39" s="356"/>
      <c r="TU39" s="356"/>
      <c r="TV39" s="356"/>
      <c r="TW39" s="356"/>
      <c r="TX39" s="356"/>
      <c r="TY39" s="356"/>
      <c r="TZ39" s="356"/>
      <c r="UA39" s="356"/>
      <c r="UB39" s="356"/>
      <c r="UC39" s="356"/>
      <c r="UD39" s="356"/>
      <c r="UE39" s="356"/>
      <c r="UF39" s="356"/>
      <c r="UG39" s="356"/>
      <c r="UH39" s="356"/>
      <c r="UI39" s="356"/>
      <c r="UJ39" s="356"/>
      <c r="UK39" s="356"/>
      <c r="UL39" s="356"/>
      <c r="UM39" s="356"/>
      <c r="UN39" s="356"/>
      <c r="UO39" s="356"/>
      <c r="UP39" s="356"/>
      <c r="UQ39" s="356"/>
      <c r="UR39" s="356"/>
      <c r="US39" s="356"/>
      <c r="UT39" s="356"/>
      <c r="UU39" s="356"/>
      <c r="UV39" s="356"/>
      <c r="UW39" s="356"/>
      <c r="UX39" s="356"/>
      <c r="UY39" s="356"/>
      <c r="UZ39" s="356"/>
      <c r="VA39" s="356"/>
      <c r="VB39" s="356"/>
      <c r="VC39" s="356"/>
      <c r="VD39" s="356"/>
      <c r="VE39" s="356"/>
      <c r="VF39" s="356"/>
      <c r="VG39" s="356"/>
      <c r="VH39" s="356"/>
      <c r="VI39" s="356"/>
      <c r="VJ39" s="356"/>
      <c r="VK39" s="356"/>
      <c r="VL39" s="356"/>
      <c r="VM39" s="356"/>
      <c r="VN39" s="356"/>
      <c r="VO39" s="356"/>
      <c r="VP39" s="356"/>
      <c r="VQ39" s="356"/>
      <c r="VR39" s="356"/>
      <c r="VS39" s="356"/>
      <c r="VT39" s="356"/>
      <c r="VU39" s="356"/>
      <c r="VV39" s="356"/>
      <c r="VW39" s="356"/>
      <c r="VX39" s="356"/>
      <c r="VY39" s="356"/>
      <c r="VZ39" s="356"/>
      <c r="WA39" s="356"/>
      <c r="WB39" s="356"/>
      <c r="WC39" s="356"/>
      <c r="WD39" s="356"/>
      <c r="WE39" s="356"/>
      <c r="WF39" s="356"/>
      <c r="WG39" s="356"/>
      <c r="WH39" s="356"/>
      <c r="WI39" s="356"/>
      <c r="WJ39" s="356"/>
      <c r="WK39" s="356"/>
      <c r="WL39" s="356"/>
      <c r="WM39" s="356"/>
      <c r="WN39" s="356"/>
      <c r="WO39" s="356"/>
      <c r="WP39" s="356"/>
      <c r="WQ39" s="356"/>
      <c r="WR39" s="356"/>
      <c r="WS39" s="356"/>
      <c r="WT39" s="356"/>
      <c r="WU39" s="356"/>
      <c r="WV39" s="356"/>
      <c r="WW39" s="356"/>
      <c r="WX39" s="356"/>
      <c r="WY39" s="356"/>
      <c r="WZ39" s="356"/>
      <c r="XA39" s="356"/>
      <c r="XB39" s="356"/>
      <c r="XC39" s="356"/>
      <c r="XD39" s="356"/>
      <c r="XE39" s="356"/>
      <c r="XF39" s="356"/>
      <c r="XG39" s="356"/>
      <c r="XH39" s="356"/>
      <c r="XI39" s="356"/>
      <c r="XJ39" s="356"/>
      <c r="XK39" s="356"/>
      <c r="XL39" s="356"/>
      <c r="XM39" s="356"/>
      <c r="XN39" s="356"/>
      <c r="XO39" s="356"/>
      <c r="XP39" s="356"/>
      <c r="XQ39" s="356"/>
      <c r="XR39" s="356"/>
      <c r="XS39" s="356"/>
      <c r="XT39" s="356"/>
      <c r="XU39" s="356"/>
      <c r="XV39" s="356"/>
      <c r="XW39" s="356"/>
      <c r="XX39" s="356"/>
      <c r="XY39" s="356"/>
      <c r="XZ39" s="356"/>
      <c r="YA39" s="356"/>
      <c r="YB39" s="356"/>
      <c r="YC39" s="356"/>
      <c r="YD39" s="356"/>
      <c r="YE39" s="356"/>
      <c r="YF39" s="356"/>
      <c r="YG39" s="356"/>
      <c r="YH39" s="356"/>
      <c r="YI39" s="356"/>
      <c r="YJ39" s="356"/>
      <c r="YK39" s="356"/>
      <c r="YL39" s="356"/>
      <c r="YM39" s="356"/>
      <c r="YN39" s="356"/>
      <c r="YO39" s="356"/>
      <c r="YP39" s="356"/>
      <c r="YQ39" s="356"/>
      <c r="YR39" s="356"/>
      <c r="YS39" s="356"/>
      <c r="YT39" s="356"/>
      <c r="YU39" s="356"/>
      <c r="YV39" s="356"/>
      <c r="YW39" s="356"/>
      <c r="YX39" s="356"/>
      <c r="YY39" s="356"/>
      <c r="YZ39" s="356"/>
      <c r="ZA39" s="356"/>
      <c r="ZB39" s="356"/>
      <c r="ZC39" s="356"/>
      <c r="ZD39" s="356"/>
      <c r="ZE39" s="356"/>
      <c r="ZF39" s="356"/>
      <c r="ZG39" s="356"/>
      <c r="ZH39" s="356"/>
      <c r="ZI39" s="356"/>
      <c r="ZJ39" s="356"/>
      <c r="ZK39" s="356"/>
      <c r="ZL39" s="356"/>
      <c r="ZM39" s="356"/>
      <c r="ZN39" s="356"/>
      <c r="ZO39" s="356"/>
      <c r="ZP39" s="356"/>
      <c r="ZQ39" s="356"/>
      <c r="ZR39" s="356"/>
      <c r="ZS39" s="356"/>
      <c r="ZT39" s="356"/>
      <c r="ZU39" s="356"/>
      <c r="ZV39" s="356"/>
      <c r="ZW39" s="356"/>
      <c r="ZX39" s="356"/>
      <c r="ZY39" s="356"/>
      <c r="ZZ39" s="356"/>
      <c r="AAA39" s="356"/>
      <c r="AAB39" s="356"/>
      <c r="AAC39" s="356"/>
      <c r="AAD39" s="356"/>
      <c r="AAE39" s="356"/>
      <c r="AAF39" s="356"/>
      <c r="AAG39" s="356"/>
      <c r="AAH39" s="356"/>
      <c r="AAI39" s="356"/>
      <c r="AAJ39" s="356"/>
      <c r="AAK39" s="356"/>
      <c r="AAL39" s="356"/>
      <c r="AAM39" s="356"/>
      <c r="AAN39" s="356"/>
      <c r="AAO39" s="356"/>
      <c r="AAP39" s="356"/>
      <c r="AAQ39" s="356"/>
      <c r="AAR39" s="356"/>
      <c r="AAS39" s="356"/>
      <c r="AAT39" s="356"/>
      <c r="AAU39" s="356"/>
      <c r="AAV39" s="356"/>
      <c r="AAW39" s="356"/>
      <c r="AAX39" s="356"/>
      <c r="AAY39" s="356"/>
      <c r="AAZ39" s="356"/>
      <c r="ABA39" s="356"/>
      <c r="ABB39" s="356"/>
      <c r="ABC39" s="356"/>
      <c r="ABD39" s="356"/>
      <c r="ABE39" s="356"/>
      <c r="ABF39" s="356"/>
      <c r="ABG39" s="356"/>
      <c r="ABH39" s="356"/>
      <c r="ABI39" s="356"/>
      <c r="ABJ39" s="356"/>
      <c r="ABK39" s="356"/>
      <c r="ABL39" s="356"/>
      <c r="ABM39" s="356"/>
      <c r="ABN39" s="356"/>
      <c r="ABO39" s="356"/>
      <c r="ABP39" s="356"/>
      <c r="ABQ39" s="356"/>
      <c r="ABR39" s="356"/>
      <c r="ABS39" s="356"/>
      <c r="ABT39" s="356"/>
      <c r="ABU39" s="356"/>
      <c r="ABV39" s="356"/>
      <c r="ABW39" s="356"/>
      <c r="ABX39" s="356"/>
      <c r="ABY39" s="356"/>
      <c r="ABZ39" s="356"/>
      <c r="ACA39" s="356"/>
      <c r="ACB39" s="356"/>
      <c r="ACC39" s="356"/>
      <c r="ACD39" s="356"/>
      <c r="ACE39" s="356"/>
      <c r="ACF39" s="356"/>
      <c r="ACG39" s="356"/>
      <c r="ACH39" s="356"/>
      <c r="ACI39" s="356"/>
      <c r="ACJ39" s="356"/>
      <c r="ACK39" s="356"/>
      <c r="ACL39" s="356"/>
      <c r="ACM39" s="356"/>
      <c r="ACN39" s="356"/>
      <c r="ACO39" s="356"/>
      <c r="ACP39" s="356"/>
      <c r="ACQ39" s="356"/>
      <c r="ACR39" s="356"/>
      <c r="ACS39" s="356"/>
      <c r="ACT39" s="356"/>
      <c r="ACU39" s="356"/>
      <c r="ACV39" s="356"/>
      <c r="ACW39" s="356"/>
      <c r="ACX39" s="356"/>
      <c r="ACY39" s="356"/>
      <c r="ACZ39" s="356"/>
      <c r="ADA39" s="356"/>
      <c r="ADB39" s="356"/>
      <c r="ADC39" s="356"/>
      <c r="ADD39" s="356"/>
      <c r="ADE39" s="356"/>
      <c r="ADF39" s="356"/>
      <c r="ADG39" s="356"/>
      <c r="ADH39" s="356"/>
      <c r="ADI39" s="356"/>
      <c r="ADJ39" s="356"/>
      <c r="ADK39" s="356"/>
      <c r="ADL39" s="356"/>
      <c r="ADM39" s="356"/>
      <c r="ADN39" s="356"/>
      <c r="ADO39" s="356"/>
      <c r="ADP39" s="356"/>
      <c r="ADQ39" s="356"/>
      <c r="ADR39" s="356"/>
      <c r="ADS39" s="356"/>
      <c r="ADT39" s="356"/>
      <c r="ADU39" s="356"/>
      <c r="ADV39" s="356"/>
      <c r="ADW39" s="356"/>
      <c r="ADX39" s="356"/>
      <c r="ADY39" s="356"/>
      <c r="ADZ39" s="356"/>
      <c r="AEA39" s="356"/>
      <c r="AEB39" s="356"/>
      <c r="AEC39" s="356"/>
      <c r="AED39" s="356"/>
      <c r="AEE39" s="356"/>
      <c r="AEF39" s="356"/>
      <c r="AEG39" s="356"/>
      <c r="AEH39" s="356"/>
      <c r="AEI39" s="356"/>
      <c r="AEJ39" s="356"/>
      <c r="AEK39" s="356"/>
      <c r="AEL39" s="356"/>
      <c r="AEM39" s="356"/>
      <c r="AEN39" s="356"/>
      <c r="AEO39" s="356"/>
      <c r="AEP39" s="356"/>
      <c r="AEQ39" s="356"/>
      <c r="AER39" s="356"/>
      <c r="AES39" s="356"/>
      <c r="AET39" s="356"/>
      <c r="AEU39" s="356"/>
      <c r="AEV39" s="356"/>
      <c r="AEW39" s="356"/>
      <c r="AEX39" s="356"/>
      <c r="AEY39" s="356"/>
      <c r="AEZ39" s="356"/>
      <c r="AFA39" s="356"/>
      <c r="AFB39" s="356"/>
      <c r="AFC39" s="356"/>
      <c r="AFD39" s="356"/>
      <c r="AFE39" s="356"/>
      <c r="AFF39" s="356"/>
      <c r="AFG39" s="356"/>
      <c r="AFH39" s="356"/>
      <c r="AFI39" s="356"/>
      <c r="AFJ39" s="356"/>
      <c r="AFK39" s="356"/>
      <c r="AFL39" s="356"/>
      <c r="AFM39" s="356"/>
      <c r="AFN39" s="356"/>
      <c r="AFO39" s="356"/>
      <c r="AFP39" s="356"/>
      <c r="AFQ39" s="356"/>
      <c r="AFR39" s="356"/>
      <c r="AFS39" s="356"/>
      <c r="AFT39" s="356"/>
      <c r="AFU39" s="356"/>
      <c r="AFV39" s="356"/>
      <c r="AFW39" s="356"/>
      <c r="AFX39" s="356"/>
      <c r="AFY39" s="356"/>
      <c r="AFZ39" s="356"/>
      <c r="AGA39" s="356"/>
    </row>
    <row r="40" spans="1:859" s="77" customFormat="1" ht="33.950000000000003" customHeight="1" x14ac:dyDescent="0.2">
      <c r="A40" s="261" t="str">
        <f ca="1">IF((O40="X"),"■",IF(OR((O40&gt;=120),(O40="N/A")),"▲",IF(AND((O40&gt;=90),(O40&lt;120)),"►",IF(AND((O40&lt;90),(O40&gt;=0)),"◄",IF((O40&lt;0),"▼","")))))</f>
        <v>■</v>
      </c>
      <c r="B40" s="261" t="s">
        <v>20</v>
      </c>
      <c r="C40" s="293" t="s">
        <v>342</v>
      </c>
      <c r="D40" s="261" t="s">
        <v>22</v>
      </c>
      <c r="E40" s="261" t="s">
        <v>343</v>
      </c>
      <c r="F40" s="261" t="s">
        <v>344</v>
      </c>
      <c r="G40" s="289" t="s">
        <v>345</v>
      </c>
      <c r="H40" s="261" t="s">
        <v>346</v>
      </c>
      <c r="I40" s="290">
        <v>3173280</v>
      </c>
      <c r="J40" s="290">
        <v>2154696.36</v>
      </c>
      <c r="K40" s="291">
        <f>I40-J40</f>
        <v>1018583.6400000001</v>
      </c>
      <c r="L40" s="177" t="s">
        <v>519</v>
      </c>
      <c r="M40" s="292">
        <v>42155</v>
      </c>
      <c r="N40" s="292">
        <v>42207</v>
      </c>
      <c r="O40" s="261" t="str">
        <f ca="1">IF((N40="INDETERMINADO"),"N/A",IF((L40="ENCERRADO"),"X",(N40-TODAY())))</f>
        <v>X</v>
      </c>
      <c r="P40" s="293" t="s">
        <v>65</v>
      </c>
      <c r="Q40" s="179" t="s">
        <v>216</v>
      </c>
      <c r="R40" s="261" t="s">
        <v>30</v>
      </c>
      <c r="S40" s="177" t="s">
        <v>167</v>
      </c>
      <c r="T40" s="177"/>
      <c r="U40" s="293" t="s">
        <v>43</v>
      </c>
      <c r="V40" s="179" t="s">
        <v>1095</v>
      </c>
      <c r="W40" s="177" t="s">
        <v>1471</v>
      </c>
      <c r="X40" s="356"/>
      <c r="Y40" s="356"/>
      <c r="Z40" s="356"/>
      <c r="AA40" s="356"/>
      <c r="AB40" s="356"/>
      <c r="AC40" s="356"/>
      <c r="AD40" s="356"/>
      <c r="AE40" s="356"/>
      <c r="AF40" s="356"/>
      <c r="AG40" s="356"/>
      <c r="AH40" s="356"/>
      <c r="AI40" s="356"/>
      <c r="AJ40" s="356"/>
      <c r="AK40" s="356"/>
      <c r="AL40" s="356"/>
      <c r="AM40" s="356"/>
      <c r="AN40" s="356"/>
      <c r="AO40" s="356"/>
      <c r="AP40" s="356"/>
      <c r="AQ40" s="356"/>
      <c r="AR40" s="356"/>
      <c r="AS40" s="356"/>
      <c r="AT40" s="356"/>
      <c r="AU40" s="356"/>
      <c r="AV40" s="356"/>
      <c r="AW40" s="356"/>
      <c r="AX40" s="356"/>
      <c r="AY40" s="356"/>
      <c r="AZ40" s="356"/>
      <c r="BA40" s="356"/>
      <c r="BB40" s="356"/>
      <c r="BC40" s="356"/>
      <c r="BD40" s="356"/>
      <c r="BE40" s="356"/>
      <c r="BF40" s="356"/>
      <c r="BG40" s="356"/>
      <c r="BH40" s="356"/>
      <c r="BI40" s="356"/>
      <c r="BJ40" s="356"/>
      <c r="BK40" s="356"/>
      <c r="BL40" s="356"/>
      <c r="BM40" s="356"/>
      <c r="BN40" s="356"/>
      <c r="BO40" s="356"/>
      <c r="BP40" s="356"/>
      <c r="BQ40" s="356"/>
      <c r="BR40" s="356"/>
      <c r="BS40" s="356"/>
      <c r="BT40" s="356"/>
      <c r="BU40" s="356"/>
      <c r="BV40" s="356"/>
      <c r="BW40" s="356"/>
      <c r="BX40" s="356"/>
      <c r="BY40" s="356"/>
      <c r="BZ40" s="356"/>
      <c r="CA40" s="356"/>
      <c r="CB40" s="356"/>
      <c r="CC40" s="356"/>
      <c r="CD40" s="356"/>
      <c r="CE40" s="356"/>
      <c r="CF40" s="356"/>
      <c r="CG40" s="356"/>
      <c r="CH40" s="356"/>
      <c r="CI40" s="356"/>
      <c r="CJ40" s="356"/>
      <c r="CK40" s="356"/>
      <c r="CL40" s="356"/>
      <c r="CM40" s="356"/>
      <c r="CN40" s="356"/>
      <c r="CO40" s="356"/>
      <c r="CP40" s="356"/>
      <c r="CQ40" s="356"/>
      <c r="CR40" s="356"/>
      <c r="CS40" s="356"/>
      <c r="CT40" s="356"/>
      <c r="CU40" s="356"/>
      <c r="CV40" s="356"/>
      <c r="CW40" s="356"/>
      <c r="CX40" s="356"/>
      <c r="CY40" s="356"/>
      <c r="CZ40" s="356"/>
      <c r="DA40" s="356"/>
      <c r="DB40" s="356"/>
      <c r="DC40" s="356"/>
      <c r="DD40" s="356"/>
      <c r="DE40" s="356"/>
      <c r="DF40" s="356"/>
      <c r="DG40" s="356"/>
      <c r="DH40" s="356"/>
      <c r="DI40" s="356"/>
      <c r="DJ40" s="356"/>
      <c r="DK40" s="356"/>
      <c r="DL40" s="356"/>
      <c r="DM40" s="356"/>
      <c r="DN40" s="356"/>
      <c r="DO40" s="356"/>
      <c r="DP40" s="356"/>
      <c r="DQ40" s="356"/>
      <c r="DR40" s="356"/>
      <c r="DS40" s="356"/>
      <c r="DT40" s="356"/>
      <c r="DU40" s="356"/>
      <c r="DV40" s="356"/>
      <c r="DW40" s="356"/>
      <c r="DX40" s="356"/>
      <c r="DY40" s="356"/>
      <c r="DZ40" s="356"/>
      <c r="EA40" s="356"/>
      <c r="EB40" s="356"/>
      <c r="EC40" s="356"/>
      <c r="ED40" s="356"/>
      <c r="EE40" s="356"/>
      <c r="EF40" s="356"/>
      <c r="EG40" s="356"/>
      <c r="EH40" s="356"/>
      <c r="EI40" s="356"/>
      <c r="EJ40" s="356"/>
      <c r="EK40" s="356"/>
      <c r="EL40" s="356"/>
      <c r="EM40" s="356"/>
      <c r="EN40" s="356"/>
      <c r="EO40" s="356"/>
      <c r="EP40" s="356"/>
      <c r="EQ40" s="356"/>
      <c r="ER40" s="356"/>
      <c r="ES40" s="356"/>
      <c r="ET40" s="356"/>
      <c r="EU40" s="356"/>
      <c r="EV40" s="356"/>
      <c r="EW40" s="356"/>
      <c r="EX40" s="356"/>
      <c r="EY40" s="356"/>
      <c r="EZ40" s="356"/>
      <c r="FA40" s="356"/>
      <c r="FB40" s="356"/>
      <c r="FC40" s="356"/>
      <c r="FD40" s="356"/>
      <c r="FE40" s="356"/>
      <c r="FF40" s="356"/>
      <c r="FG40" s="356"/>
      <c r="FH40" s="356"/>
      <c r="FI40" s="356"/>
      <c r="FJ40" s="356"/>
      <c r="FK40" s="356"/>
      <c r="FL40" s="356"/>
      <c r="FM40" s="356"/>
      <c r="FN40" s="356"/>
      <c r="FO40" s="356"/>
      <c r="FP40" s="356"/>
      <c r="FQ40" s="356"/>
      <c r="FR40" s="356"/>
      <c r="FS40" s="356"/>
      <c r="FT40" s="356"/>
      <c r="FU40" s="356"/>
      <c r="FV40" s="356"/>
      <c r="FW40" s="356"/>
      <c r="FX40" s="356"/>
      <c r="FY40" s="356"/>
      <c r="FZ40" s="356"/>
      <c r="GA40" s="356"/>
      <c r="GB40" s="356"/>
      <c r="GC40" s="356"/>
      <c r="GD40" s="356"/>
      <c r="GE40" s="356"/>
      <c r="GF40" s="356"/>
      <c r="GG40" s="356"/>
      <c r="GH40" s="356"/>
      <c r="GI40" s="356"/>
      <c r="GJ40" s="356"/>
      <c r="GK40" s="356"/>
      <c r="GL40" s="356"/>
      <c r="GM40" s="356"/>
      <c r="GN40" s="356"/>
      <c r="GO40" s="356"/>
      <c r="GP40" s="356"/>
      <c r="GQ40" s="356"/>
      <c r="GR40" s="356"/>
      <c r="GS40" s="356"/>
      <c r="GT40" s="356"/>
      <c r="GU40" s="356"/>
      <c r="GV40" s="356"/>
      <c r="GW40" s="356"/>
      <c r="GX40" s="356"/>
      <c r="GY40" s="356"/>
      <c r="GZ40" s="356"/>
      <c r="HA40" s="356"/>
      <c r="HB40" s="356"/>
      <c r="HC40" s="356"/>
      <c r="HD40" s="356"/>
      <c r="HE40" s="356"/>
      <c r="HF40" s="356"/>
      <c r="HG40" s="356"/>
      <c r="HH40" s="356"/>
      <c r="HI40" s="356"/>
      <c r="HJ40" s="356"/>
      <c r="HK40" s="356"/>
      <c r="HL40" s="356"/>
      <c r="HM40" s="356"/>
      <c r="HN40" s="356"/>
      <c r="HO40" s="356"/>
      <c r="HP40" s="356"/>
      <c r="HQ40" s="356"/>
      <c r="HR40" s="356"/>
      <c r="HS40" s="356"/>
      <c r="HT40" s="356"/>
      <c r="HU40" s="356"/>
      <c r="HV40" s="356"/>
      <c r="HW40" s="356"/>
      <c r="HX40" s="356"/>
      <c r="HY40" s="356"/>
      <c r="HZ40" s="356"/>
      <c r="IA40" s="356"/>
      <c r="IB40" s="356"/>
      <c r="IC40" s="356"/>
      <c r="ID40" s="356"/>
      <c r="IE40" s="356"/>
      <c r="IF40" s="356"/>
      <c r="IG40" s="356"/>
      <c r="IH40" s="356"/>
      <c r="II40" s="356"/>
      <c r="IJ40" s="356"/>
      <c r="IK40" s="356"/>
      <c r="IL40" s="356"/>
      <c r="IM40" s="356"/>
      <c r="IN40" s="356"/>
      <c r="IO40" s="356"/>
      <c r="IP40" s="356"/>
      <c r="IQ40" s="356"/>
      <c r="IR40" s="356"/>
      <c r="IS40" s="356"/>
      <c r="IT40" s="356"/>
      <c r="IU40" s="356"/>
      <c r="IV40" s="356"/>
      <c r="IW40" s="356"/>
      <c r="IX40" s="356"/>
      <c r="IY40" s="356"/>
      <c r="IZ40" s="356"/>
      <c r="JA40" s="356"/>
      <c r="JB40" s="356"/>
      <c r="JC40" s="356"/>
      <c r="JD40" s="356"/>
      <c r="JE40" s="356"/>
      <c r="JF40" s="356"/>
      <c r="JG40" s="356"/>
      <c r="JH40" s="356"/>
      <c r="JI40" s="356"/>
      <c r="JJ40" s="356"/>
      <c r="JK40" s="356"/>
      <c r="JL40" s="356"/>
      <c r="JM40" s="356"/>
      <c r="JN40" s="356"/>
      <c r="JO40" s="356"/>
      <c r="JP40" s="356"/>
      <c r="JQ40" s="356"/>
      <c r="JR40" s="356"/>
      <c r="JS40" s="356"/>
      <c r="JT40" s="356"/>
      <c r="JU40" s="356"/>
      <c r="JV40" s="356"/>
      <c r="JW40" s="356"/>
      <c r="JX40" s="356"/>
      <c r="JY40" s="356"/>
      <c r="JZ40" s="356"/>
      <c r="KA40" s="356"/>
      <c r="KB40" s="356"/>
      <c r="KC40" s="356"/>
      <c r="KD40" s="356"/>
      <c r="KE40" s="356"/>
      <c r="KF40" s="356"/>
      <c r="KG40" s="356"/>
      <c r="KH40" s="356"/>
      <c r="KI40" s="356"/>
      <c r="KJ40" s="356"/>
      <c r="KK40" s="356"/>
      <c r="KL40" s="356"/>
      <c r="KM40" s="356"/>
      <c r="KN40" s="356"/>
      <c r="KO40" s="356"/>
      <c r="KP40" s="356"/>
      <c r="KQ40" s="356"/>
      <c r="KR40" s="356"/>
      <c r="KS40" s="356"/>
      <c r="KT40" s="356"/>
      <c r="KU40" s="356"/>
      <c r="KV40" s="356"/>
      <c r="KW40" s="356"/>
      <c r="KX40" s="356"/>
      <c r="KY40" s="356"/>
      <c r="KZ40" s="356"/>
      <c r="LA40" s="356"/>
      <c r="LB40" s="356"/>
      <c r="LC40" s="356"/>
      <c r="LD40" s="356"/>
      <c r="LE40" s="356"/>
      <c r="LF40" s="356"/>
      <c r="LG40" s="356"/>
      <c r="LH40" s="356"/>
      <c r="LI40" s="356"/>
      <c r="LJ40" s="356"/>
      <c r="LK40" s="356"/>
      <c r="LL40" s="356"/>
      <c r="LM40" s="356"/>
      <c r="LN40" s="356"/>
      <c r="LO40" s="356"/>
      <c r="LP40" s="356"/>
      <c r="LQ40" s="356"/>
      <c r="LR40" s="356"/>
      <c r="LS40" s="356"/>
      <c r="LT40" s="356"/>
      <c r="LU40" s="356"/>
      <c r="LV40" s="356"/>
      <c r="LW40" s="356"/>
      <c r="LX40" s="356"/>
      <c r="LY40" s="356"/>
      <c r="LZ40" s="356"/>
      <c r="MA40" s="356"/>
      <c r="MB40" s="356"/>
      <c r="MC40" s="356"/>
      <c r="MD40" s="356"/>
      <c r="ME40" s="356"/>
      <c r="MF40" s="356"/>
      <c r="MG40" s="356"/>
      <c r="MH40" s="356"/>
      <c r="MI40" s="356"/>
      <c r="MJ40" s="356"/>
      <c r="MK40" s="356"/>
      <c r="ML40" s="356"/>
      <c r="MM40" s="356"/>
      <c r="MN40" s="356"/>
      <c r="MO40" s="356"/>
      <c r="MP40" s="356"/>
      <c r="MQ40" s="356"/>
      <c r="MR40" s="356"/>
      <c r="MS40" s="356"/>
      <c r="MT40" s="356"/>
      <c r="MU40" s="356"/>
      <c r="MV40" s="356"/>
      <c r="MW40" s="356"/>
      <c r="MX40" s="356"/>
      <c r="MY40" s="356"/>
      <c r="MZ40" s="356"/>
      <c r="NA40" s="356"/>
      <c r="NB40" s="356"/>
      <c r="NC40" s="356"/>
      <c r="ND40" s="356"/>
      <c r="NE40" s="356"/>
      <c r="NF40" s="356"/>
      <c r="NG40" s="356"/>
      <c r="NH40" s="356"/>
      <c r="NI40" s="356"/>
      <c r="NJ40" s="356"/>
      <c r="NK40" s="356"/>
      <c r="NL40" s="356"/>
      <c r="NM40" s="356"/>
      <c r="NN40" s="356"/>
      <c r="NO40" s="356"/>
      <c r="NP40" s="356"/>
      <c r="NQ40" s="356"/>
      <c r="NR40" s="356"/>
      <c r="NS40" s="356"/>
      <c r="NT40" s="356"/>
      <c r="NU40" s="356"/>
      <c r="NV40" s="356"/>
      <c r="NW40" s="356"/>
      <c r="NX40" s="356"/>
      <c r="NY40" s="356"/>
      <c r="NZ40" s="356"/>
      <c r="OA40" s="356"/>
      <c r="OB40" s="356"/>
      <c r="OC40" s="356"/>
      <c r="OD40" s="356"/>
      <c r="OE40" s="356"/>
      <c r="OF40" s="356"/>
      <c r="OG40" s="356"/>
      <c r="OH40" s="356"/>
      <c r="OI40" s="356"/>
      <c r="OJ40" s="356"/>
      <c r="OK40" s="356"/>
      <c r="OL40" s="356"/>
      <c r="OM40" s="356"/>
      <c r="ON40" s="356"/>
      <c r="OO40" s="356"/>
      <c r="OP40" s="356"/>
      <c r="OQ40" s="356"/>
      <c r="OR40" s="356"/>
      <c r="OS40" s="356"/>
      <c r="OT40" s="356"/>
      <c r="OU40" s="356"/>
      <c r="OV40" s="356"/>
      <c r="OW40" s="356"/>
      <c r="OX40" s="356"/>
      <c r="OY40" s="356"/>
      <c r="OZ40" s="356"/>
      <c r="PA40" s="356"/>
      <c r="PB40" s="356"/>
      <c r="PC40" s="356"/>
      <c r="PD40" s="356"/>
      <c r="PE40" s="356"/>
      <c r="PF40" s="356"/>
      <c r="PG40" s="356"/>
      <c r="PH40" s="356"/>
      <c r="PI40" s="356"/>
      <c r="PJ40" s="356"/>
      <c r="PK40" s="356"/>
      <c r="PL40" s="356"/>
      <c r="PM40" s="356"/>
      <c r="PN40" s="356"/>
      <c r="PO40" s="356"/>
      <c r="PP40" s="356"/>
      <c r="PQ40" s="356"/>
      <c r="PR40" s="356"/>
      <c r="PS40" s="356"/>
      <c r="PT40" s="356"/>
      <c r="PU40" s="356"/>
      <c r="PV40" s="356"/>
      <c r="PW40" s="356"/>
      <c r="PX40" s="356"/>
      <c r="PY40" s="356"/>
      <c r="PZ40" s="356"/>
      <c r="QA40" s="356"/>
      <c r="QB40" s="356"/>
      <c r="QC40" s="356"/>
      <c r="QD40" s="356"/>
      <c r="QE40" s="356"/>
      <c r="QF40" s="356"/>
      <c r="QG40" s="356"/>
      <c r="QH40" s="356"/>
      <c r="QI40" s="356"/>
      <c r="QJ40" s="356"/>
      <c r="QK40" s="356"/>
      <c r="QL40" s="356"/>
      <c r="QM40" s="356"/>
      <c r="QN40" s="356"/>
      <c r="QO40" s="356"/>
      <c r="QP40" s="356"/>
      <c r="QQ40" s="356"/>
      <c r="QR40" s="356"/>
      <c r="QS40" s="356"/>
      <c r="QT40" s="356"/>
      <c r="QU40" s="356"/>
      <c r="QV40" s="356"/>
      <c r="QW40" s="356"/>
      <c r="QX40" s="356"/>
      <c r="QY40" s="356"/>
      <c r="QZ40" s="356"/>
      <c r="RA40" s="356"/>
      <c r="RB40" s="356"/>
      <c r="RC40" s="356"/>
      <c r="RD40" s="356"/>
      <c r="RE40" s="356"/>
      <c r="RF40" s="356"/>
      <c r="RG40" s="356"/>
      <c r="RH40" s="356"/>
      <c r="RI40" s="356"/>
      <c r="RJ40" s="356"/>
      <c r="RK40" s="356"/>
      <c r="RL40" s="356"/>
      <c r="RM40" s="356"/>
      <c r="RN40" s="356"/>
      <c r="RO40" s="356"/>
      <c r="RP40" s="356"/>
      <c r="RQ40" s="356"/>
      <c r="RR40" s="356"/>
      <c r="RS40" s="356"/>
      <c r="RT40" s="356"/>
      <c r="RU40" s="356"/>
      <c r="RV40" s="356"/>
      <c r="RW40" s="356"/>
      <c r="RX40" s="356"/>
      <c r="RY40" s="356"/>
      <c r="RZ40" s="356"/>
      <c r="SA40" s="356"/>
      <c r="SB40" s="356"/>
      <c r="SC40" s="356"/>
      <c r="SD40" s="356"/>
      <c r="SE40" s="356"/>
      <c r="SF40" s="356"/>
      <c r="SG40" s="356"/>
      <c r="SH40" s="356"/>
      <c r="SI40" s="356"/>
      <c r="SJ40" s="356"/>
      <c r="SK40" s="356"/>
      <c r="SL40" s="356"/>
      <c r="SM40" s="356"/>
      <c r="SN40" s="356"/>
      <c r="SO40" s="356"/>
      <c r="SP40" s="356"/>
      <c r="SQ40" s="356"/>
      <c r="SR40" s="356"/>
      <c r="SS40" s="356"/>
      <c r="ST40" s="356"/>
      <c r="SU40" s="356"/>
      <c r="SV40" s="356"/>
      <c r="SW40" s="356"/>
      <c r="SX40" s="356"/>
      <c r="SY40" s="356"/>
      <c r="SZ40" s="356"/>
      <c r="TA40" s="356"/>
      <c r="TB40" s="356"/>
      <c r="TC40" s="356"/>
      <c r="TD40" s="356"/>
      <c r="TE40" s="356"/>
      <c r="TF40" s="356"/>
      <c r="TG40" s="356"/>
      <c r="TH40" s="356"/>
      <c r="TI40" s="356"/>
      <c r="TJ40" s="356"/>
      <c r="TK40" s="356"/>
      <c r="TL40" s="356"/>
      <c r="TM40" s="356"/>
      <c r="TN40" s="356"/>
      <c r="TO40" s="356"/>
      <c r="TP40" s="356"/>
      <c r="TQ40" s="356"/>
      <c r="TR40" s="356"/>
      <c r="TS40" s="356"/>
      <c r="TT40" s="356"/>
      <c r="TU40" s="356"/>
      <c r="TV40" s="356"/>
      <c r="TW40" s="356"/>
      <c r="TX40" s="356"/>
      <c r="TY40" s="356"/>
      <c r="TZ40" s="356"/>
      <c r="UA40" s="356"/>
      <c r="UB40" s="356"/>
      <c r="UC40" s="356"/>
      <c r="UD40" s="356"/>
      <c r="UE40" s="356"/>
      <c r="UF40" s="356"/>
      <c r="UG40" s="356"/>
      <c r="UH40" s="356"/>
      <c r="UI40" s="356"/>
      <c r="UJ40" s="356"/>
      <c r="UK40" s="356"/>
      <c r="UL40" s="356"/>
      <c r="UM40" s="356"/>
      <c r="UN40" s="356"/>
      <c r="UO40" s="356"/>
      <c r="UP40" s="356"/>
      <c r="UQ40" s="356"/>
      <c r="UR40" s="356"/>
      <c r="US40" s="356"/>
      <c r="UT40" s="356"/>
      <c r="UU40" s="356"/>
      <c r="UV40" s="356"/>
      <c r="UW40" s="356"/>
      <c r="UX40" s="356"/>
      <c r="UY40" s="356"/>
      <c r="UZ40" s="356"/>
      <c r="VA40" s="356"/>
      <c r="VB40" s="356"/>
      <c r="VC40" s="356"/>
      <c r="VD40" s="356"/>
      <c r="VE40" s="356"/>
      <c r="VF40" s="356"/>
      <c r="VG40" s="356"/>
      <c r="VH40" s="356"/>
      <c r="VI40" s="356"/>
      <c r="VJ40" s="356"/>
      <c r="VK40" s="356"/>
      <c r="VL40" s="356"/>
      <c r="VM40" s="356"/>
      <c r="VN40" s="356"/>
      <c r="VO40" s="356"/>
      <c r="VP40" s="356"/>
      <c r="VQ40" s="356"/>
      <c r="VR40" s="356"/>
      <c r="VS40" s="356"/>
      <c r="VT40" s="356"/>
      <c r="VU40" s="356"/>
      <c r="VV40" s="356"/>
      <c r="VW40" s="356"/>
      <c r="VX40" s="356"/>
      <c r="VY40" s="356"/>
      <c r="VZ40" s="356"/>
      <c r="WA40" s="356"/>
      <c r="WB40" s="356"/>
      <c r="WC40" s="356"/>
      <c r="WD40" s="356"/>
      <c r="WE40" s="356"/>
      <c r="WF40" s="356"/>
      <c r="WG40" s="356"/>
      <c r="WH40" s="356"/>
      <c r="WI40" s="356"/>
      <c r="WJ40" s="356"/>
      <c r="WK40" s="356"/>
      <c r="WL40" s="356"/>
      <c r="WM40" s="356"/>
      <c r="WN40" s="356"/>
      <c r="WO40" s="356"/>
      <c r="WP40" s="356"/>
      <c r="WQ40" s="356"/>
      <c r="WR40" s="356"/>
      <c r="WS40" s="356"/>
      <c r="WT40" s="356"/>
      <c r="WU40" s="356"/>
      <c r="WV40" s="356"/>
      <c r="WW40" s="356"/>
      <c r="WX40" s="356"/>
      <c r="WY40" s="356"/>
      <c r="WZ40" s="356"/>
      <c r="XA40" s="356"/>
      <c r="XB40" s="356"/>
      <c r="XC40" s="356"/>
      <c r="XD40" s="356"/>
      <c r="XE40" s="356"/>
      <c r="XF40" s="356"/>
      <c r="XG40" s="356"/>
      <c r="XH40" s="356"/>
      <c r="XI40" s="356"/>
      <c r="XJ40" s="356"/>
      <c r="XK40" s="356"/>
      <c r="XL40" s="356"/>
      <c r="XM40" s="356"/>
      <c r="XN40" s="356"/>
      <c r="XO40" s="356"/>
      <c r="XP40" s="356"/>
      <c r="XQ40" s="356"/>
      <c r="XR40" s="356"/>
      <c r="XS40" s="356"/>
      <c r="XT40" s="356"/>
      <c r="XU40" s="356"/>
      <c r="XV40" s="356"/>
      <c r="XW40" s="356"/>
      <c r="XX40" s="356"/>
      <c r="XY40" s="356"/>
      <c r="XZ40" s="356"/>
      <c r="YA40" s="356"/>
      <c r="YB40" s="356"/>
      <c r="YC40" s="356"/>
      <c r="YD40" s="356"/>
      <c r="YE40" s="356"/>
      <c r="YF40" s="356"/>
      <c r="YG40" s="356"/>
      <c r="YH40" s="356"/>
      <c r="YI40" s="356"/>
      <c r="YJ40" s="356"/>
      <c r="YK40" s="356"/>
      <c r="YL40" s="356"/>
      <c r="YM40" s="356"/>
      <c r="YN40" s="356"/>
      <c r="YO40" s="356"/>
      <c r="YP40" s="356"/>
      <c r="YQ40" s="356"/>
      <c r="YR40" s="356"/>
      <c r="YS40" s="356"/>
      <c r="YT40" s="356"/>
      <c r="YU40" s="356"/>
      <c r="YV40" s="356"/>
      <c r="YW40" s="356"/>
      <c r="YX40" s="356"/>
      <c r="YY40" s="356"/>
      <c r="YZ40" s="356"/>
      <c r="ZA40" s="356"/>
      <c r="ZB40" s="356"/>
      <c r="ZC40" s="356"/>
      <c r="ZD40" s="356"/>
      <c r="ZE40" s="356"/>
      <c r="ZF40" s="356"/>
      <c r="ZG40" s="356"/>
      <c r="ZH40" s="356"/>
      <c r="ZI40" s="356"/>
      <c r="ZJ40" s="356"/>
      <c r="ZK40" s="356"/>
      <c r="ZL40" s="356"/>
      <c r="ZM40" s="356"/>
      <c r="ZN40" s="356"/>
      <c r="ZO40" s="356"/>
      <c r="ZP40" s="356"/>
      <c r="ZQ40" s="356"/>
      <c r="ZR40" s="356"/>
      <c r="ZS40" s="356"/>
      <c r="ZT40" s="356"/>
      <c r="ZU40" s="356"/>
      <c r="ZV40" s="356"/>
      <c r="ZW40" s="356"/>
      <c r="ZX40" s="356"/>
      <c r="ZY40" s="356"/>
      <c r="ZZ40" s="356"/>
      <c r="AAA40" s="356"/>
      <c r="AAB40" s="356"/>
      <c r="AAC40" s="356"/>
      <c r="AAD40" s="356"/>
      <c r="AAE40" s="356"/>
      <c r="AAF40" s="356"/>
      <c r="AAG40" s="356"/>
      <c r="AAH40" s="356"/>
      <c r="AAI40" s="356"/>
      <c r="AAJ40" s="356"/>
      <c r="AAK40" s="356"/>
      <c r="AAL40" s="356"/>
      <c r="AAM40" s="356"/>
      <c r="AAN40" s="356"/>
      <c r="AAO40" s="356"/>
      <c r="AAP40" s="356"/>
      <c r="AAQ40" s="356"/>
      <c r="AAR40" s="356"/>
      <c r="AAS40" s="356"/>
      <c r="AAT40" s="356"/>
      <c r="AAU40" s="356"/>
      <c r="AAV40" s="356"/>
      <c r="AAW40" s="356"/>
      <c r="AAX40" s="356"/>
      <c r="AAY40" s="356"/>
      <c r="AAZ40" s="356"/>
      <c r="ABA40" s="356"/>
      <c r="ABB40" s="356"/>
      <c r="ABC40" s="356"/>
      <c r="ABD40" s="356"/>
      <c r="ABE40" s="356"/>
      <c r="ABF40" s="356"/>
      <c r="ABG40" s="356"/>
      <c r="ABH40" s="356"/>
      <c r="ABI40" s="356"/>
      <c r="ABJ40" s="356"/>
      <c r="ABK40" s="356"/>
      <c r="ABL40" s="356"/>
      <c r="ABM40" s="356"/>
      <c r="ABN40" s="356"/>
      <c r="ABO40" s="356"/>
      <c r="ABP40" s="356"/>
      <c r="ABQ40" s="356"/>
      <c r="ABR40" s="356"/>
      <c r="ABS40" s="356"/>
      <c r="ABT40" s="356"/>
      <c r="ABU40" s="356"/>
      <c r="ABV40" s="356"/>
      <c r="ABW40" s="356"/>
      <c r="ABX40" s="356"/>
      <c r="ABY40" s="356"/>
      <c r="ABZ40" s="356"/>
      <c r="ACA40" s="356"/>
      <c r="ACB40" s="356"/>
      <c r="ACC40" s="356"/>
      <c r="ACD40" s="356"/>
      <c r="ACE40" s="356"/>
      <c r="ACF40" s="356"/>
      <c r="ACG40" s="356"/>
      <c r="ACH40" s="356"/>
      <c r="ACI40" s="356"/>
      <c r="ACJ40" s="356"/>
      <c r="ACK40" s="356"/>
      <c r="ACL40" s="356"/>
      <c r="ACM40" s="356"/>
      <c r="ACN40" s="356"/>
      <c r="ACO40" s="356"/>
      <c r="ACP40" s="356"/>
      <c r="ACQ40" s="356"/>
      <c r="ACR40" s="356"/>
      <c r="ACS40" s="356"/>
      <c r="ACT40" s="356"/>
      <c r="ACU40" s="356"/>
      <c r="ACV40" s="356"/>
      <c r="ACW40" s="356"/>
      <c r="ACX40" s="356"/>
      <c r="ACY40" s="356"/>
      <c r="ACZ40" s="356"/>
      <c r="ADA40" s="356"/>
      <c r="ADB40" s="356"/>
      <c r="ADC40" s="356"/>
      <c r="ADD40" s="356"/>
      <c r="ADE40" s="356"/>
      <c r="ADF40" s="356"/>
      <c r="ADG40" s="356"/>
      <c r="ADH40" s="356"/>
      <c r="ADI40" s="356"/>
      <c r="ADJ40" s="356"/>
      <c r="ADK40" s="356"/>
      <c r="ADL40" s="356"/>
      <c r="ADM40" s="356"/>
      <c r="ADN40" s="356"/>
      <c r="ADO40" s="356"/>
      <c r="ADP40" s="356"/>
      <c r="ADQ40" s="356"/>
      <c r="ADR40" s="356"/>
      <c r="ADS40" s="356"/>
      <c r="ADT40" s="356"/>
      <c r="ADU40" s="356"/>
      <c r="ADV40" s="356"/>
      <c r="ADW40" s="356"/>
      <c r="ADX40" s="356"/>
      <c r="ADY40" s="356"/>
      <c r="ADZ40" s="356"/>
      <c r="AEA40" s="356"/>
      <c r="AEB40" s="356"/>
      <c r="AEC40" s="356"/>
      <c r="AED40" s="356"/>
      <c r="AEE40" s="356"/>
      <c r="AEF40" s="356"/>
      <c r="AEG40" s="356"/>
      <c r="AEH40" s="356"/>
      <c r="AEI40" s="356"/>
      <c r="AEJ40" s="356"/>
      <c r="AEK40" s="356"/>
      <c r="AEL40" s="356"/>
      <c r="AEM40" s="356"/>
      <c r="AEN40" s="356"/>
      <c r="AEO40" s="356"/>
      <c r="AEP40" s="356"/>
      <c r="AEQ40" s="356"/>
      <c r="AER40" s="356"/>
      <c r="AES40" s="356"/>
      <c r="AET40" s="356"/>
      <c r="AEU40" s="356"/>
      <c r="AEV40" s="356"/>
      <c r="AEW40" s="356"/>
      <c r="AEX40" s="356"/>
      <c r="AEY40" s="356"/>
      <c r="AEZ40" s="356"/>
      <c r="AFA40" s="356"/>
      <c r="AFB40" s="356"/>
      <c r="AFC40" s="356"/>
      <c r="AFD40" s="356"/>
      <c r="AFE40" s="356"/>
      <c r="AFF40" s="356"/>
      <c r="AFG40" s="356"/>
      <c r="AFH40" s="356"/>
      <c r="AFI40" s="356"/>
      <c r="AFJ40" s="356"/>
      <c r="AFK40" s="356"/>
      <c r="AFL40" s="356"/>
      <c r="AFM40" s="356"/>
      <c r="AFN40" s="356"/>
      <c r="AFO40" s="356"/>
      <c r="AFP40" s="356"/>
      <c r="AFQ40" s="356"/>
      <c r="AFR40" s="356"/>
      <c r="AFS40" s="356"/>
      <c r="AFT40" s="356"/>
      <c r="AFU40" s="356"/>
      <c r="AFV40" s="356"/>
      <c r="AFW40" s="356"/>
      <c r="AFX40" s="356"/>
      <c r="AFY40" s="356"/>
      <c r="AFZ40" s="356"/>
      <c r="AGA40" s="356"/>
    </row>
    <row r="41" spans="1:859" s="314" customFormat="1" ht="33.950000000000003" customHeight="1" x14ac:dyDescent="0.2">
      <c r="A41" s="184" t="str">
        <f ca="1">IF((O41="X"),"■",IF(OR((O41&gt;=120),(O41="N/A")),"▲",IF(AND((O41&gt;=90),(O41&lt;120)),"►",IF(AND((O41&lt;90),(O41&gt;=0)),"◄",IF((O41&lt;0),"▼","")))))</f>
        <v>■</v>
      </c>
      <c r="B41" s="184" t="s">
        <v>20</v>
      </c>
      <c r="C41" s="184" t="s">
        <v>126</v>
      </c>
      <c r="D41" s="184" t="s">
        <v>22</v>
      </c>
      <c r="E41" s="184" t="s">
        <v>127</v>
      </c>
      <c r="F41" s="184" t="s">
        <v>128</v>
      </c>
      <c r="G41" s="145" t="s">
        <v>129</v>
      </c>
      <c r="H41" s="184" t="s">
        <v>130</v>
      </c>
      <c r="I41" s="191">
        <v>13665</v>
      </c>
      <c r="J41" s="192">
        <v>3271.85</v>
      </c>
      <c r="K41" s="192">
        <f>I41-J41</f>
        <v>10393.15</v>
      </c>
      <c r="L41" s="194" t="s">
        <v>519</v>
      </c>
      <c r="M41" s="193">
        <v>41889</v>
      </c>
      <c r="N41" s="193">
        <v>42070</v>
      </c>
      <c r="O41" s="184" t="str">
        <f ca="1">IF((N41="INDETERMINADO"),"N/A",IF((L41="ENCERRADO"),"X",(N41-TODAY())))</f>
        <v>X</v>
      </c>
      <c r="P41" s="194" t="s">
        <v>584</v>
      </c>
      <c r="Q41" s="183" t="s">
        <v>1109</v>
      </c>
      <c r="R41" s="184" t="s">
        <v>30</v>
      </c>
      <c r="S41" s="195" t="s">
        <v>31</v>
      </c>
      <c r="T41" s="194" t="s">
        <v>271</v>
      </c>
      <c r="U41" s="195" t="s">
        <v>43</v>
      </c>
      <c r="V41" s="183" t="s">
        <v>1095</v>
      </c>
      <c r="W41" s="184"/>
      <c r="X41" s="356"/>
      <c r="Y41" s="356"/>
      <c r="Z41" s="356"/>
      <c r="AA41" s="356"/>
      <c r="AB41" s="356"/>
      <c r="AC41" s="356"/>
      <c r="AD41" s="356"/>
      <c r="AE41" s="356"/>
      <c r="AF41" s="356"/>
      <c r="AG41" s="356"/>
      <c r="AH41" s="356"/>
      <c r="AI41" s="356"/>
      <c r="AJ41" s="356"/>
      <c r="AK41" s="356"/>
      <c r="AL41" s="356"/>
      <c r="AM41" s="356"/>
      <c r="AN41" s="356"/>
      <c r="AO41" s="356"/>
      <c r="AP41" s="356"/>
      <c r="AQ41" s="356"/>
      <c r="AR41" s="356"/>
      <c r="AS41" s="356"/>
      <c r="AT41" s="356"/>
      <c r="AU41" s="356"/>
      <c r="AV41" s="356"/>
      <c r="AW41" s="356"/>
      <c r="AX41" s="356"/>
      <c r="AY41" s="356"/>
      <c r="AZ41" s="356"/>
      <c r="BA41" s="356"/>
      <c r="BB41" s="356"/>
      <c r="BC41" s="356"/>
      <c r="BD41" s="356"/>
      <c r="BE41" s="356"/>
      <c r="BF41" s="356"/>
      <c r="BG41" s="356"/>
      <c r="BH41" s="356"/>
      <c r="BI41" s="356"/>
      <c r="BJ41" s="356"/>
      <c r="BK41" s="356"/>
      <c r="BL41" s="356"/>
      <c r="BM41" s="356"/>
      <c r="BN41" s="356"/>
      <c r="BO41" s="356"/>
      <c r="BP41" s="356"/>
      <c r="BQ41" s="356"/>
      <c r="BR41" s="356"/>
      <c r="BS41" s="356"/>
      <c r="BT41" s="356"/>
      <c r="BU41" s="356"/>
      <c r="BV41" s="356"/>
      <c r="BW41" s="356"/>
      <c r="BX41" s="356"/>
      <c r="BY41" s="356"/>
      <c r="BZ41" s="356"/>
      <c r="CA41" s="356"/>
      <c r="CB41" s="356"/>
      <c r="CC41" s="356"/>
      <c r="CD41" s="356"/>
      <c r="CE41" s="356"/>
      <c r="CF41" s="356"/>
      <c r="CG41" s="356"/>
      <c r="CH41" s="356"/>
      <c r="CI41" s="356"/>
      <c r="CJ41" s="356"/>
      <c r="CK41" s="356"/>
      <c r="CL41" s="356"/>
      <c r="CM41" s="356"/>
      <c r="CN41" s="356"/>
      <c r="CO41" s="356"/>
      <c r="CP41" s="356"/>
      <c r="CQ41" s="356"/>
      <c r="CR41" s="356"/>
      <c r="CS41" s="356"/>
      <c r="CT41" s="356"/>
      <c r="CU41" s="356"/>
      <c r="CV41" s="356"/>
      <c r="CW41" s="356"/>
      <c r="CX41" s="356"/>
      <c r="CY41" s="356"/>
      <c r="CZ41" s="356"/>
      <c r="DA41" s="356"/>
      <c r="DB41" s="356"/>
      <c r="DC41" s="356"/>
      <c r="DD41" s="356"/>
      <c r="DE41" s="356"/>
      <c r="DF41" s="356"/>
      <c r="DG41" s="356"/>
      <c r="DH41" s="356"/>
      <c r="DI41" s="356"/>
      <c r="DJ41" s="356"/>
      <c r="DK41" s="356"/>
      <c r="DL41" s="356"/>
      <c r="DM41" s="356"/>
      <c r="DN41" s="356"/>
      <c r="DO41" s="356"/>
      <c r="DP41" s="356"/>
      <c r="DQ41" s="356"/>
      <c r="DR41" s="356"/>
      <c r="DS41" s="356"/>
      <c r="DT41" s="356"/>
      <c r="DU41" s="356"/>
      <c r="DV41" s="356"/>
      <c r="DW41" s="356"/>
      <c r="DX41" s="356"/>
      <c r="DY41" s="356"/>
      <c r="DZ41" s="356"/>
      <c r="EA41" s="356"/>
      <c r="EB41" s="356"/>
      <c r="EC41" s="356"/>
      <c r="ED41" s="356"/>
      <c r="EE41" s="356"/>
      <c r="EF41" s="356"/>
      <c r="EG41" s="356"/>
      <c r="EH41" s="356"/>
      <c r="EI41" s="356"/>
      <c r="EJ41" s="356"/>
      <c r="EK41" s="356"/>
      <c r="EL41" s="356"/>
      <c r="EM41" s="356"/>
      <c r="EN41" s="356"/>
      <c r="EO41" s="356"/>
      <c r="EP41" s="356"/>
      <c r="EQ41" s="356"/>
      <c r="ER41" s="356"/>
      <c r="ES41" s="356"/>
      <c r="ET41" s="356"/>
      <c r="EU41" s="356"/>
      <c r="EV41" s="356"/>
      <c r="EW41" s="356"/>
      <c r="EX41" s="356"/>
      <c r="EY41" s="356"/>
      <c r="EZ41" s="356"/>
      <c r="FA41" s="356"/>
      <c r="FB41" s="356"/>
      <c r="FC41" s="356"/>
      <c r="FD41" s="356"/>
      <c r="FE41" s="356"/>
      <c r="FF41" s="356"/>
      <c r="FG41" s="356"/>
      <c r="FH41" s="356"/>
      <c r="FI41" s="356"/>
      <c r="FJ41" s="356"/>
      <c r="FK41" s="356"/>
      <c r="FL41" s="356"/>
      <c r="FM41" s="356"/>
      <c r="FN41" s="356"/>
      <c r="FO41" s="356"/>
      <c r="FP41" s="356"/>
      <c r="FQ41" s="356"/>
      <c r="FR41" s="356"/>
      <c r="FS41" s="356"/>
      <c r="FT41" s="356"/>
      <c r="FU41" s="356"/>
      <c r="FV41" s="356"/>
      <c r="FW41" s="356"/>
      <c r="FX41" s="356"/>
      <c r="FY41" s="356"/>
      <c r="FZ41" s="356"/>
      <c r="GA41" s="356"/>
      <c r="GB41" s="356"/>
      <c r="GC41" s="356"/>
      <c r="GD41" s="356"/>
      <c r="GE41" s="356"/>
      <c r="GF41" s="356"/>
      <c r="GG41" s="356"/>
      <c r="GH41" s="356"/>
      <c r="GI41" s="356"/>
      <c r="GJ41" s="356"/>
      <c r="GK41" s="356"/>
      <c r="GL41" s="356"/>
      <c r="GM41" s="356"/>
      <c r="GN41" s="356"/>
      <c r="GO41" s="356"/>
      <c r="GP41" s="356"/>
      <c r="GQ41" s="356"/>
      <c r="GR41" s="356"/>
      <c r="GS41" s="356"/>
      <c r="GT41" s="356"/>
      <c r="GU41" s="356"/>
      <c r="GV41" s="356"/>
      <c r="GW41" s="356"/>
      <c r="GX41" s="356"/>
      <c r="GY41" s="356"/>
      <c r="GZ41" s="356"/>
      <c r="HA41" s="356"/>
      <c r="HB41" s="356"/>
      <c r="HC41" s="356"/>
      <c r="HD41" s="356"/>
      <c r="HE41" s="356"/>
      <c r="HF41" s="356"/>
      <c r="HG41" s="356"/>
      <c r="HH41" s="356"/>
      <c r="HI41" s="356"/>
      <c r="HJ41" s="356"/>
      <c r="HK41" s="356"/>
      <c r="HL41" s="356"/>
      <c r="HM41" s="356"/>
      <c r="HN41" s="356"/>
      <c r="HO41" s="356"/>
      <c r="HP41" s="356"/>
      <c r="HQ41" s="356"/>
      <c r="HR41" s="356"/>
      <c r="HS41" s="356"/>
      <c r="HT41" s="356"/>
      <c r="HU41" s="356"/>
      <c r="HV41" s="356"/>
      <c r="HW41" s="356"/>
      <c r="HX41" s="356"/>
      <c r="HY41" s="356"/>
      <c r="HZ41" s="356"/>
      <c r="IA41" s="356"/>
      <c r="IB41" s="356"/>
      <c r="IC41" s="356"/>
      <c r="ID41" s="356"/>
      <c r="IE41" s="356"/>
      <c r="IF41" s="356"/>
      <c r="IG41" s="356"/>
      <c r="IH41" s="356"/>
      <c r="II41" s="356"/>
      <c r="IJ41" s="356"/>
      <c r="IK41" s="356"/>
      <c r="IL41" s="356"/>
      <c r="IM41" s="356"/>
      <c r="IN41" s="356"/>
      <c r="IO41" s="356"/>
      <c r="IP41" s="356"/>
      <c r="IQ41" s="356"/>
      <c r="IR41" s="356"/>
      <c r="IS41" s="356"/>
      <c r="IT41" s="356"/>
      <c r="IU41" s="356"/>
      <c r="IV41" s="356"/>
      <c r="IW41" s="356"/>
      <c r="IX41" s="356"/>
      <c r="IY41" s="356"/>
      <c r="IZ41" s="356"/>
      <c r="JA41" s="356"/>
      <c r="JB41" s="356"/>
      <c r="JC41" s="356"/>
      <c r="JD41" s="356"/>
      <c r="JE41" s="356"/>
      <c r="JF41" s="356"/>
      <c r="JG41" s="356"/>
      <c r="JH41" s="356"/>
      <c r="JI41" s="356"/>
      <c r="JJ41" s="356"/>
      <c r="JK41" s="356"/>
      <c r="JL41" s="356"/>
      <c r="JM41" s="356"/>
      <c r="JN41" s="356"/>
      <c r="JO41" s="356"/>
      <c r="JP41" s="356"/>
      <c r="JQ41" s="356"/>
      <c r="JR41" s="356"/>
      <c r="JS41" s="356"/>
      <c r="JT41" s="356"/>
      <c r="JU41" s="356"/>
      <c r="JV41" s="356"/>
      <c r="JW41" s="356"/>
      <c r="JX41" s="356"/>
      <c r="JY41" s="356"/>
      <c r="JZ41" s="356"/>
      <c r="KA41" s="356"/>
      <c r="KB41" s="356"/>
      <c r="KC41" s="356"/>
      <c r="KD41" s="356"/>
      <c r="KE41" s="356"/>
      <c r="KF41" s="356"/>
      <c r="KG41" s="356"/>
      <c r="KH41" s="356"/>
      <c r="KI41" s="356"/>
      <c r="KJ41" s="356"/>
      <c r="KK41" s="356"/>
      <c r="KL41" s="356"/>
      <c r="KM41" s="356"/>
      <c r="KN41" s="356"/>
      <c r="KO41" s="356"/>
      <c r="KP41" s="356"/>
      <c r="KQ41" s="356"/>
      <c r="KR41" s="356"/>
      <c r="KS41" s="356"/>
      <c r="KT41" s="356"/>
      <c r="KU41" s="356"/>
      <c r="KV41" s="356"/>
      <c r="KW41" s="356"/>
      <c r="KX41" s="356"/>
      <c r="KY41" s="356"/>
      <c r="KZ41" s="356"/>
      <c r="LA41" s="356"/>
      <c r="LB41" s="356"/>
      <c r="LC41" s="356"/>
      <c r="LD41" s="356"/>
      <c r="LE41" s="356"/>
      <c r="LF41" s="356"/>
      <c r="LG41" s="356"/>
      <c r="LH41" s="356"/>
      <c r="LI41" s="356"/>
      <c r="LJ41" s="356"/>
      <c r="LK41" s="356"/>
      <c r="LL41" s="356"/>
      <c r="LM41" s="356"/>
      <c r="LN41" s="356"/>
      <c r="LO41" s="356"/>
      <c r="LP41" s="356"/>
      <c r="LQ41" s="356"/>
      <c r="LR41" s="356"/>
      <c r="LS41" s="356"/>
      <c r="LT41" s="356"/>
      <c r="LU41" s="356"/>
      <c r="LV41" s="356"/>
      <c r="LW41" s="356"/>
      <c r="LX41" s="356"/>
      <c r="LY41" s="356"/>
      <c r="LZ41" s="356"/>
      <c r="MA41" s="356"/>
      <c r="MB41" s="356"/>
      <c r="MC41" s="356"/>
      <c r="MD41" s="356"/>
      <c r="ME41" s="356"/>
      <c r="MF41" s="356"/>
      <c r="MG41" s="356"/>
      <c r="MH41" s="356"/>
      <c r="MI41" s="356"/>
      <c r="MJ41" s="356"/>
      <c r="MK41" s="356"/>
      <c r="ML41" s="356"/>
      <c r="MM41" s="356"/>
      <c r="MN41" s="356"/>
      <c r="MO41" s="356"/>
      <c r="MP41" s="356"/>
      <c r="MQ41" s="356"/>
      <c r="MR41" s="356"/>
      <c r="MS41" s="356"/>
      <c r="MT41" s="356"/>
      <c r="MU41" s="356"/>
      <c r="MV41" s="356"/>
      <c r="MW41" s="356"/>
      <c r="MX41" s="356"/>
      <c r="MY41" s="356"/>
      <c r="MZ41" s="356"/>
      <c r="NA41" s="356"/>
      <c r="NB41" s="356"/>
      <c r="NC41" s="356"/>
      <c r="ND41" s="356"/>
      <c r="NE41" s="356"/>
      <c r="NF41" s="356"/>
      <c r="NG41" s="356"/>
      <c r="NH41" s="356"/>
      <c r="NI41" s="356"/>
      <c r="NJ41" s="356"/>
      <c r="NK41" s="356"/>
      <c r="NL41" s="356"/>
      <c r="NM41" s="356"/>
      <c r="NN41" s="356"/>
      <c r="NO41" s="356"/>
      <c r="NP41" s="356"/>
      <c r="NQ41" s="356"/>
      <c r="NR41" s="356"/>
      <c r="NS41" s="356"/>
      <c r="NT41" s="356"/>
      <c r="NU41" s="356"/>
      <c r="NV41" s="356"/>
      <c r="NW41" s="356"/>
      <c r="NX41" s="356"/>
      <c r="NY41" s="356"/>
      <c r="NZ41" s="356"/>
      <c r="OA41" s="356"/>
      <c r="OB41" s="356"/>
      <c r="OC41" s="356"/>
      <c r="OD41" s="356"/>
      <c r="OE41" s="356"/>
      <c r="OF41" s="356"/>
      <c r="OG41" s="356"/>
      <c r="OH41" s="356"/>
      <c r="OI41" s="356"/>
      <c r="OJ41" s="356"/>
      <c r="OK41" s="356"/>
      <c r="OL41" s="356"/>
      <c r="OM41" s="356"/>
      <c r="ON41" s="356"/>
      <c r="OO41" s="356"/>
      <c r="OP41" s="356"/>
      <c r="OQ41" s="356"/>
      <c r="OR41" s="356"/>
      <c r="OS41" s="356"/>
      <c r="OT41" s="356"/>
      <c r="OU41" s="356"/>
      <c r="OV41" s="356"/>
      <c r="OW41" s="356"/>
      <c r="OX41" s="356"/>
      <c r="OY41" s="356"/>
      <c r="OZ41" s="356"/>
      <c r="PA41" s="356"/>
      <c r="PB41" s="356"/>
      <c r="PC41" s="356"/>
      <c r="PD41" s="356"/>
      <c r="PE41" s="356"/>
      <c r="PF41" s="356"/>
      <c r="PG41" s="356"/>
      <c r="PH41" s="356"/>
      <c r="PI41" s="356"/>
      <c r="PJ41" s="356"/>
      <c r="PK41" s="356"/>
      <c r="PL41" s="356"/>
      <c r="PM41" s="356"/>
      <c r="PN41" s="356"/>
      <c r="PO41" s="356"/>
      <c r="PP41" s="356"/>
      <c r="PQ41" s="356"/>
      <c r="PR41" s="356"/>
      <c r="PS41" s="356"/>
      <c r="PT41" s="356"/>
      <c r="PU41" s="356"/>
      <c r="PV41" s="356"/>
      <c r="PW41" s="356"/>
      <c r="PX41" s="356"/>
      <c r="PY41" s="356"/>
      <c r="PZ41" s="356"/>
      <c r="QA41" s="356"/>
      <c r="QB41" s="356"/>
      <c r="QC41" s="356"/>
      <c r="QD41" s="356"/>
      <c r="QE41" s="356"/>
      <c r="QF41" s="356"/>
      <c r="QG41" s="356"/>
      <c r="QH41" s="356"/>
      <c r="QI41" s="356"/>
      <c r="QJ41" s="356"/>
      <c r="QK41" s="356"/>
      <c r="QL41" s="356"/>
      <c r="QM41" s="356"/>
      <c r="QN41" s="356"/>
      <c r="QO41" s="356"/>
      <c r="QP41" s="356"/>
      <c r="QQ41" s="356"/>
      <c r="QR41" s="356"/>
      <c r="QS41" s="356"/>
      <c r="QT41" s="356"/>
      <c r="QU41" s="356"/>
      <c r="QV41" s="356"/>
      <c r="QW41" s="356"/>
      <c r="QX41" s="356"/>
      <c r="QY41" s="356"/>
      <c r="QZ41" s="356"/>
      <c r="RA41" s="356"/>
      <c r="RB41" s="356"/>
      <c r="RC41" s="356"/>
      <c r="RD41" s="356"/>
      <c r="RE41" s="356"/>
      <c r="RF41" s="356"/>
      <c r="RG41" s="356"/>
      <c r="RH41" s="356"/>
      <c r="RI41" s="356"/>
      <c r="RJ41" s="356"/>
      <c r="RK41" s="356"/>
      <c r="RL41" s="356"/>
      <c r="RM41" s="356"/>
      <c r="RN41" s="356"/>
      <c r="RO41" s="356"/>
      <c r="RP41" s="356"/>
      <c r="RQ41" s="356"/>
      <c r="RR41" s="356"/>
      <c r="RS41" s="356"/>
      <c r="RT41" s="356"/>
      <c r="RU41" s="356"/>
      <c r="RV41" s="356"/>
      <c r="RW41" s="356"/>
      <c r="RX41" s="356"/>
      <c r="RY41" s="356"/>
      <c r="RZ41" s="356"/>
      <c r="SA41" s="356"/>
      <c r="SB41" s="356"/>
      <c r="SC41" s="356"/>
      <c r="SD41" s="356"/>
      <c r="SE41" s="356"/>
      <c r="SF41" s="356"/>
      <c r="SG41" s="356"/>
      <c r="SH41" s="356"/>
      <c r="SI41" s="356"/>
      <c r="SJ41" s="356"/>
      <c r="SK41" s="356"/>
      <c r="SL41" s="356"/>
      <c r="SM41" s="356"/>
      <c r="SN41" s="356"/>
      <c r="SO41" s="356"/>
      <c r="SP41" s="356"/>
      <c r="SQ41" s="356"/>
      <c r="SR41" s="356"/>
      <c r="SS41" s="356"/>
      <c r="ST41" s="356"/>
      <c r="SU41" s="356"/>
      <c r="SV41" s="356"/>
      <c r="SW41" s="356"/>
      <c r="SX41" s="356"/>
      <c r="SY41" s="356"/>
      <c r="SZ41" s="356"/>
      <c r="TA41" s="356"/>
      <c r="TB41" s="356"/>
      <c r="TC41" s="356"/>
      <c r="TD41" s="356"/>
      <c r="TE41" s="356"/>
      <c r="TF41" s="356"/>
      <c r="TG41" s="356"/>
      <c r="TH41" s="356"/>
      <c r="TI41" s="356"/>
      <c r="TJ41" s="356"/>
      <c r="TK41" s="356"/>
      <c r="TL41" s="356"/>
      <c r="TM41" s="356"/>
      <c r="TN41" s="356"/>
      <c r="TO41" s="356"/>
      <c r="TP41" s="356"/>
      <c r="TQ41" s="356"/>
      <c r="TR41" s="356"/>
      <c r="TS41" s="356"/>
      <c r="TT41" s="356"/>
      <c r="TU41" s="356"/>
      <c r="TV41" s="356"/>
      <c r="TW41" s="356"/>
      <c r="TX41" s="356"/>
      <c r="TY41" s="356"/>
      <c r="TZ41" s="356"/>
      <c r="UA41" s="356"/>
      <c r="UB41" s="356"/>
      <c r="UC41" s="356"/>
      <c r="UD41" s="356"/>
      <c r="UE41" s="356"/>
      <c r="UF41" s="356"/>
      <c r="UG41" s="356"/>
      <c r="UH41" s="356"/>
      <c r="UI41" s="356"/>
      <c r="UJ41" s="356"/>
      <c r="UK41" s="356"/>
      <c r="UL41" s="356"/>
      <c r="UM41" s="356"/>
      <c r="UN41" s="356"/>
      <c r="UO41" s="356"/>
      <c r="UP41" s="356"/>
      <c r="UQ41" s="356"/>
      <c r="UR41" s="356"/>
      <c r="US41" s="356"/>
      <c r="UT41" s="356"/>
      <c r="UU41" s="356"/>
      <c r="UV41" s="356"/>
      <c r="UW41" s="356"/>
      <c r="UX41" s="356"/>
      <c r="UY41" s="356"/>
      <c r="UZ41" s="356"/>
      <c r="VA41" s="356"/>
      <c r="VB41" s="356"/>
      <c r="VC41" s="356"/>
      <c r="VD41" s="356"/>
      <c r="VE41" s="356"/>
      <c r="VF41" s="356"/>
      <c r="VG41" s="356"/>
      <c r="VH41" s="356"/>
      <c r="VI41" s="356"/>
      <c r="VJ41" s="356"/>
      <c r="VK41" s="356"/>
      <c r="VL41" s="356"/>
      <c r="VM41" s="356"/>
      <c r="VN41" s="356"/>
      <c r="VO41" s="356"/>
      <c r="VP41" s="356"/>
      <c r="VQ41" s="356"/>
      <c r="VR41" s="356"/>
      <c r="VS41" s="356"/>
      <c r="VT41" s="356"/>
      <c r="VU41" s="356"/>
      <c r="VV41" s="356"/>
      <c r="VW41" s="356"/>
      <c r="VX41" s="356"/>
      <c r="VY41" s="356"/>
      <c r="VZ41" s="356"/>
      <c r="WA41" s="356"/>
      <c r="WB41" s="356"/>
      <c r="WC41" s="356"/>
      <c r="WD41" s="356"/>
      <c r="WE41" s="356"/>
      <c r="WF41" s="356"/>
      <c r="WG41" s="356"/>
      <c r="WH41" s="356"/>
      <c r="WI41" s="356"/>
      <c r="WJ41" s="356"/>
      <c r="WK41" s="356"/>
      <c r="WL41" s="356"/>
      <c r="WM41" s="356"/>
      <c r="WN41" s="356"/>
      <c r="WO41" s="356"/>
      <c r="WP41" s="356"/>
      <c r="WQ41" s="356"/>
      <c r="WR41" s="356"/>
      <c r="WS41" s="356"/>
      <c r="WT41" s="356"/>
      <c r="WU41" s="356"/>
      <c r="WV41" s="356"/>
      <c r="WW41" s="356"/>
      <c r="WX41" s="356"/>
      <c r="WY41" s="356"/>
      <c r="WZ41" s="356"/>
      <c r="XA41" s="356"/>
      <c r="XB41" s="356"/>
      <c r="XC41" s="356"/>
      <c r="XD41" s="356"/>
      <c r="XE41" s="356"/>
      <c r="XF41" s="356"/>
      <c r="XG41" s="356"/>
      <c r="XH41" s="356"/>
      <c r="XI41" s="356"/>
      <c r="XJ41" s="356"/>
      <c r="XK41" s="356"/>
      <c r="XL41" s="356"/>
      <c r="XM41" s="356"/>
      <c r="XN41" s="356"/>
      <c r="XO41" s="356"/>
      <c r="XP41" s="356"/>
      <c r="XQ41" s="356"/>
      <c r="XR41" s="356"/>
      <c r="XS41" s="356"/>
      <c r="XT41" s="356"/>
      <c r="XU41" s="356"/>
      <c r="XV41" s="356"/>
      <c r="XW41" s="356"/>
      <c r="XX41" s="356"/>
      <c r="XY41" s="356"/>
      <c r="XZ41" s="356"/>
      <c r="YA41" s="356"/>
      <c r="YB41" s="356"/>
      <c r="YC41" s="356"/>
      <c r="YD41" s="356"/>
      <c r="YE41" s="356"/>
      <c r="YF41" s="356"/>
      <c r="YG41" s="356"/>
      <c r="YH41" s="356"/>
      <c r="YI41" s="356"/>
      <c r="YJ41" s="356"/>
      <c r="YK41" s="356"/>
      <c r="YL41" s="356"/>
      <c r="YM41" s="356"/>
      <c r="YN41" s="356"/>
      <c r="YO41" s="356"/>
      <c r="YP41" s="356"/>
      <c r="YQ41" s="356"/>
      <c r="YR41" s="356"/>
      <c r="YS41" s="356"/>
      <c r="YT41" s="356"/>
      <c r="YU41" s="356"/>
      <c r="YV41" s="356"/>
      <c r="YW41" s="356"/>
      <c r="YX41" s="356"/>
      <c r="YY41" s="356"/>
      <c r="YZ41" s="356"/>
      <c r="ZA41" s="356"/>
      <c r="ZB41" s="356"/>
      <c r="ZC41" s="356"/>
      <c r="ZD41" s="356"/>
      <c r="ZE41" s="356"/>
      <c r="ZF41" s="356"/>
      <c r="ZG41" s="356"/>
      <c r="ZH41" s="356"/>
      <c r="ZI41" s="356"/>
      <c r="ZJ41" s="356"/>
      <c r="ZK41" s="356"/>
      <c r="ZL41" s="356"/>
      <c r="ZM41" s="356"/>
      <c r="ZN41" s="356"/>
      <c r="ZO41" s="356"/>
      <c r="ZP41" s="356"/>
      <c r="ZQ41" s="356"/>
      <c r="ZR41" s="356"/>
      <c r="ZS41" s="356"/>
      <c r="ZT41" s="356"/>
      <c r="ZU41" s="356"/>
      <c r="ZV41" s="356"/>
      <c r="ZW41" s="356"/>
      <c r="ZX41" s="356"/>
      <c r="ZY41" s="356"/>
      <c r="ZZ41" s="356"/>
      <c r="AAA41" s="356"/>
      <c r="AAB41" s="356"/>
      <c r="AAC41" s="356"/>
      <c r="AAD41" s="356"/>
      <c r="AAE41" s="356"/>
      <c r="AAF41" s="356"/>
      <c r="AAG41" s="356"/>
      <c r="AAH41" s="356"/>
      <c r="AAI41" s="356"/>
      <c r="AAJ41" s="356"/>
      <c r="AAK41" s="356"/>
      <c r="AAL41" s="356"/>
      <c r="AAM41" s="356"/>
      <c r="AAN41" s="356"/>
      <c r="AAO41" s="356"/>
      <c r="AAP41" s="356"/>
      <c r="AAQ41" s="356"/>
      <c r="AAR41" s="356"/>
      <c r="AAS41" s="356"/>
      <c r="AAT41" s="356"/>
      <c r="AAU41" s="356"/>
      <c r="AAV41" s="356"/>
      <c r="AAW41" s="356"/>
      <c r="AAX41" s="356"/>
      <c r="AAY41" s="356"/>
      <c r="AAZ41" s="356"/>
      <c r="ABA41" s="356"/>
      <c r="ABB41" s="356"/>
      <c r="ABC41" s="356"/>
      <c r="ABD41" s="356"/>
      <c r="ABE41" s="356"/>
      <c r="ABF41" s="356"/>
      <c r="ABG41" s="356"/>
      <c r="ABH41" s="356"/>
      <c r="ABI41" s="356"/>
      <c r="ABJ41" s="356"/>
      <c r="ABK41" s="356"/>
      <c r="ABL41" s="356"/>
      <c r="ABM41" s="356"/>
      <c r="ABN41" s="356"/>
      <c r="ABO41" s="356"/>
      <c r="ABP41" s="356"/>
      <c r="ABQ41" s="356"/>
      <c r="ABR41" s="356"/>
      <c r="ABS41" s="356"/>
      <c r="ABT41" s="356"/>
      <c r="ABU41" s="356"/>
      <c r="ABV41" s="356"/>
      <c r="ABW41" s="356"/>
      <c r="ABX41" s="356"/>
      <c r="ABY41" s="356"/>
      <c r="ABZ41" s="356"/>
      <c r="ACA41" s="356"/>
      <c r="ACB41" s="356"/>
      <c r="ACC41" s="356"/>
      <c r="ACD41" s="356"/>
      <c r="ACE41" s="356"/>
      <c r="ACF41" s="356"/>
      <c r="ACG41" s="356"/>
      <c r="ACH41" s="356"/>
      <c r="ACI41" s="356"/>
      <c r="ACJ41" s="356"/>
      <c r="ACK41" s="356"/>
      <c r="ACL41" s="356"/>
      <c r="ACM41" s="356"/>
      <c r="ACN41" s="356"/>
      <c r="ACO41" s="356"/>
      <c r="ACP41" s="356"/>
      <c r="ACQ41" s="356"/>
      <c r="ACR41" s="356"/>
      <c r="ACS41" s="356"/>
      <c r="ACT41" s="356"/>
      <c r="ACU41" s="356"/>
      <c r="ACV41" s="356"/>
      <c r="ACW41" s="356"/>
      <c r="ACX41" s="356"/>
      <c r="ACY41" s="356"/>
      <c r="ACZ41" s="356"/>
      <c r="ADA41" s="356"/>
      <c r="ADB41" s="356"/>
      <c r="ADC41" s="356"/>
      <c r="ADD41" s="356"/>
      <c r="ADE41" s="356"/>
      <c r="ADF41" s="356"/>
      <c r="ADG41" s="356"/>
      <c r="ADH41" s="356"/>
      <c r="ADI41" s="356"/>
      <c r="ADJ41" s="356"/>
      <c r="ADK41" s="356"/>
      <c r="ADL41" s="356"/>
      <c r="ADM41" s="356"/>
      <c r="ADN41" s="356"/>
      <c r="ADO41" s="356"/>
      <c r="ADP41" s="356"/>
      <c r="ADQ41" s="356"/>
      <c r="ADR41" s="356"/>
      <c r="ADS41" s="356"/>
      <c r="ADT41" s="356"/>
      <c r="ADU41" s="356"/>
      <c r="ADV41" s="356"/>
      <c r="ADW41" s="356"/>
      <c r="ADX41" s="356"/>
      <c r="ADY41" s="356"/>
      <c r="ADZ41" s="356"/>
      <c r="AEA41" s="356"/>
      <c r="AEB41" s="356"/>
      <c r="AEC41" s="356"/>
      <c r="AED41" s="356"/>
      <c r="AEE41" s="356"/>
      <c r="AEF41" s="356"/>
      <c r="AEG41" s="356"/>
      <c r="AEH41" s="356"/>
      <c r="AEI41" s="356"/>
      <c r="AEJ41" s="356"/>
      <c r="AEK41" s="356"/>
      <c r="AEL41" s="356"/>
      <c r="AEM41" s="356"/>
      <c r="AEN41" s="356"/>
      <c r="AEO41" s="356"/>
      <c r="AEP41" s="356"/>
      <c r="AEQ41" s="356"/>
      <c r="AER41" s="356"/>
      <c r="AES41" s="356"/>
      <c r="AET41" s="356"/>
      <c r="AEU41" s="356"/>
      <c r="AEV41" s="356"/>
      <c r="AEW41" s="356"/>
      <c r="AEX41" s="356"/>
      <c r="AEY41" s="356"/>
      <c r="AEZ41" s="356"/>
      <c r="AFA41" s="356"/>
      <c r="AFB41" s="356"/>
      <c r="AFC41" s="356"/>
      <c r="AFD41" s="356"/>
      <c r="AFE41" s="356"/>
      <c r="AFF41" s="356"/>
      <c r="AFG41" s="356"/>
      <c r="AFH41" s="356"/>
      <c r="AFI41" s="356"/>
      <c r="AFJ41" s="356"/>
      <c r="AFK41" s="356"/>
      <c r="AFL41" s="356"/>
      <c r="AFM41" s="356"/>
      <c r="AFN41" s="356"/>
      <c r="AFO41" s="356"/>
      <c r="AFP41" s="356"/>
      <c r="AFQ41" s="356"/>
      <c r="AFR41" s="356"/>
      <c r="AFS41" s="356"/>
      <c r="AFT41" s="356"/>
      <c r="AFU41" s="356"/>
      <c r="AFV41" s="356"/>
      <c r="AFW41" s="356"/>
      <c r="AFX41" s="356"/>
      <c r="AFY41" s="356"/>
      <c r="AFZ41" s="356"/>
      <c r="AGA41" s="356"/>
    </row>
    <row r="42" spans="1:859" s="77" customFormat="1" ht="33.950000000000003" customHeight="1" x14ac:dyDescent="0.2">
      <c r="A42" s="184" t="str">
        <f ca="1">IF((O42="X"),"■",IF(OR((O42&gt;=120),(O42="N/A")),"▲",IF(AND((O42&gt;=90),(O42&lt;120)),"►",IF(AND((O42&lt;90),(O42&gt;=0)),"◄",IF((O42&lt;0),"▼","")))))</f>
        <v>■</v>
      </c>
      <c r="B42" s="184" t="s">
        <v>20</v>
      </c>
      <c r="C42" s="195" t="s">
        <v>234</v>
      </c>
      <c r="D42" s="184" t="s">
        <v>22</v>
      </c>
      <c r="E42" s="184" t="s">
        <v>235</v>
      </c>
      <c r="F42" s="184" t="s">
        <v>236</v>
      </c>
      <c r="G42" s="145" t="s">
        <v>237</v>
      </c>
      <c r="H42" s="184" t="s">
        <v>238</v>
      </c>
      <c r="I42" s="191">
        <v>29068</v>
      </c>
      <c r="J42" s="192"/>
      <c r="K42" s="192">
        <f>I42-J42</f>
        <v>29068</v>
      </c>
      <c r="L42" s="194" t="s">
        <v>519</v>
      </c>
      <c r="M42" s="193">
        <v>41996</v>
      </c>
      <c r="N42" s="193">
        <v>42072</v>
      </c>
      <c r="O42" s="184" t="str">
        <f ca="1">IF((N42="INDETERMINADO"),"N/A",IF((L42="ENCERRADO"),"X",(N42-TODAY())))</f>
        <v>X</v>
      </c>
      <c r="P42" s="195" t="s">
        <v>50</v>
      </c>
      <c r="Q42" s="183" t="s">
        <v>51</v>
      </c>
      <c r="R42" s="184" t="s">
        <v>30</v>
      </c>
      <c r="S42" s="195" t="s">
        <v>31</v>
      </c>
      <c r="T42" s="184" t="s">
        <v>30</v>
      </c>
      <c r="U42" s="184" t="s">
        <v>30</v>
      </c>
      <c r="V42" s="183" t="s">
        <v>1095</v>
      </c>
      <c r="W42" s="184"/>
      <c r="X42" s="356"/>
      <c r="Y42" s="356"/>
      <c r="Z42" s="356"/>
      <c r="AA42" s="356"/>
      <c r="AB42" s="356"/>
      <c r="AC42" s="356"/>
      <c r="AD42" s="356"/>
      <c r="AE42" s="356"/>
      <c r="AF42" s="356"/>
      <c r="AG42" s="356"/>
      <c r="AH42" s="356"/>
      <c r="AI42" s="356"/>
      <c r="AJ42" s="356"/>
      <c r="AK42" s="356"/>
      <c r="AL42" s="356"/>
      <c r="AM42" s="356"/>
      <c r="AN42" s="356"/>
      <c r="AO42" s="356"/>
      <c r="AP42" s="356"/>
      <c r="AQ42" s="356"/>
      <c r="AR42" s="356"/>
      <c r="AS42" s="356"/>
      <c r="AT42" s="356"/>
      <c r="AU42" s="356"/>
      <c r="AV42" s="356"/>
      <c r="AW42" s="356"/>
      <c r="AX42" s="356"/>
      <c r="AY42" s="356"/>
      <c r="AZ42" s="356"/>
      <c r="BA42" s="356"/>
      <c r="BB42" s="356"/>
      <c r="BC42" s="356"/>
      <c r="BD42" s="356"/>
      <c r="BE42" s="356"/>
      <c r="BF42" s="356"/>
      <c r="BG42" s="356"/>
      <c r="BH42" s="356"/>
      <c r="BI42" s="356"/>
      <c r="BJ42" s="356"/>
      <c r="BK42" s="356"/>
      <c r="BL42" s="356"/>
      <c r="BM42" s="356"/>
      <c r="BN42" s="356"/>
      <c r="BO42" s="356"/>
      <c r="BP42" s="356"/>
      <c r="BQ42" s="356"/>
      <c r="BR42" s="356"/>
      <c r="BS42" s="356"/>
      <c r="BT42" s="356"/>
      <c r="BU42" s="356"/>
      <c r="BV42" s="356"/>
      <c r="BW42" s="356"/>
      <c r="BX42" s="356"/>
      <c r="BY42" s="356"/>
      <c r="BZ42" s="356"/>
      <c r="CA42" s="356"/>
      <c r="CB42" s="356"/>
      <c r="CC42" s="356"/>
      <c r="CD42" s="356"/>
      <c r="CE42" s="356"/>
      <c r="CF42" s="356"/>
      <c r="CG42" s="356"/>
      <c r="CH42" s="356"/>
      <c r="CI42" s="356"/>
      <c r="CJ42" s="356"/>
      <c r="CK42" s="356"/>
      <c r="CL42" s="356"/>
      <c r="CM42" s="356"/>
      <c r="CN42" s="356"/>
      <c r="CO42" s="356"/>
      <c r="CP42" s="356"/>
      <c r="CQ42" s="356"/>
      <c r="CR42" s="356"/>
      <c r="CS42" s="356"/>
      <c r="CT42" s="356"/>
      <c r="CU42" s="356"/>
      <c r="CV42" s="356"/>
      <c r="CW42" s="356"/>
      <c r="CX42" s="356"/>
      <c r="CY42" s="356"/>
      <c r="CZ42" s="356"/>
      <c r="DA42" s="356"/>
      <c r="DB42" s="356"/>
      <c r="DC42" s="356"/>
      <c r="DD42" s="356"/>
      <c r="DE42" s="356"/>
      <c r="DF42" s="356"/>
      <c r="DG42" s="356"/>
      <c r="DH42" s="356"/>
      <c r="DI42" s="356"/>
      <c r="DJ42" s="356"/>
      <c r="DK42" s="356"/>
      <c r="DL42" s="356"/>
      <c r="DM42" s="356"/>
      <c r="DN42" s="356"/>
      <c r="DO42" s="356"/>
      <c r="DP42" s="356"/>
      <c r="DQ42" s="356"/>
      <c r="DR42" s="356"/>
      <c r="DS42" s="356"/>
      <c r="DT42" s="356"/>
      <c r="DU42" s="356"/>
      <c r="DV42" s="356"/>
      <c r="DW42" s="356"/>
      <c r="DX42" s="356"/>
      <c r="DY42" s="356"/>
      <c r="DZ42" s="356"/>
      <c r="EA42" s="356"/>
      <c r="EB42" s="356"/>
      <c r="EC42" s="356"/>
      <c r="ED42" s="356"/>
      <c r="EE42" s="356"/>
      <c r="EF42" s="356"/>
      <c r="EG42" s="356"/>
      <c r="EH42" s="356"/>
      <c r="EI42" s="356"/>
      <c r="EJ42" s="356"/>
      <c r="EK42" s="356"/>
      <c r="EL42" s="356"/>
      <c r="EM42" s="356"/>
      <c r="EN42" s="356"/>
      <c r="EO42" s="356"/>
      <c r="EP42" s="356"/>
      <c r="EQ42" s="356"/>
      <c r="ER42" s="356"/>
      <c r="ES42" s="356"/>
      <c r="ET42" s="356"/>
      <c r="EU42" s="356"/>
      <c r="EV42" s="356"/>
      <c r="EW42" s="356"/>
      <c r="EX42" s="356"/>
      <c r="EY42" s="356"/>
      <c r="EZ42" s="356"/>
      <c r="FA42" s="356"/>
      <c r="FB42" s="356"/>
      <c r="FC42" s="356"/>
      <c r="FD42" s="356"/>
      <c r="FE42" s="356"/>
      <c r="FF42" s="356"/>
      <c r="FG42" s="356"/>
      <c r="FH42" s="356"/>
      <c r="FI42" s="356"/>
      <c r="FJ42" s="356"/>
      <c r="FK42" s="356"/>
      <c r="FL42" s="356"/>
      <c r="FM42" s="356"/>
      <c r="FN42" s="356"/>
      <c r="FO42" s="356"/>
      <c r="FP42" s="356"/>
      <c r="FQ42" s="356"/>
      <c r="FR42" s="356"/>
      <c r="FS42" s="356"/>
      <c r="FT42" s="356"/>
      <c r="FU42" s="356"/>
      <c r="FV42" s="356"/>
      <c r="FW42" s="356"/>
      <c r="FX42" s="356"/>
      <c r="FY42" s="356"/>
      <c r="FZ42" s="356"/>
      <c r="GA42" s="356"/>
      <c r="GB42" s="356"/>
      <c r="GC42" s="356"/>
      <c r="GD42" s="356"/>
      <c r="GE42" s="356"/>
      <c r="GF42" s="356"/>
      <c r="GG42" s="356"/>
      <c r="GH42" s="356"/>
      <c r="GI42" s="356"/>
      <c r="GJ42" s="356"/>
      <c r="GK42" s="356"/>
      <c r="GL42" s="356"/>
      <c r="GM42" s="356"/>
      <c r="GN42" s="356"/>
      <c r="GO42" s="356"/>
      <c r="GP42" s="356"/>
      <c r="GQ42" s="356"/>
      <c r="GR42" s="356"/>
      <c r="GS42" s="356"/>
      <c r="GT42" s="356"/>
      <c r="GU42" s="356"/>
      <c r="GV42" s="356"/>
      <c r="GW42" s="356"/>
      <c r="GX42" s="356"/>
      <c r="GY42" s="356"/>
      <c r="GZ42" s="356"/>
      <c r="HA42" s="356"/>
      <c r="HB42" s="356"/>
      <c r="HC42" s="356"/>
      <c r="HD42" s="356"/>
      <c r="HE42" s="356"/>
      <c r="HF42" s="356"/>
      <c r="HG42" s="356"/>
      <c r="HH42" s="356"/>
      <c r="HI42" s="356"/>
      <c r="HJ42" s="356"/>
      <c r="HK42" s="356"/>
      <c r="HL42" s="356"/>
      <c r="HM42" s="356"/>
      <c r="HN42" s="356"/>
      <c r="HO42" s="356"/>
      <c r="HP42" s="356"/>
      <c r="HQ42" s="356"/>
      <c r="HR42" s="356"/>
      <c r="HS42" s="356"/>
      <c r="HT42" s="356"/>
      <c r="HU42" s="356"/>
      <c r="HV42" s="356"/>
      <c r="HW42" s="356"/>
      <c r="HX42" s="356"/>
      <c r="HY42" s="356"/>
      <c r="HZ42" s="356"/>
      <c r="IA42" s="356"/>
      <c r="IB42" s="356"/>
      <c r="IC42" s="356"/>
      <c r="ID42" s="356"/>
      <c r="IE42" s="356"/>
      <c r="IF42" s="356"/>
      <c r="IG42" s="356"/>
      <c r="IH42" s="356"/>
      <c r="II42" s="356"/>
      <c r="IJ42" s="356"/>
      <c r="IK42" s="356"/>
      <c r="IL42" s="356"/>
      <c r="IM42" s="356"/>
      <c r="IN42" s="356"/>
      <c r="IO42" s="356"/>
      <c r="IP42" s="356"/>
      <c r="IQ42" s="356"/>
      <c r="IR42" s="356"/>
      <c r="IS42" s="356"/>
      <c r="IT42" s="356"/>
      <c r="IU42" s="356"/>
      <c r="IV42" s="356"/>
      <c r="IW42" s="356"/>
      <c r="IX42" s="356"/>
      <c r="IY42" s="356"/>
      <c r="IZ42" s="356"/>
      <c r="JA42" s="356"/>
      <c r="JB42" s="356"/>
      <c r="JC42" s="356"/>
      <c r="JD42" s="356"/>
      <c r="JE42" s="356"/>
      <c r="JF42" s="356"/>
      <c r="JG42" s="356"/>
      <c r="JH42" s="356"/>
      <c r="JI42" s="356"/>
      <c r="JJ42" s="356"/>
      <c r="JK42" s="356"/>
      <c r="JL42" s="356"/>
      <c r="JM42" s="356"/>
      <c r="JN42" s="356"/>
      <c r="JO42" s="356"/>
      <c r="JP42" s="356"/>
      <c r="JQ42" s="356"/>
      <c r="JR42" s="356"/>
      <c r="JS42" s="356"/>
      <c r="JT42" s="356"/>
      <c r="JU42" s="356"/>
      <c r="JV42" s="356"/>
      <c r="JW42" s="356"/>
      <c r="JX42" s="356"/>
      <c r="JY42" s="356"/>
      <c r="JZ42" s="356"/>
      <c r="KA42" s="356"/>
      <c r="KB42" s="356"/>
      <c r="KC42" s="356"/>
      <c r="KD42" s="356"/>
      <c r="KE42" s="356"/>
      <c r="KF42" s="356"/>
      <c r="KG42" s="356"/>
      <c r="KH42" s="356"/>
      <c r="KI42" s="356"/>
      <c r="KJ42" s="356"/>
      <c r="KK42" s="356"/>
      <c r="KL42" s="356"/>
      <c r="KM42" s="356"/>
      <c r="KN42" s="356"/>
      <c r="KO42" s="356"/>
      <c r="KP42" s="356"/>
      <c r="KQ42" s="356"/>
      <c r="KR42" s="356"/>
      <c r="KS42" s="356"/>
      <c r="KT42" s="356"/>
      <c r="KU42" s="356"/>
      <c r="KV42" s="356"/>
      <c r="KW42" s="356"/>
      <c r="KX42" s="356"/>
      <c r="KY42" s="356"/>
      <c r="KZ42" s="356"/>
      <c r="LA42" s="356"/>
      <c r="LB42" s="356"/>
      <c r="LC42" s="356"/>
      <c r="LD42" s="356"/>
      <c r="LE42" s="356"/>
      <c r="LF42" s="356"/>
      <c r="LG42" s="356"/>
      <c r="LH42" s="356"/>
      <c r="LI42" s="356"/>
      <c r="LJ42" s="356"/>
      <c r="LK42" s="356"/>
      <c r="LL42" s="356"/>
      <c r="LM42" s="356"/>
      <c r="LN42" s="356"/>
      <c r="LO42" s="356"/>
      <c r="LP42" s="356"/>
      <c r="LQ42" s="356"/>
      <c r="LR42" s="356"/>
      <c r="LS42" s="356"/>
      <c r="LT42" s="356"/>
      <c r="LU42" s="356"/>
      <c r="LV42" s="356"/>
      <c r="LW42" s="356"/>
      <c r="LX42" s="356"/>
      <c r="LY42" s="356"/>
      <c r="LZ42" s="356"/>
      <c r="MA42" s="356"/>
      <c r="MB42" s="356"/>
      <c r="MC42" s="356"/>
      <c r="MD42" s="356"/>
      <c r="ME42" s="356"/>
      <c r="MF42" s="356"/>
      <c r="MG42" s="356"/>
      <c r="MH42" s="356"/>
      <c r="MI42" s="356"/>
      <c r="MJ42" s="356"/>
      <c r="MK42" s="356"/>
      <c r="ML42" s="356"/>
      <c r="MM42" s="356"/>
      <c r="MN42" s="356"/>
      <c r="MO42" s="356"/>
      <c r="MP42" s="356"/>
      <c r="MQ42" s="356"/>
      <c r="MR42" s="356"/>
      <c r="MS42" s="356"/>
      <c r="MT42" s="356"/>
      <c r="MU42" s="356"/>
      <c r="MV42" s="356"/>
      <c r="MW42" s="356"/>
      <c r="MX42" s="356"/>
      <c r="MY42" s="356"/>
      <c r="MZ42" s="356"/>
      <c r="NA42" s="356"/>
      <c r="NB42" s="356"/>
      <c r="NC42" s="356"/>
      <c r="ND42" s="356"/>
      <c r="NE42" s="356"/>
      <c r="NF42" s="356"/>
      <c r="NG42" s="356"/>
      <c r="NH42" s="356"/>
      <c r="NI42" s="356"/>
      <c r="NJ42" s="356"/>
      <c r="NK42" s="356"/>
      <c r="NL42" s="356"/>
      <c r="NM42" s="356"/>
      <c r="NN42" s="356"/>
      <c r="NO42" s="356"/>
      <c r="NP42" s="356"/>
      <c r="NQ42" s="356"/>
      <c r="NR42" s="356"/>
      <c r="NS42" s="356"/>
      <c r="NT42" s="356"/>
      <c r="NU42" s="356"/>
      <c r="NV42" s="356"/>
      <c r="NW42" s="356"/>
      <c r="NX42" s="356"/>
      <c r="NY42" s="356"/>
      <c r="NZ42" s="356"/>
      <c r="OA42" s="356"/>
      <c r="OB42" s="356"/>
      <c r="OC42" s="356"/>
      <c r="OD42" s="356"/>
      <c r="OE42" s="356"/>
      <c r="OF42" s="356"/>
      <c r="OG42" s="356"/>
      <c r="OH42" s="356"/>
      <c r="OI42" s="356"/>
      <c r="OJ42" s="356"/>
      <c r="OK42" s="356"/>
      <c r="OL42" s="356"/>
      <c r="OM42" s="356"/>
      <c r="ON42" s="356"/>
      <c r="OO42" s="356"/>
      <c r="OP42" s="356"/>
      <c r="OQ42" s="356"/>
      <c r="OR42" s="356"/>
      <c r="OS42" s="356"/>
      <c r="OT42" s="356"/>
      <c r="OU42" s="356"/>
      <c r="OV42" s="356"/>
      <c r="OW42" s="356"/>
      <c r="OX42" s="356"/>
      <c r="OY42" s="356"/>
      <c r="OZ42" s="356"/>
      <c r="PA42" s="356"/>
      <c r="PB42" s="356"/>
      <c r="PC42" s="356"/>
      <c r="PD42" s="356"/>
      <c r="PE42" s="356"/>
      <c r="PF42" s="356"/>
      <c r="PG42" s="356"/>
      <c r="PH42" s="356"/>
      <c r="PI42" s="356"/>
      <c r="PJ42" s="356"/>
      <c r="PK42" s="356"/>
      <c r="PL42" s="356"/>
      <c r="PM42" s="356"/>
      <c r="PN42" s="356"/>
      <c r="PO42" s="356"/>
      <c r="PP42" s="356"/>
      <c r="PQ42" s="356"/>
      <c r="PR42" s="356"/>
      <c r="PS42" s="356"/>
      <c r="PT42" s="356"/>
      <c r="PU42" s="356"/>
      <c r="PV42" s="356"/>
      <c r="PW42" s="356"/>
      <c r="PX42" s="356"/>
      <c r="PY42" s="356"/>
      <c r="PZ42" s="356"/>
      <c r="QA42" s="356"/>
      <c r="QB42" s="356"/>
      <c r="QC42" s="356"/>
      <c r="QD42" s="356"/>
      <c r="QE42" s="356"/>
      <c r="QF42" s="356"/>
      <c r="QG42" s="356"/>
      <c r="QH42" s="356"/>
      <c r="QI42" s="356"/>
      <c r="QJ42" s="356"/>
      <c r="QK42" s="356"/>
      <c r="QL42" s="356"/>
      <c r="QM42" s="356"/>
      <c r="QN42" s="356"/>
      <c r="QO42" s="356"/>
      <c r="QP42" s="356"/>
      <c r="QQ42" s="356"/>
      <c r="QR42" s="356"/>
      <c r="QS42" s="356"/>
      <c r="QT42" s="356"/>
      <c r="QU42" s="356"/>
      <c r="QV42" s="356"/>
      <c r="QW42" s="356"/>
      <c r="QX42" s="356"/>
      <c r="QY42" s="356"/>
      <c r="QZ42" s="356"/>
      <c r="RA42" s="356"/>
      <c r="RB42" s="356"/>
      <c r="RC42" s="356"/>
      <c r="RD42" s="356"/>
      <c r="RE42" s="356"/>
      <c r="RF42" s="356"/>
      <c r="RG42" s="356"/>
      <c r="RH42" s="356"/>
      <c r="RI42" s="356"/>
      <c r="RJ42" s="356"/>
      <c r="RK42" s="356"/>
      <c r="RL42" s="356"/>
      <c r="RM42" s="356"/>
      <c r="RN42" s="356"/>
      <c r="RO42" s="356"/>
      <c r="RP42" s="356"/>
      <c r="RQ42" s="356"/>
      <c r="RR42" s="356"/>
      <c r="RS42" s="356"/>
      <c r="RT42" s="356"/>
      <c r="RU42" s="356"/>
      <c r="RV42" s="356"/>
      <c r="RW42" s="356"/>
      <c r="RX42" s="356"/>
      <c r="RY42" s="356"/>
      <c r="RZ42" s="356"/>
      <c r="SA42" s="356"/>
      <c r="SB42" s="356"/>
      <c r="SC42" s="356"/>
      <c r="SD42" s="356"/>
      <c r="SE42" s="356"/>
      <c r="SF42" s="356"/>
      <c r="SG42" s="356"/>
      <c r="SH42" s="356"/>
      <c r="SI42" s="356"/>
      <c r="SJ42" s="356"/>
      <c r="SK42" s="356"/>
      <c r="SL42" s="356"/>
      <c r="SM42" s="356"/>
      <c r="SN42" s="356"/>
      <c r="SO42" s="356"/>
      <c r="SP42" s="356"/>
      <c r="SQ42" s="356"/>
      <c r="SR42" s="356"/>
      <c r="SS42" s="356"/>
      <c r="ST42" s="356"/>
      <c r="SU42" s="356"/>
      <c r="SV42" s="356"/>
      <c r="SW42" s="356"/>
      <c r="SX42" s="356"/>
      <c r="SY42" s="356"/>
      <c r="SZ42" s="356"/>
      <c r="TA42" s="356"/>
      <c r="TB42" s="356"/>
      <c r="TC42" s="356"/>
      <c r="TD42" s="356"/>
      <c r="TE42" s="356"/>
      <c r="TF42" s="356"/>
      <c r="TG42" s="356"/>
      <c r="TH42" s="356"/>
      <c r="TI42" s="356"/>
      <c r="TJ42" s="356"/>
      <c r="TK42" s="356"/>
      <c r="TL42" s="356"/>
      <c r="TM42" s="356"/>
      <c r="TN42" s="356"/>
      <c r="TO42" s="356"/>
      <c r="TP42" s="356"/>
      <c r="TQ42" s="356"/>
      <c r="TR42" s="356"/>
      <c r="TS42" s="356"/>
      <c r="TT42" s="356"/>
      <c r="TU42" s="356"/>
      <c r="TV42" s="356"/>
      <c r="TW42" s="356"/>
      <c r="TX42" s="356"/>
      <c r="TY42" s="356"/>
      <c r="TZ42" s="356"/>
      <c r="UA42" s="356"/>
      <c r="UB42" s="356"/>
      <c r="UC42" s="356"/>
      <c r="UD42" s="356"/>
      <c r="UE42" s="356"/>
      <c r="UF42" s="356"/>
      <c r="UG42" s="356"/>
      <c r="UH42" s="356"/>
      <c r="UI42" s="356"/>
      <c r="UJ42" s="356"/>
      <c r="UK42" s="356"/>
      <c r="UL42" s="356"/>
      <c r="UM42" s="356"/>
      <c r="UN42" s="356"/>
      <c r="UO42" s="356"/>
      <c r="UP42" s="356"/>
      <c r="UQ42" s="356"/>
      <c r="UR42" s="356"/>
      <c r="US42" s="356"/>
      <c r="UT42" s="356"/>
      <c r="UU42" s="356"/>
      <c r="UV42" s="356"/>
      <c r="UW42" s="356"/>
      <c r="UX42" s="356"/>
      <c r="UY42" s="356"/>
      <c r="UZ42" s="356"/>
      <c r="VA42" s="356"/>
      <c r="VB42" s="356"/>
      <c r="VC42" s="356"/>
      <c r="VD42" s="356"/>
      <c r="VE42" s="356"/>
      <c r="VF42" s="356"/>
      <c r="VG42" s="356"/>
      <c r="VH42" s="356"/>
      <c r="VI42" s="356"/>
      <c r="VJ42" s="356"/>
      <c r="VK42" s="356"/>
      <c r="VL42" s="356"/>
      <c r="VM42" s="356"/>
      <c r="VN42" s="356"/>
      <c r="VO42" s="356"/>
      <c r="VP42" s="356"/>
      <c r="VQ42" s="356"/>
      <c r="VR42" s="356"/>
      <c r="VS42" s="356"/>
      <c r="VT42" s="356"/>
      <c r="VU42" s="356"/>
      <c r="VV42" s="356"/>
      <c r="VW42" s="356"/>
      <c r="VX42" s="356"/>
      <c r="VY42" s="356"/>
      <c r="VZ42" s="356"/>
      <c r="WA42" s="356"/>
      <c r="WB42" s="356"/>
      <c r="WC42" s="356"/>
      <c r="WD42" s="356"/>
      <c r="WE42" s="356"/>
      <c r="WF42" s="356"/>
      <c r="WG42" s="356"/>
      <c r="WH42" s="356"/>
      <c r="WI42" s="356"/>
      <c r="WJ42" s="356"/>
      <c r="WK42" s="356"/>
      <c r="WL42" s="356"/>
      <c r="WM42" s="356"/>
      <c r="WN42" s="356"/>
      <c r="WO42" s="356"/>
      <c r="WP42" s="356"/>
      <c r="WQ42" s="356"/>
      <c r="WR42" s="356"/>
      <c r="WS42" s="356"/>
      <c r="WT42" s="356"/>
      <c r="WU42" s="356"/>
      <c r="WV42" s="356"/>
      <c r="WW42" s="356"/>
      <c r="WX42" s="356"/>
      <c r="WY42" s="356"/>
      <c r="WZ42" s="356"/>
      <c r="XA42" s="356"/>
      <c r="XB42" s="356"/>
      <c r="XC42" s="356"/>
      <c r="XD42" s="356"/>
      <c r="XE42" s="356"/>
      <c r="XF42" s="356"/>
      <c r="XG42" s="356"/>
      <c r="XH42" s="356"/>
      <c r="XI42" s="356"/>
      <c r="XJ42" s="356"/>
      <c r="XK42" s="356"/>
      <c r="XL42" s="356"/>
      <c r="XM42" s="356"/>
      <c r="XN42" s="356"/>
      <c r="XO42" s="356"/>
      <c r="XP42" s="356"/>
      <c r="XQ42" s="356"/>
      <c r="XR42" s="356"/>
      <c r="XS42" s="356"/>
      <c r="XT42" s="356"/>
      <c r="XU42" s="356"/>
      <c r="XV42" s="356"/>
      <c r="XW42" s="356"/>
      <c r="XX42" s="356"/>
      <c r="XY42" s="356"/>
      <c r="XZ42" s="356"/>
      <c r="YA42" s="356"/>
      <c r="YB42" s="356"/>
      <c r="YC42" s="356"/>
      <c r="YD42" s="356"/>
      <c r="YE42" s="356"/>
      <c r="YF42" s="356"/>
      <c r="YG42" s="356"/>
      <c r="YH42" s="356"/>
      <c r="YI42" s="356"/>
      <c r="YJ42" s="356"/>
      <c r="YK42" s="356"/>
      <c r="YL42" s="356"/>
      <c r="YM42" s="356"/>
      <c r="YN42" s="356"/>
      <c r="YO42" s="356"/>
      <c r="YP42" s="356"/>
      <c r="YQ42" s="356"/>
      <c r="YR42" s="356"/>
      <c r="YS42" s="356"/>
      <c r="YT42" s="356"/>
      <c r="YU42" s="356"/>
      <c r="YV42" s="356"/>
      <c r="YW42" s="356"/>
      <c r="YX42" s="356"/>
      <c r="YY42" s="356"/>
      <c r="YZ42" s="356"/>
      <c r="ZA42" s="356"/>
      <c r="ZB42" s="356"/>
      <c r="ZC42" s="356"/>
      <c r="ZD42" s="356"/>
      <c r="ZE42" s="356"/>
      <c r="ZF42" s="356"/>
      <c r="ZG42" s="356"/>
      <c r="ZH42" s="356"/>
      <c r="ZI42" s="356"/>
      <c r="ZJ42" s="356"/>
      <c r="ZK42" s="356"/>
      <c r="ZL42" s="356"/>
      <c r="ZM42" s="356"/>
      <c r="ZN42" s="356"/>
      <c r="ZO42" s="356"/>
      <c r="ZP42" s="356"/>
      <c r="ZQ42" s="356"/>
      <c r="ZR42" s="356"/>
      <c r="ZS42" s="356"/>
      <c r="ZT42" s="356"/>
      <c r="ZU42" s="356"/>
      <c r="ZV42" s="356"/>
      <c r="ZW42" s="356"/>
      <c r="ZX42" s="356"/>
      <c r="ZY42" s="356"/>
      <c r="ZZ42" s="356"/>
      <c r="AAA42" s="356"/>
      <c r="AAB42" s="356"/>
      <c r="AAC42" s="356"/>
      <c r="AAD42" s="356"/>
      <c r="AAE42" s="356"/>
      <c r="AAF42" s="356"/>
      <c r="AAG42" s="356"/>
      <c r="AAH42" s="356"/>
      <c r="AAI42" s="356"/>
      <c r="AAJ42" s="356"/>
      <c r="AAK42" s="356"/>
      <c r="AAL42" s="356"/>
      <c r="AAM42" s="356"/>
      <c r="AAN42" s="356"/>
      <c r="AAO42" s="356"/>
      <c r="AAP42" s="356"/>
      <c r="AAQ42" s="356"/>
      <c r="AAR42" s="356"/>
      <c r="AAS42" s="356"/>
      <c r="AAT42" s="356"/>
      <c r="AAU42" s="356"/>
      <c r="AAV42" s="356"/>
      <c r="AAW42" s="356"/>
      <c r="AAX42" s="356"/>
      <c r="AAY42" s="356"/>
      <c r="AAZ42" s="356"/>
      <c r="ABA42" s="356"/>
      <c r="ABB42" s="356"/>
      <c r="ABC42" s="356"/>
      <c r="ABD42" s="356"/>
      <c r="ABE42" s="356"/>
      <c r="ABF42" s="356"/>
      <c r="ABG42" s="356"/>
      <c r="ABH42" s="356"/>
      <c r="ABI42" s="356"/>
      <c r="ABJ42" s="356"/>
      <c r="ABK42" s="356"/>
      <c r="ABL42" s="356"/>
      <c r="ABM42" s="356"/>
      <c r="ABN42" s="356"/>
      <c r="ABO42" s="356"/>
      <c r="ABP42" s="356"/>
      <c r="ABQ42" s="356"/>
      <c r="ABR42" s="356"/>
      <c r="ABS42" s="356"/>
      <c r="ABT42" s="356"/>
      <c r="ABU42" s="356"/>
      <c r="ABV42" s="356"/>
      <c r="ABW42" s="356"/>
      <c r="ABX42" s="356"/>
      <c r="ABY42" s="356"/>
      <c r="ABZ42" s="356"/>
      <c r="ACA42" s="356"/>
      <c r="ACB42" s="356"/>
      <c r="ACC42" s="356"/>
      <c r="ACD42" s="356"/>
      <c r="ACE42" s="356"/>
      <c r="ACF42" s="356"/>
      <c r="ACG42" s="356"/>
      <c r="ACH42" s="356"/>
      <c r="ACI42" s="356"/>
      <c r="ACJ42" s="356"/>
      <c r="ACK42" s="356"/>
      <c r="ACL42" s="356"/>
      <c r="ACM42" s="356"/>
      <c r="ACN42" s="356"/>
      <c r="ACO42" s="356"/>
      <c r="ACP42" s="356"/>
      <c r="ACQ42" s="356"/>
      <c r="ACR42" s="356"/>
      <c r="ACS42" s="356"/>
      <c r="ACT42" s="356"/>
      <c r="ACU42" s="356"/>
      <c r="ACV42" s="356"/>
      <c r="ACW42" s="356"/>
      <c r="ACX42" s="356"/>
      <c r="ACY42" s="356"/>
      <c r="ACZ42" s="356"/>
      <c r="ADA42" s="356"/>
      <c r="ADB42" s="356"/>
      <c r="ADC42" s="356"/>
      <c r="ADD42" s="356"/>
      <c r="ADE42" s="356"/>
      <c r="ADF42" s="356"/>
      <c r="ADG42" s="356"/>
      <c r="ADH42" s="356"/>
      <c r="ADI42" s="356"/>
      <c r="ADJ42" s="356"/>
      <c r="ADK42" s="356"/>
      <c r="ADL42" s="356"/>
      <c r="ADM42" s="356"/>
      <c r="ADN42" s="356"/>
      <c r="ADO42" s="356"/>
      <c r="ADP42" s="356"/>
      <c r="ADQ42" s="356"/>
      <c r="ADR42" s="356"/>
      <c r="ADS42" s="356"/>
      <c r="ADT42" s="356"/>
      <c r="ADU42" s="356"/>
      <c r="ADV42" s="356"/>
      <c r="ADW42" s="356"/>
      <c r="ADX42" s="356"/>
      <c r="ADY42" s="356"/>
      <c r="ADZ42" s="356"/>
      <c r="AEA42" s="356"/>
      <c r="AEB42" s="356"/>
      <c r="AEC42" s="356"/>
      <c r="AED42" s="356"/>
      <c r="AEE42" s="356"/>
      <c r="AEF42" s="356"/>
      <c r="AEG42" s="356"/>
      <c r="AEH42" s="356"/>
      <c r="AEI42" s="356"/>
      <c r="AEJ42" s="356"/>
      <c r="AEK42" s="356"/>
      <c r="AEL42" s="356"/>
      <c r="AEM42" s="356"/>
      <c r="AEN42" s="356"/>
      <c r="AEO42" s="356"/>
      <c r="AEP42" s="356"/>
      <c r="AEQ42" s="356"/>
      <c r="AER42" s="356"/>
      <c r="AES42" s="356"/>
      <c r="AET42" s="356"/>
      <c r="AEU42" s="356"/>
      <c r="AEV42" s="356"/>
      <c r="AEW42" s="356"/>
      <c r="AEX42" s="356"/>
      <c r="AEY42" s="356"/>
      <c r="AEZ42" s="356"/>
      <c r="AFA42" s="356"/>
      <c r="AFB42" s="356"/>
      <c r="AFC42" s="356"/>
      <c r="AFD42" s="356"/>
      <c r="AFE42" s="356"/>
      <c r="AFF42" s="356"/>
      <c r="AFG42" s="356"/>
      <c r="AFH42" s="356"/>
      <c r="AFI42" s="356"/>
      <c r="AFJ42" s="356"/>
      <c r="AFK42" s="356"/>
      <c r="AFL42" s="356"/>
      <c r="AFM42" s="356"/>
      <c r="AFN42" s="356"/>
      <c r="AFO42" s="356"/>
      <c r="AFP42" s="356"/>
      <c r="AFQ42" s="356"/>
      <c r="AFR42" s="356"/>
      <c r="AFS42" s="356"/>
      <c r="AFT42" s="356"/>
      <c r="AFU42" s="356"/>
      <c r="AFV42" s="356"/>
      <c r="AFW42" s="356"/>
      <c r="AFX42" s="356"/>
      <c r="AFY42" s="356"/>
      <c r="AFZ42" s="356"/>
      <c r="AGA42" s="356"/>
    </row>
    <row r="43" spans="1:859" s="77" customFormat="1" ht="33.950000000000003" customHeight="1" x14ac:dyDescent="0.2">
      <c r="A43" s="184" t="str">
        <f ca="1">IF((O43="X"),"■",IF(OR((O43&gt;=120),(O43="N/A")),"▲",IF(AND((O43&gt;=90),(O43&lt;120)),"►",IF(AND((O43&lt;90),(O43&gt;=0)),"◄",IF((O43&lt;0),"▼","")))))</f>
        <v>■</v>
      </c>
      <c r="B43" s="184" t="s">
        <v>20</v>
      </c>
      <c r="C43" s="184" t="s">
        <v>320</v>
      </c>
      <c r="D43" s="184" t="s">
        <v>22</v>
      </c>
      <c r="E43" s="184" t="s">
        <v>321</v>
      </c>
      <c r="F43" s="184" t="s">
        <v>118</v>
      </c>
      <c r="G43" s="145" t="s">
        <v>322</v>
      </c>
      <c r="H43" s="184" t="s">
        <v>323</v>
      </c>
      <c r="I43" s="191">
        <v>1020534</v>
      </c>
      <c r="J43" s="192">
        <v>918005.5</v>
      </c>
      <c r="K43" s="192">
        <f>I43-J43</f>
        <v>102528.5</v>
      </c>
      <c r="L43" s="194" t="s">
        <v>519</v>
      </c>
      <c r="M43" s="193">
        <v>41768</v>
      </c>
      <c r="N43" s="193">
        <v>42133</v>
      </c>
      <c r="O43" s="184" t="str">
        <f ca="1">IF((N43="INDETERMINADO"),"N/A",IF((L43="ENCERRADO"),"X",(N43-TODAY())))</f>
        <v>X</v>
      </c>
      <c r="P43" s="195" t="s">
        <v>213</v>
      </c>
      <c r="Q43" s="183" t="s">
        <v>1110</v>
      </c>
      <c r="R43" s="184" t="s">
        <v>30</v>
      </c>
      <c r="S43" s="184" t="s">
        <v>30</v>
      </c>
      <c r="T43" s="184" t="s">
        <v>30</v>
      </c>
      <c r="U43" s="184" t="s">
        <v>30</v>
      </c>
      <c r="V43" s="183" t="s">
        <v>1095</v>
      </c>
      <c r="W43" s="184"/>
      <c r="X43" s="360"/>
      <c r="Y43" s="360"/>
      <c r="Z43" s="360"/>
      <c r="AA43" s="360"/>
      <c r="AB43" s="360"/>
      <c r="AC43" s="360"/>
      <c r="AD43" s="360"/>
      <c r="AE43" s="360"/>
      <c r="AF43" s="360"/>
      <c r="AG43" s="360"/>
      <c r="AH43" s="360"/>
      <c r="AI43" s="360"/>
      <c r="AJ43" s="360"/>
      <c r="AK43" s="360"/>
      <c r="AL43" s="360"/>
      <c r="AM43" s="360"/>
      <c r="AN43" s="360"/>
      <c r="AO43" s="360"/>
      <c r="AP43" s="360"/>
      <c r="AQ43" s="360"/>
      <c r="AR43" s="360"/>
      <c r="AS43" s="360"/>
      <c r="AT43" s="360"/>
      <c r="AU43" s="360"/>
      <c r="AV43" s="360"/>
      <c r="AW43" s="360"/>
      <c r="AX43" s="360"/>
      <c r="AY43" s="360"/>
      <c r="AZ43" s="360"/>
      <c r="BA43" s="360"/>
      <c r="BB43" s="360"/>
      <c r="BC43" s="360"/>
      <c r="BD43" s="360"/>
      <c r="BE43" s="360"/>
      <c r="BF43" s="360"/>
      <c r="BG43" s="360"/>
      <c r="BH43" s="360"/>
      <c r="BI43" s="360"/>
      <c r="BJ43" s="360"/>
      <c r="BK43" s="360"/>
      <c r="BL43" s="360"/>
      <c r="BM43" s="360"/>
      <c r="BN43" s="360"/>
      <c r="BO43" s="360"/>
      <c r="BP43" s="360"/>
      <c r="BQ43" s="360"/>
      <c r="BR43" s="360"/>
      <c r="BS43" s="360"/>
      <c r="BT43" s="360"/>
      <c r="BU43" s="360"/>
      <c r="BV43" s="360"/>
      <c r="BW43" s="360"/>
      <c r="BX43" s="360"/>
      <c r="BY43" s="360"/>
      <c r="BZ43" s="360"/>
      <c r="CA43" s="360"/>
      <c r="CB43" s="360"/>
      <c r="CC43" s="360"/>
      <c r="CD43" s="360"/>
      <c r="CE43" s="360"/>
      <c r="CF43" s="360"/>
      <c r="CG43" s="360"/>
      <c r="CH43" s="360"/>
      <c r="CI43" s="360"/>
      <c r="CJ43" s="360"/>
      <c r="CK43" s="360"/>
      <c r="CL43" s="360"/>
      <c r="CM43" s="360"/>
      <c r="CN43" s="360"/>
      <c r="CO43" s="360"/>
      <c r="CP43" s="360"/>
      <c r="CQ43" s="360"/>
      <c r="CR43" s="360"/>
      <c r="CS43" s="360"/>
      <c r="CT43" s="360"/>
      <c r="CU43" s="360"/>
      <c r="CV43" s="360"/>
      <c r="CW43" s="360"/>
      <c r="CX43" s="360"/>
      <c r="CY43" s="360"/>
      <c r="CZ43" s="356"/>
      <c r="DA43" s="356"/>
      <c r="DB43" s="356"/>
      <c r="DC43" s="356"/>
      <c r="DD43" s="356"/>
      <c r="DE43" s="356"/>
      <c r="DF43" s="356"/>
      <c r="DG43" s="356"/>
      <c r="DH43" s="356"/>
      <c r="DI43" s="356"/>
      <c r="DJ43" s="356"/>
      <c r="DK43" s="356"/>
      <c r="DL43" s="356"/>
      <c r="DM43" s="356"/>
      <c r="DN43" s="356"/>
      <c r="DO43" s="356"/>
      <c r="DP43" s="356"/>
      <c r="DQ43" s="356"/>
      <c r="DR43" s="356"/>
      <c r="DS43" s="356"/>
      <c r="DT43" s="356"/>
      <c r="DU43" s="356"/>
      <c r="DV43" s="356"/>
      <c r="DW43" s="356"/>
      <c r="DX43" s="356"/>
      <c r="DY43" s="356"/>
      <c r="DZ43" s="356"/>
      <c r="EA43" s="356"/>
      <c r="EB43" s="356"/>
      <c r="EC43" s="356"/>
      <c r="ED43" s="356"/>
      <c r="EE43" s="356"/>
      <c r="EF43" s="356"/>
      <c r="EG43" s="356"/>
      <c r="EH43" s="356"/>
      <c r="EI43" s="356"/>
      <c r="EJ43" s="356"/>
      <c r="EK43" s="356"/>
      <c r="EL43" s="356"/>
      <c r="EM43" s="356"/>
      <c r="EN43" s="356"/>
      <c r="EO43" s="356"/>
      <c r="EP43" s="356"/>
      <c r="EQ43" s="356"/>
      <c r="ER43" s="356"/>
      <c r="ES43" s="356"/>
      <c r="ET43" s="356"/>
      <c r="EU43" s="356"/>
      <c r="EV43" s="356"/>
      <c r="EW43" s="356"/>
      <c r="EX43" s="356"/>
      <c r="EY43" s="356"/>
      <c r="EZ43" s="356"/>
      <c r="FA43" s="356"/>
      <c r="FB43" s="356"/>
      <c r="FC43" s="356"/>
      <c r="FD43" s="356"/>
      <c r="FE43" s="356"/>
      <c r="FF43" s="356"/>
      <c r="FG43" s="356"/>
      <c r="FH43" s="356"/>
      <c r="FI43" s="356"/>
      <c r="FJ43" s="356"/>
      <c r="FK43" s="356"/>
      <c r="FL43" s="356"/>
      <c r="FM43" s="356"/>
      <c r="FN43" s="356"/>
      <c r="FO43" s="356"/>
      <c r="FP43" s="356"/>
      <c r="FQ43" s="356"/>
      <c r="FR43" s="356"/>
      <c r="FS43" s="356"/>
      <c r="FT43" s="356"/>
      <c r="FU43" s="356"/>
      <c r="FV43" s="356"/>
      <c r="FW43" s="356"/>
      <c r="FX43" s="356"/>
      <c r="FY43" s="356"/>
      <c r="FZ43" s="356"/>
      <c r="GA43" s="356"/>
      <c r="GB43" s="356"/>
      <c r="GC43" s="356"/>
      <c r="GD43" s="356"/>
      <c r="GE43" s="356"/>
      <c r="GF43" s="356"/>
      <c r="GG43" s="356"/>
      <c r="GH43" s="356"/>
      <c r="GI43" s="356"/>
      <c r="GJ43" s="356"/>
      <c r="GK43" s="356"/>
      <c r="GL43" s="356"/>
      <c r="GM43" s="356"/>
      <c r="GN43" s="356"/>
      <c r="GO43" s="356"/>
      <c r="GP43" s="356"/>
      <c r="GQ43" s="356"/>
      <c r="GR43" s="356"/>
      <c r="GS43" s="356"/>
      <c r="GT43" s="356"/>
      <c r="GU43" s="356"/>
      <c r="GV43" s="356"/>
      <c r="GW43" s="356"/>
      <c r="GX43" s="356"/>
      <c r="GY43" s="356"/>
      <c r="GZ43" s="356"/>
      <c r="HA43" s="356"/>
      <c r="HB43" s="356"/>
      <c r="HC43" s="356"/>
      <c r="HD43" s="356"/>
      <c r="HE43" s="356"/>
      <c r="HF43" s="356"/>
      <c r="HG43" s="356"/>
      <c r="HH43" s="356"/>
      <c r="HI43" s="356"/>
      <c r="HJ43" s="356"/>
      <c r="HK43" s="356"/>
      <c r="HL43" s="356"/>
      <c r="HM43" s="356"/>
      <c r="HN43" s="356"/>
      <c r="HO43" s="356"/>
      <c r="HP43" s="356"/>
      <c r="HQ43" s="356"/>
      <c r="HR43" s="356"/>
      <c r="HS43" s="356"/>
      <c r="HT43" s="356"/>
      <c r="HU43" s="356"/>
      <c r="HV43" s="356"/>
      <c r="HW43" s="356"/>
      <c r="HX43" s="356"/>
      <c r="HY43" s="356"/>
      <c r="HZ43" s="356"/>
      <c r="IA43" s="356"/>
      <c r="IB43" s="356"/>
      <c r="IC43" s="356"/>
      <c r="ID43" s="356"/>
      <c r="IE43" s="356"/>
      <c r="IF43" s="356"/>
      <c r="IG43" s="356"/>
      <c r="IH43" s="356"/>
      <c r="II43" s="356"/>
      <c r="IJ43" s="356"/>
      <c r="IK43" s="356"/>
      <c r="IL43" s="356"/>
      <c r="IM43" s="356"/>
      <c r="IN43" s="356"/>
      <c r="IO43" s="356"/>
      <c r="IP43" s="356"/>
      <c r="IQ43" s="356"/>
      <c r="IR43" s="356"/>
      <c r="IS43" s="356"/>
      <c r="IT43" s="356"/>
      <c r="IU43" s="356"/>
      <c r="IV43" s="356"/>
      <c r="IW43" s="356"/>
      <c r="IX43" s="356"/>
      <c r="IY43" s="356"/>
      <c r="IZ43" s="356"/>
      <c r="JA43" s="356"/>
      <c r="JB43" s="356"/>
      <c r="JC43" s="356"/>
      <c r="JD43" s="356"/>
      <c r="JE43" s="356"/>
      <c r="JF43" s="356"/>
      <c r="JG43" s="356"/>
      <c r="JH43" s="356"/>
      <c r="JI43" s="356"/>
      <c r="JJ43" s="356"/>
      <c r="JK43" s="356"/>
      <c r="JL43" s="356"/>
      <c r="JM43" s="356"/>
      <c r="JN43" s="356"/>
      <c r="JO43" s="356"/>
      <c r="JP43" s="356"/>
      <c r="JQ43" s="356"/>
      <c r="JR43" s="356"/>
      <c r="JS43" s="356"/>
      <c r="JT43" s="356"/>
      <c r="JU43" s="356"/>
      <c r="JV43" s="356"/>
      <c r="JW43" s="356"/>
      <c r="JX43" s="356"/>
      <c r="JY43" s="356"/>
      <c r="JZ43" s="356"/>
      <c r="KA43" s="356"/>
      <c r="KB43" s="356"/>
      <c r="KC43" s="356"/>
      <c r="KD43" s="356"/>
      <c r="KE43" s="356"/>
      <c r="KF43" s="356"/>
      <c r="KG43" s="356"/>
      <c r="KH43" s="356"/>
      <c r="KI43" s="356"/>
      <c r="KJ43" s="356"/>
      <c r="KK43" s="356"/>
      <c r="KL43" s="356"/>
      <c r="KM43" s="356"/>
      <c r="KN43" s="356"/>
      <c r="KO43" s="356"/>
      <c r="KP43" s="356"/>
      <c r="KQ43" s="356"/>
      <c r="KR43" s="356"/>
      <c r="KS43" s="356"/>
      <c r="KT43" s="356"/>
      <c r="KU43" s="356"/>
      <c r="KV43" s="356"/>
      <c r="KW43" s="356"/>
      <c r="KX43" s="356"/>
      <c r="KY43" s="356"/>
      <c r="KZ43" s="356"/>
      <c r="LA43" s="356"/>
      <c r="LB43" s="356"/>
      <c r="LC43" s="356"/>
      <c r="LD43" s="356"/>
      <c r="LE43" s="356"/>
      <c r="LF43" s="356"/>
      <c r="LG43" s="356"/>
      <c r="LH43" s="356"/>
      <c r="LI43" s="356"/>
      <c r="LJ43" s="356"/>
      <c r="LK43" s="356"/>
      <c r="LL43" s="356"/>
      <c r="LM43" s="356"/>
      <c r="LN43" s="356"/>
      <c r="LO43" s="356"/>
      <c r="LP43" s="356"/>
      <c r="LQ43" s="356"/>
      <c r="LR43" s="356"/>
      <c r="LS43" s="356"/>
      <c r="LT43" s="356"/>
      <c r="LU43" s="356"/>
      <c r="LV43" s="356"/>
      <c r="LW43" s="356"/>
      <c r="LX43" s="356"/>
      <c r="LY43" s="356"/>
      <c r="LZ43" s="356"/>
      <c r="MA43" s="356"/>
      <c r="MB43" s="356"/>
      <c r="MC43" s="356"/>
      <c r="MD43" s="356"/>
      <c r="ME43" s="356"/>
      <c r="MF43" s="356"/>
      <c r="MG43" s="356"/>
      <c r="MH43" s="356"/>
      <c r="MI43" s="356"/>
      <c r="MJ43" s="356"/>
      <c r="MK43" s="356"/>
      <c r="ML43" s="356"/>
      <c r="MM43" s="356"/>
      <c r="MN43" s="356"/>
      <c r="MO43" s="356"/>
      <c r="MP43" s="356"/>
      <c r="MQ43" s="356"/>
      <c r="MR43" s="356"/>
      <c r="MS43" s="356"/>
      <c r="MT43" s="356"/>
      <c r="MU43" s="356"/>
      <c r="MV43" s="356"/>
      <c r="MW43" s="356"/>
      <c r="MX43" s="356"/>
      <c r="MY43" s="356"/>
      <c r="MZ43" s="356"/>
      <c r="NA43" s="356"/>
      <c r="NB43" s="356"/>
      <c r="NC43" s="356"/>
      <c r="ND43" s="356"/>
      <c r="NE43" s="356"/>
      <c r="NF43" s="356"/>
      <c r="NG43" s="356"/>
      <c r="NH43" s="356"/>
      <c r="NI43" s="356"/>
      <c r="NJ43" s="356"/>
      <c r="NK43" s="356"/>
      <c r="NL43" s="356"/>
      <c r="NM43" s="356"/>
      <c r="NN43" s="356"/>
      <c r="NO43" s="356"/>
      <c r="NP43" s="356"/>
      <c r="NQ43" s="356"/>
      <c r="NR43" s="356"/>
      <c r="NS43" s="356"/>
      <c r="NT43" s="356"/>
      <c r="NU43" s="356"/>
      <c r="NV43" s="356"/>
      <c r="NW43" s="356"/>
      <c r="NX43" s="356"/>
      <c r="NY43" s="356"/>
      <c r="NZ43" s="356"/>
      <c r="OA43" s="356"/>
      <c r="OB43" s="356"/>
      <c r="OC43" s="356"/>
      <c r="OD43" s="356"/>
      <c r="OE43" s="356"/>
      <c r="OF43" s="356"/>
      <c r="OG43" s="356"/>
      <c r="OH43" s="356"/>
      <c r="OI43" s="356"/>
      <c r="OJ43" s="356"/>
      <c r="OK43" s="356"/>
      <c r="OL43" s="356"/>
      <c r="OM43" s="356"/>
      <c r="ON43" s="356"/>
      <c r="OO43" s="356"/>
      <c r="OP43" s="356"/>
      <c r="OQ43" s="356"/>
      <c r="OR43" s="356"/>
      <c r="OS43" s="356"/>
      <c r="OT43" s="356"/>
      <c r="OU43" s="356"/>
      <c r="OV43" s="356"/>
      <c r="OW43" s="356"/>
      <c r="OX43" s="356"/>
      <c r="OY43" s="356"/>
      <c r="OZ43" s="356"/>
      <c r="PA43" s="356"/>
      <c r="PB43" s="356"/>
      <c r="PC43" s="356"/>
      <c r="PD43" s="356"/>
      <c r="PE43" s="356"/>
      <c r="PF43" s="356"/>
      <c r="PG43" s="356"/>
      <c r="PH43" s="356"/>
      <c r="PI43" s="356"/>
      <c r="PJ43" s="356"/>
      <c r="PK43" s="356"/>
      <c r="PL43" s="356"/>
      <c r="PM43" s="356"/>
      <c r="PN43" s="356"/>
      <c r="PO43" s="356"/>
      <c r="PP43" s="356"/>
      <c r="PQ43" s="356"/>
      <c r="PR43" s="356"/>
      <c r="PS43" s="356"/>
      <c r="PT43" s="356"/>
      <c r="PU43" s="356"/>
      <c r="PV43" s="356"/>
      <c r="PW43" s="356"/>
      <c r="PX43" s="356"/>
      <c r="PY43" s="356"/>
      <c r="PZ43" s="356"/>
      <c r="QA43" s="356"/>
      <c r="QB43" s="356"/>
      <c r="QC43" s="356"/>
      <c r="QD43" s="356"/>
      <c r="QE43" s="356"/>
      <c r="QF43" s="356"/>
      <c r="QG43" s="356"/>
      <c r="QH43" s="356"/>
      <c r="QI43" s="356"/>
      <c r="QJ43" s="356"/>
      <c r="QK43" s="356"/>
      <c r="QL43" s="356"/>
      <c r="QM43" s="356"/>
      <c r="QN43" s="356"/>
      <c r="QO43" s="356"/>
      <c r="QP43" s="356"/>
      <c r="QQ43" s="356"/>
      <c r="QR43" s="356"/>
      <c r="QS43" s="356"/>
      <c r="QT43" s="356"/>
      <c r="QU43" s="356"/>
      <c r="QV43" s="356"/>
      <c r="QW43" s="356"/>
      <c r="QX43" s="356"/>
      <c r="QY43" s="356"/>
      <c r="QZ43" s="356"/>
      <c r="RA43" s="356"/>
      <c r="RB43" s="356"/>
      <c r="RC43" s="356"/>
      <c r="RD43" s="356"/>
      <c r="RE43" s="356"/>
      <c r="RF43" s="356"/>
      <c r="RG43" s="356"/>
      <c r="RH43" s="356"/>
      <c r="RI43" s="356"/>
      <c r="RJ43" s="356"/>
      <c r="RK43" s="356"/>
      <c r="RL43" s="356"/>
      <c r="RM43" s="356"/>
      <c r="RN43" s="356"/>
      <c r="RO43" s="356"/>
      <c r="RP43" s="356"/>
      <c r="RQ43" s="356"/>
      <c r="RR43" s="356"/>
      <c r="RS43" s="356"/>
      <c r="RT43" s="356"/>
      <c r="RU43" s="356"/>
      <c r="RV43" s="356"/>
      <c r="RW43" s="356"/>
      <c r="RX43" s="356"/>
      <c r="RY43" s="356"/>
      <c r="RZ43" s="356"/>
      <c r="SA43" s="356"/>
      <c r="SB43" s="356"/>
      <c r="SC43" s="356"/>
      <c r="SD43" s="356"/>
      <c r="SE43" s="356"/>
      <c r="SF43" s="356"/>
      <c r="SG43" s="356"/>
      <c r="SH43" s="356"/>
      <c r="SI43" s="356"/>
      <c r="SJ43" s="356"/>
      <c r="SK43" s="356"/>
      <c r="SL43" s="356"/>
      <c r="SM43" s="356"/>
      <c r="SN43" s="356"/>
      <c r="SO43" s="356"/>
      <c r="SP43" s="356"/>
      <c r="SQ43" s="356"/>
      <c r="SR43" s="356"/>
      <c r="SS43" s="356"/>
      <c r="ST43" s="356"/>
      <c r="SU43" s="356"/>
      <c r="SV43" s="356"/>
      <c r="SW43" s="356"/>
      <c r="SX43" s="356"/>
      <c r="SY43" s="356"/>
      <c r="SZ43" s="356"/>
      <c r="TA43" s="356"/>
      <c r="TB43" s="356"/>
      <c r="TC43" s="356"/>
      <c r="TD43" s="356"/>
      <c r="TE43" s="356"/>
      <c r="TF43" s="356"/>
      <c r="TG43" s="356"/>
      <c r="TH43" s="356"/>
      <c r="TI43" s="356"/>
      <c r="TJ43" s="356"/>
      <c r="TK43" s="356"/>
      <c r="TL43" s="356"/>
      <c r="TM43" s="356"/>
      <c r="TN43" s="356"/>
      <c r="TO43" s="356"/>
      <c r="TP43" s="356"/>
      <c r="TQ43" s="356"/>
      <c r="TR43" s="356"/>
      <c r="TS43" s="356"/>
      <c r="TT43" s="356"/>
      <c r="TU43" s="356"/>
      <c r="TV43" s="356"/>
      <c r="TW43" s="356"/>
      <c r="TX43" s="356"/>
      <c r="TY43" s="356"/>
      <c r="TZ43" s="356"/>
      <c r="UA43" s="356"/>
      <c r="UB43" s="356"/>
      <c r="UC43" s="356"/>
      <c r="UD43" s="356"/>
      <c r="UE43" s="356"/>
      <c r="UF43" s="356"/>
      <c r="UG43" s="356"/>
      <c r="UH43" s="356"/>
      <c r="UI43" s="356"/>
      <c r="UJ43" s="356"/>
      <c r="UK43" s="356"/>
      <c r="UL43" s="356"/>
      <c r="UM43" s="356"/>
      <c r="UN43" s="356"/>
      <c r="UO43" s="356"/>
      <c r="UP43" s="356"/>
      <c r="UQ43" s="356"/>
      <c r="UR43" s="356"/>
      <c r="US43" s="356"/>
      <c r="UT43" s="356"/>
      <c r="UU43" s="356"/>
      <c r="UV43" s="356"/>
      <c r="UW43" s="356"/>
      <c r="UX43" s="356"/>
      <c r="UY43" s="356"/>
      <c r="UZ43" s="356"/>
      <c r="VA43" s="356"/>
      <c r="VB43" s="356"/>
      <c r="VC43" s="356"/>
      <c r="VD43" s="356"/>
      <c r="VE43" s="356"/>
      <c r="VF43" s="356"/>
      <c r="VG43" s="356"/>
      <c r="VH43" s="356"/>
      <c r="VI43" s="356"/>
      <c r="VJ43" s="356"/>
      <c r="VK43" s="356"/>
      <c r="VL43" s="356"/>
      <c r="VM43" s="356"/>
      <c r="VN43" s="356"/>
      <c r="VO43" s="356"/>
      <c r="VP43" s="356"/>
      <c r="VQ43" s="356"/>
      <c r="VR43" s="356"/>
      <c r="VS43" s="356"/>
      <c r="VT43" s="356"/>
      <c r="VU43" s="356"/>
      <c r="VV43" s="356"/>
      <c r="VW43" s="356"/>
      <c r="VX43" s="356"/>
      <c r="VY43" s="356"/>
      <c r="VZ43" s="356"/>
      <c r="WA43" s="356"/>
      <c r="WB43" s="356"/>
      <c r="WC43" s="356"/>
      <c r="WD43" s="356"/>
      <c r="WE43" s="356"/>
      <c r="WF43" s="356"/>
      <c r="WG43" s="356"/>
      <c r="WH43" s="356"/>
      <c r="WI43" s="356"/>
      <c r="WJ43" s="356"/>
      <c r="WK43" s="356"/>
      <c r="WL43" s="356"/>
      <c r="WM43" s="356"/>
      <c r="WN43" s="356"/>
      <c r="WO43" s="356"/>
      <c r="WP43" s="356"/>
      <c r="WQ43" s="356"/>
      <c r="WR43" s="356"/>
      <c r="WS43" s="356"/>
      <c r="WT43" s="356"/>
      <c r="WU43" s="356"/>
      <c r="WV43" s="356"/>
      <c r="WW43" s="356"/>
      <c r="WX43" s="356"/>
      <c r="WY43" s="356"/>
      <c r="WZ43" s="356"/>
      <c r="XA43" s="356"/>
      <c r="XB43" s="356"/>
      <c r="XC43" s="356"/>
      <c r="XD43" s="356"/>
      <c r="XE43" s="356"/>
      <c r="XF43" s="356"/>
      <c r="XG43" s="356"/>
      <c r="XH43" s="356"/>
      <c r="XI43" s="356"/>
      <c r="XJ43" s="356"/>
      <c r="XK43" s="356"/>
      <c r="XL43" s="356"/>
      <c r="XM43" s="356"/>
      <c r="XN43" s="356"/>
      <c r="XO43" s="356"/>
      <c r="XP43" s="356"/>
      <c r="XQ43" s="356"/>
      <c r="XR43" s="356"/>
      <c r="XS43" s="356"/>
      <c r="XT43" s="356"/>
      <c r="XU43" s="356"/>
      <c r="XV43" s="356"/>
      <c r="XW43" s="356"/>
      <c r="XX43" s="356"/>
      <c r="XY43" s="356"/>
      <c r="XZ43" s="356"/>
      <c r="YA43" s="356"/>
      <c r="YB43" s="356"/>
      <c r="YC43" s="356"/>
      <c r="YD43" s="356"/>
      <c r="YE43" s="356"/>
      <c r="YF43" s="356"/>
      <c r="YG43" s="356"/>
      <c r="YH43" s="356"/>
      <c r="YI43" s="356"/>
      <c r="YJ43" s="356"/>
      <c r="YK43" s="356"/>
      <c r="YL43" s="356"/>
      <c r="YM43" s="356"/>
      <c r="YN43" s="356"/>
      <c r="YO43" s="356"/>
      <c r="YP43" s="356"/>
      <c r="YQ43" s="356"/>
      <c r="YR43" s="356"/>
      <c r="YS43" s="356"/>
      <c r="YT43" s="356"/>
      <c r="YU43" s="356"/>
      <c r="YV43" s="356"/>
      <c r="YW43" s="356"/>
      <c r="YX43" s="356"/>
      <c r="YY43" s="356"/>
      <c r="YZ43" s="356"/>
      <c r="ZA43" s="356"/>
      <c r="ZB43" s="356"/>
      <c r="ZC43" s="356"/>
      <c r="ZD43" s="356"/>
      <c r="ZE43" s="356"/>
      <c r="ZF43" s="356"/>
      <c r="ZG43" s="356"/>
      <c r="ZH43" s="356"/>
      <c r="ZI43" s="356"/>
      <c r="ZJ43" s="356"/>
      <c r="ZK43" s="356"/>
      <c r="ZL43" s="356"/>
      <c r="ZM43" s="356"/>
      <c r="ZN43" s="356"/>
      <c r="ZO43" s="356"/>
      <c r="ZP43" s="356"/>
      <c r="ZQ43" s="356"/>
      <c r="ZR43" s="356"/>
      <c r="ZS43" s="356"/>
      <c r="ZT43" s="356"/>
      <c r="ZU43" s="356"/>
      <c r="ZV43" s="356"/>
      <c r="ZW43" s="356"/>
      <c r="ZX43" s="356"/>
      <c r="ZY43" s="356"/>
      <c r="ZZ43" s="356"/>
      <c r="AAA43" s="356"/>
      <c r="AAB43" s="356"/>
      <c r="AAC43" s="356"/>
      <c r="AAD43" s="356"/>
      <c r="AAE43" s="356"/>
      <c r="AAF43" s="356"/>
      <c r="AAG43" s="356"/>
      <c r="AAH43" s="356"/>
      <c r="AAI43" s="356"/>
      <c r="AAJ43" s="356"/>
      <c r="AAK43" s="356"/>
      <c r="AAL43" s="356"/>
      <c r="AAM43" s="356"/>
      <c r="AAN43" s="356"/>
      <c r="AAO43" s="356"/>
      <c r="AAP43" s="356"/>
      <c r="AAQ43" s="356"/>
      <c r="AAR43" s="356"/>
      <c r="AAS43" s="356"/>
      <c r="AAT43" s="356"/>
      <c r="AAU43" s="356"/>
      <c r="AAV43" s="356"/>
      <c r="AAW43" s="356"/>
      <c r="AAX43" s="356"/>
      <c r="AAY43" s="356"/>
      <c r="AAZ43" s="356"/>
      <c r="ABA43" s="356"/>
      <c r="ABB43" s="356"/>
      <c r="ABC43" s="356"/>
      <c r="ABD43" s="356"/>
      <c r="ABE43" s="356"/>
      <c r="ABF43" s="356"/>
      <c r="ABG43" s="356"/>
      <c r="ABH43" s="356"/>
      <c r="ABI43" s="356"/>
      <c r="ABJ43" s="356"/>
      <c r="ABK43" s="356"/>
      <c r="ABL43" s="356"/>
      <c r="ABM43" s="356"/>
      <c r="ABN43" s="356"/>
      <c r="ABO43" s="356"/>
      <c r="ABP43" s="356"/>
      <c r="ABQ43" s="356"/>
      <c r="ABR43" s="356"/>
      <c r="ABS43" s="356"/>
      <c r="ABT43" s="356"/>
      <c r="ABU43" s="356"/>
      <c r="ABV43" s="356"/>
      <c r="ABW43" s="356"/>
      <c r="ABX43" s="356"/>
      <c r="ABY43" s="356"/>
      <c r="ABZ43" s="356"/>
      <c r="ACA43" s="356"/>
      <c r="ACB43" s="356"/>
      <c r="ACC43" s="356"/>
      <c r="ACD43" s="356"/>
      <c r="ACE43" s="356"/>
      <c r="ACF43" s="356"/>
      <c r="ACG43" s="356"/>
      <c r="ACH43" s="356"/>
      <c r="ACI43" s="356"/>
      <c r="ACJ43" s="356"/>
      <c r="ACK43" s="356"/>
      <c r="ACL43" s="356"/>
      <c r="ACM43" s="356"/>
      <c r="ACN43" s="356"/>
      <c r="ACO43" s="356"/>
      <c r="ACP43" s="356"/>
      <c r="ACQ43" s="356"/>
      <c r="ACR43" s="356"/>
      <c r="ACS43" s="356"/>
      <c r="ACT43" s="356"/>
      <c r="ACU43" s="356"/>
      <c r="ACV43" s="356"/>
      <c r="ACW43" s="356"/>
      <c r="ACX43" s="356"/>
      <c r="ACY43" s="356"/>
      <c r="ACZ43" s="356"/>
      <c r="ADA43" s="356"/>
      <c r="ADB43" s="356"/>
      <c r="ADC43" s="356"/>
      <c r="ADD43" s="356"/>
      <c r="ADE43" s="356"/>
      <c r="ADF43" s="356"/>
      <c r="ADG43" s="356"/>
      <c r="ADH43" s="356"/>
      <c r="ADI43" s="356"/>
      <c r="ADJ43" s="356"/>
      <c r="ADK43" s="356"/>
      <c r="ADL43" s="356"/>
      <c r="ADM43" s="356"/>
      <c r="ADN43" s="356"/>
      <c r="ADO43" s="356"/>
      <c r="ADP43" s="356"/>
      <c r="ADQ43" s="356"/>
      <c r="ADR43" s="356"/>
      <c r="ADS43" s="356"/>
      <c r="ADT43" s="356"/>
      <c r="ADU43" s="356"/>
      <c r="ADV43" s="356"/>
      <c r="ADW43" s="356"/>
      <c r="ADX43" s="356"/>
      <c r="ADY43" s="356"/>
      <c r="ADZ43" s="356"/>
      <c r="AEA43" s="356"/>
      <c r="AEB43" s="356"/>
      <c r="AEC43" s="356"/>
      <c r="AED43" s="356"/>
      <c r="AEE43" s="356"/>
      <c r="AEF43" s="356"/>
      <c r="AEG43" s="356"/>
      <c r="AEH43" s="356"/>
      <c r="AEI43" s="356"/>
      <c r="AEJ43" s="356"/>
      <c r="AEK43" s="356"/>
      <c r="AEL43" s="356"/>
      <c r="AEM43" s="356"/>
      <c r="AEN43" s="356"/>
      <c r="AEO43" s="356"/>
      <c r="AEP43" s="356"/>
      <c r="AEQ43" s="356"/>
      <c r="AER43" s="356"/>
      <c r="AES43" s="356"/>
      <c r="AET43" s="356"/>
      <c r="AEU43" s="356"/>
      <c r="AEV43" s="356"/>
      <c r="AEW43" s="356"/>
      <c r="AEX43" s="356"/>
      <c r="AEY43" s="356"/>
      <c r="AEZ43" s="356"/>
      <c r="AFA43" s="356"/>
      <c r="AFB43" s="356"/>
      <c r="AFC43" s="356"/>
      <c r="AFD43" s="356"/>
      <c r="AFE43" s="356"/>
      <c r="AFF43" s="356"/>
      <c r="AFG43" s="356"/>
      <c r="AFH43" s="356"/>
      <c r="AFI43" s="356"/>
      <c r="AFJ43" s="356"/>
      <c r="AFK43" s="356"/>
      <c r="AFL43" s="356"/>
      <c r="AFM43" s="356"/>
      <c r="AFN43" s="356"/>
      <c r="AFO43" s="356"/>
      <c r="AFP43" s="356"/>
      <c r="AFQ43" s="356"/>
      <c r="AFR43" s="356"/>
      <c r="AFS43" s="356"/>
      <c r="AFT43" s="356"/>
      <c r="AFU43" s="356"/>
      <c r="AFV43" s="356"/>
      <c r="AFW43" s="356"/>
      <c r="AFX43" s="356"/>
      <c r="AFY43" s="356"/>
      <c r="AFZ43" s="356"/>
      <c r="AGA43" s="356"/>
    </row>
    <row r="44" spans="1:859" s="77" customFormat="1" ht="33.950000000000003" customHeight="1" x14ac:dyDescent="0.2">
      <c r="A44" s="184" t="str">
        <f ca="1">IF((O44="X"),"■",IF(OR((O44&gt;=120),(O44="N/A")),"▲",IF(AND((O44&gt;=90),(O44&lt;120)),"►",IF(AND((O44&lt;90),(O44&gt;=0)),"◄",IF((O44&lt;0),"▼","")))))</f>
        <v>■</v>
      </c>
      <c r="B44" s="184" t="s">
        <v>20</v>
      </c>
      <c r="C44" s="194" t="s">
        <v>324</v>
      </c>
      <c r="D44" s="184" t="s">
        <v>22</v>
      </c>
      <c r="E44" s="184" t="s">
        <v>325</v>
      </c>
      <c r="F44" s="184" t="s">
        <v>326</v>
      </c>
      <c r="G44" s="145" t="s">
        <v>327</v>
      </c>
      <c r="H44" s="184" t="s">
        <v>328</v>
      </c>
      <c r="I44" s="191">
        <v>29520</v>
      </c>
      <c r="J44" s="192">
        <v>29520</v>
      </c>
      <c r="K44" s="192">
        <f>I44-J44</f>
        <v>0</v>
      </c>
      <c r="L44" s="194" t="s">
        <v>519</v>
      </c>
      <c r="M44" s="193">
        <v>41771</v>
      </c>
      <c r="N44" s="193">
        <v>42136</v>
      </c>
      <c r="O44" s="184" t="str">
        <f ca="1">IF((N44="INDETERMINADO"),"N/A",IF((L44="ENCERRADO"),"X",(N44-TODAY())))</f>
        <v>X</v>
      </c>
      <c r="P44" s="194" t="s">
        <v>420</v>
      </c>
      <c r="Q44" s="183" t="s">
        <v>1111</v>
      </c>
      <c r="R44" s="184" t="s">
        <v>30</v>
      </c>
      <c r="S44" s="184" t="s">
        <v>30</v>
      </c>
      <c r="T44" s="184"/>
      <c r="U44" s="184" t="s">
        <v>30</v>
      </c>
      <c r="V44" s="183" t="s">
        <v>1095</v>
      </c>
      <c r="W44" s="184"/>
      <c r="X44" s="356"/>
      <c r="Y44" s="356"/>
      <c r="Z44" s="356"/>
      <c r="AA44" s="356"/>
      <c r="AB44" s="356"/>
      <c r="AC44" s="356"/>
      <c r="AD44" s="356"/>
      <c r="AE44" s="356"/>
      <c r="AF44" s="356"/>
      <c r="AG44" s="356"/>
      <c r="AH44" s="356"/>
      <c r="AI44" s="356"/>
      <c r="AJ44" s="356"/>
      <c r="AK44" s="356"/>
      <c r="AL44" s="356"/>
      <c r="AM44" s="356"/>
      <c r="AN44" s="356"/>
      <c r="AO44" s="356"/>
      <c r="AP44" s="356"/>
      <c r="AQ44" s="356"/>
      <c r="AR44" s="356"/>
      <c r="AS44" s="356"/>
      <c r="AT44" s="356"/>
      <c r="AU44" s="356"/>
      <c r="AV44" s="356"/>
      <c r="AW44" s="356"/>
      <c r="AX44" s="356"/>
      <c r="AY44" s="356"/>
      <c r="AZ44" s="356"/>
      <c r="BA44" s="356"/>
      <c r="BB44" s="356"/>
      <c r="BC44" s="356"/>
      <c r="BD44" s="356"/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6"/>
      <c r="BU44" s="356"/>
      <c r="BV44" s="356"/>
      <c r="BW44" s="356"/>
      <c r="BX44" s="356"/>
      <c r="BY44" s="356"/>
      <c r="BZ44" s="356"/>
      <c r="CA44" s="356"/>
      <c r="CB44" s="356"/>
      <c r="CC44" s="356"/>
      <c r="CD44" s="356"/>
      <c r="CE44" s="356"/>
      <c r="CF44" s="356"/>
      <c r="CG44" s="356"/>
      <c r="CH44" s="356"/>
      <c r="CI44" s="356"/>
      <c r="CJ44" s="356"/>
      <c r="CK44" s="356"/>
      <c r="CL44" s="356"/>
      <c r="CM44" s="356"/>
      <c r="CN44" s="356"/>
      <c r="CO44" s="356"/>
      <c r="CP44" s="356"/>
      <c r="CQ44" s="356"/>
      <c r="CR44" s="356"/>
      <c r="CS44" s="356"/>
      <c r="CT44" s="356"/>
      <c r="CU44" s="356"/>
      <c r="CV44" s="356"/>
      <c r="CW44" s="356"/>
      <c r="CX44" s="356"/>
      <c r="CY44" s="356"/>
      <c r="CZ44" s="356"/>
      <c r="DA44" s="356"/>
      <c r="DB44" s="356"/>
      <c r="DC44" s="356"/>
      <c r="DD44" s="356"/>
      <c r="DE44" s="356"/>
      <c r="DF44" s="356"/>
      <c r="DG44" s="356"/>
      <c r="DH44" s="356"/>
      <c r="DI44" s="356"/>
      <c r="DJ44" s="356"/>
      <c r="DK44" s="356"/>
      <c r="DL44" s="356"/>
      <c r="DM44" s="356"/>
      <c r="DN44" s="356"/>
      <c r="DO44" s="356"/>
      <c r="DP44" s="356"/>
      <c r="DQ44" s="356"/>
      <c r="DR44" s="356"/>
      <c r="DS44" s="356"/>
      <c r="DT44" s="356"/>
      <c r="DU44" s="356"/>
      <c r="DV44" s="356"/>
      <c r="DW44" s="356"/>
      <c r="DX44" s="356"/>
      <c r="DY44" s="356"/>
      <c r="DZ44" s="356"/>
      <c r="EA44" s="356"/>
      <c r="EB44" s="356"/>
      <c r="EC44" s="356"/>
      <c r="ED44" s="356"/>
      <c r="EE44" s="356"/>
      <c r="EF44" s="356"/>
      <c r="EG44" s="356"/>
      <c r="EH44" s="356"/>
      <c r="EI44" s="356"/>
      <c r="EJ44" s="356"/>
      <c r="EK44" s="356"/>
      <c r="EL44" s="356"/>
      <c r="EM44" s="356"/>
      <c r="EN44" s="356"/>
      <c r="EO44" s="356"/>
      <c r="EP44" s="356"/>
      <c r="EQ44" s="356"/>
      <c r="ER44" s="356"/>
      <c r="ES44" s="356"/>
      <c r="ET44" s="356"/>
      <c r="EU44" s="356"/>
      <c r="EV44" s="356"/>
      <c r="EW44" s="356"/>
      <c r="EX44" s="356"/>
      <c r="EY44" s="356"/>
      <c r="EZ44" s="356"/>
      <c r="FA44" s="356"/>
      <c r="FB44" s="356"/>
      <c r="FC44" s="356"/>
      <c r="FD44" s="356"/>
      <c r="FE44" s="356"/>
      <c r="FF44" s="356"/>
      <c r="FG44" s="356"/>
      <c r="FH44" s="356"/>
      <c r="FI44" s="356"/>
      <c r="FJ44" s="356"/>
      <c r="FK44" s="356"/>
      <c r="FL44" s="356"/>
      <c r="FM44" s="356"/>
      <c r="FN44" s="356"/>
      <c r="FO44" s="356"/>
      <c r="FP44" s="356"/>
      <c r="FQ44" s="356"/>
      <c r="FR44" s="356"/>
      <c r="FS44" s="356"/>
      <c r="FT44" s="356"/>
      <c r="FU44" s="356"/>
      <c r="FV44" s="356"/>
      <c r="FW44" s="356"/>
      <c r="FX44" s="356"/>
      <c r="FY44" s="356"/>
      <c r="FZ44" s="356"/>
      <c r="GA44" s="356"/>
      <c r="GB44" s="356"/>
      <c r="GC44" s="356"/>
      <c r="GD44" s="356"/>
      <c r="GE44" s="356"/>
      <c r="GF44" s="356"/>
      <c r="GG44" s="356"/>
      <c r="GH44" s="356"/>
      <c r="GI44" s="356"/>
      <c r="GJ44" s="356"/>
      <c r="GK44" s="356"/>
      <c r="GL44" s="356"/>
      <c r="GM44" s="356"/>
      <c r="GN44" s="356"/>
      <c r="GO44" s="356"/>
      <c r="GP44" s="356"/>
      <c r="GQ44" s="356"/>
      <c r="GR44" s="356"/>
      <c r="GS44" s="356"/>
      <c r="GT44" s="356"/>
      <c r="GU44" s="356"/>
      <c r="GV44" s="356"/>
      <c r="GW44" s="356"/>
      <c r="GX44" s="356"/>
      <c r="GY44" s="356"/>
      <c r="GZ44" s="356"/>
      <c r="HA44" s="356"/>
      <c r="HB44" s="356"/>
      <c r="HC44" s="356"/>
      <c r="HD44" s="356"/>
      <c r="HE44" s="356"/>
      <c r="HF44" s="356"/>
      <c r="HG44" s="356"/>
      <c r="HH44" s="356"/>
      <c r="HI44" s="356"/>
      <c r="HJ44" s="356"/>
      <c r="HK44" s="356"/>
      <c r="HL44" s="356"/>
      <c r="HM44" s="356"/>
      <c r="HN44" s="356"/>
      <c r="HO44" s="356"/>
      <c r="HP44" s="356"/>
      <c r="HQ44" s="356"/>
      <c r="HR44" s="356"/>
      <c r="HS44" s="356"/>
      <c r="HT44" s="356"/>
      <c r="HU44" s="356"/>
      <c r="HV44" s="356"/>
      <c r="HW44" s="356"/>
      <c r="HX44" s="356"/>
      <c r="HY44" s="356"/>
      <c r="HZ44" s="356"/>
      <c r="IA44" s="356"/>
      <c r="IB44" s="356"/>
      <c r="IC44" s="356"/>
      <c r="ID44" s="356"/>
      <c r="IE44" s="356"/>
      <c r="IF44" s="356"/>
      <c r="IG44" s="356"/>
      <c r="IH44" s="356"/>
      <c r="II44" s="356"/>
      <c r="IJ44" s="356"/>
      <c r="IK44" s="356"/>
      <c r="IL44" s="356"/>
      <c r="IM44" s="356"/>
      <c r="IN44" s="356"/>
      <c r="IO44" s="356"/>
      <c r="IP44" s="356"/>
      <c r="IQ44" s="356"/>
      <c r="IR44" s="356"/>
      <c r="IS44" s="356"/>
      <c r="IT44" s="356"/>
      <c r="IU44" s="356"/>
      <c r="IV44" s="356"/>
      <c r="IW44" s="356"/>
      <c r="IX44" s="356"/>
      <c r="IY44" s="356"/>
      <c r="IZ44" s="356"/>
      <c r="JA44" s="356"/>
      <c r="JB44" s="356"/>
      <c r="JC44" s="356"/>
      <c r="JD44" s="356"/>
      <c r="JE44" s="356"/>
      <c r="JF44" s="356"/>
      <c r="JG44" s="356"/>
      <c r="JH44" s="356"/>
      <c r="JI44" s="356"/>
      <c r="JJ44" s="356"/>
      <c r="JK44" s="356"/>
      <c r="JL44" s="356"/>
      <c r="JM44" s="356"/>
      <c r="JN44" s="356"/>
      <c r="JO44" s="356"/>
      <c r="JP44" s="356"/>
      <c r="JQ44" s="356"/>
      <c r="JR44" s="356"/>
      <c r="JS44" s="356"/>
      <c r="JT44" s="356"/>
      <c r="JU44" s="356"/>
      <c r="JV44" s="356"/>
      <c r="JW44" s="356"/>
      <c r="JX44" s="356"/>
      <c r="JY44" s="356"/>
      <c r="JZ44" s="356"/>
      <c r="KA44" s="356"/>
      <c r="KB44" s="356"/>
      <c r="KC44" s="356"/>
      <c r="KD44" s="356"/>
      <c r="KE44" s="356"/>
      <c r="KF44" s="356"/>
      <c r="KG44" s="356"/>
      <c r="KH44" s="356"/>
      <c r="KI44" s="356"/>
      <c r="KJ44" s="356"/>
      <c r="KK44" s="356"/>
      <c r="KL44" s="356"/>
      <c r="KM44" s="356"/>
      <c r="KN44" s="356"/>
      <c r="KO44" s="356"/>
      <c r="KP44" s="356"/>
      <c r="KQ44" s="356"/>
      <c r="KR44" s="356"/>
      <c r="KS44" s="356"/>
      <c r="KT44" s="356"/>
      <c r="KU44" s="356"/>
      <c r="KV44" s="356"/>
      <c r="KW44" s="356"/>
      <c r="KX44" s="356"/>
      <c r="KY44" s="356"/>
      <c r="KZ44" s="356"/>
      <c r="LA44" s="356"/>
      <c r="LB44" s="356"/>
      <c r="LC44" s="356"/>
      <c r="LD44" s="356"/>
      <c r="LE44" s="356"/>
      <c r="LF44" s="356"/>
      <c r="LG44" s="356"/>
      <c r="LH44" s="356"/>
      <c r="LI44" s="356"/>
      <c r="LJ44" s="356"/>
      <c r="LK44" s="356"/>
      <c r="LL44" s="356"/>
      <c r="LM44" s="356"/>
      <c r="LN44" s="356"/>
      <c r="LO44" s="356"/>
      <c r="LP44" s="356"/>
      <c r="LQ44" s="356"/>
      <c r="LR44" s="356"/>
      <c r="LS44" s="356"/>
      <c r="LT44" s="356"/>
      <c r="LU44" s="356"/>
      <c r="LV44" s="356"/>
      <c r="LW44" s="356"/>
      <c r="LX44" s="356"/>
      <c r="LY44" s="356"/>
      <c r="LZ44" s="356"/>
      <c r="MA44" s="356"/>
      <c r="MB44" s="356"/>
      <c r="MC44" s="356"/>
      <c r="MD44" s="356"/>
      <c r="ME44" s="356"/>
      <c r="MF44" s="356"/>
      <c r="MG44" s="356"/>
      <c r="MH44" s="356"/>
      <c r="MI44" s="356"/>
      <c r="MJ44" s="356"/>
      <c r="MK44" s="356"/>
      <c r="ML44" s="356"/>
      <c r="MM44" s="356"/>
      <c r="MN44" s="356"/>
      <c r="MO44" s="356"/>
      <c r="MP44" s="356"/>
      <c r="MQ44" s="356"/>
      <c r="MR44" s="356"/>
      <c r="MS44" s="356"/>
      <c r="MT44" s="356"/>
      <c r="MU44" s="356"/>
      <c r="MV44" s="356"/>
      <c r="MW44" s="356"/>
      <c r="MX44" s="356"/>
      <c r="MY44" s="356"/>
      <c r="MZ44" s="356"/>
      <c r="NA44" s="356"/>
      <c r="NB44" s="356"/>
      <c r="NC44" s="356"/>
      <c r="ND44" s="356"/>
      <c r="NE44" s="356"/>
      <c r="NF44" s="356"/>
      <c r="NG44" s="356"/>
      <c r="NH44" s="356"/>
      <c r="NI44" s="356"/>
      <c r="NJ44" s="356"/>
      <c r="NK44" s="356"/>
      <c r="NL44" s="356"/>
      <c r="NM44" s="356"/>
      <c r="NN44" s="356"/>
      <c r="NO44" s="356"/>
      <c r="NP44" s="356"/>
      <c r="NQ44" s="356"/>
      <c r="NR44" s="356"/>
      <c r="NS44" s="356"/>
      <c r="NT44" s="356"/>
      <c r="NU44" s="356"/>
      <c r="NV44" s="356"/>
      <c r="NW44" s="356"/>
      <c r="NX44" s="356"/>
      <c r="NY44" s="356"/>
      <c r="NZ44" s="356"/>
      <c r="OA44" s="356"/>
      <c r="OB44" s="356"/>
      <c r="OC44" s="356"/>
      <c r="OD44" s="356"/>
      <c r="OE44" s="356"/>
      <c r="OF44" s="356"/>
      <c r="OG44" s="356"/>
      <c r="OH44" s="356"/>
      <c r="OI44" s="356"/>
      <c r="OJ44" s="356"/>
      <c r="OK44" s="356"/>
      <c r="OL44" s="356"/>
      <c r="OM44" s="356"/>
      <c r="ON44" s="356"/>
      <c r="OO44" s="356"/>
      <c r="OP44" s="356"/>
      <c r="OQ44" s="356"/>
      <c r="OR44" s="356"/>
      <c r="OS44" s="356"/>
      <c r="OT44" s="356"/>
      <c r="OU44" s="356"/>
      <c r="OV44" s="356"/>
      <c r="OW44" s="356"/>
      <c r="OX44" s="356"/>
      <c r="OY44" s="356"/>
      <c r="OZ44" s="356"/>
      <c r="PA44" s="356"/>
      <c r="PB44" s="356"/>
      <c r="PC44" s="356"/>
      <c r="PD44" s="356"/>
      <c r="PE44" s="356"/>
      <c r="PF44" s="356"/>
      <c r="PG44" s="356"/>
      <c r="PH44" s="356"/>
      <c r="PI44" s="356"/>
      <c r="PJ44" s="356"/>
      <c r="PK44" s="356"/>
      <c r="PL44" s="356"/>
      <c r="PM44" s="356"/>
      <c r="PN44" s="356"/>
      <c r="PO44" s="356"/>
      <c r="PP44" s="356"/>
      <c r="PQ44" s="356"/>
      <c r="PR44" s="356"/>
      <c r="PS44" s="356"/>
      <c r="PT44" s="356"/>
      <c r="PU44" s="356"/>
      <c r="PV44" s="356"/>
      <c r="PW44" s="356"/>
      <c r="PX44" s="356"/>
      <c r="PY44" s="356"/>
      <c r="PZ44" s="356"/>
      <c r="QA44" s="356"/>
      <c r="QB44" s="356"/>
      <c r="QC44" s="356"/>
      <c r="QD44" s="356"/>
      <c r="QE44" s="356"/>
      <c r="QF44" s="356"/>
      <c r="QG44" s="356"/>
      <c r="QH44" s="356"/>
      <c r="QI44" s="356"/>
      <c r="QJ44" s="356"/>
      <c r="QK44" s="356"/>
      <c r="QL44" s="356"/>
      <c r="QM44" s="356"/>
      <c r="QN44" s="356"/>
      <c r="QO44" s="356"/>
      <c r="QP44" s="356"/>
      <c r="QQ44" s="356"/>
      <c r="QR44" s="356"/>
      <c r="QS44" s="356"/>
      <c r="QT44" s="356"/>
      <c r="QU44" s="356"/>
      <c r="QV44" s="356"/>
      <c r="QW44" s="356"/>
      <c r="QX44" s="356"/>
      <c r="QY44" s="356"/>
      <c r="QZ44" s="356"/>
      <c r="RA44" s="356"/>
      <c r="RB44" s="356"/>
      <c r="RC44" s="356"/>
      <c r="RD44" s="356"/>
      <c r="RE44" s="356"/>
      <c r="RF44" s="356"/>
      <c r="RG44" s="356"/>
      <c r="RH44" s="356"/>
      <c r="RI44" s="356"/>
      <c r="RJ44" s="356"/>
      <c r="RK44" s="356"/>
      <c r="RL44" s="356"/>
      <c r="RM44" s="356"/>
      <c r="RN44" s="356"/>
      <c r="RO44" s="356"/>
      <c r="RP44" s="356"/>
      <c r="RQ44" s="356"/>
      <c r="RR44" s="356"/>
      <c r="RS44" s="356"/>
      <c r="RT44" s="356"/>
      <c r="RU44" s="356"/>
      <c r="RV44" s="356"/>
      <c r="RW44" s="356"/>
      <c r="RX44" s="356"/>
      <c r="RY44" s="356"/>
      <c r="RZ44" s="356"/>
      <c r="SA44" s="356"/>
      <c r="SB44" s="356"/>
      <c r="SC44" s="356"/>
      <c r="SD44" s="356"/>
      <c r="SE44" s="356"/>
      <c r="SF44" s="356"/>
      <c r="SG44" s="356"/>
      <c r="SH44" s="356"/>
      <c r="SI44" s="356"/>
      <c r="SJ44" s="356"/>
      <c r="SK44" s="356"/>
      <c r="SL44" s="356"/>
      <c r="SM44" s="356"/>
      <c r="SN44" s="356"/>
      <c r="SO44" s="356"/>
      <c r="SP44" s="356"/>
      <c r="SQ44" s="356"/>
      <c r="SR44" s="356"/>
      <c r="SS44" s="356"/>
      <c r="ST44" s="356"/>
      <c r="SU44" s="356"/>
      <c r="SV44" s="356"/>
      <c r="SW44" s="356"/>
      <c r="SX44" s="356"/>
      <c r="SY44" s="356"/>
      <c r="SZ44" s="356"/>
      <c r="TA44" s="356"/>
      <c r="TB44" s="356"/>
      <c r="TC44" s="356"/>
      <c r="TD44" s="356"/>
      <c r="TE44" s="356"/>
      <c r="TF44" s="356"/>
      <c r="TG44" s="356"/>
      <c r="TH44" s="356"/>
      <c r="TI44" s="356"/>
      <c r="TJ44" s="356"/>
      <c r="TK44" s="356"/>
      <c r="TL44" s="356"/>
      <c r="TM44" s="356"/>
      <c r="TN44" s="356"/>
      <c r="TO44" s="356"/>
      <c r="TP44" s="356"/>
      <c r="TQ44" s="356"/>
      <c r="TR44" s="356"/>
      <c r="TS44" s="356"/>
      <c r="TT44" s="356"/>
      <c r="TU44" s="356"/>
      <c r="TV44" s="356"/>
      <c r="TW44" s="356"/>
      <c r="TX44" s="356"/>
      <c r="TY44" s="356"/>
      <c r="TZ44" s="356"/>
      <c r="UA44" s="356"/>
      <c r="UB44" s="356"/>
      <c r="UC44" s="356"/>
      <c r="UD44" s="356"/>
      <c r="UE44" s="356"/>
      <c r="UF44" s="356"/>
      <c r="UG44" s="356"/>
      <c r="UH44" s="356"/>
      <c r="UI44" s="356"/>
      <c r="UJ44" s="356"/>
      <c r="UK44" s="356"/>
      <c r="UL44" s="356"/>
      <c r="UM44" s="356"/>
      <c r="UN44" s="356"/>
      <c r="UO44" s="356"/>
      <c r="UP44" s="356"/>
      <c r="UQ44" s="356"/>
      <c r="UR44" s="356"/>
      <c r="US44" s="356"/>
      <c r="UT44" s="356"/>
      <c r="UU44" s="356"/>
      <c r="UV44" s="356"/>
      <c r="UW44" s="356"/>
      <c r="UX44" s="356"/>
      <c r="UY44" s="356"/>
      <c r="UZ44" s="356"/>
      <c r="VA44" s="356"/>
      <c r="VB44" s="356"/>
      <c r="VC44" s="356"/>
      <c r="VD44" s="356"/>
      <c r="VE44" s="356"/>
      <c r="VF44" s="356"/>
      <c r="VG44" s="356"/>
      <c r="VH44" s="356"/>
      <c r="VI44" s="356"/>
      <c r="VJ44" s="356"/>
      <c r="VK44" s="356"/>
      <c r="VL44" s="356"/>
      <c r="VM44" s="356"/>
      <c r="VN44" s="356"/>
      <c r="VO44" s="356"/>
      <c r="VP44" s="356"/>
      <c r="VQ44" s="356"/>
      <c r="VR44" s="356"/>
      <c r="VS44" s="356"/>
      <c r="VT44" s="356"/>
      <c r="VU44" s="356"/>
      <c r="VV44" s="356"/>
      <c r="VW44" s="356"/>
      <c r="VX44" s="356"/>
      <c r="VY44" s="356"/>
      <c r="VZ44" s="356"/>
      <c r="WA44" s="356"/>
      <c r="WB44" s="356"/>
      <c r="WC44" s="356"/>
      <c r="WD44" s="356"/>
      <c r="WE44" s="356"/>
      <c r="WF44" s="356"/>
      <c r="WG44" s="356"/>
      <c r="WH44" s="356"/>
      <c r="WI44" s="356"/>
      <c r="WJ44" s="356"/>
      <c r="WK44" s="356"/>
      <c r="WL44" s="356"/>
      <c r="WM44" s="356"/>
      <c r="WN44" s="356"/>
      <c r="WO44" s="356"/>
      <c r="WP44" s="356"/>
      <c r="WQ44" s="356"/>
      <c r="WR44" s="356"/>
      <c r="WS44" s="356"/>
      <c r="WT44" s="356"/>
      <c r="WU44" s="356"/>
      <c r="WV44" s="356"/>
      <c r="WW44" s="356"/>
      <c r="WX44" s="356"/>
      <c r="WY44" s="356"/>
      <c r="WZ44" s="356"/>
      <c r="XA44" s="356"/>
      <c r="XB44" s="356"/>
      <c r="XC44" s="356"/>
      <c r="XD44" s="356"/>
      <c r="XE44" s="356"/>
      <c r="XF44" s="356"/>
      <c r="XG44" s="356"/>
      <c r="XH44" s="356"/>
      <c r="XI44" s="356"/>
      <c r="XJ44" s="356"/>
      <c r="XK44" s="356"/>
      <c r="XL44" s="356"/>
      <c r="XM44" s="356"/>
      <c r="XN44" s="356"/>
      <c r="XO44" s="356"/>
      <c r="XP44" s="356"/>
      <c r="XQ44" s="356"/>
      <c r="XR44" s="356"/>
      <c r="XS44" s="356"/>
      <c r="XT44" s="356"/>
      <c r="XU44" s="356"/>
      <c r="XV44" s="356"/>
      <c r="XW44" s="356"/>
      <c r="XX44" s="356"/>
      <c r="XY44" s="356"/>
      <c r="XZ44" s="356"/>
      <c r="YA44" s="356"/>
      <c r="YB44" s="356"/>
      <c r="YC44" s="356"/>
      <c r="YD44" s="356"/>
      <c r="YE44" s="356"/>
      <c r="YF44" s="356"/>
      <c r="YG44" s="356"/>
      <c r="YH44" s="356"/>
      <c r="YI44" s="356"/>
      <c r="YJ44" s="356"/>
      <c r="YK44" s="356"/>
      <c r="YL44" s="356"/>
      <c r="YM44" s="356"/>
      <c r="YN44" s="356"/>
      <c r="YO44" s="356"/>
      <c r="YP44" s="356"/>
      <c r="YQ44" s="356"/>
      <c r="YR44" s="356"/>
      <c r="YS44" s="356"/>
      <c r="YT44" s="356"/>
      <c r="YU44" s="356"/>
      <c r="YV44" s="356"/>
      <c r="YW44" s="356"/>
      <c r="YX44" s="356"/>
      <c r="YY44" s="356"/>
      <c r="YZ44" s="356"/>
      <c r="ZA44" s="356"/>
      <c r="ZB44" s="356"/>
      <c r="ZC44" s="356"/>
      <c r="ZD44" s="356"/>
      <c r="ZE44" s="356"/>
      <c r="ZF44" s="356"/>
      <c r="ZG44" s="356"/>
      <c r="ZH44" s="356"/>
      <c r="ZI44" s="356"/>
      <c r="ZJ44" s="356"/>
      <c r="ZK44" s="356"/>
      <c r="ZL44" s="356"/>
      <c r="ZM44" s="356"/>
      <c r="ZN44" s="356"/>
      <c r="ZO44" s="356"/>
      <c r="ZP44" s="356"/>
      <c r="ZQ44" s="356"/>
      <c r="ZR44" s="356"/>
      <c r="ZS44" s="356"/>
      <c r="ZT44" s="356"/>
      <c r="ZU44" s="356"/>
      <c r="ZV44" s="356"/>
      <c r="ZW44" s="356"/>
      <c r="ZX44" s="356"/>
      <c r="ZY44" s="356"/>
      <c r="ZZ44" s="356"/>
      <c r="AAA44" s="356"/>
      <c r="AAB44" s="356"/>
      <c r="AAC44" s="356"/>
      <c r="AAD44" s="356"/>
      <c r="AAE44" s="356"/>
      <c r="AAF44" s="356"/>
      <c r="AAG44" s="356"/>
      <c r="AAH44" s="356"/>
      <c r="AAI44" s="356"/>
      <c r="AAJ44" s="356"/>
      <c r="AAK44" s="356"/>
      <c r="AAL44" s="356"/>
      <c r="AAM44" s="356"/>
      <c r="AAN44" s="356"/>
      <c r="AAO44" s="356"/>
      <c r="AAP44" s="356"/>
      <c r="AAQ44" s="356"/>
      <c r="AAR44" s="356"/>
      <c r="AAS44" s="356"/>
      <c r="AAT44" s="356"/>
      <c r="AAU44" s="356"/>
      <c r="AAV44" s="356"/>
      <c r="AAW44" s="356"/>
      <c r="AAX44" s="356"/>
      <c r="AAY44" s="356"/>
      <c r="AAZ44" s="356"/>
      <c r="ABA44" s="356"/>
      <c r="ABB44" s="356"/>
      <c r="ABC44" s="356"/>
      <c r="ABD44" s="356"/>
      <c r="ABE44" s="356"/>
      <c r="ABF44" s="356"/>
      <c r="ABG44" s="356"/>
      <c r="ABH44" s="356"/>
      <c r="ABI44" s="356"/>
      <c r="ABJ44" s="356"/>
      <c r="ABK44" s="356"/>
      <c r="ABL44" s="356"/>
      <c r="ABM44" s="356"/>
      <c r="ABN44" s="356"/>
      <c r="ABO44" s="356"/>
      <c r="ABP44" s="356"/>
      <c r="ABQ44" s="356"/>
      <c r="ABR44" s="356"/>
      <c r="ABS44" s="356"/>
      <c r="ABT44" s="356"/>
      <c r="ABU44" s="356"/>
      <c r="ABV44" s="356"/>
      <c r="ABW44" s="356"/>
      <c r="ABX44" s="356"/>
      <c r="ABY44" s="356"/>
      <c r="ABZ44" s="356"/>
      <c r="ACA44" s="356"/>
      <c r="ACB44" s="356"/>
      <c r="ACC44" s="356"/>
      <c r="ACD44" s="356"/>
      <c r="ACE44" s="356"/>
      <c r="ACF44" s="356"/>
      <c r="ACG44" s="356"/>
      <c r="ACH44" s="356"/>
      <c r="ACI44" s="356"/>
      <c r="ACJ44" s="356"/>
      <c r="ACK44" s="356"/>
      <c r="ACL44" s="356"/>
      <c r="ACM44" s="356"/>
      <c r="ACN44" s="356"/>
      <c r="ACO44" s="356"/>
      <c r="ACP44" s="356"/>
      <c r="ACQ44" s="356"/>
      <c r="ACR44" s="356"/>
      <c r="ACS44" s="356"/>
      <c r="ACT44" s="356"/>
      <c r="ACU44" s="356"/>
      <c r="ACV44" s="356"/>
      <c r="ACW44" s="356"/>
      <c r="ACX44" s="356"/>
      <c r="ACY44" s="356"/>
      <c r="ACZ44" s="356"/>
      <c r="ADA44" s="356"/>
      <c r="ADB44" s="356"/>
      <c r="ADC44" s="356"/>
      <c r="ADD44" s="356"/>
      <c r="ADE44" s="356"/>
      <c r="ADF44" s="356"/>
      <c r="ADG44" s="356"/>
      <c r="ADH44" s="356"/>
      <c r="ADI44" s="356"/>
      <c r="ADJ44" s="356"/>
      <c r="ADK44" s="356"/>
      <c r="ADL44" s="356"/>
      <c r="ADM44" s="356"/>
      <c r="ADN44" s="356"/>
      <c r="ADO44" s="356"/>
      <c r="ADP44" s="356"/>
      <c r="ADQ44" s="356"/>
      <c r="ADR44" s="356"/>
      <c r="ADS44" s="356"/>
      <c r="ADT44" s="356"/>
      <c r="ADU44" s="356"/>
      <c r="ADV44" s="356"/>
      <c r="ADW44" s="356"/>
      <c r="ADX44" s="356"/>
      <c r="ADY44" s="356"/>
      <c r="ADZ44" s="356"/>
      <c r="AEA44" s="356"/>
      <c r="AEB44" s="356"/>
      <c r="AEC44" s="356"/>
      <c r="AED44" s="356"/>
      <c r="AEE44" s="356"/>
      <c r="AEF44" s="356"/>
      <c r="AEG44" s="356"/>
      <c r="AEH44" s="356"/>
      <c r="AEI44" s="356"/>
      <c r="AEJ44" s="356"/>
      <c r="AEK44" s="356"/>
      <c r="AEL44" s="356"/>
      <c r="AEM44" s="356"/>
      <c r="AEN44" s="356"/>
      <c r="AEO44" s="356"/>
      <c r="AEP44" s="356"/>
      <c r="AEQ44" s="356"/>
      <c r="AER44" s="356"/>
      <c r="AES44" s="356"/>
      <c r="AET44" s="356"/>
      <c r="AEU44" s="356"/>
      <c r="AEV44" s="356"/>
      <c r="AEW44" s="356"/>
      <c r="AEX44" s="356"/>
      <c r="AEY44" s="356"/>
      <c r="AEZ44" s="356"/>
      <c r="AFA44" s="356"/>
      <c r="AFB44" s="356"/>
      <c r="AFC44" s="356"/>
      <c r="AFD44" s="356"/>
      <c r="AFE44" s="356"/>
      <c r="AFF44" s="356"/>
      <c r="AFG44" s="356"/>
      <c r="AFH44" s="356"/>
      <c r="AFI44" s="356"/>
      <c r="AFJ44" s="356"/>
      <c r="AFK44" s="356"/>
      <c r="AFL44" s="356"/>
      <c r="AFM44" s="356"/>
      <c r="AFN44" s="356"/>
      <c r="AFO44" s="356"/>
      <c r="AFP44" s="356"/>
      <c r="AFQ44" s="356"/>
      <c r="AFR44" s="356"/>
      <c r="AFS44" s="356"/>
      <c r="AFT44" s="356"/>
      <c r="AFU44" s="356"/>
      <c r="AFV44" s="356"/>
      <c r="AFW44" s="356"/>
      <c r="AFX44" s="356"/>
      <c r="AFY44" s="356"/>
      <c r="AFZ44" s="356"/>
      <c r="AGA44" s="356"/>
    </row>
    <row r="45" spans="1:859" s="77" customFormat="1" ht="33.950000000000003" customHeight="1" x14ac:dyDescent="0.2">
      <c r="A45" s="302" t="str">
        <f ca="1">IF((O45="X"),"■",IF(OR((O45&gt;=120),(O45="N/A")),"▲",IF(AND((O45&gt;=90),(O45&lt;120)),"►",IF(AND((O45&lt;90),(O45&gt;=0)),"◄",IF((O45&lt;0),"▼","")))))</f>
        <v>■</v>
      </c>
      <c r="B45" s="313" t="s">
        <v>20</v>
      </c>
      <c r="C45" s="313" t="s">
        <v>908</v>
      </c>
      <c r="D45" s="313" t="s">
        <v>22</v>
      </c>
      <c r="E45" s="303" t="s">
        <v>1229</v>
      </c>
      <c r="F45" s="313" t="s">
        <v>909</v>
      </c>
      <c r="G45" s="316" t="s">
        <v>910</v>
      </c>
      <c r="H45" s="313" t="s">
        <v>911</v>
      </c>
      <c r="I45" s="317">
        <v>43419</v>
      </c>
      <c r="J45" s="313"/>
      <c r="K45" s="313"/>
      <c r="L45" s="313" t="s">
        <v>519</v>
      </c>
      <c r="M45" s="318">
        <v>40755</v>
      </c>
      <c r="N45" s="303" t="s">
        <v>1228</v>
      </c>
      <c r="O45" s="313" t="str">
        <f ca="1">IF((N45="INDETERMINADO"),"N/A",IF((L45="ENCERRADO"),"X",(N45-TODAY())))</f>
        <v>X</v>
      </c>
      <c r="P45" s="313" t="s">
        <v>101</v>
      </c>
      <c r="Q45" s="313" t="s">
        <v>244</v>
      </c>
      <c r="R45" s="313" t="s">
        <v>30</v>
      </c>
      <c r="S45" s="313" t="s">
        <v>30</v>
      </c>
      <c r="T45" s="313" t="s">
        <v>375</v>
      </c>
      <c r="U45" s="313" t="s">
        <v>30</v>
      </c>
      <c r="V45" s="306" t="s">
        <v>1095</v>
      </c>
      <c r="W45" s="314" t="s">
        <v>1318</v>
      </c>
      <c r="X45" s="356"/>
      <c r="Y45" s="356"/>
      <c r="Z45" s="356"/>
      <c r="AA45" s="356"/>
      <c r="AB45" s="356"/>
      <c r="AC45" s="356"/>
      <c r="AD45" s="356"/>
      <c r="AE45" s="356"/>
      <c r="AF45" s="356"/>
      <c r="AG45" s="356"/>
      <c r="AH45" s="356"/>
      <c r="AI45" s="356"/>
      <c r="AJ45" s="356"/>
      <c r="AK45" s="356"/>
      <c r="AL45" s="356"/>
      <c r="AM45" s="356"/>
      <c r="AN45" s="356"/>
      <c r="AO45" s="356"/>
      <c r="AP45" s="356"/>
      <c r="AQ45" s="356"/>
      <c r="AR45" s="356"/>
      <c r="AS45" s="356"/>
      <c r="AT45" s="356"/>
      <c r="AU45" s="356"/>
      <c r="AV45" s="356"/>
      <c r="AW45" s="356"/>
      <c r="AX45" s="356"/>
      <c r="AY45" s="356"/>
      <c r="AZ45" s="356"/>
      <c r="BA45" s="356"/>
      <c r="BB45" s="356"/>
      <c r="BC45" s="356"/>
      <c r="BD45" s="356"/>
      <c r="BE45" s="356"/>
      <c r="BF45" s="356"/>
      <c r="BG45" s="356"/>
      <c r="BH45" s="356"/>
      <c r="BI45" s="356"/>
      <c r="BJ45" s="356"/>
      <c r="BK45" s="356"/>
      <c r="BL45" s="356"/>
      <c r="BM45" s="356"/>
      <c r="BN45" s="356"/>
      <c r="BO45" s="356"/>
      <c r="BP45" s="356"/>
      <c r="BQ45" s="356"/>
      <c r="BR45" s="356"/>
      <c r="BS45" s="356"/>
      <c r="BT45" s="356"/>
      <c r="BU45" s="356"/>
      <c r="BV45" s="356"/>
      <c r="BW45" s="356"/>
      <c r="BX45" s="356"/>
      <c r="BY45" s="356"/>
      <c r="BZ45" s="356"/>
      <c r="CA45" s="356"/>
      <c r="CB45" s="356"/>
      <c r="CC45" s="356"/>
      <c r="CD45" s="356"/>
      <c r="CE45" s="356"/>
      <c r="CF45" s="356"/>
      <c r="CG45" s="356"/>
      <c r="CH45" s="356"/>
      <c r="CI45" s="356"/>
      <c r="CJ45" s="356"/>
      <c r="CK45" s="356"/>
      <c r="CL45" s="356"/>
      <c r="CM45" s="356"/>
      <c r="CN45" s="356"/>
      <c r="CO45" s="356"/>
      <c r="CP45" s="356"/>
      <c r="CQ45" s="356"/>
      <c r="CR45" s="356"/>
      <c r="CS45" s="356"/>
      <c r="CT45" s="356"/>
      <c r="CU45" s="356"/>
      <c r="CV45" s="356"/>
      <c r="CW45" s="356"/>
      <c r="CX45" s="356"/>
      <c r="CY45" s="356"/>
      <c r="CZ45" s="356"/>
      <c r="DA45" s="356"/>
      <c r="DB45" s="356"/>
      <c r="DC45" s="356"/>
      <c r="DD45" s="356"/>
      <c r="DE45" s="356"/>
      <c r="DF45" s="356"/>
      <c r="DG45" s="356"/>
      <c r="DH45" s="356"/>
      <c r="DI45" s="356"/>
      <c r="DJ45" s="356"/>
      <c r="DK45" s="356"/>
      <c r="DL45" s="356"/>
      <c r="DM45" s="356"/>
      <c r="DN45" s="356"/>
      <c r="DO45" s="356"/>
      <c r="DP45" s="356"/>
      <c r="DQ45" s="356"/>
      <c r="DR45" s="356"/>
      <c r="DS45" s="356"/>
      <c r="DT45" s="356"/>
      <c r="DU45" s="356"/>
      <c r="DV45" s="356"/>
      <c r="DW45" s="356"/>
      <c r="DX45" s="356"/>
      <c r="DY45" s="356"/>
      <c r="DZ45" s="356"/>
      <c r="EA45" s="356"/>
      <c r="EB45" s="356"/>
      <c r="EC45" s="356"/>
      <c r="ED45" s="356"/>
      <c r="EE45" s="356"/>
      <c r="EF45" s="356"/>
      <c r="EG45" s="356"/>
      <c r="EH45" s="356"/>
      <c r="EI45" s="356"/>
      <c r="EJ45" s="356"/>
      <c r="EK45" s="356"/>
      <c r="EL45" s="356"/>
      <c r="EM45" s="356"/>
      <c r="EN45" s="356"/>
      <c r="EO45" s="356"/>
      <c r="EP45" s="356"/>
      <c r="EQ45" s="356"/>
      <c r="ER45" s="356"/>
      <c r="ES45" s="356"/>
      <c r="ET45" s="356"/>
      <c r="EU45" s="356"/>
      <c r="EV45" s="356"/>
      <c r="EW45" s="356"/>
      <c r="EX45" s="356"/>
      <c r="EY45" s="356"/>
      <c r="EZ45" s="356"/>
      <c r="FA45" s="356"/>
      <c r="FB45" s="356"/>
      <c r="FC45" s="356"/>
      <c r="FD45" s="356"/>
      <c r="FE45" s="356"/>
      <c r="FF45" s="356"/>
      <c r="FG45" s="356"/>
      <c r="FH45" s="356"/>
      <c r="FI45" s="356"/>
      <c r="FJ45" s="356"/>
      <c r="FK45" s="356"/>
      <c r="FL45" s="356"/>
      <c r="FM45" s="356"/>
      <c r="FN45" s="356"/>
      <c r="FO45" s="356"/>
      <c r="FP45" s="356"/>
      <c r="FQ45" s="356"/>
      <c r="FR45" s="356"/>
      <c r="FS45" s="356"/>
      <c r="FT45" s="356"/>
      <c r="FU45" s="356"/>
      <c r="FV45" s="356"/>
      <c r="FW45" s="356"/>
      <c r="FX45" s="356"/>
      <c r="FY45" s="356"/>
      <c r="FZ45" s="356"/>
      <c r="GA45" s="356"/>
      <c r="GB45" s="356"/>
      <c r="GC45" s="356"/>
      <c r="GD45" s="356"/>
      <c r="GE45" s="356"/>
      <c r="GF45" s="356"/>
      <c r="GG45" s="356"/>
      <c r="GH45" s="356"/>
      <c r="GI45" s="356"/>
      <c r="GJ45" s="356"/>
      <c r="GK45" s="356"/>
      <c r="GL45" s="356"/>
      <c r="GM45" s="356"/>
      <c r="GN45" s="356"/>
      <c r="GO45" s="356"/>
      <c r="GP45" s="356"/>
      <c r="GQ45" s="356"/>
      <c r="GR45" s="356"/>
      <c r="GS45" s="356"/>
      <c r="GT45" s="356"/>
      <c r="GU45" s="356"/>
      <c r="GV45" s="356"/>
      <c r="GW45" s="356"/>
      <c r="GX45" s="356"/>
      <c r="GY45" s="356"/>
      <c r="GZ45" s="356"/>
      <c r="HA45" s="356"/>
      <c r="HB45" s="356"/>
      <c r="HC45" s="356"/>
      <c r="HD45" s="356"/>
      <c r="HE45" s="356"/>
      <c r="HF45" s="356"/>
      <c r="HG45" s="356"/>
      <c r="HH45" s="356"/>
      <c r="HI45" s="356"/>
      <c r="HJ45" s="356"/>
      <c r="HK45" s="356"/>
      <c r="HL45" s="356"/>
      <c r="HM45" s="356"/>
      <c r="HN45" s="356"/>
      <c r="HO45" s="356"/>
      <c r="HP45" s="356"/>
      <c r="HQ45" s="356"/>
      <c r="HR45" s="356"/>
      <c r="HS45" s="356"/>
      <c r="HT45" s="356"/>
      <c r="HU45" s="356"/>
      <c r="HV45" s="356"/>
      <c r="HW45" s="356"/>
      <c r="HX45" s="356"/>
      <c r="HY45" s="356"/>
      <c r="HZ45" s="356"/>
      <c r="IA45" s="356"/>
      <c r="IB45" s="356"/>
      <c r="IC45" s="356"/>
      <c r="ID45" s="356"/>
      <c r="IE45" s="356"/>
      <c r="IF45" s="356"/>
      <c r="IG45" s="356"/>
      <c r="IH45" s="356"/>
      <c r="II45" s="356"/>
      <c r="IJ45" s="356"/>
      <c r="IK45" s="356"/>
      <c r="IL45" s="356"/>
      <c r="IM45" s="356"/>
      <c r="IN45" s="356"/>
      <c r="IO45" s="356"/>
      <c r="IP45" s="356"/>
      <c r="IQ45" s="356"/>
      <c r="IR45" s="356"/>
      <c r="IS45" s="356"/>
      <c r="IT45" s="356"/>
      <c r="IU45" s="356"/>
      <c r="IV45" s="356"/>
      <c r="IW45" s="356"/>
      <c r="IX45" s="356"/>
      <c r="IY45" s="356"/>
      <c r="IZ45" s="356"/>
      <c r="JA45" s="356"/>
      <c r="JB45" s="356"/>
      <c r="JC45" s="356"/>
      <c r="JD45" s="356"/>
      <c r="JE45" s="356"/>
      <c r="JF45" s="356"/>
      <c r="JG45" s="356"/>
      <c r="JH45" s="356"/>
      <c r="JI45" s="356"/>
      <c r="JJ45" s="356"/>
      <c r="JK45" s="356"/>
      <c r="JL45" s="356"/>
      <c r="JM45" s="356"/>
      <c r="JN45" s="356"/>
      <c r="JO45" s="356"/>
      <c r="JP45" s="356"/>
      <c r="JQ45" s="356"/>
      <c r="JR45" s="356"/>
      <c r="JS45" s="356"/>
      <c r="JT45" s="356"/>
      <c r="JU45" s="356"/>
      <c r="JV45" s="356"/>
      <c r="JW45" s="356"/>
      <c r="JX45" s="356"/>
      <c r="JY45" s="356"/>
      <c r="JZ45" s="356"/>
      <c r="KA45" s="356"/>
      <c r="KB45" s="356"/>
      <c r="KC45" s="356"/>
      <c r="KD45" s="356"/>
      <c r="KE45" s="356"/>
      <c r="KF45" s="356"/>
      <c r="KG45" s="356"/>
      <c r="KH45" s="356"/>
      <c r="KI45" s="356"/>
      <c r="KJ45" s="356"/>
      <c r="KK45" s="356"/>
      <c r="KL45" s="356"/>
      <c r="KM45" s="356"/>
      <c r="KN45" s="356"/>
      <c r="KO45" s="356"/>
      <c r="KP45" s="356"/>
      <c r="KQ45" s="356"/>
      <c r="KR45" s="356"/>
      <c r="KS45" s="356"/>
      <c r="KT45" s="356"/>
      <c r="KU45" s="356"/>
      <c r="KV45" s="356"/>
      <c r="KW45" s="356"/>
      <c r="KX45" s="356"/>
      <c r="KY45" s="356"/>
      <c r="KZ45" s="356"/>
      <c r="LA45" s="356"/>
      <c r="LB45" s="356"/>
      <c r="LC45" s="356"/>
      <c r="LD45" s="356"/>
      <c r="LE45" s="356"/>
      <c r="LF45" s="356"/>
      <c r="LG45" s="356"/>
      <c r="LH45" s="356"/>
      <c r="LI45" s="356"/>
      <c r="LJ45" s="356"/>
      <c r="LK45" s="356"/>
      <c r="LL45" s="356"/>
      <c r="LM45" s="356"/>
      <c r="LN45" s="356"/>
      <c r="LO45" s="356"/>
      <c r="LP45" s="356"/>
      <c r="LQ45" s="356"/>
      <c r="LR45" s="356"/>
      <c r="LS45" s="356"/>
      <c r="LT45" s="356"/>
      <c r="LU45" s="356"/>
      <c r="LV45" s="356"/>
      <c r="LW45" s="356"/>
      <c r="LX45" s="356"/>
      <c r="LY45" s="356"/>
      <c r="LZ45" s="356"/>
      <c r="MA45" s="356"/>
      <c r="MB45" s="356"/>
      <c r="MC45" s="356"/>
      <c r="MD45" s="356"/>
      <c r="ME45" s="356"/>
      <c r="MF45" s="356"/>
      <c r="MG45" s="356"/>
      <c r="MH45" s="356"/>
      <c r="MI45" s="356"/>
      <c r="MJ45" s="356"/>
      <c r="MK45" s="356"/>
      <c r="ML45" s="356"/>
      <c r="MM45" s="356"/>
      <c r="MN45" s="356"/>
      <c r="MO45" s="356"/>
      <c r="MP45" s="356"/>
      <c r="MQ45" s="356"/>
      <c r="MR45" s="356"/>
      <c r="MS45" s="356"/>
      <c r="MT45" s="356"/>
      <c r="MU45" s="356"/>
      <c r="MV45" s="356"/>
      <c r="MW45" s="356"/>
      <c r="MX45" s="356"/>
      <c r="MY45" s="356"/>
      <c r="MZ45" s="356"/>
      <c r="NA45" s="356"/>
      <c r="NB45" s="356"/>
      <c r="NC45" s="356"/>
      <c r="ND45" s="356"/>
      <c r="NE45" s="356"/>
      <c r="NF45" s="356"/>
      <c r="NG45" s="356"/>
      <c r="NH45" s="356"/>
      <c r="NI45" s="356"/>
      <c r="NJ45" s="356"/>
      <c r="NK45" s="356"/>
      <c r="NL45" s="356"/>
      <c r="NM45" s="356"/>
      <c r="NN45" s="356"/>
      <c r="NO45" s="356"/>
      <c r="NP45" s="356"/>
      <c r="NQ45" s="356"/>
      <c r="NR45" s="356"/>
      <c r="NS45" s="356"/>
      <c r="NT45" s="356"/>
      <c r="NU45" s="356"/>
      <c r="NV45" s="356"/>
      <c r="NW45" s="356"/>
      <c r="NX45" s="356"/>
      <c r="NY45" s="356"/>
      <c r="NZ45" s="356"/>
      <c r="OA45" s="356"/>
      <c r="OB45" s="356"/>
      <c r="OC45" s="356"/>
      <c r="OD45" s="356"/>
      <c r="OE45" s="356"/>
      <c r="OF45" s="356"/>
      <c r="OG45" s="356"/>
      <c r="OH45" s="356"/>
      <c r="OI45" s="356"/>
      <c r="OJ45" s="356"/>
      <c r="OK45" s="356"/>
      <c r="OL45" s="356"/>
      <c r="OM45" s="356"/>
      <c r="ON45" s="356"/>
      <c r="OO45" s="356"/>
      <c r="OP45" s="356"/>
      <c r="OQ45" s="356"/>
      <c r="OR45" s="356"/>
      <c r="OS45" s="356"/>
      <c r="OT45" s="356"/>
      <c r="OU45" s="356"/>
      <c r="OV45" s="356"/>
      <c r="OW45" s="356"/>
      <c r="OX45" s="356"/>
      <c r="OY45" s="356"/>
      <c r="OZ45" s="356"/>
      <c r="PA45" s="356"/>
      <c r="PB45" s="356"/>
      <c r="PC45" s="356"/>
      <c r="PD45" s="356"/>
      <c r="PE45" s="356"/>
      <c r="PF45" s="356"/>
      <c r="PG45" s="356"/>
      <c r="PH45" s="356"/>
      <c r="PI45" s="356"/>
      <c r="PJ45" s="356"/>
      <c r="PK45" s="356"/>
      <c r="PL45" s="356"/>
      <c r="PM45" s="356"/>
      <c r="PN45" s="356"/>
      <c r="PO45" s="356"/>
      <c r="PP45" s="356"/>
      <c r="PQ45" s="356"/>
      <c r="PR45" s="356"/>
      <c r="PS45" s="356"/>
      <c r="PT45" s="356"/>
      <c r="PU45" s="356"/>
      <c r="PV45" s="356"/>
      <c r="PW45" s="356"/>
      <c r="PX45" s="356"/>
      <c r="PY45" s="356"/>
      <c r="PZ45" s="356"/>
      <c r="QA45" s="356"/>
      <c r="QB45" s="356"/>
      <c r="QC45" s="356"/>
      <c r="QD45" s="356"/>
      <c r="QE45" s="356"/>
      <c r="QF45" s="356"/>
      <c r="QG45" s="356"/>
      <c r="QH45" s="356"/>
      <c r="QI45" s="356"/>
      <c r="QJ45" s="356"/>
      <c r="QK45" s="356"/>
      <c r="QL45" s="356"/>
      <c r="QM45" s="356"/>
      <c r="QN45" s="356"/>
      <c r="QO45" s="356"/>
      <c r="QP45" s="356"/>
      <c r="QQ45" s="356"/>
      <c r="QR45" s="356"/>
      <c r="QS45" s="356"/>
      <c r="QT45" s="356"/>
      <c r="QU45" s="356"/>
      <c r="QV45" s="356"/>
      <c r="QW45" s="356"/>
      <c r="QX45" s="356"/>
      <c r="QY45" s="356"/>
      <c r="QZ45" s="356"/>
      <c r="RA45" s="356"/>
      <c r="RB45" s="356"/>
      <c r="RC45" s="356"/>
      <c r="RD45" s="356"/>
      <c r="RE45" s="356"/>
      <c r="RF45" s="356"/>
      <c r="RG45" s="356"/>
      <c r="RH45" s="356"/>
      <c r="RI45" s="356"/>
      <c r="RJ45" s="356"/>
      <c r="RK45" s="356"/>
      <c r="RL45" s="356"/>
      <c r="RM45" s="356"/>
      <c r="RN45" s="356"/>
      <c r="RO45" s="356"/>
      <c r="RP45" s="356"/>
      <c r="RQ45" s="356"/>
      <c r="RR45" s="356"/>
      <c r="RS45" s="356"/>
      <c r="RT45" s="356"/>
      <c r="RU45" s="356"/>
      <c r="RV45" s="356"/>
      <c r="RW45" s="356"/>
      <c r="RX45" s="356"/>
      <c r="RY45" s="356"/>
      <c r="RZ45" s="356"/>
      <c r="SA45" s="356"/>
      <c r="SB45" s="356"/>
      <c r="SC45" s="356"/>
      <c r="SD45" s="356"/>
      <c r="SE45" s="356"/>
      <c r="SF45" s="356"/>
      <c r="SG45" s="356"/>
      <c r="SH45" s="356"/>
      <c r="SI45" s="356"/>
      <c r="SJ45" s="356"/>
      <c r="SK45" s="356"/>
      <c r="SL45" s="356"/>
      <c r="SM45" s="356"/>
      <c r="SN45" s="356"/>
      <c r="SO45" s="356"/>
      <c r="SP45" s="356"/>
      <c r="SQ45" s="356"/>
      <c r="SR45" s="356"/>
      <c r="SS45" s="356"/>
      <c r="ST45" s="356"/>
      <c r="SU45" s="356"/>
      <c r="SV45" s="356"/>
      <c r="SW45" s="356"/>
      <c r="SX45" s="356"/>
      <c r="SY45" s="356"/>
      <c r="SZ45" s="356"/>
      <c r="TA45" s="356"/>
      <c r="TB45" s="356"/>
      <c r="TC45" s="356"/>
      <c r="TD45" s="356"/>
      <c r="TE45" s="356"/>
      <c r="TF45" s="356"/>
      <c r="TG45" s="356"/>
      <c r="TH45" s="356"/>
      <c r="TI45" s="356"/>
      <c r="TJ45" s="356"/>
      <c r="TK45" s="356"/>
      <c r="TL45" s="356"/>
      <c r="TM45" s="356"/>
      <c r="TN45" s="356"/>
      <c r="TO45" s="356"/>
      <c r="TP45" s="356"/>
      <c r="TQ45" s="356"/>
      <c r="TR45" s="356"/>
      <c r="TS45" s="356"/>
      <c r="TT45" s="356"/>
      <c r="TU45" s="356"/>
      <c r="TV45" s="356"/>
      <c r="TW45" s="356"/>
      <c r="TX45" s="356"/>
      <c r="TY45" s="356"/>
      <c r="TZ45" s="356"/>
      <c r="UA45" s="356"/>
      <c r="UB45" s="356"/>
      <c r="UC45" s="356"/>
      <c r="UD45" s="356"/>
      <c r="UE45" s="356"/>
      <c r="UF45" s="356"/>
      <c r="UG45" s="356"/>
      <c r="UH45" s="356"/>
      <c r="UI45" s="356"/>
      <c r="UJ45" s="356"/>
      <c r="UK45" s="356"/>
      <c r="UL45" s="356"/>
      <c r="UM45" s="356"/>
      <c r="UN45" s="356"/>
      <c r="UO45" s="356"/>
      <c r="UP45" s="356"/>
      <c r="UQ45" s="356"/>
      <c r="UR45" s="356"/>
      <c r="US45" s="356"/>
      <c r="UT45" s="356"/>
      <c r="UU45" s="356"/>
      <c r="UV45" s="356"/>
      <c r="UW45" s="356"/>
      <c r="UX45" s="356"/>
      <c r="UY45" s="356"/>
      <c r="UZ45" s="356"/>
      <c r="VA45" s="356"/>
      <c r="VB45" s="356"/>
      <c r="VC45" s="356"/>
      <c r="VD45" s="356"/>
      <c r="VE45" s="356"/>
      <c r="VF45" s="356"/>
      <c r="VG45" s="356"/>
      <c r="VH45" s="356"/>
      <c r="VI45" s="356"/>
      <c r="VJ45" s="356"/>
      <c r="VK45" s="356"/>
      <c r="VL45" s="356"/>
      <c r="VM45" s="356"/>
      <c r="VN45" s="356"/>
      <c r="VO45" s="356"/>
      <c r="VP45" s="356"/>
      <c r="VQ45" s="356"/>
      <c r="VR45" s="356"/>
      <c r="VS45" s="356"/>
      <c r="VT45" s="356"/>
      <c r="VU45" s="356"/>
      <c r="VV45" s="356"/>
      <c r="VW45" s="356"/>
      <c r="VX45" s="356"/>
      <c r="VY45" s="356"/>
      <c r="VZ45" s="356"/>
      <c r="WA45" s="356"/>
      <c r="WB45" s="356"/>
      <c r="WC45" s="356"/>
      <c r="WD45" s="356"/>
      <c r="WE45" s="356"/>
      <c r="WF45" s="356"/>
      <c r="WG45" s="356"/>
      <c r="WH45" s="356"/>
      <c r="WI45" s="356"/>
      <c r="WJ45" s="356"/>
      <c r="WK45" s="356"/>
      <c r="WL45" s="356"/>
      <c r="WM45" s="356"/>
      <c r="WN45" s="356"/>
      <c r="WO45" s="356"/>
      <c r="WP45" s="356"/>
      <c r="WQ45" s="356"/>
      <c r="WR45" s="356"/>
      <c r="WS45" s="356"/>
      <c r="WT45" s="356"/>
      <c r="WU45" s="356"/>
      <c r="WV45" s="356"/>
      <c r="WW45" s="356"/>
      <c r="WX45" s="356"/>
      <c r="WY45" s="356"/>
      <c r="WZ45" s="356"/>
      <c r="XA45" s="356"/>
      <c r="XB45" s="356"/>
      <c r="XC45" s="356"/>
      <c r="XD45" s="356"/>
      <c r="XE45" s="356"/>
      <c r="XF45" s="356"/>
      <c r="XG45" s="356"/>
      <c r="XH45" s="356"/>
      <c r="XI45" s="356"/>
      <c r="XJ45" s="356"/>
      <c r="XK45" s="356"/>
      <c r="XL45" s="356"/>
      <c r="XM45" s="356"/>
      <c r="XN45" s="356"/>
      <c r="XO45" s="356"/>
      <c r="XP45" s="356"/>
      <c r="XQ45" s="356"/>
      <c r="XR45" s="356"/>
      <c r="XS45" s="356"/>
      <c r="XT45" s="356"/>
      <c r="XU45" s="356"/>
      <c r="XV45" s="356"/>
      <c r="XW45" s="356"/>
      <c r="XX45" s="356"/>
      <c r="XY45" s="356"/>
      <c r="XZ45" s="356"/>
      <c r="YA45" s="356"/>
      <c r="YB45" s="356"/>
      <c r="YC45" s="356"/>
      <c r="YD45" s="356"/>
      <c r="YE45" s="356"/>
      <c r="YF45" s="356"/>
      <c r="YG45" s="356"/>
      <c r="YH45" s="356"/>
      <c r="YI45" s="356"/>
      <c r="YJ45" s="356"/>
      <c r="YK45" s="356"/>
      <c r="YL45" s="356"/>
      <c r="YM45" s="356"/>
      <c r="YN45" s="356"/>
      <c r="YO45" s="356"/>
      <c r="YP45" s="356"/>
      <c r="YQ45" s="356"/>
      <c r="YR45" s="356"/>
      <c r="YS45" s="356"/>
      <c r="YT45" s="356"/>
      <c r="YU45" s="356"/>
      <c r="YV45" s="356"/>
      <c r="YW45" s="356"/>
      <c r="YX45" s="356"/>
      <c r="YY45" s="356"/>
      <c r="YZ45" s="356"/>
      <c r="ZA45" s="356"/>
      <c r="ZB45" s="356"/>
      <c r="ZC45" s="356"/>
      <c r="ZD45" s="356"/>
      <c r="ZE45" s="356"/>
      <c r="ZF45" s="356"/>
      <c r="ZG45" s="356"/>
      <c r="ZH45" s="356"/>
      <c r="ZI45" s="356"/>
      <c r="ZJ45" s="356"/>
      <c r="ZK45" s="356"/>
      <c r="ZL45" s="356"/>
      <c r="ZM45" s="356"/>
      <c r="ZN45" s="356"/>
      <c r="ZO45" s="356"/>
      <c r="ZP45" s="356"/>
      <c r="ZQ45" s="356"/>
      <c r="ZR45" s="356"/>
      <c r="ZS45" s="356"/>
      <c r="ZT45" s="356"/>
      <c r="ZU45" s="356"/>
      <c r="ZV45" s="356"/>
      <c r="ZW45" s="356"/>
      <c r="ZX45" s="356"/>
      <c r="ZY45" s="356"/>
      <c r="ZZ45" s="356"/>
      <c r="AAA45" s="356"/>
      <c r="AAB45" s="356"/>
      <c r="AAC45" s="356"/>
      <c r="AAD45" s="356"/>
      <c r="AAE45" s="356"/>
      <c r="AAF45" s="356"/>
      <c r="AAG45" s="356"/>
      <c r="AAH45" s="356"/>
      <c r="AAI45" s="356"/>
      <c r="AAJ45" s="356"/>
      <c r="AAK45" s="356"/>
      <c r="AAL45" s="356"/>
      <c r="AAM45" s="356"/>
      <c r="AAN45" s="356"/>
      <c r="AAO45" s="356"/>
      <c r="AAP45" s="356"/>
      <c r="AAQ45" s="356"/>
      <c r="AAR45" s="356"/>
      <c r="AAS45" s="356"/>
      <c r="AAT45" s="356"/>
      <c r="AAU45" s="356"/>
      <c r="AAV45" s="356"/>
      <c r="AAW45" s="356"/>
      <c r="AAX45" s="356"/>
      <c r="AAY45" s="356"/>
      <c r="AAZ45" s="356"/>
      <c r="ABA45" s="356"/>
      <c r="ABB45" s="356"/>
      <c r="ABC45" s="356"/>
      <c r="ABD45" s="356"/>
      <c r="ABE45" s="356"/>
      <c r="ABF45" s="356"/>
      <c r="ABG45" s="356"/>
      <c r="ABH45" s="356"/>
      <c r="ABI45" s="356"/>
      <c r="ABJ45" s="356"/>
      <c r="ABK45" s="356"/>
      <c r="ABL45" s="356"/>
      <c r="ABM45" s="356"/>
      <c r="ABN45" s="356"/>
      <c r="ABO45" s="356"/>
      <c r="ABP45" s="356"/>
      <c r="ABQ45" s="356"/>
      <c r="ABR45" s="356"/>
      <c r="ABS45" s="356"/>
      <c r="ABT45" s="356"/>
      <c r="ABU45" s="356"/>
      <c r="ABV45" s="356"/>
      <c r="ABW45" s="356"/>
      <c r="ABX45" s="356"/>
      <c r="ABY45" s="356"/>
      <c r="ABZ45" s="356"/>
      <c r="ACA45" s="356"/>
      <c r="ACB45" s="356"/>
      <c r="ACC45" s="356"/>
      <c r="ACD45" s="356"/>
      <c r="ACE45" s="356"/>
      <c r="ACF45" s="356"/>
      <c r="ACG45" s="356"/>
      <c r="ACH45" s="356"/>
      <c r="ACI45" s="356"/>
      <c r="ACJ45" s="356"/>
      <c r="ACK45" s="356"/>
      <c r="ACL45" s="356"/>
      <c r="ACM45" s="356"/>
      <c r="ACN45" s="356"/>
      <c r="ACO45" s="356"/>
      <c r="ACP45" s="356"/>
      <c r="ACQ45" s="356"/>
      <c r="ACR45" s="356"/>
      <c r="ACS45" s="356"/>
      <c r="ACT45" s="356"/>
      <c r="ACU45" s="356"/>
      <c r="ACV45" s="356"/>
      <c r="ACW45" s="356"/>
      <c r="ACX45" s="356"/>
      <c r="ACY45" s="356"/>
      <c r="ACZ45" s="356"/>
      <c r="ADA45" s="356"/>
      <c r="ADB45" s="356"/>
      <c r="ADC45" s="356"/>
      <c r="ADD45" s="356"/>
      <c r="ADE45" s="356"/>
      <c r="ADF45" s="356"/>
      <c r="ADG45" s="356"/>
      <c r="ADH45" s="356"/>
      <c r="ADI45" s="356"/>
      <c r="ADJ45" s="356"/>
      <c r="ADK45" s="356"/>
      <c r="ADL45" s="356"/>
      <c r="ADM45" s="356"/>
      <c r="ADN45" s="356"/>
      <c r="ADO45" s="356"/>
      <c r="ADP45" s="356"/>
      <c r="ADQ45" s="356"/>
      <c r="ADR45" s="356"/>
      <c r="ADS45" s="356"/>
      <c r="ADT45" s="356"/>
      <c r="ADU45" s="356"/>
      <c r="ADV45" s="356"/>
      <c r="ADW45" s="356"/>
      <c r="ADX45" s="356"/>
      <c r="ADY45" s="356"/>
      <c r="ADZ45" s="356"/>
      <c r="AEA45" s="356"/>
      <c r="AEB45" s="356"/>
      <c r="AEC45" s="356"/>
      <c r="AED45" s="356"/>
      <c r="AEE45" s="356"/>
      <c r="AEF45" s="356"/>
      <c r="AEG45" s="356"/>
      <c r="AEH45" s="356"/>
      <c r="AEI45" s="356"/>
      <c r="AEJ45" s="356"/>
      <c r="AEK45" s="356"/>
      <c r="AEL45" s="356"/>
      <c r="AEM45" s="356"/>
      <c r="AEN45" s="356"/>
      <c r="AEO45" s="356"/>
      <c r="AEP45" s="356"/>
      <c r="AEQ45" s="356"/>
      <c r="AER45" s="356"/>
      <c r="AES45" s="356"/>
      <c r="AET45" s="356"/>
      <c r="AEU45" s="356"/>
      <c r="AEV45" s="356"/>
      <c r="AEW45" s="356"/>
      <c r="AEX45" s="356"/>
      <c r="AEY45" s="356"/>
      <c r="AEZ45" s="356"/>
      <c r="AFA45" s="356"/>
      <c r="AFB45" s="356"/>
      <c r="AFC45" s="356"/>
      <c r="AFD45" s="356"/>
      <c r="AFE45" s="356"/>
      <c r="AFF45" s="356"/>
      <c r="AFG45" s="356"/>
      <c r="AFH45" s="356"/>
      <c r="AFI45" s="356"/>
      <c r="AFJ45" s="356"/>
      <c r="AFK45" s="356"/>
      <c r="AFL45" s="356"/>
      <c r="AFM45" s="356"/>
      <c r="AFN45" s="356"/>
      <c r="AFO45" s="356"/>
      <c r="AFP45" s="356"/>
      <c r="AFQ45" s="356"/>
      <c r="AFR45" s="356"/>
      <c r="AFS45" s="356"/>
      <c r="AFT45" s="356"/>
      <c r="AFU45" s="356"/>
      <c r="AFV45" s="356"/>
      <c r="AFW45" s="356"/>
      <c r="AFX45" s="356"/>
      <c r="AFY45" s="356"/>
      <c r="AFZ45" s="356"/>
      <c r="AGA45" s="356"/>
    </row>
    <row r="46" spans="1:859" s="77" customFormat="1" ht="33.950000000000003" customHeight="1" x14ac:dyDescent="0.2">
      <c r="A46" s="184" t="str">
        <f ca="1">IF((O46="X"),"■",IF(OR((O46&gt;=120),(O46="N/A")),"▲",IF(AND((O46&gt;=90),(O46&lt;120)),"►",IF(AND((O46&lt;90),(O46&gt;=0)),"◄",IF((O46&lt;0),"▼","")))))</f>
        <v>■</v>
      </c>
      <c r="B46" s="184" t="s">
        <v>20</v>
      </c>
      <c r="C46" s="195" t="s">
        <v>277</v>
      </c>
      <c r="D46" s="184" t="s">
        <v>278</v>
      </c>
      <c r="E46" s="184" t="s">
        <v>279</v>
      </c>
      <c r="F46" s="184" t="s">
        <v>280</v>
      </c>
      <c r="G46" s="145" t="s">
        <v>281</v>
      </c>
      <c r="H46" s="184" t="s">
        <v>282</v>
      </c>
      <c r="I46" s="191">
        <v>104293</v>
      </c>
      <c r="J46" s="192">
        <v>99078.35</v>
      </c>
      <c r="K46" s="192">
        <f>I46-J46</f>
        <v>5214.6499999999942</v>
      </c>
      <c r="L46" s="194" t="s">
        <v>519</v>
      </c>
      <c r="M46" s="193">
        <v>41677</v>
      </c>
      <c r="N46" s="193">
        <v>42042</v>
      </c>
      <c r="O46" s="184" t="str">
        <f ca="1">IF((N46="INDETERMINADO"),"N/A",IF((L46="ENCERRADO"),"X",(N46-TODAY())))</f>
        <v>X</v>
      </c>
      <c r="P46" s="194" t="s">
        <v>624</v>
      </c>
      <c r="Q46" s="183" t="s">
        <v>1115</v>
      </c>
      <c r="R46" s="195" t="s">
        <v>33</v>
      </c>
      <c r="S46" s="184" t="s">
        <v>30</v>
      </c>
      <c r="T46" s="184" t="s">
        <v>30</v>
      </c>
      <c r="U46" s="184" t="s">
        <v>33</v>
      </c>
      <c r="V46" s="183" t="s">
        <v>1095</v>
      </c>
      <c r="W46" s="184"/>
      <c r="X46" s="356"/>
      <c r="Y46" s="356"/>
      <c r="Z46" s="356"/>
      <c r="AA46" s="356"/>
      <c r="AB46" s="356"/>
      <c r="AC46" s="356"/>
      <c r="AD46" s="356"/>
      <c r="AE46" s="356"/>
      <c r="AF46" s="356"/>
      <c r="AG46" s="356"/>
      <c r="AH46" s="356"/>
      <c r="AI46" s="356"/>
      <c r="AJ46" s="356"/>
      <c r="AK46" s="356"/>
      <c r="AL46" s="356"/>
      <c r="AM46" s="356"/>
      <c r="AN46" s="356"/>
      <c r="AO46" s="356"/>
      <c r="AP46" s="356"/>
      <c r="AQ46" s="356"/>
      <c r="AR46" s="356"/>
      <c r="AS46" s="356"/>
      <c r="AT46" s="356"/>
      <c r="AU46" s="356"/>
      <c r="AV46" s="356"/>
      <c r="AW46" s="356"/>
      <c r="AX46" s="356"/>
      <c r="AY46" s="356"/>
      <c r="AZ46" s="356"/>
      <c r="BA46" s="356"/>
      <c r="BB46" s="356"/>
      <c r="BC46" s="356"/>
      <c r="BD46" s="356"/>
      <c r="BE46" s="356"/>
      <c r="BF46" s="356"/>
      <c r="BG46" s="356"/>
      <c r="BH46" s="356"/>
      <c r="BI46" s="356"/>
      <c r="BJ46" s="356"/>
      <c r="BK46" s="356"/>
      <c r="BL46" s="356"/>
      <c r="BM46" s="356"/>
      <c r="BN46" s="356"/>
      <c r="BO46" s="356"/>
      <c r="BP46" s="356"/>
      <c r="BQ46" s="356"/>
      <c r="BR46" s="356"/>
      <c r="BS46" s="356"/>
      <c r="BT46" s="356"/>
      <c r="BU46" s="356"/>
      <c r="BV46" s="356"/>
      <c r="BW46" s="356"/>
      <c r="BX46" s="356"/>
      <c r="BY46" s="356"/>
      <c r="BZ46" s="356"/>
      <c r="CA46" s="356"/>
      <c r="CB46" s="356"/>
      <c r="CC46" s="356"/>
      <c r="CD46" s="356"/>
      <c r="CE46" s="356"/>
      <c r="CF46" s="356"/>
      <c r="CG46" s="356"/>
      <c r="CH46" s="356"/>
      <c r="CI46" s="356"/>
      <c r="CJ46" s="356"/>
      <c r="CK46" s="356"/>
      <c r="CL46" s="356"/>
      <c r="CM46" s="356"/>
      <c r="CN46" s="356"/>
      <c r="CO46" s="356"/>
      <c r="CP46" s="356"/>
      <c r="CQ46" s="356"/>
      <c r="CR46" s="356"/>
      <c r="CS46" s="356"/>
      <c r="CT46" s="356"/>
      <c r="CU46" s="356"/>
      <c r="CV46" s="356"/>
      <c r="CW46" s="356"/>
      <c r="CX46" s="356"/>
      <c r="CY46" s="356"/>
      <c r="CZ46" s="356"/>
      <c r="DA46" s="356"/>
      <c r="DB46" s="356"/>
      <c r="DC46" s="356"/>
      <c r="DD46" s="356"/>
      <c r="DE46" s="356"/>
      <c r="DF46" s="356"/>
      <c r="DG46" s="356"/>
      <c r="DH46" s="356"/>
      <c r="DI46" s="356"/>
      <c r="DJ46" s="356"/>
      <c r="DK46" s="356"/>
      <c r="DL46" s="356"/>
      <c r="DM46" s="356"/>
      <c r="DN46" s="356"/>
      <c r="DO46" s="356"/>
      <c r="DP46" s="356"/>
      <c r="DQ46" s="356"/>
      <c r="DR46" s="356"/>
      <c r="DS46" s="356"/>
      <c r="DT46" s="356"/>
      <c r="DU46" s="356"/>
      <c r="DV46" s="356"/>
      <c r="DW46" s="356"/>
      <c r="DX46" s="356"/>
      <c r="DY46" s="356"/>
      <c r="DZ46" s="356"/>
      <c r="EA46" s="356"/>
      <c r="EB46" s="356"/>
      <c r="EC46" s="356"/>
      <c r="ED46" s="356"/>
      <c r="EE46" s="356"/>
      <c r="EF46" s="356"/>
      <c r="EG46" s="356"/>
      <c r="EH46" s="356"/>
      <c r="EI46" s="356"/>
      <c r="EJ46" s="356"/>
      <c r="EK46" s="356"/>
      <c r="EL46" s="356"/>
      <c r="EM46" s="356"/>
      <c r="EN46" s="356"/>
      <c r="EO46" s="356"/>
      <c r="EP46" s="356"/>
      <c r="EQ46" s="356"/>
      <c r="ER46" s="356"/>
      <c r="ES46" s="356"/>
      <c r="ET46" s="356"/>
      <c r="EU46" s="356"/>
      <c r="EV46" s="356"/>
      <c r="EW46" s="356"/>
      <c r="EX46" s="356"/>
      <c r="EY46" s="356"/>
      <c r="EZ46" s="356"/>
      <c r="FA46" s="356"/>
      <c r="FB46" s="356"/>
      <c r="FC46" s="356"/>
      <c r="FD46" s="356"/>
      <c r="FE46" s="356"/>
      <c r="FF46" s="356"/>
      <c r="FG46" s="356"/>
      <c r="FH46" s="356"/>
      <c r="FI46" s="356"/>
      <c r="FJ46" s="356"/>
      <c r="FK46" s="356"/>
      <c r="FL46" s="356"/>
      <c r="FM46" s="356"/>
      <c r="FN46" s="356"/>
      <c r="FO46" s="356"/>
      <c r="FP46" s="356"/>
      <c r="FQ46" s="356"/>
      <c r="FR46" s="356"/>
      <c r="FS46" s="356"/>
      <c r="FT46" s="356"/>
      <c r="FU46" s="356"/>
      <c r="FV46" s="356"/>
      <c r="FW46" s="356"/>
      <c r="FX46" s="356"/>
      <c r="FY46" s="356"/>
      <c r="FZ46" s="356"/>
      <c r="GA46" s="356"/>
      <c r="GB46" s="356"/>
      <c r="GC46" s="356"/>
      <c r="GD46" s="356"/>
      <c r="GE46" s="356"/>
      <c r="GF46" s="356"/>
      <c r="GG46" s="356"/>
      <c r="GH46" s="356"/>
      <c r="GI46" s="356"/>
      <c r="GJ46" s="356"/>
      <c r="GK46" s="356"/>
      <c r="GL46" s="356"/>
      <c r="GM46" s="356"/>
      <c r="GN46" s="356"/>
      <c r="GO46" s="356"/>
      <c r="GP46" s="356"/>
      <c r="GQ46" s="356"/>
      <c r="GR46" s="356"/>
      <c r="GS46" s="356"/>
      <c r="GT46" s="356"/>
      <c r="GU46" s="356"/>
      <c r="GV46" s="356"/>
      <c r="GW46" s="356"/>
      <c r="GX46" s="356"/>
      <c r="GY46" s="356"/>
      <c r="GZ46" s="356"/>
      <c r="HA46" s="356"/>
      <c r="HB46" s="356"/>
      <c r="HC46" s="356"/>
      <c r="HD46" s="356"/>
      <c r="HE46" s="356"/>
      <c r="HF46" s="356"/>
      <c r="HG46" s="356"/>
      <c r="HH46" s="356"/>
      <c r="HI46" s="356"/>
      <c r="HJ46" s="356"/>
      <c r="HK46" s="356"/>
      <c r="HL46" s="356"/>
      <c r="HM46" s="356"/>
      <c r="HN46" s="356"/>
      <c r="HO46" s="356"/>
      <c r="HP46" s="356"/>
      <c r="HQ46" s="356"/>
      <c r="HR46" s="356"/>
      <c r="HS46" s="356"/>
      <c r="HT46" s="356"/>
      <c r="HU46" s="356"/>
      <c r="HV46" s="356"/>
      <c r="HW46" s="356"/>
      <c r="HX46" s="356"/>
      <c r="HY46" s="356"/>
      <c r="HZ46" s="356"/>
      <c r="IA46" s="356"/>
      <c r="IB46" s="356"/>
      <c r="IC46" s="356"/>
      <c r="ID46" s="356"/>
      <c r="IE46" s="356"/>
      <c r="IF46" s="356"/>
      <c r="IG46" s="356"/>
      <c r="IH46" s="356"/>
      <c r="II46" s="356"/>
      <c r="IJ46" s="356"/>
      <c r="IK46" s="356"/>
      <c r="IL46" s="356"/>
      <c r="IM46" s="356"/>
      <c r="IN46" s="356"/>
      <c r="IO46" s="356"/>
      <c r="IP46" s="356"/>
      <c r="IQ46" s="356"/>
      <c r="IR46" s="356"/>
      <c r="IS46" s="356"/>
      <c r="IT46" s="356"/>
      <c r="IU46" s="356"/>
      <c r="IV46" s="356"/>
      <c r="IW46" s="356"/>
      <c r="IX46" s="356"/>
      <c r="IY46" s="356"/>
      <c r="IZ46" s="356"/>
      <c r="JA46" s="356"/>
      <c r="JB46" s="356"/>
      <c r="JC46" s="356"/>
      <c r="JD46" s="356"/>
      <c r="JE46" s="356"/>
      <c r="JF46" s="356"/>
      <c r="JG46" s="356"/>
      <c r="JH46" s="356"/>
      <c r="JI46" s="356"/>
      <c r="JJ46" s="356"/>
      <c r="JK46" s="356"/>
      <c r="JL46" s="356"/>
      <c r="JM46" s="356"/>
      <c r="JN46" s="356"/>
      <c r="JO46" s="356"/>
      <c r="JP46" s="356"/>
      <c r="JQ46" s="356"/>
      <c r="JR46" s="356"/>
      <c r="JS46" s="356"/>
      <c r="JT46" s="356"/>
      <c r="JU46" s="356"/>
      <c r="JV46" s="356"/>
      <c r="JW46" s="356"/>
      <c r="JX46" s="356"/>
      <c r="JY46" s="356"/>
      <c r="JZ46" s="356"/>
      <c r="KA46" s="356"/>
      <c r="KB46" s="356"/>
      <c r="KC46" s="356"/>
      <c r="KD46" s="356"/>
      <c r="KE46" s="356"/>
      <c r="KF46" s="356"/>
      <c r="KG46" s="356"/>
      <c r="KH46" s="356"/>
      <c r="KI46" s="356"/>
      <c r="KJ46" s="356"/>
      <c r="KK46" s="356"/>
      <c r="KL46" s="356"/>
      <c r="KM46" s="356"/>
      <c r="KN46" s="356"/>
      <c r="KO46" s="356"/>
      <c r="KP46" s="356"/>
      <c r="KQ46" s="356"/>
      <c r="KR46" s="356"/>
      <c r="KS46" s="356"/>
      <c r="KT46" s="356"/>
      <c r="KU46" s="356"/>
      <c r="KV46" s="356"/>
      <c r="KW46" s="356"/>
      <c r="KX46" s="356"/>
      <c r="KY46" s="356"/>
      <c r="KZ46" s="356"/>
      <c r="LA46" s="356"/>
      <c r="LB46" s="356"/>
      <c r="LC46" s="356"/>
      <c r="LD46" s="356"/>
      <c r="LE46" s="356"/>
      <c r="LF46" s="356"/>
      <c r="LG46" s="356"/>
      <c r="LH46" s="356"/>
      <c r="LI46" s="356"/>
      <c r="LJ46" s="356"/>
      <c r="LK46" s="356"/>
      <c r="LL46" s="356"/>
      <c r="LM46" s="356"/>
      <c r="LN46" s="356"/>
      <c r="LO46" s="356"/>
      <c r="LP46" s="356"/>
      <c r="LQ46" s="356"/>
      <c r="LR46" s="356"/>
      <c r="LS46" s="356"/>
      <c r="LT46" s="356"/>
      <c r="LU46" s="356"/>
      <c r="LV46" s="356"/>
      <c r="LW46" s="356"/>
      <c r="LX46" s="356"/>
      <c r="LY46" s="356"/>
      <c r="LZ46" s="356"/>
      <c r="MA46" s="356"/>
      <c r="MB46" s="356"/>
      <c r="MC46" s="356"/>
      <c r="MD46" s="356"/>
      <c r="ME46" s="356"/>
      <c r="MF46" s="356"/>
      <c r="MG46" s="356"/>
      <c r="MH46" s="356"/>
      <c r="MI46" s="356"/>
      <c r="MJ46" s="356"/>
      <c r="MK46" s="356"/>
      <c r="ML46" s="356"/>
      <c r="MM46" s="356"/>
      <c r="MN46" s="356"/>
      <c r="MO46" s="356"/>
      <c r="MP46" s="356"/>
      <c r="MQ46" s="356"/>
      <c r="MR46" s="356"/>
      <c r="MS46" s="356"/>
      <c r="MT46" s="356"/>
      <c r="MU46" s="356"/>
      <c r="MV46" s="356"/>
      <c r="MW46" s="356"/>
      <c r="MX46" s="356"/>
      <c r="MY46" s="356"/>
      <c r="MZ46" s="356"/>
      <c r="NA46" s="356"/>
      <c r="NB46" s="356"/>
      <c r="NC46" s="356"/>
      <c r="ND46" s="356"/>
      <c r="NE46" s="356"/>
      <c r="NF46" s="356"/>
      <c r="NG46" s="356"/>
      <c r="NH46" s="356"/>
      <c r="NI46" s="356"/>
      <c r="NJ46" s="356"/>
      <c r="NK46" s="356"/>
      <c r="NL46" s="356"/>
      <c r="NM46" s="356"/>
      <c r="NN46" s="356"/>
      <c r="NO46" s="356"/>
      <c r="NP46" s="356"/>
      <c r="NQ46" s="356"/>
      <c r="NR46" s="356"/>
      <c r="NS46" s="356"/>
      <c r="NT46" s="356"/>
      <c r="NU46" s="356"/>
      <c r="NV46" s="356"/>
      <c r="NW46" s="356"/>
      <c r="NX46" s="356"/>
      <c r="NY46" s="356"/>
      <c r="NZ46" s="356"/>
      <c r="OA46" s="356"/>
      <c r="OB46" s="356"/>
      <c r="OC46" s="356"/>
      <c r="OD46" s="356"/>
      <c r="OE46" s="356"/>
      <c r="OF46" s="356"/>
      <c r="OG46" s="356"/>
      <c r="OH46" s="356"/>
      <c r="OI46" s="356"/>
      <c r="OJ46" s="356"/>
      <c r="OK46" s="356"/>
      <c r="OL46" s="356"/>
      <c r="OM46" s="356"/>
      <c r="ON46" s="356"/>
      <c r="OO46" s="356"/>
      <c r="OP46" s="356"/>
      <c r="OQ46" s="356"/>
      <c r="OR46" s="356"/>
      <c r="OS46" s="356"/>
      <c r="OT46" s="356"/>
      <c r="OU46" s="356"/>
      <c r="OV46" s="356"/>
      <c r="OW46" s="356"/>
      <c r="OX46" s="356"/>
      <c r="OY46" s="356"/>
      <c r="OZ46" s="356"/>
      <c r="PA46" s="356"/>
      <c r="PB46" s="356"/>
      <c r="PC46" s="356"/>
      <c r="PD46" s="356"/>
      <c r="PE46" s="356"/>
      <c r="PF46" s="356"/>
      <c r="PG46" s="356"/>
      <c r="PH46" s="356"/>
      <c r="PI46" s="356"/>
      <c r="PJ46" s="356"/>
      <c r="PK46" s="356"/>
      <c r="PL46" s="356"/>
      <c r="PM46" s="356"/>
      <c r="PN46" s="356"/>
      <c r="PO46" s="356"/>
      <c r="PP46" s="356"/>
      <c r="PQ46" s="356"/>
      <c r="PR46" s="356"/>
      <c r="PS46" s="356"/>
      <c r="PT46" s="356"/>
      <c r="PU46" s="356"/>
      <c r="PV46" s="356"/>
      <c r="PW46" s="356"/>
      <c r="PX46" s="356"/>
      <c r="PY46" s="356"/>
      <c r="PZ46" s="356"/>
      <c r="QA46" s="356"/>
      <c r="QB46" s="356"/>
      <c r="QC46" s="356"/>
      <c r="QD46" s="356"/>
      <c r="QE46" s="356"/>
      <c r="QF46" s="356"/>
      <c r="QG46" s="356"/>
      <c r="QH46" s="356"/>
      <c r="QI46" s="356"/>
      <c r="QJ46" s="356"/>
      <c r="QK46" s="356"/>
      <c r="QL46" s="356"/>
      <c r="QM46" s="356"/>
      <c r="QN46" s="356"/>
      <c r="QO46" s="356"/>
      <c r="QP46" s="356"/>
      <c r="QQ46" s="356"/>
      <c r="QR46" s="356"/>
      <c r="QS46" s="356"/>
      <c r="QT46" s="356"/>
      <c r="QU46" s="356"/>
      <c r="QV46" s="356"/>
      <c r="QW46" s="356"/>
      <c r="QX46" s="356"/>
      <c r="QY46" s="356"/>
      <c r="QZ46" s="356"/>
      <c r="RA46" s="356"/>
      <c r="RB46" s="356"/>
      <c r="RC46" s="356"/>
      <c r="RD46" s="356"/>
      <c r="RE46" s="356"/>
      <c r="RF46" s="356"/>
      <c r="RG46" s="356"/>
      <c r="RH46" s="356"/>
      <c r="RI46" s="356"/>
      <c r="RJ46" s="356"/>
      <c r="RK46" s="356"/>
      <c r="RL46" s="356"/>
      <c r="RM46" s="356"/>
      <c r="RN46" s="356"/>
      <c r="RO46" s="356"/>
      <c r="RP46" s="356"/>
      <c r="RQ46" s="356"/>
      <c r="RR46" s="356"/>
      <c r="RS46" s="356"/>
      <c r="RT46" s="356"/>
      <c r="RU46" s="356"/>
      <c r="RV46" s="356"/>
      <c r="RW46" s="356"/>
      <c r="RX46" s="356"/>
      <c r="RY46" s="356"/>
      <c r="RZ46" s="356"/>
      <c r="SA46" s="356"/>
      <c r="SB46" s="356"/>
      <c r="SC46" s="356"/>
      <c r="SD46" s="356"/>
      <c r="SE46" s="356"/>
      <c r="SF46" s="356"/>
      <c r="SG46" s="356"/>
      <c r="SH46" s="356"/>
      <c r="SI46" s="356"/>
      <c r="SJ46" s="356"/>
      <c r="SK46" s="356"/>
      <c r="SL46" s="356"/>
      <c r="SM46" s="356"/>
      <c r="SN46" s="356"/>
      <c r="SO46" s="356"/>
      <c r="SP46" s="356"/>
      <c r="SQ46" s="356"/>
      <c r="SR46" s="356"/>
      <c r="SS46" s="356"/>
      <c r="ST46" s="356"/>
      <c r="SU46" s="356"/>
      <c r="SV46" s="356"/>
      <c r="SW46" s="356"/>
      <c r="SX46" s="356"/>
      <c r="SY46" s="356"/>
      <c r="SZ46" s="356"/>
      <c r="TA46" s="356"/>
      <c r="TB46" s="356"/>
      <c r="TC46" s="356"/>
      <c r="TD46" s="356"/>
      <c r="TE46" s="356"/>
      <c r="TF46" s="356"/>
      <c r="TG46" s="356"/>
      <c r="TH46" s="356"/>
      <c r="TI46" s="356"/>
      <c r="TJ46" s="356"/>
      <c r="TK46" s="356"/>
      <c r="TL46" s="356"/>
      <c r="TM46" s="356"/>
      <c r="TN46" s="356"/>
      <c r="TO46" s="356"/>
      <c r="TP46" s="356"/>
      <c r="TQ46" s="356"/>
      <c r="TR46" s="356"/>
      <c r="TS46" s="356"/>
      <c r="TT46" s="356"/>
      <c r="TU46" s="356"/>
      <c r="TV46" s="356"/>
      <c r="TW46" s="356"/>
      <c r="TX46" s="356"/>
      <c r="TY46" s="356"/>
      <c r="TZ46" s="356"/>
      <c r="UA46" s="356"/>
      <c r="UB46" s="356"/>
      <c r="UC46" s="356"/>
      <c r="UD46" s="356"/>
      <c r="UE46" s="356"/>
      <c r="UF46" s="356"/>
      <c r="UG46" s="356"/>
      <c r="UH46" s="356"/>
      <c r="UI46" s="356"/>
      <c r="UJ46" s="356"/>
      <c r="UK46" s="356"/>
      <c r="UL46" s="356"/>
      <c r="UM46" s="356"/>
      <c r="UN46" s="356"/>
      <c r="UO46" s="356"/>
      <c r="UP46" s="356"/>
      <c r="UQ46" s="356"/>
      <c r="UR46" s="356"/>
      <c r="US46" s="356"/>
      <c r="UT46" s="356"/>
      <c r="UU46" s="356"/>
      <c r="UV46" s="356"/>
      <c r="UW46" s="356"/>
      <c r="UX46" s="356"/>
      <c r="UY46" s="356"/>
      <c r="UZ46" s="356"/>
      <c r="VA46" s="356"/>
      <c r="VB46" s="356"/>
      <c r="VC46" s="356"/>
      <c r="VD46" s="356"/>
      <c r="VE46" s="356"/>
      <c r="VF46" s="356"/>
      <c r="VG46" s="356"/>
      <c r="VH46" s="356"/>
      <c r="VI46" s="356"/>
      <c r="VJ46" s="356"/>
      <c r="VK46" s="356"/>
      <c r="VL46" s="356"/>
      <c r="VM46" s="356"/>
      <c r="VN46" s="356"/>
      <c r="VO46" s="356"/>
      <c r="VP46" s="356"/>
      <c r="VQ46" s="356"/>
      <c r="VR46" s="356"/>
      <c r="VS46" s="356"/>
      <c r="VT46" s="356"/>
      <c r="VU46" s="356"/>
      <c r="VV46" s="356"/>
      <c r="VW46" s="356"/>
      <c r="VX46" s="356"/>
      <c r="VY46" s="356"/>
      <c r="VZ46" s="356"/>
      <c r="WA46" s="356"/>
      <c r="WB46" s="356"/>
      <c r="WC46" s="356"/>
      <c r="WD46" s="356"/>
      <c r="WE46" s="356"/>
      <c r="WF46" s="356"/>
      <c r="WG46" s="356"/>
      <c r="WH46" s="356"/>
      <c r="WI46" s="356"/>
      <c r="WJ46" s="356"/>
      <c r="WK46" s="356"/>
      <c r="WL46" s="356"/>
      <c r="WM46" s="356"/>
      <c r="WN46" s="356"/>
      <c r="WO46" s="356"/>
      <c r="WP46" s="356"/>
      <c r="WQ46" s="356"/>
      <c r="WR46" s="356"/>
      <c r="WS46" s="356"/>
      <c r="WT46" s="356"/>
      <c r="WU46" s="356"/>
      <c r="WV46" s="356"/>
      <c r="WW46" s="356"/>
      <c r="WX46" s="356"/>
      <c r="WY46" s="356"/>
      <c r="WZ46" s="356"/>
      <c r="XA46" s="356"/>
      <c r="XB46" s="356"/>
      <c r="XC46" s="356"/>
      <c r="XD46" s="356"/>
      <c r="XE46" s="356"/>
      <c r="XF46" s="356"/>
      <c r="XG46" s="356"/>
      <c r="XH46" s="356"/>
      <c r="XI46" s="356"/>
      <c r="XJ46" s="356"/>
      <c r="XK46" s="356"/>
      <c r="XL46" s="356"/>
      <c r="XM46" s="356"/>
      <c r="XN46" s="356"/>
      <c r="XO46" s="356"/>
      <c r="XP46" s="356"/>
      <c r="XQ46" s="356"/>
      <c r="XR46" s="356"/>
      <c r="XS46" s="356"/>
      <c r="XT46" s="356"/>
      <c r="XU46" s="356"/>
      <c r="XV46" s="356"/>
      <c r="XW46" s="356"/>
      <c r="XX46" s="356"/>
      <c r="XY46" s="356"/>
      <c r="XZ46" s="356"/>
      <c r="YA46" s="356"/>
      <c r="YB46" s="356"/>
      <c r="YC46" s="356"/>
      <c r="YD46" s="356"/>
      <c r="YE46" s="356"/>
      <c r="YF46" s="356"/>
      <c r="YG46" s="356"/>
      <c r="YH46" s="356"/>
      <c r="YI46" s="356"/>
      <c r="YJ46" s="356"/>
      <c r="YK46" s="356"/>
      <c r="YL46" s="356"/>
      <c r="YM46" s="356"/>
      <c r="YN46" s="356"/>
      <c r="YO46" s="356"/>
      <c r="YP46" s="356"/>
      <c r="YQ46" s="356"/>
      <c r="YR46" s="356"/>
      <c r="YS46" s="356"/>
      <c r="YT46" s="356"/>
      <c r="YU46" s="356"/>
      <c r="YV46" s="356"/>
      <c r="YW46" s="356"/>
      <c r="YX46" s="356"/>
      <c r="YY46" s="356"/>
      <c r="YZ46" s="356"/>
      <c r="ZA46" s="356"/>
      <c r="ZB46" s="356"/>
      <c r="ZC46" s="356"/>
      <c r="ZD46" s="356"/>
      <c r="ZE46" s="356"/>
      <c r="ZF46" s="356"/>
      <c r="ZG46" s="356"/>
      <c r="ZH46" s="356"/>
      <c r="ZI46" s="356"/>
      <c r="ZJ46" s="356"/>
      <c r="ZK46" s="356"/>
      <c r="ZL46" s="356"/>
      <c r="ZM46" s="356"/>
      <c r="ZN46" s="356"/>
      <c r="ZO46" s="356"/>
      <c r="ZP46" s="356"/>
      <c r="ZQ46" s="356"/>
      <c r="ZR46" s="356"/>
      <c r="ZS46" s="356"/>
      <c r="ZT46" s="356"/>
      <c r="ZU46" s="356"/>
      <c r="ZV46" s="356"/>
      <c r="ZW46" s="356"/>
      <c r="ZX46" s="356"/>
      <c r="ZY46" s="356"/>
      <c r="ZZ46" s="356"/>
      <c r="AAA46" s="356"/>
      <c r="AAB46" s="356"/>
      <c r="AAC46" s="356"/>
      <c r="AAD46" s="356"/>
      <c r="AAE46" s="356"/>
      <c r="AAF46" s="356"/>
      <c r="AAG46" s="356"/>
      <c r="AAH46" s="356"/>
      <c r="AAI46" s="356"/>
      <c r="AAJ46" s="356"/>
      <c r="AAK46" s="356"/>
      <c r="AAL46" s="356"/>
      <c r="AAM46" s="356"/>
      <c r="AAN46" s="356"/>
      <c r="AAO46" s="356"/>
      <c r="AAP46" s="356"/>
      <c r="AAQ46" s="356"/>
      <c r="AAR46" s="356"/>
      <c r="AAS46" s="356"/>
      <c r="AAT46" s="356"/>
      <c r="AAU46" s="356"/>
      <c r="AAV46" s="356"/>
      <c r="AAW46" s="356"/>
      <c r="AAX46" s="356"/>
      <c r="AAY46" s="356"/>
      <c r="AAZ46" s="356"/>
      <c r="ABA46" s="356"/>
      <c r="ABB46" s="356"/>
      <c r="ABC46" s="356"/>
      <c r="ABD46" s="356"/>
      <c r="ABE46" s="356"/>
      <c r="ABF46" s="356"/>
      <c r="ABG46" s="356"/>
      <c r="ABH46" s="356"/>
      <c r="ABI46" s="356"/>
      <c r="ABJ46" s="356"/>
      <c r="ABK46" s="356"/>
      <c r="ABL46" s="356"/>
      <c r="ABM46" s="356"/>
      <c r="ABN46" s="356"/>
      <c r="ABO46" s="356"/>
      <c r="ABP46" s="356"/>
      <c r="ABQ46" s="356"/>
      <c r="ABR46" s="356"/>
      <c r="ABS46" s="356"/>
      <c r="ABT46" s="356"/>
      <c r="ABU46" s="356"/>
      <c r="ABV46" s="356"/>
      <c r="ABW46" s="356"/>
      <c r="ABX46" s="356"/>
      <c r="ABY46" s="356"/>
      <c r="ABZ46" s="356"/>
      <c r="ACA46" s="356"/>
      <c r="ACB46" s="356"/>
      <c r="ACC46" s="356"/>
      <c r="ACD46" s="356"/>
      <c r="ACE46" s="356"/>
      <c r="ACF46" s="356"/>
      <c r="ACG46" s="356"/>
      <c r="ACH46" s="356"/>
      <c r="ACI46" s="356"/>
      <c r="ACJ46" s="356"/>
      <c r="ACK46" s="356"/>
      <c r="ACL46" s="356"/>
      <c r="ACM46" s="356"/>
      <c r="ACN46" s="356"/>
      <c r="ACO46" s="356"/>
      <c r="ACP46" s="356"/>
      <c r="ACQ46" s="356"/>
      <c r="ACR46" s="356"/>
      <c r="ACS46" s="356"/>
      <c r="ACT46" s="356"/>
      <c r="ACU46" s="356"/>
      <c r="ACV46" s="356"/>
      <c r="ACW46" s="356"/>
      <c r="ACX46" s="356"/>
      <c r="ACY46" s="356"/>
      <c r="ACZ46" s="356"/>
      <c r="ADA46" s="356"/>
      <c r="ADB46" s="356"/>
      <c r="ADC46" s="356"/>
      <c r="ADD46" s="356"/>
      <c r="ADE46" s="356"/>
      <c r="ADF46" s="356"/>
      <c r="ADG46" s="356"/>
      <c r="ADH46" s="356"/>
      <c r="ADI46" s="356"/>
      <c r="ADJ46" s="356"/>
      <c r="ADK46" s="356"/>
      <c r="ADL46" s="356"/>
      <c r="ADM46" s="356"/>
      <c r="ADN46" s="356"/>
      <c r="ADO46" s="356"/>
      <c r="ADP46" s="356"/>
      <c r="ADQ46" s="356"/>
      <c r="ADR46" s="356"/>
      <c r="ADS46" s="356"/>
      <c r="ADT46" s="356"/>
      <c r="ADU46" s="356"/>
      <c r="ADV46" s="356"/>
      <c r="ADW46" s="356"/>
      <c r="ADX46" s="356"/>
      <c r="ADY46" s="356"/>
      <c r="ADZ46" s="356"/>
      <c r="AEA46" s="356"/>
      <c r="AEB46" s="356"/>
      <c r="AEC46" s="356"/>
      <c r="AED46" s="356"/>
      <c r="AEE46" s="356"/>
      <c r="AEF46" s="356"/>
      <c r="AEG46" s="356"/>
      <c r="AEH46" s="356"/>
      <c r="AEI46" s="356"/>
      <c r="AEJ46" s="356"/>
      <c r="AEK46" s="356"/>
      <c r="AEL46" s="356"/>
      <c r="AEM46" s="356"/>
      <c r="AEN46" s="356"/>
      <c r="AEO46" s="356"/>
      <c r="AEP46" s="356"/>
      <c r="AEQ46" s="356"/>
      <c r="AER46" s="356"/>
      <c r="AES46" s="356"/>
      <c r="AET46" s="356"/>
      <c r="AEU46" s="356"/>
      <c r="AEV46" s="356"/>
      <c r="AEW46" s="356"/>
      <c r="AEX46" s="356"/>
      <c r="AEY46" s="356"/>
      <c r="AEZ46" s="356"/>
      <c r="AFA46" s="356"/>
      <c r="AFB46" s="356"/>
      <c r="AFC46" s="356"/>
      <c r="AFD46" s="356"/>
      <c r="AFE46" s="356"/>
      <c r="AFF46" s="356"/>
      <c r="AFG46" s="356"/>
      <c r="AFH46" s="356"/>
      <c r="AFI46" s="356"/>
      <c r="AFJ46" s="356"/>
      <c r="AFK46" s="356"/>
      <c r="AFL46" s="356"/>
      <c r="AFM46" s="356"/>
      <c r="AFN46" s="356"/>
      <c r="AFO46" s="356"/>
      <c r="AFP46" s="356"/>
      <c r="AFQ46" s="356"/>
      <c r="AFR46" s="356"/>
      <c r="AFS46" s="356"/>
      <c r="AFT46" s="356"/>
      <c r="AFU46" s="356"/>
      <c r="AFV46" s="356"/>
      <c r="AFW46" s="356"/>
      <c r="AFX46" s="356"/>
      <c r="AFY46" s="356"/>
      <c r="AFZ46" s="356"/>
      <c r="AGA46" s="356"/>
    </row>
    <row r="47" spans="1:859" s="77" customFormat="1" ht="33.950000000000003" customHeight="1" x14ac:dyDescent="0.2">
      <c r="A47" s="77" t="str">
        <f ca="1">IF((O47="X"),"■",IF(OR((O47&gt;=120),(O47="N/A")),"▲",IF(AND((O47&gt;=90),(O47&lt;120)),"►",IF(AND((O47&lt;90),(O47&gt;=0)),"◄",IF((O47&lt;0),"▼","")))))</f>
        <v>■</v>
      </c>
      <c r="B47" s="77" t="s">
        <v>20</v>
      </c>
      <c r="C47" s="91" t="s">
        <v>272</v>
      </c>
      <c r="D47" s="77" t="s">
        <v>22</v>
      </c>
      <c r="E47" s="77" t="s">
        <v>273</v>
      </c>
      <c r="F47" s="77" t="s">
        <v>274</v>
      </c>
      <c r="G47" s="146" t="s">
        <v>275</v>
      </c>
      <c r="H47" s="77" t="s">
        <v>276</v>
      </c>
      <c r="I47" s="92">
        <v>159000</v>
      </c>
      <c r="J47" s="200"/>
      <c r="K47" s="200">
        <f>I47-J47</f>
        <v>159000</v>
      </c>
      <c r="L47" s="77" t="s">
        <v>519</v>
      </c>
      <c r="M47" s="90">
        <v>41668</v>
      </c>
      <c r="N47" s="90">
        <v>42033</v>
      </c>
      <c r="O47" s="77" t="str">
        <f ca="1">IF((N47="INDETERMINADO"),"N/A",IF((L47="ENCERRADO"),"X",(N47-TODAY())))</f>
        <v>X</v>
      </c>
      <c r="P47" s="77" t="s">
        <v>50</v>
      </c>
      <c r="Q47" s="167" t="s">
        <v>51</v>
      </c>
      <c r="R47" s="91" t="s">
        <v>33</v>
      </c>
      <c r="S47" s="91" t="s">
        <v>87</v>
      </c>
      <c r="T47" s="77" t="s">
        <v>30</v>
      </c>
      <c r="U47" s="91" t="s">
        <v>43</v>
      </c>
      <c r="V47" s="167" t="s">
        <v>1095</v>
      </c>
      <c r="W47" s="184"/>
      <c r="X47" s="356"/>
      <c r="Y47" s="356"/>
      <c r="Z47" s="356"/>
      <c r="AA47" s="356"/>
      <c r="AB47" s="356"/>
      <c r="AC47" s="356"/>
      <c r="AD47" s="356"/>
      <c r="AE47" s="356"/>
      <c r="AF47" s="356"/>
      <c r="AG47" s="356"/>
      <c r="AH47" s="356"/>
      <c r="AI47" s="356"/>
      <c r="AJ47" s="356"/>
      <c r="AK47" s="356"/>
      <c r="AL47" s="356"/>
      <c r="AM47" s="356"/>
      <c r="AN47" s="356"/>
      <c r="AO47" s="356"/>
      <c r="AP47" s="356"/>
      <c r="AQ47" s="356"/>
      <c r="AR47" s="356"/>
      <c r="AS47" s="356"/>
      <c r="AT47" s="356"/>
      <c r="AU47" s="356"/>
      <c r="AV47" s="356"/>
      <c r="AW47" s="356"/>
      <c r="AX47" s="356"/>
      <c r="AY47" s="356"/>
      <c r="AZ47" s="356"/>
      <c r="BA47" s="356"/>
      <c r="BB47" s="356"/>
      <c r="BC47" s="356"/>
      <c r="BD47" s="356"/>
      <c r="BE47" s="356"/>
      <c r="BF47" s="356"/>
      <c r="BG47" s="356"/>
      <c r="BH47" s="356"/>
      <c r="BI47" s="356"/>
      <c r="BJ47" s="356"/>
      <c r="BK47" s="356"/>
      <c r="BL47" s="356"/>
      <c r="BM47" s="356"/>
      <c r="BN47" s="356"/>
      <c r="BO47" s="356"/>
      <c r="BP47" s="356"/>
      <c r="BQ47" s="356"/>
      <c r="BR47" s="356"/>
      <c r="BS47" s="356"/>
      <c r="BT47" s="356"/>
      <c r="BU47" s="356"/>
      <c r="BV47" s="356"/>
      <c r="BW47" s="356"/>
      <c r="BX47" s="356"/>
      <c r="BY47" s="356"/>
      <c r="BZ47" s="356"/>
      <c r="CA47" s="356"/>
      <c r="CB47" s="356"/>
      <c r="CC47" s="356"/>
      <c r="CD47" s="356"/>
      <c r="CE47" s="356"/>
      <c r="CF47" s="356"/>
      <c r="CG47" s="356"/>
      <c r="CH47" s="356"/>
      <c r="CI47" s="356"/>
      <c r="CJ47" s="356"/>
      <c r="CK47" s="356"/>
      <c r="CL47" s="356"/>
      <c r="CM47" s="356"/>
      <c r="CN47" s="356"/>
      <c r="CO47" s="356"/>
      <c r="CP47" s="356"/>
      <c r="CQ47" s="356"/>
      <c r="CR47" s="356"/>
      <c r="CS47" s="356"/>
      <c r="CT47" s="356"/>
      <c r="CU47" s="356"/>
      <c r="CV47" s="356"/>
      <c r="CW47" s="356"/>
      <c r="CX47" s="356"/>
      <c r="CY47" s="356"/>
      <c r="CZ47" s="356"/>
      <c r="DA47" s="356"/>
      <c r="DB47" s="356"/>
      <c r="DC47" s="356"/>
      <c r="DD47" s="356"/>
      <c r="DE47" s="356"/>
      <c r="DF47" s="356"/>
      <c r="DG47" s="356"/>
      <c r="DH47" s="356"/>
      <c r="DI47" s="356"/>
      <c r="DJ47" s="356"/>
      <c r="DK47" s="356"/>
      <c r="DL47" s="356"/>
      <c r="DM47" s="356"/>
      <c r="DN47" s="356"/>
      <c r="DO47" s="356"/>
      <c r="DP47" s="356"/>
      <c r="DQ47" s="356"/>
      <c r="DR47" s="356"/>
      <c r="DS47" s="356"/>
      <c r="DT47" s="356"/>
      <c r="DU47" s="356"/>
      <c r="DV47" s="356"/>
      <c r="DW47" s="356"/>
      <c r="DX47" s="356"/>
      <c r="DY47" s="356"/>
      <c r="DZ47" s="356"/>
      <c r="EA47" s="356"/>
      <c r="EB47" s="356"/>
      <c r="EC47" s="356"/>
      <c r="ED47" s="356"/>
      <c r="EE47" s="356"/>
      <c r="EF47" s="356"/>
      <c r="EG47" s="356"/>
      <c r="EH47" s="356"/>
      <c r="EI47" s="356"/>
      <c r="EJ47" s="356"/>
      <c r="EK47" s="356"/>
      <c r="EL47" s="356"/>
      <c r="EM47" s="356"/>
      <c r="EN47" s="356"/>
      <c r="EO47" s="356"/>
      <c r="EP47" s="356"/>
      <c r="EQ47" s="356"/>
      <c r="ER47" s="356"/>
      <c r="ES47" s="356"/>
      <c r="ET47" s="356"/>
      <c r="EU47" s="356"/>
      <c r="EV47" s="356"/>
      <c r="EW47" s="356"/>
      <c r="EX47" s="356"/>
      <c r="EY47" s="356"/>
      <c r="EZ47" s="356"/>
      <c r="FA47" s="356"/>
      <c r="FB47" s="356"/>
      <c r="FC47" s="356"/>
      <c r="FD47" s="356"/>
      <c r="FE47" s="356"/>
      <c r="FF47" s="356"/>
      <c r="FG47" s="356"/>
      <c r="FH47" s="356"/>
      <c r="FI47" s="356"/>
      <c r="FJ47" s="356"/>
      <c r="FK47" s="356"/>
      <c r="FL47" s="356"/>
      <c r="FM47" s="356"/>
      <c r="FN47" s="356"/>
      <c r="FO47" s="356"/>
      <c r="FP47" s="356"/>
      <c r="FQ47" s="356"/>
      <c r="FR47" s="356"/>
      <c r="FS47" s="356"/>
      <c r="FT47" s="356"/>
      <c r="FU47" s="356"/>
      <c r="FV47" s="356"/>
      <c r="FW47" s="356"/>
      <c r="FX47" s="356"/>
      <c r="FY47" s="356"/>
      <c r="FZ47" s="356"/>
      <c r="GA47" s="356"/>
      <c r="GB47" s="356"/>
      <c r="GC47" s="356"/>
      <c r="GD47" s="356"/>
      <c r="GE47" s="356"/>
      <c r="GF47" s="356"/>
      <c r="GG47" s="356"/>
      <c r="GH47" s="356"/>
      <c r="GI47" s="356"/>
      <c r="GJ47" s="356"/>
      <c r="GK47" s="356"/>
      <c r="GL47" s="356"/>
      <c r="GM47" s="356"/>
      <c r="GN47" s="356"/>
      <c r="GO47" s="356"/>
      <c r="GP47" s="356"/>
      <c r="GQ47" s="356"/>
      <c r="GR47" s="356"/>
      <c r="GS47" s="356"/>
      <c r="GT47" s="356"/>
      <c r="GU47" s="356"/>
      <c r="GV47" s="356"/>
      <c r="GW47" s="356"/>
      <c r="GX47" s="356"/>
      <c r="GY47" s="356"/>
      <c r="GZ47" s="356"/>
      <c r="HA47" s="356"/>
      <c r="HB47" s="356"/>
      <c r="HC47" s="356"/>
      <c r="HD47" s="356"/>
      <c r="HE47" s="356"/>
      <c r="HF47" s="356"/>
      <c r="HG47" s="356"/>
      <c r="HH47" s="356"/>
      <c r="HI47" s="356"/>
      <c r="HJ47" s="356"/>
      <c r="HK47" s="356"/>
      <c r="HL47" s="356"/>
      <c r="HM47" s="356"/>
      <c r="HN47" s="356"/>
      <c r="HO47" s="356"/>
      <c r="HP47" s="356"/>
      <c r="HQ47" s="356"/>
      <c r="HR47" s="356"/>
      <c r="HS47" s="356"/>
      <c r="HT47" s="356"/>
      <c r="HU47" s="356"/>
      <c r="HV47" s="356"/>
      <c r="HW47" s="356"/>
      <c r="HX47" s="356"/>
      <c r="HY47" s="356"/>
      <c r="HZ47" s="356"/>
      <c r="IA47" s="356"/>
      <c r="IB47" s="356"/>
      <c r="IC47" s="356"/>
      <c r="ID47" s="356"/>
      <c r="IE47" s="356"/>
      <c r="IF47" s="356"/>
      <c r="IG47" s="356"/>
      <c r="IH47" s="356"/>
      <c r="II47" s="356"/>
      <c r="IJ47" s="356"/>
      <c r="IK47" s="356"/>
      <c r="IL47" s="356"/>
      <c r="IM47" s="356"/>
      <c r="IN47" s="356"/>
      <c r="IO47" s="356"/>
      <c r="IP47" s="356"/>
      <c r="IQ47" s="356"/>
      <c r="IR47" s="356"/>
      <c r="IS47" s="356"/>
      <c r="IT47" s="356"/>
      <c r="IU47" s="356"/>
      <c r="IV47" s="356"/>
      <c r="IW47" s="356"/>
      <c r="IX47" s="356"/>
      <c r="IY47" s="356"/>
      <c r="IZ47" s="356"/>
      <c r="JA47" s="356"/>
      <c r="JB47" s="356"/>
      <c r="JC47" s="356"/>
      <c r="JD47" s="356"/>
      <c r="JE47" s="356"/>
      <c r="JF47" s="356"/>
      <c r="JG47" s="356"/>
      <c r="JH47" s="356"/>
      <c r="JI47" s="356"/>
      <c r="JJ47" s="356"/>
      <c r="JK47" s="356"/>
      <c r="JL47" s="356"/>
      <c r="JM47" s="356"/>
      <c r="JN47" s="356"/>
      <c r="JO47" s="356"/>
      <c r="JP47" s="356"/>
      <c r="JQ47" s="356"/>
      <c r="JR47" s="356"/>
      <c r="JS47" s="356"/>
      <c r="JT47" s="356"/>
      <c r="JU47" s="356"/>
      <c r="JV47" s="356"/>
      <c r="JW47" s="356"/>
      <c r="JX47" s="356"/>
      <c r="JY47" s="356"/>
      <c r="JZ47" s="356"/>
      <c r="KA47" s="356"/>
      <c r="KB47" s="356"/>
      <c r="KC47" s="356"/>
      <c r="KD47" s="356"/>
      <c r="KE47" s="356"/>
      <c r="KF47" s="356"/>
      <c r="KG47" s="356"/>
      <c r="KH47" s="356"/>
      <c r="KI47" s="356"/>
      <c r="KJ47" s="356"/>
      <c r="KK47" s="356"/>
      <c r="KL47" s="356"/>
      <c r="KM47" s="356"/>
      <c r="KN47" s="356"/>
      <c r="KO47" s="356"/>
      <c r="KP47" s="356"/>
      <c r="KQ47" s="356"/>
      <c r="KR47" s="356"/>
      <c r="KS47" s="356"/>
      <c r="KT47" s="356"/>
      <c r="KU47" s="356"/>
      <c r="KV47" s="356"/>
      <c r="KW47" s="356"/>
      <c r="KX47" s="356"/>
      <c r="KY47" s="356"/>
      <c r="KZ47" s="356"/>
      <c r="LA47" s="356"/>
      <c r="LB47" s="356"/>
      <c r="LC47" s="356"/>
      <c r="LD47" s="356"/>
      <c r="LE47" s="356"/>
      <c r="LF47" s="356"/>
      <c r="LG47" s="356"/>
      <c r="LH47" s="356"/>
      <c r="LI47" s="356"/>
      <c r="LJ47" s="356"/>
      <c r="LK47" s="356"/>
      <c r="LL47" s="356"/>
      <c r="LM47" s="356"/>
      <c r="LN47" s="356"/>
      <c r="LO47" s="356"/>
      <c r="LP47" s="356"/>
      <c r="LQ47" s="356"/>
      <c r="LR47" s="356"/>
      <c r="LS47" s="356"/>
      <c r="LT47" s="356"/>
      <c r="LU47" s="356"/>
      <c r="LV47" s="356"/>
      <c r="LW47" s="356"/>
      <c r="LX47" s="356"/>
      <c r="LY47" s="356"/>
      <c r="LZ47" s="356"/>
      <c r="MA47" s="356"/>
      <c r="MB47" s="356"/>
      <c r="MC47" s="356"/>
      <c r="MD47" s="356"/>
      <c r="ME47" s="356"/>
      <c r="MF47" s="356"/>
      <c r="MG47" s="356"/>
      <c r="MH47" s="356"/>
      <c r="MI47" s="356"/>
      <c r="MJ47" s="356"/>
      <c r="MK47" s="356"/>
      <c r="ML47" s="356"/>
      <c r="MM47" s="356"/>
      <c r="MN47" s="356"/>
      <c r="MO47" s="356"/>
      <c r="MP47" s="356"/>
      <c r="MQ47" s="356"/>
      <c r="MR47" s="356"/>
      <c r="MS47" s="356"/>
      <c r="MT47" s="356"/>
      <c r="MU47" s="356"/>
      <c r="MV47" s="356"/>
      <c r="MW47" s="356"/>
      <c r="MX47" s="356"/>
      <c r="MY47" s="356"/>
      <c r="MZ47" s="356"/>
      <c r="NA47" s="356"/>
      <c r="NB47" s="356"/>
      <c r="NC47" s="356"/>
      <c r="ND47" s="356"/>
      <c r="NE47" s="356"/>
      <c r="NF47" s="356"/>
      <c r="NG47" s="356"/>
      <c r="NH47" s="356"/>
      <c r="NI47" s="356"/>
      <c r="NJ47" s="356"/>
      <c r="NK47" s="356"/>
      <c r="NL47" s="356"/>
      <c r="NM47" s="356"/>
      <c r="NN47" s="356"/>
      <c r="NO47" s="356"/>
      <c r="NP47" s="356"/>
      <c r="NQ47" s="356"/>
      <c r="NR47" s="356"/>
      <c r="NS47" s="356"/>
      <c r="NT47" s="356"/>
      <c r="NU47" s="356"/>
      <c r="NV47" s="356"/>
      <c r="NW47" s="356"/>
      <c r="NX47" s="356"/>
      <c r="NY47" s="356"/>
      <c r="NZ47" s="356"/>
      <c r="OA47" s="356"/>
      <c r="OB47" s="356"/>
      <c r="OC47" s="356"/>
      <c r="OD47" s="356"/>
      <c r="OE47" s="356"/>
      <c r="OF47" s="356"/>
      <c r="OG47" s="356"/>
      <c r="OH47" s="356"/>
      <c r="OI47" s="356"/>
      <c r="OJ47" s="356"/>
      <c r="OK47" s="356"/>
      <c r="OL47" s="356"/>
      <c r="OM47" s="356"/>
      <c r="ON47" s="356"/>
      <c r="OO47" s="356"/>
      <c r="OP47" s="356"/>
      <c r="OQ47" s="356"/>
      <c r="OR47" s="356"/>
      <c r="OS47" s="356"/>
      <c r="OT47" s="356"/>
      <c r="OU47" s="356"/>
      <c r="OV47" s="356"/>
      <c r="OW47" s="356"/>
      <c r="OX47" s="356"/>
      <c r="OY47" s="356"/>
      <c r="OZ47" s="356"/>
      <c r="PA47" s="356"/>
      <c r="PB47" s="356"/>
      <c r="PC47" s="356"/>
      <c r="PD47" s="356"/>
      <c r="PE47" s="356"/>
      <c r="PF47" s="356"/>
      <c r="PG47" s="356"/>
      <c r="PH47" s="356"/>
      <c r="PI47" s="356"/>
      <c r="PJ47" s="356"/>
      <c r="PK47" s="356"/>
      <c r="PL47" s="356"/>
      <c r="PM47" s="356"/>
      <c r="PN47" s="356"/>
      <c r="PO47" s="356"/>
      <c r="PP47" s="356"/>
      <c r="PQ47" s="356"/>
      <c r="PR47" s="356"/>
      <c r="PS47" s="356"/>
      <c r="PT47" s="356"/>
      <c r="PU47" s="356"/>
      <c r="PV47" s="356"/>
      <c r="PW47" s="356"/>
      <c r="PX47" s="356"/>
      <c r="PY47" s="356"/>
      <c r="PZ47" s="356"/>
      <c r="QA47" s="356"/>
      <c r="QB47" s="356"/>
      <c r="QC47" s="356"/>
      <c r="QD47" s="356"/>
      <c r="QE47" s="356"/>
      <c r="QF47" s="356"/>
      <c r="QG47" s="356"/>
      <c r="QH47" s="356"/>
      <c r="QI47" s="356"/>
      <c r="QJ47" s="356"/>
      <c r="QK47" s="356"/>
      <c r="QL47" s="356"/>
      <c r="QM47" s="356"/>
      <c r="QN47" s="356"/>
      <c r="QO47" s="356"/>
      <c r="QP47" s="356"/>
      <c r="QQ47" s="356"/>
      <c r="QR47" s="356"/>
      <c r="QS47" s="356"/>
      <c r="QT47" s="356"/>
      <c r="QU47" s="356"/>
      <c r="QV47" s="356"/>
      <c r="QW47" s="356"/>
      <c r="QX47" s="356"/>
      <c r="QY47" s="356"/>
      <c r="QZ47" s="356"/>
      <c r="RA47" s="356"/>
      <c r="RB47" s="356"/>
      <c r="RC47" s="356"/>
      <c r="RD47" s="356"/>
      <c r="RE47" s="356"/>
      <c r="RF47" s="356"/>
      <c r="RG47" s="356"/>
      <c r="RH47" s="356"/>
      <c r="RI47" s="356"/>
      <c r="RJ47" s="356"/>
      <c r="RK47" s="356"/>
      <c r="RL47" s="356"/>
      <c r="RM47" s="356"/>
      <c r="RN47" s="356"/>
      <c r="RO47" s="356"/>
      <c r="RP47" s="356"/>
      <c r="RQ47" s="356"/>
      <c r="RR47" s="356"/>
      <c r="RS47" s="356"/>
      <c r="RT47" s="356"/>
      <c r="RU47" s="356"/>
      <c r="RV47" s="356"/>
      <c r="RW47" s="356"/>
      <c r="RX47" s="356"/>
      <c r="RY47" s="356"/>
      <c r="RZ47" s="356"/>
      <c r="SA47" s="356"/>
      <c r="SB47" s="356"/>
      <c r="SC47" s="356"/>
      <c r="SD47" s="356"/>
      <c r="SE47" s="356"/>
      <c r="SF47" s="356"/>
      <c r="SG47" s="356"/>
      <c r="SH47" s="356"/>
      <c r="SI47" s="356"/>
      <c r="SJ47" s="356"/>
      <c r="SK47" s="356"/>
      <c r="SL47" s="356"/>
      <c r="SM47" s="356"/>
      <c r="SN47" s="356"/>
      <c r="SO47" s="356"/>
      <c r="SP47" s="356"/>
      <c r="SQ47" s="356"/>
      <c r="SR47" s="356"/>
      <c r="SS47" s="356"/>
      <c r="ST47" s="356"/>
      <c r="SU47" s="356"/>
      <c r="SV47" s="356"/>
      <c r="SW47" s="356"/>
      <c r="SX47" s="356"/>
      <c r="SY47" s="356"/>
      <c r="SZ47" s="356"/>
      <c r="TA47" s="356"/>
      <c r="TB47" s="356"/>
      <c r="TC47" s="356"/>
      <c r="TD47" s="356"/>
      <c r="TE47" s="356"/>
      <c r="TF47" s="356"/>
      <c r="TG47" s="356"/>
      <c r="TH47" s="356"/>
      <c r="TI47" s="356"/>
      <c r="TJ47" s="356"/>
      <c r="TK47" s="356"/>
      <c r="TL47" s="356"/>
      <c r="TM47" s="356"/>
      <c r="TN47" s="356"/>
      <c r="TO47" s="356"/>
      <c r="TP47" s="356"/>
      <c r="TQ47" s="356"/>
      <c r="TR47" s="356"/>
      <c r="TS47" s="356"/>
      <c r="TT47" s="356"/>
      <c r="TU47" s="356"/>
      <c r="TV47" s="356"/>
      <c r="TW47" s="356"/>
      <c r="TX47" s="356"/>
      <c r="TY47" s="356"/>
      <c r="TZ47" s="356"/>
      <c r="UA47" s="356"/>
      <c r="UB47" s="356"/>
      <c r="UC47" s="356"/>
      <c r="UD47" s="356"/>
      <c r="UE47" s="356"/>
      <c r="UF47" s="356"/>
      <c r="UG47" s="356"/>
      <c r="UH47" s="356"/>
      <c r="UI47" s="356"/>
      <c r="UJ47" s="356"/>
      <c r="UK47" s="356"/>
      <c r="UL47" s="356"/>
      <c r="UM47" s="356"/>
      <c r="UN47" s="356"/>
      <c r="UO47" s="356"/>
      <c r="UP47" s="356"/>
      <c r="UQ47" s="356"/>
      <c r="UR47" s="356"/>
      <c r="US47" s="356"/>
      <c r="UT47" s="356"/>
      <c r="UU47" s="356"/>
      <c r="UV47" s="356"/>
      <c r="UW47" s="356"/>
      <c r="UX47" s="356"/>
      <c r="UY47" s="356"/>
      <c r="UZ47" s="356"/>
      <c r="VA47" s="356"/>
      <c r="VB47" s="356"/>
      <c r="VC47" s="356"/>
      <c r="VD47" s="356"/>
      <c r="VE47" s="356"/>
      <c r="VF47" s="356"/>
      <c r="VG47" s="356"/>
      <c r="VH47" s="356"/>
      <c r="VI47" s="356"/>
      <c r="VJ47" s="356"/>
      <c r="VK47" s="356"/>
      <c r="VL47" s="356"/>
      <c r="VM47" s="356"/>
      <c r="VN47" s="356"/>
      <c r="VO47" s="356"/>
      <c r="VP47" s="356"/>
      <c r="VQ47" s="356"/>
      <c r="VR47" s="356"/>
      <c r="VS47" s="356"/>
      <c r="VT47" s="356"/>
      <c r="VU47" s="356"/>
      <c r="VV47" s="356"/>
      <c r="VW47" s="356"/>
      <c r="VX47" s="356"/>
      <c r="VY47" s="356"/>
      <c r="VZ47" s="356"/>
      <c r="WA47" s="356"/>
      <c r="WB47" s="356"/>
      <c r="WC47" s="356"/>
      <c r="WD47" s="356"/>
      <c r="WE47" s="356"/>
      <c r="WF47" s="356"/>
      <c r="WG47" s="356"/>
      <c r="WH47" s="356"/>
      <c r="WI47" s="356"/>
      <c r="WJ47" s="356"/>
      <c r="WK47" s="356"/>
      <c r="WL47" s="356"/>
      <c r="WM47" s="356"/>
      <c r="WN47" s="356"/>
      <c r="WO47" s="356"/>
      <c r="WP47" s="356"/>
      <c r="WQ47" s="356"/>
      <c r="WR47" s="356"/>
      <c r="WS47" s="356"/>
      <c r="WT47" s="356"/>
      <c r="WU47" s="356"/>
      <c r="WV47" s="356"/>
      <c r="WW47" s="356"/>
      <c r="WX47" s="356"/>
      <c r="WY47" s="356"/>
      <c r="WZ47" s="356"/>
      <c r="XA47" s="356"/>
      <c r="XB47" s="356"/>
      <c r="XC47" s="356"/>
      <c r="XD47" s="356"/>
      <c r="XE47" s="356"/>
      <c r="XF47" s="356"/>
      <c r="XG47" s="356"/>
      <c r="XH47" s="356"/>
      <c r="XI47" s="356"/>
      <c r="XJ47" s="356"/>
      <c r="XK47" s="356"/>
      <c r="XL47" s="356"/>
      <c r="XM47" s="356"/>
      <c r="XN47" s="356"/>
      <c r="XO47" s="356"/>
      <c r="XP47" s="356"/>
      <c r="XQ47" s="356"/>
      <c r="XR47" s="356"/>
      <c r="XS47" s="356"/>
      <c r="XT47" s="356"/>
      <c r="XU47" s="356"/>
      <c r="XV47" s="356"/>
      <c r="XW47" s="356"/>
      <c r="XX47" s="356"/>
      <c r="XY47" s="356"/>
      <c r="XZ47" s="356"/>
      <c r="YA47" s="356"/>
      <c r="YB47" s="356"/>
      <c r="YC47" s="356"/>
      <c r="YD47" s="356"/>
      <c r="YE47" s="356"/>
      <c r="YF47" s="356"/>
      <c r="YG47" s="356"/>
      <c r="YH47" s="356"/>
      <c r="YI47" s="356"/>
      <c r="YJ47" s="356"/>
      <c r="YK47" s="356"/>
      <c r="YL47" s="356"/>
      <c r="YM47" s="356"/>
      <c r="YN47" s="356"/>
      <c r="YO47" s="356"/>
      <c r="YP47" s="356"/>
      <c r="YQ47" s="356"/>
      <c r="YR47" s="356"/>
      <c r="YS47" s="356"/>
      <c r="YT47" s="356"/>
      <c r="YU47" s="356"/>
      <c r="YV47" s="356"/>
      <c r="YW47" s="356"/>
      <c r="YX47" s="356"/>
      <c r="YY47" s="356"/>
      <c r="YZ47" s="356"/>
      <c r="ZA47" s="356"/>
      <c r="ZB47" s="356"/>
      <c r="ZC47" s="356"/>
      <c r="ZD47" s="356"/>
      <c r="ZE47" s="356"/>
      <c r="ZF47" s="356"/>
      <c r="ZG47" s="356"/>
      <c r="ZH47" s="356"/>
      <c r="ZI47" s="356"/>
      <c r="ZJ47" s="356"/>
      <c r="ZK47" s="356"/>
      <c r="ZL47" s="356"/>
      <c r="ZM47" s="356"/>
      <c r="ZN47" s="356"/>
      <c r="ZO47" s="356"/>
      <c r="ZP47" s="356"/>
      <c r="ZQ47" s="356"/>
      <c r="ZR47" s="356"/>
      <c r="ZS47" s="356"/>
      <c r="ZT47" s="356"/>
      <c r="ZU47" s="356"/>
      <c r="ZV47" s="356"/>
      <c r="ZW47" s="356"/>
      <c r="ZX47" s="356"/>
      <c r="ZY47" s="356"/>
      <c r="ZZ47" s="356"/>
      <c r="AAA47" s="356"/>
      <c r="AAB47" s="356"/>
      <c r="AAC47" s="356"/>
      <c r="AAD47" s="356"/>
      <c r="AAE47" s="356"/>
      <c r="AAF47" s="356"/>
      <c r="AAG47" s="356"/>
      <c r="AAH47" s="356"/>
      <c r="AAI47" s="356"/>
      <c r="AAJ47" s="356"/>
      <c r="AAK47" s="356"/>
      <c r="AAL47" s="356"/>
      <c r="AAM47" s="356"/>
      <c r="AAN47" s="356"/>
      <c r="AAO47" s="356"/>
      <c r="AAP47" s="356"/>
      <c r="AAQ47" s="356"/>
      <c r="AAR47" s="356"/>
      <c r="AAS47" s="356"/>
      <c r="AAT47" s="356"/>
      <c r="AAU47" s="356"/>
      <c r="AAV47" s="356"/>
      <c r="AAW47" s="356"/>
      <c r="AAX47" s="356"/>
      <c r="AAY47" s="356"/>
      <c r="AAZ47" s="356"/>
      <c r="ABA47" s="356"/>
      <c r="ABB47" s="356"/>
      <c r="ABC47" s="356"/>
      <c r="ABD47" s="356"/>
      <c r="ABE47" s="356"/>
      <c r="ABF47" s="356"/>
      <c r="ABG47" s="356"/>
      <c r="ABH47" s="356"/>
      <c r="ABI47" s="356"/>
      <c r="ABJ47" s="356"/>
      <c r="ABK47" s="356"/>
      <c r="ABL47" s="356"/>
      <c r="ABM47" s="356"/>
      <c r="ABN47" s="356"/>
      <c r="ABO47" s="356"/>
      <c r="ABP47" s="356"/>
      <c r="ABQ47" s="356"/>
      <c r="ABR47" s="356"/>
      <c r="ABS47" s="356"/>
      <c r="ABT47" s="356"/>
      <c r="ABU47" s="356"/>
      <c r="ABV47" s="356"/>
      <c r="ABW47" s="356"/>
      <c r="ABX47" s="356"/>
      <c r="ABY47" s="356"/>
      <c r="ABZ47" s="356"/>
      <c r="ACA47" s="356"/>
      <c r="ACB47" s="356"/>
      <c r="ACC47" s="356"/>
      <c r="ACD47" s="356"/>
      <c r="ACE47" s="356"/>
      <c r="ACF47" s="356"/>
      <c r="ACG47" s="356"/>
      <c r="ACH47" s="356"/>
      <c r="ACI47" s="356"/>
      <c r="ACJ47" s="356"/>
      <c r="ACK47" s="356"/>
      <c r="ACL47" s="356"/>
      <c r="ACM47" s="356"/>
      <c r="ACN47" s="356"/>
      <c r="ACO47" s="356"/>
      <c r="ACP47" s="356"/>
      <c r="ACQ47" s="356"/>
      <c r="ACR47" s="356"/>
      <c r="ACS47" s="356"/>
      <c r="ACT47" s="356"/>
      <c r="ACU47" s="356"/>
      <c r="ACV47" s="356"/>
      <c r="ACW47" s="356"/>
      <c r="ACX47" s="356"/>
      <c r="ACY47" s="356"/>
      <c r="ACZ47" s="356"/>
      <c r="ADA47" s="356"/>
      <c r="ADB47" s="356"/>
      <c r="ADC47" s="356"/>
      <c r="ADD47" s="356"/>
      <c r="ADE47" s="356"/>
      <c r="ADF47" s="356"/>
      <c r="ADG47" s="356"/>
      <c r="ADH47" s="356"/>
      <c r="ADI47" s="356"/>
      <c r="ADJ47" s="356"/>
      <c r="ADK47" s="356"/>
      <c r="ADL47" s="356"/>
      <c r="ADM47" s="356"/>
      <c r="ADN47" s="356"/>
      <c r="ADO47" s="356"/>
      <c r="ADP47" s="356"/>
      <c r="ADQ47" s="356"/>
      <c r="ADR47" s="356"/>
      <c r="ADS47" s="356"/>
      <c r="ADT47" s="356"/>
      <c r="ADU47" s="356"/>
      <c r="ADV47" s="356"/>
      <c r="ADW47" s="356"/>
      <c r="ADX47" s="356"/>
      <c r="ADY47" s="356"/>
      <c r="ADZ47" s="356"/>
      <c r="AEA47" s="356"/>
      <c r="AEB47" s="356"/>
      <c r="AEC47" s="356"/>
      <c r="AED47" s="356"/>
      <c r="AEE47" s="356"/>
      <c r="AEF47" s="356"/>
      <c r="AEG47" s="356"/>
      <c r="AEH47" s="356"/>
      <c r="AEI47" s="356"/>
      <c r="AEJ47" s="356"/>
      <c r="AEK47" s="356"/>
      <c r="AEL47" s="356"/>
      <c r="AEM47" s="356"/>
      <c r="AEN47" s="356"/>
      <c r="AEO47" s="356"/>
      <c r="AEP47" s="356"/>
      <c r="AEQ47" s="356"/>
      <c r="AER47" s="356"/>
      <c r="AES47" s="356"/>
      <c r="AET47" s="356"/>
      <c r="AEU47" s="356"/>
      <c r="AEV47" s="356"/>
      <c r="AEW47" s="356"/>
      <c r="AEX47" s="356"/>
      <c r="AEY47" s="356"/>
      <c r="AEZ47" s="356"/>
      <c r="AFA47" s="356"/>
      <c r="AFB47" s="356"/>
      <c r="AFC47" s="356"/>
      <c r="AFD47" s="356"/>
      <c r="AFE47" s="356"/>
      <c r="AFF47" s="356"/>
      <c r="AFG47" s="356"/>
      <c r="AFH47" s="356"/>
      <c r="AFI47" s="356"/>
      <c r="AFJ47" s="356"/>
      <c r="AFK47" s="356"/>
      <c r="AFL47" s="356"/>
      <c r="AFM47" s="356"/>
      <c r="AFN47" s="356"/>
      <c r="AFO47" s="356"/>
      <c r="AFP47" s="356"/>
      <c r="AFQ47" s="356"/>
      <c r="AFR47" s="356"/>
      <c r="AFS47" s="356"/>
      <c r="AFT47" s="356"/>
      <c r="AFU47" s="356"/>
      <c r="AFV47" s="356"/>
      <c r="AFW47" s="356"/>
      <c r="AFX47" s="356"/>
      <c r="AFY47" s="356"/>
      <c r="AFZ47" s="356"/>
      <c r="AGA47" s="356"/>
    </row>
    <row r="48" spans="1:859" s="77" customFormat="1" ht="33.950000000000003" customHeight="1" x14ac:dyDescent="0.2">
      <c r="A48" s="77" t="str">
        <f ca="1">IF((O48="X"),"■",IF(OR((O48&gt;=120),(O48="N/A")),"▲",IF(AND((O48&gt;=90),(O48&lt;120)),"►",IF(AND((O48&lt;90),(O48&gt;=0)),"◄",IF((O48&lt;0),"▼","")))))</f>
        <v>■</v>
      </c>
      <c r="B48" s="77" t="s">
        <v>20</v>
      </c>
      <c r="C48" s="91" t="s">
        <v>265</v>
      </c>
      <c r="D48" s="77" t="s">
        <v>22</v>
      </c>
      <c r="E48" s="77" t="s">
        <v>266</v>
      </c>
      <c r="F48" s="77" t="s">
        <v>267</v>
      </c>
      <c r="G48" s="146" t="s">
        <v>268</v>
      </c>
      <c r="H48" s="77" t="s">
        <v>269</v>
      </c>
      <c r="I48" s="92">
        <v>46500</v>
      </c>
      <c r="J48" s="200"/>
      <c r="K48" s="200">
        <f>I48-J48</f>
        <v>46500</v>
      </c>
      <c r="L48" s="91" t="s">
        <v>519</v>
      </c>
      <c r="M48" s="90">
        <v>41285</v>
      </c>
      <c r="N48" s="90">
        <v>42015</v>
      </c>
      <c r="O48" s="77" t="str">
        <f ca="1">IF((N48="INDETERMINADO"),"N/A",IF((L48="ENCERRADO"),"X",(N48-TODAY())))</f>
        <v>X</v>
      </c>
      <c r="P48" s="91" t="s">
        <v>131</v>
      </c>
      <c r="Q48" s="91" t="s">
        <v>1114</v>
      </c>
      <c r="R48" s="77" t="s">
        <v>30</v>
      </c>
      <c r="S48" s="77" t="s">
        <v>30</v>
      </c>
      <c r="T48" s="77" t="s">
        <v>271</v>
      </c>
      <c r="U48" s="77" t="s">
        <v>30</v>
      </c>
      <c r="V48" s="167" t="s">
        <v>1095</v>
      </c>
      <c r="W48" s="184"/>
      <c r="X48" s="356"/>
      <c r="Y48" s="356"/>
      <c r="Z48" s="356"/>
      <c r="AA48" s="356"/>
      <c r="AB48" s="356"/>
      <c r="AC48" s="356"/>
      <c r="AD48" s="356"/>
      <c r="AE48" s="356"/>
      <c r="AF48" s="356"/>
      <c r="AG48" s="356"/>
      <c r="AH48" s="356"/>
      <c r="AI48" s="356"/>
      <c r="AJ48" s="356"/>
      <c r="AK48" s="356"/>
      <c r="AL48" s="356"/>
      <c r="AM48" s="356"/>
      <c r="AN48" s="356"/>
      <c r="AO48" s="356"/>
      <c r="AP48" s="356"/>
      <c r="AQ48" s="356"/>
      <c r="AR48" s="356"/>
      <c r="AS48" s="356"/>
      <c r="AT48" s="356"/>
      <c r="AU48" s="356"/>
      <c r="AV48" s="356"/>
      <c r="AW48" s="356"/>
      <c r="AX48" s="356"/>
      <c r="AY48" s="356"/>
      <c r="AZ48" s="356"/>
      <c r="BA48" s="356"/>
      <c r="BB48" s="356"/>
      <c r="BC48" s="356"/>
      <c r="BD48" s="356"/>
      <c r="BE48" s="356"/>
      <c r="BF48" s="356"/>
      <c r="BG48" s="356"/>
      <c r="BH48" s="356"/>
      <c r="BI48" s="356"/>
      <c r="BJ48" s="356"/>
      <c r="BK48" s="356"/>
      <c r="BL48" s="356"/>
      <c r="BM48" s="356"/>
      <c r="BN48" s="356"/>
      <c r="BO48" s="356"/>
      <c r="BP48" s="356"/>
      <c r="BQ48" s="356"/>
      <c r="BR48" s="356"/>
      <c r="BS48" s="356"/>
      <c r="BT48" s="356"/>
      <c r="BU48" s="356"/>
      <c r="BV48" s="356"/>
      <c r="BW48" s="356"/>
      <c r="BX48" s="356"/>
      <c r="BY48" s="356"/>
      <c r="BZ48" s="356"/>
      <c r="CA48" s="356"/>
      <c r="CB48" s="356"/>
      <c r="CC48" s="356"/>
      <c r="CD48" s="356"/>
      <c r="CE48" s="356"/>
      <c r="CF48" s="356"/>
      <c r="CG48" s="356"/>
      <c r="CH48" s="356"/>
      <c r="CI48" s="356"/>
      <c r="CJ48" s="356"/>
      <c r="CK48" s="356"/>
      <c r="CL48" s="356"/>
      <c r="CM48" s="356"/>
      <c r="CN48" s="356"/>
      <c r="CO48" s="356"/>
      <c r="CP48" s="356"/>
      <c r="CQ48" s="356"/>
      <c r="CR48" s="356"/>
      <c r="CS48" s="356"/>
      <c r="CT48" s="356"/>
      <c r="CU48" s="356"/>
      <c r="CV48" s="356"/>
      <c r="CW48" s="356"/>
      <c r="CX48" s="356"/>
      <c r="CY48" s="356"/>
      <c r="CZ48" s="356"/>
      <c r="DA48" s="356"/>
      <c r="DB48" s="356"/>
      <c r="DC48" s="356"/>
      <c r="DD48" s="356"/>
      <c r="DE48" s="356"/>
      <c r="DF48" s="356"/>
      <c r="DG48" s="356"/>
      <c r="DH48" s="356"/>
      <c r="DI48" s="356"/>
      <c r="DJ48" s="356"/>
      <c r="DK48" s="356"/>
      <c r="DL48" s="356"/>
      <c r="DM48" s="356"/>
      <c r="DN48" s="356"/>
      <c r="DO48" s="356"/>
      <c r="DP48" s="356"/>
      <c r="DQ48" s="356"/>
      <c r="DR48" s="356"/>
      <c r="DS48" s="356"/>
      <c r="DT48" s="356"/>
      <c r="DU48" s="356"/>
      <c r="DV48" s="356"/>
      <c r="DW48" s="356"/>
      <c r="DX48" s="356"/>
      <c r="DY48" s="356"/>
      <c r="DZ48" s="356"/>
      <c r="EA48" s="356"/>
      <c r="EB48" s="356"/>
      <c r="EC48" s="356"/>
      <c r="ED48" s="356"/>
      <c r="EE48" s="356"/>
      <c r="EF48" s="356"/>
      <c r="EG48" s="356"/>
      <c r="EH48" s="356"/>
      <c r="EI48" s="356"/>
      <c r="EJ48" s="356"/>
      <c r="EK48" s="356"/>
      <c r="EL48" s="356"/>
      <c r="EM48" s="356"/>
      <c r="EN48" s="356"/>
      <c r="EO48" s="356"/>
      <c r="EP48" s="356"/>
      <c r="EQ48" s="356"/>
      <c r="ER48" s="356"/>
      <c r="ES48" s="356"/>
      <c r="ET48" s="356"/>
      <c r="EU48" s="356"/>
      <c r="EV48" s="356"/>
      <c r="EW48" s="356"/>
      <c r="EX48" s="356"/>
      <c r="EY48" s="356"/>
      <c r="EZ48" s="356"/>
      <c r="FA48" s="356"/>
      <c r="FB48" s="356"/>
      <c r="FC48" s="356"/>
      <c r="FD48" s="356"/>
      <c r="FE48" s="356"/>
      <c r="FF48" s="356"/>
      <c r="FG48" s="356"/>
      <c r="FH48" s="356"/>
      <c r="FI48" s="356"/>
      <c r="FJ48" s="356"/>
      <c r="FK48" s="356"/>
      <c r="FL48" s="356"/>
      <c r="FM48" s="356"/>
      <c r="FN48" s="356"/>
      <c r="FO48" s="356"/>
      <c r="FP48" s="356"/>
      <c r="FQ48" s="356"/>
      <c r="FR48" s="356"/>
      <c r="FS48" s="356"/>
      <c r="FT48" s="356"/>
      <c r="FU48" s="356"/>
      <c r="FV48" s="356"/>
      <c r="FW48" s="356"/>
      <c r="FX48" s="356"/>
      <c r="FY48" s="356"/>
      <c r="FZ48" s="356"/>
      <c r="GA48" s="356"/>
      <c r="GB48" s="356"/>
      <c r="GC48" s="356"/>
      <c r="GD48" s="356"/>
      <c r="GE48" s="356"/>
      <c r="GF48" s="356"/>
      <c r="GG48" s="356"/>
      <c r="GH48" s="356"/>
      <c r="GI48" s="356"/>
      <c r="GJ48" s="356"/>
      <c r="GK48" s="356"/>
      <c r="GL48" s="356"/>
      <c r="GM48" s="356"/>
      <c r="GN48" s="356"/>
      <c r="GO48" s="356"/>
      <c r="GP48" s="356"/>
      <c r="GQ48" s="356"/>
      <c r="GR48" s="356"/>
      <c r="GS48" s="356"/>
      <c r="GT48" s="356"/>
      <c r="GU48" s="356"/>
      <c r="GV48" s="356"/>
      <c r="GW48" s="356"/>
      <c r="GX48" s="356"/>
      <c r="GY48" s="356"/>
      <c r="GZ48" s="356"/>
      <c r="HA48" s="356"/>
      <c r="HB48" s="356"/>
      <c r="HC48" s="356"/>
      <c r="HD48" s="356"/>
      <c r="HE48" s="356"/>
      <c r="HF48" s="356"/>
      <c r="HG48" s="356"/>
      <c r="HH48" s="356"/>
      <c r="HI48" s="356"/>
      <c r="HJ48" s="356"/>
      <c r="HK48" s="356"/>
      <c r="HL48" s="356"/>
      <c r="HM48" s="356"/>
      <c r="HN48" s="356"/>
      <c r="HO48" s="356"/>
      <c r="HP48" s="356"/>
      <c r="HQ48" s="356"/>
      <c r="HR48" s="356"/>
      <c r="HS48" s="356"/>
      <c r="HT48" s="356"/>
      <c r="HU48" s="356"/>
      <c r="HV48" s="356"/>
      <c r="HW48" s="356"/>
      <c r="HX48" s="356"/>
      <c r="HY48" s="356"/>
      <c r="HZ48" s="356"/>
      <c r="IA48" s="356"/>
      <c r="IB48" s="356"/>
      <c r="IC48" s="356"/>
      <c r="ID48" s="356"/>
      <c r="IE48" s="356"/>
      <c r="IF48" s="356"/>
      <c r="IG48" s="356"/>
      <c r="IH48" s="356"/>
      <c r="II48" s="356"/>
      <c r="IJ48" s="356"/>
      <c r="IK48" s="356"/>
      <c r="IL48" s="356"/>
      <c r="IM48" s="356"/>
      <c r="IN48" s="356"/>
      <c r="IO48" s="356"/>
      <c r="IP48" s="356"/>
      <c r="IQ48" s="356"/>
      <c r="IR48" s="356"/>
      <c r="IS48" s="356"/>
      <c r="IT48" s="356"/>
      <c r="IU48" s="356"/>
      <c r="IV48" s="356"/>
      <c r="IW48" s="356"/>
      <c r="IX48" s="356"/>
      <c r="IY48" s="356"/>
      <c r="IZ48" s="356"/>
      <c r="JA48" s="356"/>
      <c r="JB48" s="356"/>
      <c r="JC48" s="356"/>
      <c r="JD48" s="356"/>
      <c r="JE48" s="356"/>
      <c r="JF48" s="356"/>
      <c r="JG48" s="356"/>
      <c r="JH48" s="356"/>
      <c r="JI48" s="356"/>
      <c r="JJ48" s="356"/>
      <c r="JK48" s="356"/>
      <c r="JL48" s="356"/>
      <c r="JM48" s="356"/>
      <c r="JN48" s="356"/>
      <c r="JO48" s="356"/>
      <c r="JP48" s="356"/>
      <c r="JQ48" s="356"/>
      <c r="JR48" s="356"/>
      <c r="JS48" s="356"/>
      <c r="JT48" s="356"/>
      <c r="JU48" s="356"/>
      <c r="JV48" s="356"/>
      <c r="JW48" s="356"/>
      <c r="JX48" s="356"/>
      <c r="JY48" s="356"/>
      <c r="JZ48" s="356"/>
      <c r="KA48" s="356"/>
      <c r="KB48" s="356"/>
      <c r="KC48" s="356"/>
      <c r="KD48" s="356"/>
      <c r="KE48" s="356"/>
      <c r="KF48" s="356"/>
      <c r="KG48" s="356"/>
      <c r="KH48" s="356"/>
      <c r="KI48" s="356"/>
      <c r="KJ48" s="356"/>
      <c r="KK48" s="356"/>
      <c r="KL48" s="356"/>
      <c r="KM48" s="356"/>
      <c r="KN48" s="356"/>
      <c r="KO48" s="356"/>
      <c r="KP48" s="356"/>
      <c r="KQ48" s="356"/>
      <c r="KR48" s="356"/>
      <c r="KS48" s="356"/>
      <c r="KT48" s="356"/>
      <c r="KU48" s="356"/>
      <c r="KV48" s="356"/>
      <c r="KW48" s="356"/>
      <c r="KX48" s="356"/>
      <c r="KY48" s="356"/>
      <c r="KZ48" s="356"/>
      <c r="LA48" s="356"/>
      <c r="LB48" s="356"/>
      <c r="LC48" s="356"/>
      <c r="LD48" s="356"/>
      <c r="LE48" s="356"/>
      <c r="LF48" s="356"/>
      <c r="LG48" s="356"/>
      <c r="LH48" s="356"/>
      <c r="LI48" s="356"/>
      <c r="LJ48" s="356"/>
      <c r="LK48" s="356"/>
      <c r="LL48" s="356"/>
      <c r="LM48" s="356"/>
      <c r="LN48" s="356"/>
      <c r="LO48" s="356"/>
      <c r="LP48" s="356"/>
      <c r="LQ48" s="356"/>
      <c r="LR48" s="356"/>
      <c r="LS48" s="356"/>
      <c r="LT48" s="356"/>
      <c r="LU48" s="356"/>
      <c r="LV48" s="356"/>
      <c r="LW48" s="356"/>
      <c r="LX48" s="356"/>
      <c r="LY48" s="356"/>
      <c r="LZ48" s="356"/>
      <c r="MA48" s="356"/>
      <c r="MB48" s="356"/>
      <c r="MC48" s="356"/>
      <c r="MD48" s="356"/>
      <c r="ME48" s="356"/>
      <c r="MF48" s="356"/>
      <c r="MG48" s="356"/>
      <c r="MH48" s="356"/>
      <c r="MI48" s="356"/>
      <c r="MJ48" s="356"/>
      <c r="MK48" s="356"/>
      <c r="ML48" s="356"/>
      <c r="MM48" s="356"/>
      <c r="MN48" s="356"/>
      <c r="MO48" s="356"/>
      <c r="MP48" s="356"/>
      <c r="MQ48" s="356"/>
      <c r="MR48" s="356"/>
      <c r="MS48" s="356"/>
      <c r="MT48" s="356"/>
      <c r="MU48" s="356"/>
      <c r="MV48" s="356"/>
      <c r="MW48" s="356"/>
      <c r="MX48" s="356"/>
      <c r="MY48" s="356"/>
      <c r="MZ48" s="356"/>
      <c r="NA48" s="356"/>
      <c r="NB48" s="356"/>
      <c r="NC48" s="356"/>
      <c r="ND48" s="356"/>
      <c r="NE48" s="356"/>
      <c r="NF48" s="356"/>
      <c r="NG48" s="356"/>
      <c r="NH48" s="356"/>
      <c r="NI48" s="356"/>
      <c r="NJ48" s="356"/>
      <c r="NK48" s="356"/>
      <c r="NL48" s="356"/>
      <c r="NM48" s="356"/>
      <c r="NN48" s="356"/>
      <c r="NO48" s="356"/>
      <c r="NP48" s="356"/>
      <c r="NQ48" s="356"/>
      <c r="NR48" s="356"/>
      <c r="NS48" s="356"/>
      <c r="NT48" s="356"/>
      <c r="NU48" s="356"/>
      <c r="NV48" s="356"/>
      <c r="NW48" s="356"/>
      <c r="NX48" s="356"/>
      <c r="NY48" s="356"/>
      <c r="NZ48" s="356"/>
      <c r="OA48" s="356"/>
      <c r="OB48" s="356"/>
      <c r="OC48" s="356"/>
      <c r="OD48" s="356"/>
      <c r="OE48" s="356"/>
      <c r="OF48" s="356"/>
      <c r="OG48" s="356"/>
      <c r="OH48" s="356"/>
      <c r="OI48" s="356"/>
      <c r="OJ48" s="356"/>
      <c r="OK48" s="356"/>
      <c r="OL48" s="356"/>
      <c r="OM48" s="356"/>
      <c r="ON48" s="356"/>
      <c r="OO48" s="356"/>
      <c r="OP48" s="356"/>
      <c r="OQ48" s="356"/>
      <c r="OR48" s="356"/>
      <c r="OS48" s="356"/>
      <c r="OT48" s="356"/>
      <c r="OU48" s="356"/>
      <c r="OV48" s="356"/>
      <c r="OW48" s="356"/>
      <c r="OX48" s="356"/>
      <c r="OY48" s="356"/>
      <c r="OZ48" s="356"/>
      <c r="PA48" s="356"/>
      <c r="PB48" s="356"/>
      <c r="PC48" s="356"/>
      <c r="PD48" s="356"/>
      <c r="PE48" s="356"/>
      <c r="PF48" s="356"/>
      <c r="PG48" s="356"/>
      <c r="PH48" s="356"/>
      <c r="PI48" s="356"/>
      <c r="PJ48" s="356"/>
      <c r="PK48" s="356"/>
      <c r="PL48" s="356"/>
      <c r="PM48" s="356"/>
      <c r="PN48" s="356"/>
      <c r="PO48" s="356"/>
      <c r="PP48" s="356"/>
      <c r="PQ48" s="356"/>
      <c r="PR48" s="356"/>
      <c r="PS48" s="356"/>
      <c r="PT48" s="356"/>
      <c r="PU48" s="356"/>
      <c r="PV48" s="356"/>
      <c r="PW48" s="356"/>
      <c r="PX48" s="356"/>
      <c r="PY48" s="356"/>
      <c r="PZ48" s="356"/>
      <c r="QA48" s="356"/>
      <c r="QB48" s="356"/>
      <c r="QC48" s="356"/>
      <c r="QD48" s="356"/>
      <c r="QE48" s="356"/>
      <c r="QF48" s="356"/>
      <c r="QG48" s="356"/>
      <c r="QH48" s="356"/>
      <c r="QI48" s="356"/>
      <c r="QJ48" s="356"/>
      <c r="QK48" s="356"/>
      <c r="QL48" s="356"/>
      <c r="QM48" s="356"/>
      <c r="QN48" s="356"/>
      <c r="QO48" s="356"/>
      <c r="QP48" s="356"/>
      <c r="QQ48" s="356"/>
      <c r="QR48" s="356"/>
      <c r="QS48" s="356"/>
      <c r="QT48" s="356"/>
      <c r="QU48" s="356"/>
      <c r="QV48" s="356"/>
      <c r="QW48" s="356"/>
      <c r="QX48" s="356"/>
      <c r="QY48" s="356"/>
      <c r="QZ48" s="356"/>
      <c r="RA48" s="356"/>
      <c r="RB48" s="356"/>
      <c r="RC48" s="356"/>
      <c r="RD48" s="356"/>
      <c r="RE48" s="356"/>
      <c r="RF48" s="356"/>
      <c r="RG48" s="356"/>
      <c r="RH48" s="356"/>
      <c r="RI48" s="356"/>
      <c r="RJ48" s="356"/>
      <c r="RK48" s="356"/>
      <c r="RL48" s="356"/>
      <c r="RM48" s="356"/>
      <c r="RN48" s="356"/>
      <c r="RO48" s="356"/>
      <c r="RP48" s="356"/>
      <c r="RQ48" s="356"/>
      <c r="RR48" s="356"/>
      <c r="RS48" s="356"/>
      <c r="RT48" s="356"/>
      <c r="RU48" s="356"/>
      <c r="RV48" s="356"/>
      <c r="RW48" s="356"/>
      <c r="RX48" s="356"/>
      <c r="RY48" s="356"/>
      <c r="RZ48" s="356"/>
      <c r="SA48" s="356"/>
      <c r="SB48" s="356"/>
      <c r="SC48" s="356"/>
      <c r="SD48" s="356"/>
      <c r="SE48" s="356"/>
      <c r="SF48" s="356"/>
      <c r="SG48" s="356"/>
      <c r="SH48" s="356"/>
      <c r="SI48" s="356"/>
      <c r="SJ48" s="356"/>
      <c r="SK48" s="356"/>
      <c r="SL48" s="356"/>
      <c r="SM48" s="356"/>
      <c r="SN48" s="356"/>
      <c r="SO48" s="356"/>
      <c r="SP48" s="356"/>
      <c r="SQ48" s="356"/>
      <c r="SR48" s="356"/>
      <c r="SS48" s="356"/>
      <c r="ST48" s="356"/>
      <c r="SU48" s="356"/>
      <c r="SV48" s="356"/>
      <c r="SW48" s="356"/>
      <c r="SX48" s="356"/>
      <c r="SY48" s="356"/>
      <c r="SZ48" s="356"/>
      <c r="TA48" s="356"/>
      <c r="TB48" s="356"/>
      <c r="TC48" s="356"/>
      <c r="TD48" s="356"/>
      <c r="TE48" s="356"/>
      <c r="TF48" s="356"/>
      <c r="TG48" s="356"/>
      <c r="TH48" s="356"/>
      <c r="TI48" s="356"/>
      <c r="TJ48" s="356"/>
      <c r="TK48" s="356"/>
      <c r="TL48" s="356"/>
      <c r="TM48" s="356"/>
      <c r="TN48" s="356"/>
      <c r="TO48" s="356"/>
      <c r="TP48" s="356"/>
      <c r="TQ48" s="356"/>
      <c r="TR48" s="356"/>
      <c r="TS48" s="356"/>
      <c r="TT48" s="356"/>
      <c r="TU48" s="356"/>
      <c r="TV48" s="356"/>
      <c r="TW48" s="356"/>
      <c r="TX48" s="356"/>
      <c r="TY48" s="356"/>
      <c r="TZ48" s="356"/>
      <c r="UA48" s="356"/>
      <c r="UB48" s="356"/>
      <c r="UC48" s="356"/>
      <c r="UD48" s="356"/>
      <c r="UE48" s="356"/>
      <c r="UF48" s="356"/>
      <c r="UG48" s="356"/>
      <c r="UH48" s="356"/>
      <c r="UI48" s="356"/>
      <c r="UJ48" s="356"/>
      <c r="UK48" s="356"/>
      <c r="UL48" s="356"/>
      <c r="UM48" s="356"/>
      <c r="UN48" s="356"/>
      <c r="UO48" s="356"/>
      <c r="UP48" s="356"/>
      <c r="UQ48" s="356"/>
      <c r="UR48" s="356"/>
      <c r="US48" s="356"/>
      <c r="UT48" s="356"/>
      <c r="UU48" s="356"/>
      <c r="UV48" s="356"/>
      <c r="UW48" s="356"/>
      <c r="UX48" s="356"/>
      <c r="UY48" s="356"/>
      <c r="UZ48" s="356"/>
      <c r="VA48" s="356"/>
      <c r="VB48" s="356"/>
      <c r="VC48" s="356"/>
      <c r="VD48" s="356"/>
      <c r="VE48" s="356"/>
      <c r="VF48" s="356"/>
      <c r="VG48" s="356"/>
      <c r="VH48" s="356"/>
      <c r="VI48" s="356"/>
      <c r="VJ48" s="356"/>
      <c r="VK48" s="356"/>
      <c r="VL48" s="356"/>
      <c r="VM48" s="356"/>
      <c r="VN48" s="356"/>
      <c r="VO48" s="356"/>
      <c r="VP48" s="356"/>
      <c r="VQ48" s="356"/>
      <c r="VR48" s="356"/>
      <c r="VS48" s="356"/>
      <c r="VT48" s="356"/>
      <c r="VU48" s="356"/>
      <c r="VV48" s="356"/>
      <c r="VW48" s="356"/>
      <c r="VX48" s="356"/>
      <c r="VY48" s="356"/>
      <c r="VZ48" s="356"/>
      <c r="WA48" s="356"/>
      <c r="WB48" s="356"/>
      <c r="WC48" s="356"/>
      <c r="WD48" s="356"/>
      <c r="WE48" s="356"/>
      <c r="WF48" s="356"/>
      <c r="WG48" s="356"/>
      <c r="WH48" s="356"/>
      <c r="WI48" s="356"/>
      <c r="WJ48" s="356"/>
      <c r="WK48" s="356"/>
      <c r="WL48" s="356"/>
      <c r="WM48" s="356"/>
      <c r="WN48" s="356"/>
      <c r="WO48" s="356"/>
      <c r="WP48" s="356"/>
      <c r="WQ48" s="356"/>
      <c r="WR48" s="356"/>
      <c r="WS48" s="356"/>
      <c r="WT48" s="356"/>
      <c r="WU48" s="356"/>
      <c r="WV48" s="356"/>
      <c r="WW48" s="356"/>
      <c r="WX48" s="356"/>
      <c r="WY48" s="356"/>
      <c r="WZ48" s="356"/>
      <c r="XA48" s="356"/>
      <c r="XB48" s="356"/>
      <c r="XC48" s="356"/>
      <c r="XD48" s="356"/>
      <c r="XE48" s="356"/>
      <c r="XF48" s="356"/>
      <c r="XG48" s="356"/>
      <c r="XH48" s="356"/>
      <c r="XI48" s="356"/>
      <c r="XJ48" s="356"/>
      <c r="XK48" s="356"/>
      <c r="XL48" s="356"/>
      <c r="XM48" s="356"/>
      <c r="XN48" s="356"/>
      <c r="XO48" s="356"/>
      <c r="XP48" s="356"/>
      <c r="XQ48" s="356"/>
      <c r="XR48" s="356"/>
      <c r="XS48" s="356"/>
      <c r="XT48" s="356"/>
      <c r="XU48" s="356"/>
      <c r="XV48" s="356"/>
      <c r="XW48" s="356"/>
      <c r="XX48" s="356"/>
      <c r="XY48" s="356"/>
      <c r="XZ48" s="356"/>
      <c r="YA48" s="356"/>
      <c r="YB48" s="356"/>
      <c r="YC48" s="356"/>
      <c r="YD48" s="356"/>
      <c r="YE48" s="356"/>
      <c r="YF48" s="356"/>
      <c r="YG48" s="356"/>
      <c r="YH48" s="356"/>
      <c r="YI48" s="356"/>
      <c r="YJ48" s="356"/>
      <c r="YK48" s="356"/>
      <c r="YL48" s="356"/>
      <c r="YM48" s="356"/>
      <c r="YN48" s="356"/>
      <c r="YO48" s="356"/>
      <c r="YP48" s="356"/>
      <c r="YQ48" s="356"/>
      <c r="YR48" s="356"/>
      <c r="YS48" s="356"/>
      <c r="YT48" s="356"/>
      <c r="YU48" s="356"/>
      <c r="YV48" s="356"/>
      <c r="YW48" s="356"/>
      <c r="YX48" s="356"/>
      <c r="YY48" s="356"/>
      <c r="YZ48" s="356"/>
      <c r="ZA48" s="356"/>
      <c r="ZB48" s="356"/>
      <c r="ZC48" s="356"/>
      <c r="ZD48" s="356"/>
      <c r="ZE48" s="356"/>
      <c r="ZF48" s="356"/>
      <c r="ZG48" s="356"/>
      <c r="ZH48" s="356"/>
      <c r="ZI48" s="356"/>
      <c r="ZJ48" s="356"/>
      <c r="ZK48" s="356"/>
      <c r="ZL48" s="356"/>
      <c r="ZM48" s="356"/>
      <c r="ZN48" s="356"/>
      <c r="ZO48" s="356"/>
      <c r="ZP48" s="356"/>
      <c r="ZQ48" s="356"/>
      <c r="ZR48" s="356"/>
      <c r="ZS48" s="356"/>
      <c r="ZT48" s="356"/>
      <c r="ZU48" s="356"/>
      <c r="ZV48" s="356"/>
      <c r="ZW48" s="356"/>
      <c r="ZX48" s="356"/>
      <c r="ZY48" s="356"/>
      <c r="ZZ48" s="356"/>
      <c r="AAA48" s="356"/>
      <c r="AAB48" s="356"/>
      <c r="AAC48" s="356"/>
      <c r="AAD48" s="356"/>
      <c r="AAE48" s="356"/>
      <c r="AAF48" s="356"/>
      <c r="AAG48" s="356"/>
      <c r="AAH48" s="356"/>
      <c r="AAI48" s="356"/>
      <c r="AAJ48" s="356"/>
      <c r="AAK48" s="356"/>
      <c r="AAL48" s="356"/>
      <c r="AAM48" s="356"/>
      <c r="AAN48" s="356"/>
      <c r="AAO48" s="356"/>
      <c r="AAP48" s="356"/>
      <c r="AAQ48" s="356"/>
      <c r="AAR48" s="356"/>
      <c r="AAS48" s="356"/>
      <c r="AAT48" s="356"/>
      <c r="AAU48" s="356"/>
      <c r="AAV48" s="356"/>
      <c r="AAW48" s="356"/>
      <c r="AAX48" s="356"/>
      <c r="AAY48" s="356"/>
      <c r="AAZ48" s="356"/>
      <c r="ABA48" s="356"/>
      <c r="ABB48" s="356"/>
      <c r="ABC48" s="356"/>
      <c r="ABD48" s="356"/>
      <c r="ABE48" s="356"/>
      <c r="ABF48" s="356"/>
      <c r="ABG48" s="356"/>
      <c r="ABH48" s="356"/>
      <c r="ABI48" s="356"/>
      <c r="ABJ48" s="356"/>
      <c r="ABK48" s="356"/>
      <c r="ABL48" s="356"/>
      <c r="ABM48" s="356"/>
      <c r="ABN48" s="356"/>
      <c r="ABO48" s="356"/>
      <c r="ABP48" s="356"/>
      <c r="ABQ48" s="356"/>
      <c r="ABR48" s="356"/>
      <c r="ABS48" s="356"/>
      <c r="ABT48" s="356"/>
      <c r="ABU48" s="356"/>
      <c r="ABV48" s="356"/>
      <c r="ABW48" s="356"/>
      <c r="ABX48" s="356"/>
      <c r="ABY48" s="356"/>
      <c r="ABZ48" s="356"/>
      <c r="ACA48" s="356"/>
      <c r="ACB48" s="356"/>
      <c r="ACC48" s="356"/>
      <c r="ACD48" s="356"/>
      <c r="ACE48" s="356"/>
      <c r="ACF48" s="356"/>
      <c r="ACG48" s="356"/>
      <c r="ACH48" s="356"/>
      <c r="ACI48" s="356"/>
      <c r="ACJ48" s="356"/>
      <c r="ACK48" s="356"/>
      <c r="ACL48" s="356"/>
      <c r="ACM48" s="356"/>
      <c r="ACN48" s="356"/>
      <c r="ACO48" s="356"/>
      <c r="ACP48" s="356"/>
      <c r="ACQ48" s="356"/>
      <c r="ACR48" s="356"/>
      <c r="ACS48" s="356"/>
      <c r="ACT48" s="356"/>
      <c r="ACU48" s="356"/>
      <c r="ACV48" s="356"/>
      <c r="ACW48" s="356"/>
      <c r="ACX48" s="356"/>
      <c r="ACY48" s="356"/>
      <c r="ACZ48" s="356"/>
      <c r="ADA48" s="356"/>
      <c r="ADB48" s="356"/>
      <c r="ADC48" s="356"/>
      <c r="ADD48" s="356"/>
      <c r="ADE48" s="356"/>
      <c r="ADF48" s="356"/>
      <c r="ADG48" s="356"/>
      <c r="ADH48" s="356"/>
      <c r="ADI48" s="356"/>
      <c r="ADJ48" s="356"/>
      <c r="ADK48" s="356"/>
      <c r="ADL48" s="356"/>
      <c r="ADM48" s="356"/>
      <c r="ADN48" s="356"/>
      <c r="ADO48" s="356"/>
      <c r="ADP48" s="356"/>
      <c r="ADQ48" s="356"/>
      <c r="ADR48" s="356"/>
      <c r="ADS48" s="356"/>
      <c r="ADT48" s="356"/>
      <c r="ADU48" s="356"/>
      <c r="ADV48" s="356"/>
      <c r="ADW48" s="356"/>
      <c r="ADX48" s="356"/>
      <c r="ADY48" s="356"/>
      <c r="ADZ48" s="356"/>
      <c r="AEA48" s="356"/>
      <c r="AEB48" s="356"/>
      <c r="AEC48" s="356"/>
      <c r="AED48" s="356"/>
      <c r="AEE48" s="356"/>
      <c r="AEF48" s="356"/>
      <c r="AEG48" s="356"/>
      <c r="AEH48" s="356"/>
      <c r="AEI48" s="356"/>
      <c r="AEJ48" s="356"/>
      <c r="AEK48" s="356"/>
      <c r="AEL48" s="356"/>
      <c r="AEM48" s="356"/>
      <c r="AEN48" s="356"/>
      <c r="AEO48" s="356"/>
      <c r="AEP48" s="356"/>
      <c r="AEQ48" s="356"/>
      <c r="AER48" s="356"/>
      <c r="AES48" s="356"/>
      <c r="AET48" s="356"/>
      <c r="AEU48" s="356"/>
      <c r="AEV48" s="356"/>
      <c r="AEW48" s="356"/>
      <c r="AEX48" s="356"/>
      <c r="AEY48" s="356"/>
      <c r="AEZ48" s="356"/>
      <c r="AFA48" s="356"/>
      <c r="AFB48" s="356"/>
      <c r="AFC48" s="356"/>
      <c r="AFD48" s="356"/>
      <c r="AFE48" s="356"/>
      <c r="AFF48" s="356"/>
      <c r="AFG48" s="356"/>
      <c r="AFH48" s="356"/>
      <c r="AFI48" s="356"/>
      <c r="AFJ48" s="356"/>
      <c r="AFK48" s="356"/>
      <c r="AFL48" s="356"/>
      <c r="AFM48" s="356"/>
      <c r="AFN48" s="356"/>
      <c r="AFO48" s="356"/>
      <c r="AFP48" s="356"/>
      <c r="AFQ48" s="356"/>
      <c r="AFR48" s="356"/>
      <c r="AFS48" s="356"/>
      <c r="AFT48" s="356"/>
      <c r="AFU48" s="356"/>
      <c r="AFV48" s="356"/>
      <c r="AFW48" s="356"/>
      <c r="AFX48" s="356"/>
      <c r="AFY48" s="356"/>
      <c r="AFZ48" s="356"/>
      <c r="AGA48" s="356"/>
    </row>
    <row r="49" spans="1:859" s="169" customFormat="1" ht="33.950000000000003" customHeight="1" x14ac:dyDescent="0.2">
      <c r="A49" s="77" t="str">
        <f ca="1">IF((O49="X"),"■",IF(OR((O49&gt;=120),(O49="N/A")),"▲",IF(AND((O49&gt;=90),(O49&lt;120)),"►",IF(AND((O49&lt;90),(O49&gt;=0)),"◄",IF((O49&lt;0),"▼","")))))</f>
        <v>■</v>
      </c>
      <c r="B49" s="77" t="s">
        <v>20</v>
      </c>
      <c r="C49" s="91" t="s">
        <v>228</v>
      </c>
      <c r="D49" s="77" t="s">
        <v>22</v>
      </c>
      <c r="E49" s="77" t="s">
        <v>229</v>
      </c>
      <c r="F49" s="77" t="s">
        <v>230</v>
      </c>
      <c r="G49" s="146" t="s">
        <v>231</v>
      </c>
      <c r="H49" s="77" t="s">
        <v>232</v>
      </c>
      <c r="I49" s="92">
        <v>79920</v>
      </c>
      <c r="J49" s="201"/>
      <c r="K49" s="201">
        <f>I49-J49</f>
        <v>79920</v>
      </c>
      <c r="L49" s="91" t="s">
        <v>519</v>
      </c>
      <c r="M49" s="90">
        <v>41637</v>
      </c>
      <c r="N49" s="90">
        <v>42002</v>
      </c>
      <c r="O49" s="77" t="str">
        <f ca="1">IF((N49="INDETERMINADO"),"N/A",IF((L49="ENCERRADO"),"X",(N49-TODAY())))</f>
        <v>X</v>
      </c>
      <c r="P49" s="91" t="s">
        <v>50</v>
      </c>
      <c r="Q49" s="91" t="s">
        <v>51</v>
      </c>
      <c r="R49" s="77" t="s">
        <v>30</v>
      </c>
      <c r="S49" s="91" t="s">
        <v>97</v>
      </c>
      <c r="T49" s="77" t="s">
        <v>30</v>
      </c>
      <c r="U49" s="77" t="s">
        <v>30</v>
      </c>
      <c r="V49" s="167" t="s">
        <v>1095</v>
      </c>
      <c r="W49" s="184"/>
      <c r="X49" s="361"/>
      <c r="Y49" s="361"/>
      <c r="Z49" s="361"/>
      <c r="AA49" s="361"/>
      <c r="AB49" s="361"/>
      <c r="AC49" s="361"/>
      <c r="AD49" s="361"/>
      <c r="AE49" s="361"/>
      <c r="AF49" s="361"/>
      <c r="AG49" s="361"/>
      <c r="AH49" s="361"/>
      <c r="AI49" s="361"/>
      <c r="AJ49" s="361"/>
      <c r="AK49" s="361"/>
      <c r="AL49" s="361"/>
      <c r="AM49" s="361"/>
      <c r="AN49" s="361"/>
      <c r="AO49" s="361"/>
      <c r="AP49" s="361"/>
      <c r="AQ49" s="361"/>
      <c r="AR49" s="361"/>
      <c r="AS49" s="361"/>
      <c r="AT49" s="361"/>
      <c r="AU49" s="361"/>
      <c r="AV49" s="361"/>
      <c r="AW49" s="361"/>
      <c r="AX49" s="361"/>
      <c r="AY49" s="361"/>
      <c r="AZ49" s="361"/>
      <c r="BA49" s="361"/>
      <c r="BB49" s="361"/>
      <c r="BC49" s="361"/>
      <c r="BD49" s="361"/>
      <c r="BE49" s="361"/>
      <c r="BF49" s="361"/>
      <c r="BG49" s="361"/>
      <c r="BH49" s="361"/>
      <c r="BI49" s="361"/>
      <c r="BJ49" s="361"/>
      <c r="BK49" s="361"/>
      <c r="BL49" s="361"/>
      <c r="BM49" s="361"/>
      <c r="BN49" s="361"/>
      <c r="BO49" s="361"/>
      <c r="BP49" s="361"/>
      <c r="BQ49" s="361"/>
      <c r="BR49" s="361"/>
      <c r="BS49" s="361"/>
      <c r="BT49" s="361"/>
      <c r="BU49" s="361"/>
      <c r="BV49" s="361"/>
      <c r="BW49" s="361"/>
      <c r="BX49" s="361"/>
      <c r="BY49" s="361"/>
      <c r="BZ49" s="361"/>
      <c r="CA49" s="361"/>
      <c r="CB49" s="361"/>
      <c r="CC49" s="361"/>
      <c r="CD49" s="361"/>
      <c r="CE49" s="361"/>
      <c r="CF49" s="361"/>
      <c r="CG49" s="361"/>
      <c r="CH49" s="361"/>
      <c r="CI49" s="361"/>
      <c r="CJ49" s="361"/>
      <c r="CK49" s="361"/>
      <c r="CL49" s="361"/>
      <c r="CM49" s="361"/>
      <c r="CN49" s="361"/>
      <c r="CO49" s="361"/>
      <c r="CP49" s="361"/>
      <c r="CQ49" s="361"/>
      <c r="CR49" s="361"/>
      <c r="CS49" s="361"/>
      <c r="CT49" s="361"/>
      <c r="CU49" s="361"/>
      <c r="CV49" s="361"/>
      <c r="CW49" s="361"/>
      <c r="CX49" s="361"/>
      <c r="CY49" s="361"/>
      <c r="CZ49" s="361"/>
      <c r="DA49" s="361"/>
      <c r="DB49" s="361"/>
      <c r="DC49" s="361"/>
      <c r="DD49" s="361"/>
      <c r="DE49" s="361"/>
      <c r="DF49" s="361"/>
      <c r="DG49" s="361"/>
      <c r="DH49" s="361"/>
      <c r="DI49" s="361"/>
      <c r="DJ49" s="361"/>
      <c r="DK49" s="361"/>
      <c r="DL49" s="361"/>
      <c r="DM49" s="361"/>
      <c r="DN49" s="361"/>
      <c r="DO49" s="361"/>
      <c r="DP49" s="361"/>
      <c r="DQ49" s="361"/>
      <c r="DR49" s="361"/>
      <c r="DS49" s="361"/>
      <c r="DT49" s="361"/>
      <c r="DU49" s="361"/>
      <c r="DV49" s="361"/>
      <c r="DW49" s="361"/>
      <c r="DX49" s="361"/>
      <c r="DY49" s="361"/>
      <c r="DZ49" s="361"/>
      <c r="EA49" s="361"/>
      <c r="EB49" s="361"/>
      <c r="EC49" s="361"/>
      <c r="ED49" s="361"/>
      <c r="EE49" s="361"/>
      <c r="EF49" s="361"/>
      <c r="EG49" s="361"/>
      <c r="EH49" s="361"/>
      <c r="EI49" s="361"/>
      <c r="EJ49" s="361"/>
      <c r="EK49" s="361"/>
      <c r="EL49" s="361"/>
      <c r="EM49" s="361"/>
      <c r="EN49" s="361"/>
      <c r="EO49" s="361"/>
      <c r="EP49" s="361"/>
      <c r="EQ49" s="361"/>
      <c r="ER49" s="361"/>
      <c r="ES49" s="361"/>
      <c r="ET49" s="361"/>
      <c r="EU49" s="361"/>
      <c r="EV49" s="361"/>
      <c r="EW49" s="361"/>
      <c r="EX49" s="361"/>
      <c r="EY49" s="361"/>
      <c r="EZ49" s="361"/>
      <c r="FA49" s="361"/>
      <c r="FB49" s="361"/>
      <c r="FC49" s="361"/>
      <c r="FD49" s="361"/>
      <c r="FE49" s="361"/>
      <c r="FF49" s="361"/>
      <c r="FG49" s="361"/>
      <c r="FH49" s="361"/>
      <c r="FI49" s="361"/>
      <c r="FJ49" s="361"/>
      <c r="FK49" s="361"/>
      <c r="FL49" s="361"/>
      <c r="FM49" s="361"/>
      <c r="FN49" s="361"/>
      <c r="FO49" s="361"/>
      <c r="FP49" s="361"/>
      <c r="FQ49" s="361"/>
      <c r="FR49" s="361"/>
      <c r="FS49" s="361"/>
      <c r="FT49" s="361"/>
      <c r="FU49" s="361"/>
      <c r="FV49" s="361"/>
      <c r="FW49" s="361"/>
      <c r="FX49" s="361"/>
      <c r="FY49" s="361"/>
      <c r="FZ49" s="361"/>
      <c r="GA49" s="361"/>
      <c r="GB49" s="361"/>
      <c r="GC49" s="361"/>
      <c r="GD49" s="361"/>
      <c r="GE49" s="361"/>
      <c r="GF49" s="361"/>
      <c r="GG49" s="361"/>
      <c r="GH49" s="361"/>
      <c r="GI49" s="361"/>
      <c r="GJ49" s="361"/>
      <c r="GK49" s="361"/>
      <c r="GL49" s="361"/>
      <c r="GM49" s="361"/>
      <c r="GN49" s="361"/>
      <c r="GO49" s="361"/>
      <c r="GP49" s="361"/>
      <c r="GQ49" s="361"/>
      <c r="GR49" s="361"/>
      <c r="GS49" s="361"/>
      <c r="GT49" s="361"/>
      <c r="GU49" s="361"/>
      <c r="GV49" s="361"/>
      <c r="GW49" s="361"/>
      <c r="GX49" s="361"/>
      <c r="GY49" s="361"/>
      <c r="GZ49" s="361"/>
      <c r="HA49" s="361"/>
      <c r="HB49" s="361"/>
      <c r="HC49" s="361"/>
      <c r="HD49" s="361"/>
      <c r="HE49" s="361"/>
      <c r="HF49" s="361"/>
      <c r="HG49" s="361"/>
      <c r="HH49" s="361"/>
      <c r="HI49" s="361"/>
      <c r="HJ49" s="361"/>
      <c r="HK49" s="361"/>
      <c r="HL49" s="361"/>
      <c r="HM49" s="361"/>
      <c r="HN49" s="361"/>
      <c r="HO49" s="361"/>
      <c r="HP49" s="361"/>
      <c r="HQ49" s="361"/>
      <c r="HR49" s="361"/>
      <c r="HS49" s="361"/>
      <c r="HT49" s="361"/>
      <c r="HU49" s="361"/>
      <c r="HV49" s="361"/>
      <c r="HW49" s="361"/>
      <c r="HX49" s="361"/>
      <c r="HY49" s="361"/>
      <c r="HZ49" s="361"/>
      <c r="IA49" s="361"/>
      <c r="IB49" s="361"/>
      <c r="IC49" s="361"/>
      <c r="ID49" s="361"/>
      <c r="IE49" s="361"/>
      <c r="IF49" s="361"/>
      <c r="IG49" s="361"/>
      <c r="IH49" s="361"/>
      <c r="II49" s="361"/>
      <c r="IJ49" s="361"/>
      <c r="IK49" s="361"/>
      <c r="IL49" s="361"/>
      <c r="IM49" s="361"/>
      <c r="IN49" s="361"/>
      <c r="IO49" s="361"/>
      <c r="IP49" s="361"/>
      <c r="IQ49" s="361"/>
      <c r="IR49" s="361"/>
      <c r="IS49" s="361"/>
      <c r="IT49" s="361"/>
      <c r="IU49" s="361"/>
      <c r="IV49" s="361"/>
      <c r="IW49" s="361"/>
      <c r="IX49" s="361"/>
      <c r="IY49" s="361"/>
      <c r="IZ49" s="361"/>
      <c r="JA49" s="361"/>
      <c r="JB49" s="361"/>
      <c r="JC49" s="361"/>
      <c r="JD49" s="361"/>
      <c r="JE49" s="361"/>
      <c r="JF49" s="361"/>
      <c r="JG49" s="361"/>
      <c r="JH49" s="361"/>
      <c r="JI49" s="361"/>
      <c r="JJ49" s="361"/>
      <c r="JK49" s="361"/>
      <c r="JL49" s="361"/>
      <c r="JM49" s="361"/>
      <c r="JN49" s="361"/>
      <c r="JO49" s="361"/>
      <c r="JP49" s="361"/>
      <c r="JQ49" s="361"/>
      <c r="JR49" s="361"/>
      <c r="JS49" s="361"/>
      <c r="JT49" s="361"/>
      <c r="JU49" s="361"/>
      <c r="JV49" s="361"/>
      <c r="JW49" s="361"/>
      <c r="JX49" s="361"/>
      <c r="JY49" s="361"/>
      <c r="JZ49" s="361"/>
      <c r="KA49" s="361"/>
      <c r="KB49" s="361"/>
      <c r="KC49" s="361"/>
      <c r="KD49" s="361"/>
      <c r="KE49" s="361"/>
      <c r="KF49" s="361"/>
      <c r="KG49" s="361"/>
      <c r="KH49" s="361"/>
      <c r="KI49" s="361"/>
      <c r="KJ49" s="361"/>
      <c r="KK49" s="361"/>
      <c r="KL49" s="361"/>
      <c r="KM49" s="361"/>
      <c r="KN49" s="361"/>
      <c r="KO49" s="361"/>
      <c r="KP49" s="361"/>
      <c r="KQ49" s="361"/>
      <c r="KR49" s="361"/>
      <c r="KS49" s="361"/>
      <c r="KT49" s="361"/>
      <c r="KU49" s="361"/>
      <c r="KV49" s="361"/>
      <c r="KW49" s="361"/>
      <c r="KX49" s="361"/>
      <c r="KY49" s="361"/>
      <c r="KZ49" s="361"/>
      <c r="LA49" s="361"/>
      <c r="LB49" s="361"/>
      <c r="LC49" s="361"/>
      <c r="LD49" s="361"/>
      <c r="LE49" s="361"/>
      <c r="LF49" s="361"/>
      <c r="LG49" s="361"/>
      <c r="LH49" s="361"/>
      <c r="LI49" s="361"/>
      <c r="LJ49" s="361"/>
      <c r="LK49" s="361"/>
      <c r="LL49" s="361"/>
      <c r="LM49" s="361"/>
      <c r="LN49" s="361"/>
      <c r="LO49" s="361"/>
      <c r="LP49" s="361"/>
      <c r="LQ49" s="361"/>
      <c r="LR49" s="361"/>
      <c r="LS49" s="361"/>
      <c r="LT49" s="361"/>
      <c r="LU49" s="361"/>
      <c r="LV49" s="361"/>
      <c r="LW49" s="361"/>
      <c r="LX49" s="361"/>
      <c r="LY49" s="361"/>
      <c r="LZ49" s="361"/>
      <c r="MA49" s="361"/>
      <c r="MB49" s="361"/>
      <c r="MC49" s="361"/>
      <c r="MD49" s="361"/>
      <c r="ME49" s="361"/>
      <c r="MF49" s="361"/>
      <c r="MG49" s="361"/>
      <c r="MH49" s="361"/>
      <c r="MI49" s="361"/>
      <c r="MJ49" s="361"/>
      <c r="MK49" s="361"/>
      <c r="ML49" s="361"/>
      <c r="MM49" s="361"/>
      <c r="MN49" s="361"/>
      <c r="MO49" s="361"/>
      <c r="MP49" s="361"/>
      <c r="MQ49" s="361"/>
      <c r="MR49" s="361"/>
      <c r="MS49" s="361"/>
      <c r="MT49" s="361"/>
      <c r="MU49" s="361"/>
      <c r="MV49" s="361"/>
      <c r="MW49" s="361"/>
      <c r="MX49" s="361"/>
      <c r="MY49" s="361"/>
      <c r="MZ49" s="361"/>
      <c r="NA49" s="361"/>
      <c r="NB49" s="361"/>
      <c r="NC49" s="361"/>
      <c r="ND49" s="361"/>
      <c r="NE49" s="361"/>
      <c r="NF49" s="361"/>
      <c r="NG49" s="361"/>
      <c r="NH49" s="361"/>
      <c r="NI49" s="361"/>
      <c r="NJ49" s="361"/>
      <c r="NK49" s="361"/>
      <c r="NL49" s="361"/>
      <c r="NM49" s="361"/>
      <c r="NN49" s="361"/>
      <c r="NO49" s="361"/>
      <c r="NP49" s="361"/>
      <c r="NQ49" s="361"/>
      <c r="NR49" s="361"/>
      <c r="NS49" s="361"/>
      <c r="NT49" s="361"/>
      <c r="NU49" s="361"/>
      <c r="NV49" s="361"/>
      <c r="NW49" s="361"/>
      <c r="NX49" s="361"/>
      <c r="NY49" s="361"/>
      <c r="NZ49" s="361"/>
      <c r="OA49" s="361"/>
      <c r="OB49" s="361"/>
      <c r="OC49" s="361"/>
      <c r="OD49" s="361"/>
      <c r="OE49" s="361"/>
      <c r="OF49" s="361"/>
      <c r="OG49" s="361"/>
      <c r="OH49" s="361"/>
      <c r="OI49" s="361"/>
      <c r="OJ49" s="361"/>
      <c r="OK49" s="361"/>
      <c r="OL49" s="361"/>
      <c r="OM49" s="361"/>
      <c r="ON49" s="361"/>
      <c r="OO49" s="361"/>
      <c r="OP49" s="361"/>
      <c r="OQ49" s="361"/>
      <c r="OR49" s="361"/>
      <c r="OS49" s="361"/>
      <c r="OT49" s="361"/>
      <c r="OU49" s="361"/>
      <c r="OV49" s="361"/>
      <c r="OW49" s="361"/>
      <c r="OX49" s="361"/>
      <c r="OY49" s="361"/>
      <c r="OZ49" s="361"/>
      <c r="PA49" s="361"/>
      <c r="PB49" s="361"/>
      <c r="PC49" s="361"/>
      <c r="PD49" s="361"/>
      <c r="PE49" s="361"/>
      <c r="PF49" s="361"/>
      <c r="PG49" s="361"/>
      <c r="PH49" s="361"/>
      <c r="PI49" s="361"/>
      <c r="PJ49" s="361"/>
      <c r="PK49" s="361"/>
      <c r="PL49" s="361"/>
      <c r="PM49" s="361"/>
      <c r="PN49" s="361"/>
      <c r="PO49" s="361"/>
      <c r="PP49" s="361"/>
      <c r="PQ49" s="361"/>
      <c r="PR49" s="361"/>
      <c r="PS49" s="361"/>
      <c r="PT49" s="361"/>
      <c r="PU49" s="361"/>
      <c r="PV49" s="361"/>
      <c r="PW49" s="361"/>
      <c r="PX49" s="361"/>
      <c r="PY49" s="361"/>
      <c r="PZ49" s="361"/>
      <c r="QA49" s="361"/>
      <c r="QB49" s="361"/>
      <c r="QC49" s="361"/>
      <c r="QD49" s="361"/>
      <c r="QE49" s="361"/>
      <c r="QF49" s="361"/>
      <c r="QG49" s="361"/>
      <c r="QH49" s="361"/>
      <c r="QI49" s="361"/>
      <c r="QJ49" s="361"/>
      <c r="QK49" s="361"/>
      <c r="QL49" s="361"/>
      <c r="QM49" s="361"/>
      <c r="QN49" s="361"/>
      <c r="QO49" s="361"/>
      <c r="QP49" s="361"/>
      <c r="QQ49" s="361"/>
      <c r="QR49" s="361"/>
      <c r="QS49" s="361"/>
      <c r="QT49" s="361"/>
      <c r="QU49" s="361"/>
      <c r="QV49" s="361"/>
      <c r="QW49" s="361"/>
      <c r="QX49" s="361"/>
      <c r="QY49" s="361"/>
      <c r="QZ49" s="361"/>
      <c r="RA49" s="361"/>
      <c r="RB49" s="361"/>
      <c r="RC49" s="361"/>
      <c r="RD49" s="361"/>
      <c r="RE49" s="361"/>
      <c r="RF49" s="361"/>
      <c r="RG49" s="361"/>
      <c r="RH49" s="361"/>
      <c r="RI49" s="361"/>
      <c r="RJ49" s="361"/>
      <c r="RK49" s="361"/>
      <c r="RL49" s="361"/>
      <c r="RM49" s="361"/>
      <c r="RN49" s="361"/>
      <c r="RO49" s="361"/>
      <c r="RP49" s="361"/>
      <c r="RQ49" s="361"/>
      <c r="RR49" s="361"/>
      <c r="RS49" s="361"/>
      <c r="RT49" s="361"/>
      <c r="RU49" s="361"/>
      <c r="RV49" s="361"/>
      <c r="RW49" s="361"/>
      <c r="RX49" s="361"/>
      <c r="RY49" s="361"/>
      <c r="RZ49" s="361"/>
      <c r="SA49" s="361"/>
      <c r="SB49" s="361"/>
      <c r="SC49" s="361"/>
      <c r="SD49" s="361"/>
      <c r="SE49" s="361"/>
      <c r="SF49" s="361"/>
      <c r="SG49" s="361"/>
      <c r="SH49" s="361"/>
      <c r="SI49" s="361"/>
      <c r="SJ49" s="361"/>
      <c r="SK49" s="361"/>
      <c r="SL49" s="361"/>
      <c r="SM49" s="361"/>
      <c r="SN49" s="361"/>
      <c r="SO49" s="361"/>
      <c r="SP49" s="361"/>
      <c r="SQ49" s="361"/>
      <c r="SR49" s="361"/>
      <c r="SS49" s="361"/>
      <c r="ST49" s="361"/>
      <c r="SU49" s="361"/>
      <c r="SV49" s="361"/>
      <c r="SW49" s="361"/>
      <c r="SX49" s="361"/>
      <c r="SY49" s="361"/>
      <c r="SZ49" s="361"/>
      <c r="TA49" s="361"/>
      <c r="TB49" s="361"/>
      <c r="TC49" s="361"/>
      <c r="TD49" s="361"/>
      <c r="TE49" s="361"/>
      <c r="TF49" s="361"/>
      <c r="TG49" s="361"/>
      <c r="TH49" s="361"/>
      <c r="TI49" s="361"/>
      <c r="TJ49" s="361"/>
      <c r="TK49" s="361"/>
      <c r="TL49" s="361"/>
      <c r="TM49" s="361"/>
      <c r="TN49" s="361"/>
      <c r="TO49" s="361"/>
      <c r="TP49" s="361"/>
      <c r="TQ49" s="361"/>
      <c r="TR49" s="361"/>
      <c r="TS49" s="361"/>
      <c r="TT49" s="361"/>
      <c r="TU49" s="361"/>
      <c r="TV49" s="361"/>
      <c r="TW49" s="361"/>
      <c r="TX49" s="361"/>
      <c r="TY49" s="361"/>
      <c r="TZ49" s="361"/>
      <c r="UA49" s="361"/>
      <c r="UB49" s="361"/>
      <c r="UC49" s="361"/>
      <c r="UD49" s="361"/>
      <c r="UE49" s="361"/>
      <c r="UF49" s="361"/>
      <c r="UG49" s="361"/>
      <c r="UH49" s="361"/>
      <c r="UI49" s="361"/>
      <c r="UJ49" s="361"/>
      <c r="UK49" s="361"/>
      <c r="UL49" s="361"/>
      <c r="UM49" s="361"/>
      <c r="UN49" s="361"/>
      <c r="UO49" s="361"/>
      <c r="UP49" s="361"/>
      <c r="UQ49" s="361"/>
      <c r="UR49" s="361"/>
      <c r="US49" s="361"/>
      <c r="UT49" s="361"/>
      <c r="UU49" s="361"/>
      <c r="UV49" s="361"/>
      <c r="UW49" s="361"/>
      <c r="UX49" s="361"/>
      <c r="UY49" s="361"/>
      <c r="UZ49" s="361"/>
      <c r="VA49" s="361"/>
      <c r="VB49" s="361"/>
      <c r="VC49" s="361"/>
      <c r="VD49" s="361"/>
      <c r="VE49" s="361"/>
      <c r="VF49" s="361"/>
      <c r="VG49" s="361"/>
      <c r="VH49" s="361"/>
      <c r="VI49" s="361"/>
      <c r="VJ49" s="361"/>
      <c r="VK49" s="361"/>
      <c r="VL49" s="361"/>
      <c r="VM49" s="361"/>
      <c r="VN49" s="361"/>
      <c r="VO49" s="361"/>
      <c r="VP49" s="361"/>
      <c r="VQ49" s="361"/>
      <c r="VR49" s="361"/>
      <c r="VS49" s="361"/>
      <c r="VT49" s="361"/>
      <c r="VU49" s="361"/>
      <c r="VV49" s="361"/>
      <c r="VW49" s="361"/>
      <c r="VX49" s="361"/>
      <c r="VY49" s="361"/>
      <c r="VZ49" s="361"/>
      <c r="WA49" s="361"/>
      <c r="WB49" s="361"/>
      <c r="WC49" s="361"/>
      <c r="WD49" s="361"/>
      <c r="WE49" s="361"/>
      <c r="WF49" s="361"/>
      <c r="WG49" s="361"/>
      <c r="WH49" s="361"/>
      <c r="WI49" s="361"/>
      <c r="WJ49" s="361"/>
      <c r="WK49" s="361"/>
      <c r="WL49" s="361"/>
      <c r="WM49" s="361"/>
      <c r="WN49" s="361"/>
      <c r="WO49" s="361"/>
      <c r="WP49" s="361"/>
      <c r="WQ49" s="361"/>
      <c r="WR49" s="361"/>
      <c r="WS49" s="361"/>
      <c r="WT49" s="361"/>
      <c r="WU49" s="361"/>
      <c r="WV49" s="361"/>
      <c r="WW49" s="361"/>
      <c r="WX49" s="361"/>
      <c r="WY49" s="361"/>
      <c r="WZ49" s="361"/>
      <c r="XA49" s="361"/>
      <c r="XB49" s="361"/>
      <c r="XC49" s="361"/>
      <c r="XD49" s="361"/>
      <c r="XE49" s="361"/>
      <c r="XF49" s="361"/>
      <c r="XG49" s="361"/>
      <c r="XH49" s="361"/>
      <c r="XI49" s="361"/>
      <c r="XJ49" s="361"/>
      <c r="XK49" s="361"/>
      <c r="XL49" s="361"/>
      <c r="XM49" s="361"/>
      <c r="XN49" s="361"/>
      <c r="XO49" s="361"/>
      <c r="XP49" s="361"/>
      <c r="XQ49" s="361"/>
      <c r="XR49" s="361"/>
      <c r="XS49" s="361"/>
      <c r="XT49" s="361"/>
      <c r="XU49" s="361"/>
      <c r="XV49" s="361"/>
      <c r="XW49" s="361"/>
      <c r="XX49" s="361"/>
      <c r="XY49" s="361"/>
      <c r="XZ49" s="361"/>
      <c r="YA49" s="361"/>
      <c r="YB49" s="361"/>
      <c r="YC49" s="361"/>
      <c r="YD49" s="361"/>
      <c r="YE49" s="361"/>
      <c r="YF49" s="361"/>
      <c r="YG49" s="361"/>
      <c r="YH49" s="361"/>
      <c r="YI49" s="361"/>
      <c r="YJ49" s="361"/>
      <c r="YK49" s="361"/>
      <c r="YL49" s="361"/>
      <c r="YM49" s="361"/>
      <c r="YN49" s="361"/>
      <c r="YO49" s="361"/>
      <c r="YP49" s="361"/>
      <c r="YQ49" s="361"/>
      <c r="YR49" s="361"/>
      <c r="YS49" s="361"/>
      <c r="YT49" s="361"/>
      <c r="YU49" s="361"/>
      <c r="YV49" s="361"/>
      <c r="YW49" s="361"/>
      <c r="YX49" s="361"/>
      <c r="YY49" s="361"/>
      <c r="YZ49" s="361"/>
      <c r="ZA49" s="361"/>
      <c r="ZB49" s="361"/>
      <c r="ZC49" s="361"/>
      <c r="ZD49" s="361"/>
      <c r="ZE49" s="361"/>
      <c r="ZF49" s="361"/>
      <c r="ZG49" s="361"/>
      <c r="ZH49" s="361"/>
      <c r="ZI49" s="361"/>
      <c r="ZJ49" s="361"/>
      <c r="ZK49" s="361"/>
      <c r="ZL49" s="361"/>
      <c r="ZM49" s="361"/>
      <c r="ZN49" s="361"/>
      <c r="ZO49" s="361"/>
      <c r="ZP49" s="361"/>
      <c r="ZQ49" s="361"/>
      <c r="ZR49" s="361"/>
      <c r="ZS49" s="361"/>
      <c r="ZT49" s="361"/>
      <c r="ZU49" s="361"/>
      <c r="ZV49" s="361"/>
      <c r="ZW49" s="361"/>
      <c r="ZX49" s="361"/>
      <c r="ZY49" s="361"/>
      <c r="ZZ49" s="361"/>
      <c r="AAA49" s="361"/>
      <c r="AAB49" s="361"/>
      <c r="AAC49" s="361"/>
      <c r="AAD49" s="361"/>
      <c r="AAE49" s="361"/>
      <c r="AAF49" s="361"/>
      <c r="AAG49" s="361"/>
      <c r="AAH49" s="361"/>
      <c r="AAI49" s="361"/>
      <c r="AAJ49" s="361"/>
      <c r="AAK49" s="361"/>
      <c r="AAL49" s="361"/>
      <c r="AAM49" s="361"/>
      <c r="AAN49" s="361"/>
      <c r="AAO49" s="361"/>
      <c r="AAP49" s="361"/>
      <c r="AAQ49" s="361"/>
      <c r="AAR49" s="361"/>
      <c r="AAS49" s="361"/>
      <c r="AAT49" s="361"/>
      <c r="AAU49" s="361"/>
      <c r="AAV49" s="361"/>
      <c r="AAW49" s="361"/>
      <c r="AAX49" s="361"/>
      <c r="AAY49" s="361"/>
      <c r="AAZ49" s="361"/>
      <c r="ABA49" s="361"/>
      <c r="ABB49" s="361"/>
      <c r="ABC49" s="361"/>
      <c r="ABD49" s="361"/>
      <c r="ABE49" s="361"/>
      <c r="ABF49" s="361"/>
      <c r="ABG49" s="361"/>
      <c r="ABH49" s="361"/>
      <c r="ABI49" s="361"/>
      <c r="ABJ49" s="361"/>
      <c r="ABK49" s="361"/>
      <c r="ABL49" s="361"/>
      <c r="ABM49" s="361"/>
      <c r="ABN49" s="361"/>
      <c r="ABO49" s="361"/>
      <c r="ABP49" s="361"/>
      <c r="ABQ49" s="361"/>
      <c r="ABR49" s="361"/>
      <c r="ABS49" s="361"/>
      <c r="ABT49" s="361"/>
      <c r="ABU49" s="361"/>
      <c r="ABV49" s="361"/>
      <c r="ABW49" s="361"/>
      <c r="ABX49" s="361"/>
      <c r="ABY49" s="361"/>
      <c r="ABZ49" s="361"/>
      <c r="ACA49" s="361"/>
      <c r="ACB49" s="361"/>
      <c r="ACC49" s="361"/>
      <c r="ACD49" s="361"/>
      <c r="ACE49" s="361"/>
      <c r="ACF49" s="361"/>
      <c r="ACG49" s="361"/>
      <c r="ACH49" s="361"/>
      <c r="ACI49" s="361"/>
      <c r="ACJ49" s="361"/>
      <c r="ACK49" s="361"/>
      <c r="ACL49" s="361"/>
      <c r="ACM49" s="361"/>
      <c r="ACN49" s="361"/>
      <c r="ACO49" s="361"/>
      <c r="ACP49" s="361"/>
      <c r="ACQ49" s="361"/>
      <c r="ACR49" s="361"/>
      <c r="ACS49" s="361"/>
      <c r="ACT49" s="361"/>
      <c r="ACU49" s="361"/>
      <c r="ACV49" s="361"/>
      <c r="ACW49" s="361"/>
      <c r="ACX49" s="361"/>
      <c r="ACY49" s="361"/>
      <c r="ACZ49" s="361"/>
      <c r="ADA49" s="361"/>
      <c r="ADB49" s="361"/>
      <c r="ADC49" s="361"/>
      <c r="ADD49" s="361"/>
      <c r="ADE49" s="361"/>
      <c r="ADF49" s="361"/>
      <c r="ADG49" s="361"/>
      <c r="ADH49" s="361"/>
      <c r="ADI49" s="361"/>
      <c r="ADJ49" s="361"/>
      <c r="ADK49" s="361"/>
      <c r="ADL49" s="361"/>
      <c r="ADM49" s="361"/>
      <c r="ADN49" s="361"/>
      <c r="ADO49" s="361"/>
      <c r="ADP49" s="361"/>
      <c r="ADQ49" s="361"/>
      <c r="ADR49" s="361"/>
      <c r="ADS49" s="361"/>
      <c r="ADT49" s="361"/>
      <c r="ADU49" s="361"/>
      <c r="ADV49" s="361"/>
      <c r="ADW49" s="361"/>
      <c r="ADX49" s="361"/>
      <c r="ADY49" s="361"/>
      <c r="ADZ49" s="361"/>
      <c r="AEA49" s="361"/>
      <c r="AEB49" s="361"/>
      <c r="AEC49" s="361"/>
      <c r="AED49" s="361"/>
      <c r="AEE49" s="361"/>
      <c r="AEF49" s="361"/>
      <c r="AEG49" s="361"/>
      <c r="AEH49" s="361"/>
      <c r="AEI49" s="361"/>
      <c r="AEJ49" s="361"/>
      <c r="AEK49" s="361"/>
      <c r="AEL49" s="361"/>
      <c r="AEM49" s="361"/>
      <c r="AEN49" s="361"/>
      <c r="AEO49" s="361"/>
      <c r="AEP49" s="361"/>
      <c r="AEQ49" s="361"/>
      <c r="AER49" s="361"/>
      <c r="AES49" s="361"/>
      <c r="AET49" s="361"/>
      <c r="AEU49" s="361"/>
      <c r="AEV49" s="361"/>
      <c r="AEW49" s="361"/>
      <c r="AEX49" s="361"/>
      <c r="AEY49" s="361"/>
      <c r="AEZ49" s="361"/>
      <c r="AFA49" s="361"/>
      <c r="AFB49" s="361"/>
      <c r="AFC49" s="361"/>
      <c r="AFD49" s="361"/>
      <c r="AFE49" s="361"/>
      <c r="AFF49" s="361"/>
      <c r="AFG49" s="361"/>
      <c r="AFH49" s="361"/>
      <c r="AFI49" s="361"/>
      <c r="AFJ49" s="361"/>
      <c r="AFK49" s="361"/>
      <c r="AFL49" s="361"/>
      <c r="AFM49" s="361"/>
      <c r="AFN49" s="361"/>
      <c r="AFO49" s="361"/>
      <c r="AFP49" s="361"/>
      <c r="AFQ49" s="361"/>
      <c r="AFR49" s="361"/>
      <c r="AFS49" s="361"/>
      <c r="AFT49" s="361"/>
      <c r="AFU49" s="361"/>
      <c r="AFV49" s="361"/>
      <c r="AFW49" s="361"/>
      <c r="AFX49" s="361"/>
      <c r="AFY49" s="361"/>
      <c r="AFZ49" s="361"/>
      <c r="AGA49" s="361"/>
    </row>
    <row r="50" spans="1:859" s="169" customFormat="1" ht="33.950000000000003" customHeight="1" x14ac:dyDescent="0.2">
      <c r="A50" s="77" t="str">
        <f ca="1">IF((O50="X"),"■",IF(OR((O50&gt;=120),(O50="N/A")),"▲",IF(AND((O50&gt;=90),(O50&lt;120)),"►",IF(AND((O50&lt;90),(O50&gt;=0)),"◄",IF((O50&lt;0),"▼","")))))</f>
        <v>■</v>
      </c>
      <c r="B50" s="77" t="s">
        <v>20</v>
      </c>
      <c r="C50" s="91" t="s">
        <v>217</v>
      </c>
      <c r="D50" s="77" t="s">
        <v>22</v>
      </c>
      <c r="E50" s="77" t="s">
        <v>218</v>
      </c>
      <c r="F50" s="77" t="s">
        <v>219</v>
      </c>
      <c r="G50" s="146" t="s">
        <v>220</v>
      </c>
      <c r="H50" s="77" t="s">
        <v>221</v>
      </c>
      <c r="I50" s="92">
        <v>35460</v>
      </c>
      <c r="J50" s="201"/>
      <c r="K50" s="201">
        <f>I50-J50</f>
        <v>35460</v>
      </c>
      <c r="L50" s="91" t="s">
        <v>519</v>
      </c>
      <c r="M50" s="90">
        <v>41618</v>
      </c>
      <c r="N50" s="90">
        <v>41983</v>
      </c>
      <c r="O50" s="77" t="str">
        <f ca="1">IF((N50="INDETERMINADO"),"N/A",IF((L50="ENCERRADO"),"X",(N50-TODAY())))</f>
        <v>X</v>
      </c>
      <c r="P50" s="77" t="s">
        <v>50</v>
      </c>
      <c r="Q50" s="91" t="s">
        <v>51</v>
      </c>
      <c r="R50" s="77"/>
      <c r="S50" s="91" t="s">
        <v>87</v>
      </c>
      <c r="T50" s="77" t="s">
        <v>30</v>
      </c>
      <c r="U50" s="77" t="s">
        <v>43</v>
      </c>
      <c r="V50" s="167" t="s">
        <v>1095</v>
      </c>
      <c r="W50" s="184"/>
      <c r="X50" s="361"/>
      <c r="Y50" s="361"/>
      <c r="Z50" s="361"/>
      <c r="AA50" s="361"/>
      <c r="AB50" s="361"/>
      <c r="AC50" s="361"/>
      <c r="AD50" s="361"/>
      <c r="AE50" s="361"/>
      <c r="AF50" s="361"/>
      <c r="AG50" s="361"/>
      <c r="AH50" s="361"/>
      <c r="AI50" s="361"/>
      <c r="AJ50" s="361"/>
      <c r="AK50" s="361"/>
      <c r="AL50" s="361"/>
      <c r="AM50" s="361"/>
      <c r="AN50" s="361"/>
      <c r="AO50" s="361"/>
      <c r="AP50" s="361"/>
      <c r="AQ50" s="361"/>
      <c r="AR50" s="361"/>
      <c r="AS50" s="361"/>
      <c r="AT50" s="361"/>
      <c r="AU50" s="361"/>
      <c r="AV50" s="361"/>
      <c r="AW50" s="361"/>
      <c r="AX50" s="361"/>
      <c r="AY50" s="361"/>
      <c r="AZ50" s="361"/>
      <c r="BA50" s="361"/>
      <c r="BB50" s="361"/>
      <c r="BC50" s="361"/>
      <c r="BD50" s="361"/>
      <c r="BE50" s="361"/>
      <c r="BF50" s="361"/>
      <c r="BG50" s="361"/>
      <c r="BH50" s="361"/>
      <c r="BI50" s="361"/>
      <c r="BJ50" s="361"/>
      <c r="BK50" s="361"/>
      <c r="BL50" s="361"/>
      <c r="BM50" s="361"/>
      <c r="BN50" s="361"/>
      <c r="BO50" s="361"/>
      <c r="BP50" s="361"/>
      <c r="BQ50" s="361"/>
      <c r="BR50" s="361"/>
      <c r="BS50" s="361"/>
      <c r="BT50" s="361"/>
      <c r="BU50" s="361"/>
      <c r="BV50" s="361"/>
      <c r="BW50" s="361"/>
      <c r="BX50" s="361"/>
      <c r="BY50" s="361"/>
      <c r="BZ50" s="361"/>
      <c r="CA50" s="361"/>
      <c r="CB50" s="361"/>
      <c r="CC50" s="361"/>
      <c r="CD50" s="361"/>
      <c r="CE50" s="361"/>
      <c r="CF50" s="361"/>
      <c r="CG50" s="361"/>
      <c r="CH50" s="361"/>
      <c r="CI50" s="361"/>
      <c r="CJ50" s="361"/>
      <c r="CK50" s="361"/>
      <c r="CL50" s="361"/>
      <c r="CM50" s="361"/>
      <c r="CN50" s="361"/>
      <c r="CO50" s="361"/>
      <c r="CP50" s="361"/>
      <c r="CQ50" s="361"/>
      <c r="CR50" s="361"/>
      <c r="CS50" s="361"/>
      <c r="CT50" s="361"/>
      <c r="CU50" s="361"/>
      <c r="CV50" s="361"/>
      <c r="CW50" s="361"/>
      <c r="CX50" s="361"/>
      <c r="CY50" s="361"/>
      <c r="CZ50" s="361"/>
      <c r="DA50" s="361"/>
      <c r="DB50" s="361"/>
      <c r="DC50" s="361"/>
      <c r="DD50" s="361"/>
      <c r="DE50" s="361"/>
      <c r="DF50" s="361"/>
      <c r="DG50" s="361"/>
      <c r="DH50" s="361"/>
      <c r="DI50" s="361"/>
      <c r="DJ50" s="361"/>
      <c r="DK50" s="361"/>
      <c r="DL50" s="361"/>
      <c r="DM50" s="361"/>
      <c r="DN50" s="361"/>
      <c r="DO50" s="361"/>
      <c r="DP50" s="361"/>
      <c r="DQ50" s="361"/>
      <c r="DR50" s="361"/>
      <c r="DS50" s="361"/>
      <c r="DT50" s="361"/>
      <c r="DU50" s="361"/>
      <c r="DV50" s="361"/>
      <c r="DW50" s="361"/>
      <c r="DX50" s="361"/>
      <c r="DY50" s="361"/>
      <c r="DZ50" s="361"/>
      <c r="EA50" s="361"/>
      <c r="EB50" s="361"/>
      <c r="EC50" s="361"/>
      <c r="ED50" s="361"/>
      <c r="EE50" s="361"/>
      <c r="EF50" s="361"/>
      <c r="EG50" s="361"/>
      <c r="EH50" s="361"/>
      <c r="EI50" s="361"/>
      <c r="EJ50" s="361"/>
      <c r="EK50" s="361"/>
      <c r="EL50" s="361"/>
      <c r="EM50" s="361"/>
      <c r="EN50" s="361"/>
      <c r="EO50" s="361"/>
      <c r="EP50" s="361"/>
      <c r="EQ50" s="361"/>
      <c r="ER50" s="361"/>
      <c r="ES50" s="361"/>
      <c r="ET50" s="361"/>
      <c r="EU50" s="361"/>
      <c r="EV50" s="361"/>
      <c r="EW50" s="361"/>
      <c r="EX50" s="361"/>
      <c r="EY50" s="361"/>
      <c r="EZ50" s="361"/>
      <c r="FA50" s="361"/>
      <c r="FB50" s="361"/>
      <c r="FC50" s="361"/>
      <c r="FD50" s="361"/>
      <c r="FE50" s="361"/>
      <c r="FF50" s="361"/>
      <c r="FG50" s="361"/>
      <c r="FH50" s="361"/>
      <c r="FI50" s="361"/>
      <c r="FJ50" s="361"/>
      <c r="FK50" s="361"/>
      <c r="FL50" s="361"/>
      <c r="FM50" s="361"/>
      <c r="FN50" s="361"/>
      <c r="FO50" s="361"/>
      <c r="FP50" s="361"/>
      <c r="FQ50" s="361"/>
      <c r="FR50" s="361"/>
      <c r="FS50" s="361"/>
      <c r="FT50" s="361"/>
      <c r="FU50" s="361"/>
      <c r="FV50" s="361"/>
      <c r="FW50" s="361"/>
      <c r="FX50" s="361"/>
      <c r="FY50" s="361"/>
      <c r="FZ50" s="361"/>
      <c r="GA50" s="361"/>
      <c r="GB50" s="361"/>
      <c r="GC50" s="361"/>
      <c r="GD50" s="361"/>
      <c r="GE50" s="361"/>
      <c r="GF50" s="361"/>
      <c r="GG50" s="361"/>
      <c r="GH50" s="361"/>
      <c r="GI50" s="361"/>
      <c r="GJ50" s="361"/>
      <c r="GK50" s="361"/>
      <c r="GL50" s="361"/>
      <c r="GM50" s="361"/>
      <c r="GN50" s="361"/>
      <c r="GO50" s="361"/>
      <c r="GP50" s="361"/>
      <c r="GQ50" s="361"/>
      <c r="GR50" s="361"/>
      <c r="GS50" s="361"/>
      <c r="GT50" s="361"/>
      <c r="GU50" s="361"/>
      <c r="GV50" s="361"/>
      <c r="GW50" s="361"/>
      <c r="GX50" s="361"/>
      <c r="GY50" s="361"/>
      <c r="GZ50" s="361"/>
      <c r="HA50" s="361"/>
      <c r="HB50" s="361"/>
      <c r="HC50" s="361"/>
      <c r="HD50" s="361"/>
      <c r="HE50" s="361"/>
      <c r="HF50" s="361"/>
      <c r="HG50" s="361"/>
      <c r="HH50" s="361"/>
      <c r="HI50" s="361"/>
      <c r="HJ50" s="361"/>
      <c r="HK50" s="361"/>
      <c r="HL50" s="361"/>
      <c r="HM50" s="361"/>
      <c r="HN50" s="361"/>
      <c r="HO50" s="361"/>
      <c r="HP50" s="361"/>
      <c r="HQ50" s="361"/>
      <c r="HR50" s="361"/>
      <c r="HS50" s="361"/>
      <c r="HT50" s="361"/>
      <c r="HU50" s="361"/>
      <c r="HV50" s="361"/>
      <c r="HW50" s="361"/>
      <c r="HX50" s="361"/>
      <c r="HY50" s="361"/>
      <c r="HZ50" s="361"/>
      <c r="IA50" s="361"/>
      <c r="IB50" s="361"/>
      <c r="IC50" s="361"/>
      <c r="ID50" s="361"/>
      <c r="IE50" s="361"/>
      <c r="IF50" s="361"/>
      <c r="IG50" s="361"/>
      <c r="IH50" s="361"/>
      <c r="II50" s="361"/>
      <c r="IJ50" s="361"/>
      <c r="IK50" s="361"/>
      <c r="IL50" s="361"/>
      <c r="IM50" s="361"/>
      <c r="IN50" s="361"/>
      <c r="IO50" s="361"/>
      <c r="IP50" s="361"/>
      <c r="IQ50" s="361"/>
      <c r="IR50" s="361"/>
      <c r="IS50" s="361"/>
      <c r="IT50" s="361"/>
      <c r="IU50" s="361"/>
      <c r="IV50" s="361"/>
      <c r="IW50" s="361"/>
      <c r="IX50" s="361"/>
      <c r="IY50" s="361"/>
      <c r="IZ50" s="361"/>
      <c r="JA50" s="361"/>
      <c r="JB50" s="361"/>
      <c r="JC50" s="361"/>
      <c r="JD50" s="361"/>
      <c r="JE50" s="361"/>
      <c r="JF50" s="361"/>
      <c r="JG50" s="361"/>
      <c r="JH50" s="361"/>
      <c r="JI50" s="361"/>
      <c r="JJ50" s="361"/>
      <c r="JK50" s="361"/>
      <c r="JL50" s="361"/>
      <c r="JM50" s="361"/>
      <c r="JN50" s="361"/>
      <c r="JO50" s="361"/>
      <c r="JP50" s="361"/>
      <c r="JQ50" s="361"/>
      <c r="JR50" s="361"/>
      <c r="JS50" s="361"/>
      <c r="JT50" s="361"/>
      <c r="JU50" s="361"/>
      <c r="JV50" s="361"/>
      <c r="JW50" s="361"/>
      <c r="JX50" s="361"/>
      <c r="JY50" s="361"/>
      <c r="JZ50" s="361"/>
      <c r="KA50" s="361"/>
      <c r="KB50" s="361"/>
      <c r="KC50" s="361"/>
      <c r="KD50" s="361"/>
      <c r="KE50" s="361"/>
      <c r="KF50" s="361"/>
      <c r="KG50" s="361"/>
      <c r="KH50" s="361"/>
      <c r="KI50" s="361"/>
      <c r="KJ50" s="361"/>
      <c r="KK50" s="361"/>
      <c r="KL50" s="361"/>
      <c r="KM50" s="361"/>
      <c r="KN50" s="361"/>
      <c r="KO50" s="361"/>
      <c r="KP50" s="361"/>
      <c r="KQ50" s="361"/>
      <c r="KR50" s="361"/>
      <c r="KS50" s="361"/>
      <c r="KT50" s="361"/>
      <c r="KU50" s="361"/>
      <c r="KV50" s="361"/>
      <c r="KW50" s="361"/>
      <c r="KX50" s="361"/>
      <c r="KY50" s="361"/>
      <c r="KZ50" s="361"/>
      <c r="LA50" s="361"/>
      <c r="LB50" s="361"/>
      <c r="LC50" s="361"/>
      <c r="LD50" s="361"/>
      <c r="LE50" s="361"/>
      <c r="LF50" s="361"/>
      <c r="LG50" s="361"/>
      <c r="LH50" s="361"/>
      <c r="LI50" s="361"/>
      <c r="LJ50" s="361"/>
      <c r="LK50" s="361"/>
      <c r="LL50" s="361"/>
      <c r="LM50" s="361"/>
      <c r="LN50" s="361"/>
      <c r="LO50" s="361"/>
      <c r="LP50" s="361"/>
      <c r="LQ50" s="361"/>
      <c r="LR50" s="361"/>
      <c r="LS50" s="361"/>
      <c r="LT50" s="361"/>
      <c r="LU50" s="361"/>
      <c r="LV50" s="361"/>
      <c r="LW50" s="361"/>
      <c r="LX50" s="361"/>
      <c r="LY50" s="361"/>
      <c r="LZ50" s="361"/>
      <c r="MA50" s="361"/>
      <c r="MB50" s="361"/>
      <c r="MC50" s="361"/>
      <c r="MD50" s="361"/>
      <c r="ME50" s="361"/>
      <c r="MF50" s="361"/>
      <c r="MG50" s="361"/>
      <c r="MH50" s="361"/>
      <c r="MI50" s="361"/>
      <c r="MJ50" s="361"/>
      <c r="MK50" s="361"/>
      <c r="ML50" s="361"/>
      <c r="MM50" s="361"/>
      <c r="MN50" s="361"/>
      <c r="MO50" s="361"/>
      <c r="MP50" s="361"/>
      <c r="MQ50" s="361"/>
      <c r="MR50" s="361"/>
      <c r="MS50" s="361"/>
      <c r="MT50" s="361"/>
      <c r="MU50" s="361"/>
      <c r="MV50" s="361"/>
      <c r="MW50" s="361"/>
      <c r="MX50" s="361"/>
      <c r="MY50" s="361"/>
      <c r="MZ50" s="361"/>
      <c r="NA50" s="361"/>
      <c r="NB50" s="361"/>
      <c r="NC50" s="361"/>
      <c r="ND50" s="361"/>
      <c r="NE50" s="361"/>
      <c r="NF50" s="361"/>
      <c r="NG50" s="361"/>
      <c r="NH50" s="361"/>
      <c r="NI50" s="361"/>
      <c r="NJ50" s="361"/>
      <c r="NK50" s="361"/>
      <c r="NL50" s="361"/>
      <c r="NM50" s="361"/>
      <c r="NN50" s="361"/>
      <c r="NO50" s="361"/>
      <c r="NP50" s="361"/>
      <c r="NQ50" s="361"/>
      <c r="NR50" s="361"/>
      <c r="NS50" s="361"/>
      <c r="NT50" s="361"/>
      <c r="NU50" s="361"/>
      <c r="NV50" s="361"/>
      <c r="NW50" s="361"/>
      <c r="NX50" s="361"/>
      <c r="NY50" s="361"/>
      <c r="NZ50" s="361"/>
      <c r="OA50" s="361"/>
      <c r="OB50" s="361"/>
      <c r="OC50" s="361"/>
      <c r="OD50" s="361"/>
      <c r="OE50" s="361"/>
      <c r="OF50" s="361"/>
      <c r="OG50" s="361"/>
      <c r="OH50" s="361"/>
      <c r="OI50" s="361"/>
      <c r="OJ50" s="361"/>
      <c r="OK50" s="361"/>
      <c r="OL50" s="361"/>
      <c r="OM50" s="361"/>
      <c r="ON50" s="361"/>
      <c r="OO50" s="361"/>
      <c r="OP50" s="361"/>
      <c r="OQ50" s="361"/>
      <c r="OR50" s="361"/>
      <c r="OS50" s="361"/>
      <c r="OT50" s="361"/>
      <c r="OU50" s="361"/>
      <c r="OV50" s="361"/>
      <c r="OW50" s="361"/>
      <c r="OX50" s="361"/>
      <c r="OY50" s="361"/>
      <c r="OZ50" s="361"/>
      <c r="PA50" s="361"/>
      <c r="PB50" s="361"/>
      <c r="PC50" s="361"/>
      <c r="PD50" s="361"/>
      <c r="PE50" s="361"/>
      <c r="PF50" s="361"/>
      <c r="PG50" s="361"/>
      <c r="PH50" s="361"/>
      <c r="PI50" s="361"/>
      <c r="PJ50" s="361"/>
      <c r="PK50" s="361"/>
      <c r="PL50" s="361"/>
      <c r="PM50" s="361"/>
      <c r="PN50" s="361"/>
      <c r="PO50" s="361"/>
      <c r="PP50" s="361"/>
      <c r="PQ50" s="361"/>
      <c r="PR50" s="361"/>
      <c r="PS50" s="361"/>
      <c r="PT50" s="361"/>
      <c r="PU50" s="361"/>
      <c r="PV50" s="361"/>
      <c r="PW50" s="361"/>
      <c r="PX50" s="361"/>
      <c r="PY50" s="361"/>
      <c r="PZ50" s="361"/>
      <c r="QA50" s="361"/>
      <c r="QB50" s="361"/>
      <c r="QC50" s="361"/>
      <c r="QD50" s="361"/>
      <c r="QE50" s="361"/>
      <c r="QF50" s="361"/>
      <c r="QG50" s="361"/>
      <c r="QH50" s="361"/>
      <c r="QI50" s="361"/>
      <c r="QJ50" s="361"/>
      <c r="QK50" s="361"/>
      <c r="QL50" s="361"/>
      <c r="QM50" s="361"/>
      <c r="QN50" s="361"/>
      <c r="QO50" s="361"/>
      <c r="QP50" s="361"/>
      <c r="QQ50" s="361"/>
      <c r="QR50" s="361"/>
      <c r="QS50" s="361"/>
      <c r="QT50" s="361"/>
      <c r="QU50" s="361"/>
      <c r="QV50" s="361"/>
      <c r="QW50" s="361"/>
      <c r="QX50" s="361"/>
      <c r="QY50" s="361"/>
      <c r="QZ50" s="361"/>
      <c r="RA50" s="361"/>
      <c r="RB50" s="361"/>
      <c r="RC50" s="361"/>
      <c r="RD50" s="361"/>
      <c r="RE50" s="361"/>
      <c r="RF50" s="361"/>
      <c r="RG50" s="361"/>
      <c r="RH50" s="361"/>
      <c r="RI50" s="361"/>
      <c r="RJ50" s="361"/>
      <c r="RK50" s="361"/>
      <c r="RL50" s="361"/>
      <c r="RM50" s="361"/>
      <c r="RN50" s="361"/>
      <c r="RO50" s="361"/>
      <c r="RP50" s="361"/>
      <c r="RQ50" s="361"/>
      <c r="RR50" s="361"/>
      <c r="RS50" s="361"/>
      <c r="RT50" s="361"/>
      <c r="RU50" s="361"/>
      <c r="RV50" s="361"/>
      <c r="RW50" s="361"/>
      <c r="RX50" s="361"/>
      <c r="RY50" s="361"/>
      <c r="RZ50" s="361"/>
      <c r="SA50" s="361"/>
      <c r="SB50" s="361"/>
      <c r="SC50" s="361"/>
      <c r="SD50" s="361"/>
      <c r="SE50" s="361"/>
      <c r="SF50" s="361"/>
      <c r="SG50" s="361"/>
      <c r="SH50" s="361"/>
      <c r="SI50" s="361"/>
      <c r="SJ50" s="361"/>
      <c r="SK50" s="361"/>
      <c r="SL50" s="361"/>
      <c r="SM50" s="361"/>
      <c r="SN50" s="361"/>
      <c r="SO50" s="361"/>
      <c r="SP50" s="361"/>
      <c r="SQ50" s="361"/>
      <c r="SR50" s="361"/>
      <c r="SS50" s="361"/>
      <c r="ST50" s="361"/>
      <c r="SU50" s="361"/>
      <c r="SV50" s="361"/>
      <c r="SW50" s="361"/>
      <c r="SX50" s="361"/>
      <c r="SY50" s="361"/>
      <c r="SZ50" s="361"/>
      <c r="TA50" s="361"/>
      <c r="TB50" s="361"/>
      <c r="TC50" s="361"/>
      <c r="TD50" s="361"/>
      <c r="TE50" s="361"/>
      <c r="TF50" s="361"/>
      <c r="TG50" s="361"/>
      <c r="TH50" s="361"/>
      <c r="TI50" s="361"/>
      <c r="TJ50" s="361"/>
      <c r="TK50" s="361"/>
      <c r="TL50" s="361"/>
      <c r="TM50" s="361"/>
      <c r="TN50" s="361"/>
      <c r="TO50" s="361"/>
      <c r="TP50" s="361"/>
      <c r="TQ50" s="361"/>
      <c r="TR50" s="361"/>
      <c r="TS50" s="361"/>
      <c r="TT50" s="361"/>
      <c r="TU50" s="361"/>
      <c r="TV50" s="361"/>
      <c r="TW50" s="361"/>
      <c r="TX50" s="361"/>
      <c r="TY50" s="361"/>
      <c r="TZ50" s="361"/>
      <c r="UA50" s="361"/>
      <c r="UB50" s="361"/>
      <c r="UC50" s="361"/>
      <c r="UD50" s="361"/>
      <c r="UE50" s="361"/>
      <c r="UF50" s="361"/>
      <c r="UG50" s="361"/>
      <c r="UH50" s="361"/>
      <c r="UI50" s="361"/>
      <c r="UJ50" s="361"/>
      <c r="UK50" s="361"/>
      <c r="UL50" s="361"/>
      <c r="UM50" s="361"/>
      <c r="UN50" s="361"/>
      <c r="UO50" s="361"/>
      <c r="UP50" s="361"/>
      <c r="UQ50" s="361"/>
      <c r="UR50" s="361"/>
      <c r="US50" s="361"/>
      <c r="UT50" s="361"/>
      <c r="UU50" s="361"/>
      <c r="UV50" s="361"/>
      <c r="UW50" s="361"/>
      <c r="UX50" s="361"/>
      <c r="UY50" s="361"/>
      <c r="UZ50" s="361"/>
      <c r="VA50" s="361"/>
      <c r="VB50" s="361"/>
      <c r="VC50" s="361"/>
      <c r="VD50" s="361"/>
      <c r="VE50" s="361"/>
      <c r="VF50" s="361"/>
      <c r="VG50" s="361"/>
      <c r="VH50" s="361"/>
      <c r="VI50" s="361"/>
      <c r="VJ50" s="361"/>
      <c r="VK50" s="361"/>
      <c r="VL50" s="361"/>
      <c r="VM50" s="361"/>
      <c r="VN50" s="361"/>
      <c r="VO50" s="361"/>
      <c r="VP50" s="361"/>
      <c r="VQ50" s="361"/>
      <c r="VR50" s="361"/>
      <c r="VS50" s="361"/>
      <c r="VT50" s="361"/>
      <c r="VU50" s="361"/>
      <c r="VV50" s="361"/>
      <c r="VW50" s="361"/>
      <c r="VX50" s="361"/>
      <c r="VY50" s="361"/>
      <c r="VZ50" s="361"/>
      <c r="WA50" s="361"/>
      <c r="WB50" s="361"/>
      <c r="WC50" s="361"/>
      <c r="WD50" s="361"/>
      <c r="WE50" s="361"/>
      <c r="WF50" s="361"/>
      <c r="WG50" s="361"/>
      <c r="WH50" s="361"/>
      <c r="WI50" s="361"/>
      <c r="WJ50" s="361"/>
      <c r="WK50" s="361"/>
      <c r="WL50" s="361"/>
      <c r="WM50" s="361"/>
      <c r="WN50" s="361"/>
      <c r="WO50" s="361"/>
      <c r="WP50" s="361"/>
      <c r="WQ50" s="361"/>
      <c r="WR50" s="361"/>
      <c r="WS50" s="361"/>
      <c r="WT50" s="361"/>
      <c r="WU50" s="361"/>
      <c r="WV50" s="361"/>
      <c r="WW50" s="361"/>
      <c r="WX50" s="361"/>
      <c r="WY50" s="361"/>
      <c r="WZ50" s="361"/>
      <c r="XA50" s="361"/>
      <c r="XB50" s="361"/>
      <c r="XC50" s="361"/>
      <c r="XD50" s="361"/>
      <c r="XE50" s="361"/>
      <c r="XF50" s="361"/>
      <c r="XG50" s="361"/>
      <c r="XH50" s="361"/>
      <c r="XI50" s="361"/>
      <c r="XJ50" s="361"/>
      <c r="XK50" s="361"/>
      <c r="XL50" s="361"/>
      <c r="XM50" s="361"/>
      <c r="XN50" s="361"/>
      <c r="XO50" s="361"/>
      <c r="XP50" s="361"/>
      <c r="XQ50" s="361"/>
      <c r="XR50" s="361"/>
      <c r="XS50" s="361"/>
      <c r="XT50" s="361"/>
      <c r="XU50" s="361"/>
      <c r="XV50" s="361"/>
      <c r="XW50" s="361"/>
      <c r="XX50" s="361"/>
      <c r="XY50" s="361"/>
      <c r="XZ50" s="361"/>
      <c r="YA50" s="361"/>
      <c r="YB50" s="361"/>
      <c r="YC50" s="361"/>
      <c r="YD50" s="361"/>
      <c r="YE50" s="361"/>
      <c r="YF50" s="361"/>
      <c r="YG50" s="361"/>
      <c r="YH50" s="361"/>
      <c r="YI50" s="361"/>
      <c r="YJ50" s="361"/>
      <c r="YK50" s="361"/>
      <c r="YL50" s="361"/>
      <c r="YM50" s="361"/>
      <c r="YN50" s="361"/>
      <c r="YO50" s="361"/>
      <c r="YP50" s="361"/>
      <c r="YQ50" s="361"/>
      <c r="YR50" s="361"/>
      <c r="YS50" s="361"/>
      <c r="YT50" s="361"/>
      <c r="YU50" s="361"/>
      <c r="YV50" s="361"/>
      <c r="YW50" s="361"/>
      <c r="YX50" s="361"/>
      <c r="YY50" s="361"/>
      <c r="YZ50" s="361"/>
      <c r="ZA50" s="361"/>
      <c r="ZB50" s="361"/>
      <c r="ZC50" s="361"/>
      <c r="ZD50" s="361"/>
      <c r="ZE50" s="361"/>
      <c r="ZF50" s="361"/>
      <c r="ZG50" s="361"/>
      <c r="ZH50" s="361"/>
      <c r="ZI50" s="361"/>
      <c r="ZJ50" s="361"/>
      <c r="ZK50" s="361"/>
      <c r="ZL50" s="361"/>
      <c r="ZM50" s="361"/>
      <c r="ZN50" s="361"/>
      <c r="ZO50" s="361"/>
      <c r="ZP50" s="361"/>
      <c r="ZQ50" s="361"/>
      <c r="ZR50" s="361"/>
      <c r="ZS50" s="361"/>
      <c r="ZT50" s="361"/>
      <c r="ZU50" s="361"/>
      <c r="ZV50" s="361"/>
      <c r="ZW50" s="361"/>
      <c r="ZX50" s="361"/>
      <c r="ZY50" s="361"/>
      <c r="ZZ50" s="361"/>
      <c r="AAA50" s="361"/>
      <c r="AAB50" s="361"/>
      <c r="AAC50" s="361"/>
      <c r="AAD50" s="361"/>
      <c r="AAE50" s="361"/>
      <c r="AAF50" s="361"/>
      <c r="AAG50" s="361"/>
      <c r="AAH50" s="361"/>
      <c r="AAI50" s="361"/>
      <c r="AAJ50" s="361"/>
      <c r="AAK50" s="361"/>
      <c r="AAL50" s="361"/>
      <c r="AAM50" s="361"/>
      <c r="AAN50" s="361"/>
      <c r="AAO50" s="361"/>
      <c r="AAP50" s="361"/>
      <c r="AAQ50" s="361"/>
      <c r="AAR50" s="361"/>
      <c r="AAS50" s="361"/>
      <c r="AAT50" s="361"/>
      <c r="AAU50" s="361"/>
      <c r="AAV50" s="361"/>
      <c r="AAW50" s="361"/>
      <c r="AAX50" s="361"/>
      <c r="AAY50" s="361"/>
      <c r="AAZ50" s="361"/>
      <c r="ABA50" s="361"/>
      <c r="ABB50" s="361"/>
      <c r="ABC50" s="361"/>
      <c r="ABD50" s="361"/>
      <c r="ABE50" s="361"/>
      <c r="ABF50" s="361"/>
      <c r="ABG50" s="361"/>
      <c r="ABH50" s="361"/>
      <c r="ABI50" s="361"/>
      <c r="ABJ50" s="361"/>
      <c r="ABK50" s="361"/>
      <c r="ABL50" s="361"/>
      <c r="ABM50" s="361"/>
      <c r="ABN50" s="361"/>
      <c r="ABO50" s="361"/>
      <c r="ABP50" s="361"/>
      <c r="ABQ50" s="361"/>
      <c r="ABR50" s="361"/>
      <c r="ABS50" s="361"/>
      <c r="ABT50" s="361"/>
      <c r="ABU50" s="361"/>
      <c r="ABV50" s="361"/>
      <c r="ABW50" s="361"/>
      <c r="ABX50" s="361"/>
      <c r="ABY50" s="361"/>
      <c r="ABZ50" s="361"/>
      <c r="ACA50" s="361"/>
      <c r="ACB50" s="361"/>
      <c r="ACC50" s="361"/>
      <c r="ACD50" s="361"/>
      <c r="ACE50" s="361"/>
      <c r="ACF50" s="361"/>
      <c r="ACG50" s="361"/>
      <c r="ACH50" s="361"/>
      <c r="ACI50" s="361"/>
      <c r="ACJ50" s="361"/>
      <c r="ACK50" s="361"/>
      <c r="ACL50" s="361"/>
      <c r="ACM50" s="361"/>
      <c r="ACN50" s="361"/>
      <c r="ACO50" s="361"/>
      <c r="ACP50" s="361"/>
      <c r="ACQ50" s="361"/>
      <c r="ACR50" s="361"/>
      <c r="ACS50" s="361"/>
      <c r="ACT50" s="361"/>
      <c r="ACU50" s="361"/>
      <c r="ACV50" s="361"/>
      <c r="ACW50" s="361"/>
      <c r="ACX50" s="361"/>
      <c r="ACY50" s="361"/>
      <c r="ACZ50" s="361"/>
      <c r="ADA50" s="361"/>
      <c r="ADB50" s="361"/>
      <c r="ADC50" s="361"/>
      <c r="ADD50" s="361"/>
      <c r="ADE50" s="361"/>
      <c r="ADF50" s="361"/>
      <c r="ADG50" s="361"/>
      <c r="ADH50" s="361"/>
      <c r="ADI50" s="361"/>
      <c r="ADJ50" s="361"/>
      <c r="ADK50" s="361"/>
      <c r="ADL50" s="361"/>
      <c r="ADM50" s="361"/>
      <c r="ADN50" s="361"/>
      <c r="ADO50" s="361"/>
      <c r="ADP50" s="361"/>
      <c r="ADQ50" s="361"/>
      <c r="ADR50" s="361"/>
      <c r="ADS50" s="361"/>
      <c r="ADT50" s="361"/>
      <c r="ADU50" s="361"/>
      <c r="ADV50" s="361"/>
      <c r="ADW50" s="361"/>
      <c r="ADX50" s="361"/>
      <c r="ADY50" s="361"/>
      <c r="ADZ50" s="361"/>
      <c r="AEA50" s="361"/>
      <c r="AEB50" s="361"/>
      <c r="AEC50" s="361"/>
      <c r="AED50" s="361"/>
      <c r="AEE50" s="361"/>
      <c r="AEF50" s="361"/>
      <c r="AEG50" s="361"/>
      <c r="AEH50" s="361"/>
      <c r="AEI50" s="361"/>
      <c r="AEJ50" s="361"/>
      <c r="AEK50" s="361"/>
      <c r="AEL50" s="361"/>
      <c r="AEM50" s="361"/>
      <c r="AEN50" s="361"/>
      <c r="AEO50" s="361"/>
      <c r="AEP50" s="361"/>
      <c r="AEQ50" s="361"/>
      <c r="AER50" s="361"/>
      <c r="AES50" s="361"/>
      <c r="AET50" s="361"/>
      <c r="AEU50" s="361"/>
      <c r="AEV50" s="361"/>
      <c r="AEW50" s="361"/>
      <c r="AEX50" s="361"/>
      <c r="AEY50" s="361"/>
      <c r="AEZ50" s="361"/>
      <c r="AFA50" s="361"/>
      <c r="AFB50" s="361"/>
      <c r="AFC50" s="361"/>
      <c r="AFD50" s="361"/>
      <c r="AFE50" s="361"/>
      <c r="AFF50" s="361"/>
      <c r="AFG50" s="361"/>
      <c r="AFH50" s="361"/>
      <c r="AFI50" s="361"/>
      <c r="AFJ50" s="361"/>
      <c r="AFK50" s="361"/>
      <c r="AFL50" s="361"/>
      <c r="AFM50" s="361"/>
      <c r="AFN50" s="361"/>
      <c r="AFO50" s="361"/>
      <c r="AFP50" s="361"/>
      <c r="AFQ50" s="361"/>
      <c r="AFR50" s="361"/>
      <c r="AFS50" s="361"/>
      <c r="AFT50" s="361"/>
      <c r="AFU50" s="361"/>
      <c r="AFV50" s="361"/>
      <c r="AFW50" s="361"/>
      <c r="AFX50" s="361"/>
      <c r="AFY50" s="361"/>
      <c r="AFZ50" s="361"/>
      <c r="AGA50" s="361"/>
    </row>
    <row r="51" spans="1:859" s="169" customFormat="1" ht="33.950000000000003" customHeight="1" x14ac:dyDescent="0.2">
      <c r="A51" s="77" t="str">
        <f ca="1">IF((O51="X"),"■",IF(OR((O51&gt;=120),(O51="N/A")),"▲",IF(AND((O51&gt;=90),(O51&lt;120)),"►",IF(AND((O51&lt;90),(O51&gt;=0)),"◄",IF((O51&lt;0),"▼","")))))</f>
        <v>■</v>
      </c>
      <c r="B51" s="77" t="s">
        <v>20</v>
      </c>
      <c r="C51" s="77" t="s">
        <v>192</v>
      </c>
      <c r="D51" s="77" t="s">
        <v>22</v>
      </c>
      <c r="E51" s="77" t="s">
        <v>193</v>
      </c>
      <c r="F51" s="77" t="s">
        <v>194</v>
      </c>
      <c r="G51" s="146" t="s">
        <v>195</v>
      </c>
      <c r="H51" s="77" t="s">
        <v>196</v>
      </c>
      <c r="I51" s="92">
        <v>7500</v>
      </c>
      <c r="J51" s="201"/>
      <c r="K51" s="201">
        <f>I51-J51</f>
        <v>7500</v>
      </c>
      <c r="L51" s="91" t="s">
        <v>519</v>
      </c>
      <c r="M51" s="90">
        <v>41590</v>
      </c>
      <c r="N51" s="90">
        <v>41955</v>
      </c>
      <c r="O51" s="77" t="str">
        <f ca="1">IF((N51="INDETERMINADO"),"N/A",IF((L51="ENCERRADO"),"X",(N51-TODAY())))</f>
        <v>X</v>
      </c>
      <c r="P51" s="77" t="s">
        <v>197</v>
      </c>
      <c r="Q51" s="91" t="s">
        <v>51</v>
      </c>
      <c r="R51" s="77" t="s">
        <v>30</v>
      </c>
      <c r="S51" s="91" t="s">
        <v>167</v>
      </c>
      <c r="T51" s="77" t="s">
        <v>30</v>
      </c>
      <c r="U51" s="77" t="s">
        <v>30</v>
      </c>
      <c r="V51" s="167" t="s">
        <v>1095</v>
      </c>
      <c r="W51" s="184"/>
      <c r="X51" s="361"/>
      <c r="Y51" s="361"/>
      <c r="Z51" s="361"/>
      <c r="AA51" s="361"/>
      <c r="AB51" s="361"/>
      <c r="AC51" s="361"/>
      <c r="AD51" s="361"/>
      <c r="AE51" s="361"/>
      <c r="AF51" s="361"/>
      <c r="AG51" s="361"/>
      <c r="AH51" s="361"/>
      <c r="AI51" s="361"/>
      <c r="AJ51" s="361"/>
      <c r="AK51" s="361"/>
      <c r="AL51" s="361"/>
      <c r="AM51" s="361"/>
      <c r="AN51" s="361"/>
      <c r="AO51" s="361"/>
      <c r="AP51" s="361"/>
      <c r="AQ51" s="361"/>
      <c r="AR51" s="361"/>
      <c r="AS51" s="361"/>
      <c r="AT51" s="361"/>
      <c r="AU51" s="361"/>
      <c r="AV51" s="361"/>
      <c r="AW51" s="361"/>
      <c r="AX51" s="361"/>
      <c r="AY51" s="361"/>
      <c r="AZ51" s="361"/>
      <c r="BA51" s="361"/>
      <c r="BB51" s="361"/>
      <c r="BC51" s="361"/>
      <c r="BD51" s="361"/>
      <c r="BE51" s="361"/>
      <c r="BF51" s="361"/>
      <c r="BG51" s="361"/>
      <c r="BH51" s="361"/>
      <c r="BI51" s="361"/>
      <c r="BJ51" s="361"/>
      <c r="BK51" s="361"/>
      <c r="BL51" s="361"/>
      <c r="BM51" s="361"/>
      <c r="BN51" s="361"/>
      <c r="BO51" s="361"/>
      <c r="BP51" s="361"/>
      <c r="BQ51" s="361"/>
      <c r="BR51" s="361"/>
      <c r="BS51" s="361"/>
      <c r="BT51" s="361"/>
      <c r="BU51" s="361"/>
      <c r="BV51" s="361"/>
      <c r="BW51" s="361"/>
      <c r="BX51" s="361"/>
      <c r="BY51" s="361"/>
      <c r="BZ51" s="361"/>
      <c r="CA51" s="361"/>
      <c r="CB51" s="361"/>
      <c r="CC51" s="361"/>
      <c r="CD51" s="361"/>
      <c r="CE51" s="361"/>
      <c r="CF51" s="361"/>
      <c r="CG51" s="361"/>
      <c r="CH51" s="361"/>
      <c r="CI51" s="361"/>
      <c r="CJ51" s="361"/>
      <c r="CK51" s="361"/>
      <c r="CL51" s="361"/>
      <c r="CM51" s="361"/>
      <c r="CN51" s="361"/>
      <c r="CO51" s="361"/>
      <c r="CP51" s="361"/>
      <c r="CQ51" s="361"/>
      <c r="CR51" s="361"/>
      <c r="CS51" s="361"/>
      <c r="CT51" s="361"/>
      <c r="CU51" s="361"/>
      <c r="CV51" s="361"/>
      <c r="CW51" s="361"/>
      <c r="CX51" s="361"/>
      <c r="CY51" s="361"/>
      <c r="CZ51" s="361"/>
      <c r="DA51" s="361"/>
      <c r="DB51" s="361"/>
      <c r="DC51" s="361"/>
      <c r="DD51" s="361"/>
      <c r="DE51" s="361"/>
      <c r="DF51" s="361"/>
      <c r="DG51" s="361"/>
      <c r="DH51" s="361"/>
      <c r="DI51" s="361"/>
      <c r="DJ51" s="361"/>
      <c r="DK51" s="361"/>
      <c r="DL51" s="361"/>
      <c r="DM51" s="361"/>
      <c r="DN51" s="361"/>
      <c r="DO51" s="361"/>
      <c r="DP51" s="361"/>
      <c r="DQ51" s="361"/>
      <c r="DR51" s="361"/>
      <c r="DS51" s="361"/>
      <c r="DT51" s="361"/>
      <c r="DU51" s="361"/>
      <c r="DV51" s="361"/>
      <c r="DW51" s="361"/>
      <c r="DX51" s="361"/>
      <c r="DY51" s="361"/>
      <c r="DZ51" s="361"/>
      <c r="EA51" s="361"/>
      <c r="EB51" s="361"/>
      <c r="EC51" s="361"/>
      <c r="ED51" s="361"/>
      <c r="EE51" s="361"/>
      <c r="EF51" s="361"/>
      <c r="EG51" s="361"/>
      <c r="EH51" s="361"/>
      <c r="EI51" s="361"/>
      <c r="EJ51" s="361"/>
      <c r="EK51" s="361"/>
      <c r="EL51" s="361"/>
      <c r="EM51" s="361"/>
      <c r="EN51" s="361"/>
      <c r="EO51" s="361"/>
      <c r="EP51" s="361"/>
      <c r="EQ51" s="361"/>
      <c r="ER51" s="361"/>
      <c r="ES51" s="361"/>
      <c r="ET51" s="361"/>
      <c r="EU51" s="361"/>
      <c r="EV51" s="361"/>
      <c r="EW51" s="361"/>
      <c r="EX51" s="361"/>
      <c r="EY51" s="361"/>
      <c r="EZ51" s="361"/>
      <c r="FA51" s="361"/>
      <c r="FB51" s="361"/>
      <c r="FC51" s="361"/>
      <c r="FD51" s="361"/>
      <c r="FE51" s="361"/>
      <c r="FF51" s="361"/>
      <c r="FG51" s="361"/>
      <c r="FH51" s="361"/>
      <c r="FI51" s="361"/>
      <c r="FJ51" s="361"/>
      <c r="FK51" s="361"/>
      <c r="FL51" s="361"/>
      <c r="FM51" s="361"/>
      <c r="FN51" s="361"/>
      <c r="FO51" s="361"/>
      <c r="FP51" s="361"/>
      <c r="FQ51" s="361"/>
      <c r="FR51" s="361"/>
      <c r="FS51" s="361"/>
      <c r="FT51" s="361"/>
      <c r="FU51" s="361"/>
      <c r="FV51" s="361"/>
      <c r="FW51" s="361"/>
      <c r="FX51" s="361"/>
      <c r="FY51" s="361"/>
      <c r="FZ51" s="361"/>
      <c r="GA51" s="361"/>
      <c r="GB51" s="361"/>
      <c r="GC51" s="361"/>
      <c r="GD51" s="361"/>
      <c r="GE51" s="361"/>
      <c r="GF51" s="361"/>
      <c r="GG51" s="361"/>
      <c r="GH51" s="361"/>
      <c r="GI51" s="361"/>
      <c r="GJ51" s="361"/>
      <c r="GK51" s="361"/>
      <c r="GL51" s="361"/>
      <c r="GM51" s="361"/>
      <c r="GN51" s="361"/>
      <c r="GO51" s="361"/>
      <c r="GP51" s="361"/>
      <c r="GQ51" s="361"/>
      <c r="GR51" s="361"/>
      <c r="GS51" s="361"/>
      <c r="GT51" s="361"/>
      <c r="GU51" s="361"/>
      <c r="GV51" s="361"/>
      <c r="GW51" s="361"/>
      <c r="GX51" s="361"/>
      <c r="GY51" s="361"/>
      <c r="GZ51" s="361"/>
      <c r="HA51" s="361"/>
      <c r="HB51" s="361"/>
      <c r="HC51" s="361"/>
      <c r="HD51" s="361"/>
      <c r="HE51" s="361"/>
      <c r="HF51" s="361"/>
      <c r="HG51" s="361"/>
      <c r="HH51" s="361"/>
      <c r="HI51" s="361"/>
      <c r="HJ51" s="361"/>
      <c r="HK51" s="361"/>
      <c r="HL51" s="361"/>
      <c r="HM51" s="361"/>
      <c r="HN51" s="361"/>
      <c r="HO51" s="361"/>
      <c r="HP51" s="361"/>
      <c r="HQ51" s="361"/>
      <c r="HR51" s="361"/>
      <c r="HS51" s="361"/>
      <c r="HT51" s="361"/>
      <c r="HU51" s="361"/>
      <c r="HV51" s="361"/>
      <c r="HW51" s="361"/>
      <c r="HX51" s="361"/>
      <c r="HY51" s="361"/>
      <c r="HZ51" s="361"/>
      <c r="IA51" s="361"/>
      <c r="IB51" s="361"/>
      <c r="IC51" s="361"/>
      <c r="ID51" s="361"/>
      <c r="IE51" s="361"/>
      <c r="IF51" s="361"/>
      <c r="IG51" s="361"/>
      <c r="IH51" s="361"/>
      <c r="II51" s="361"/>
      <c r="IJ51" s="361"/>
      <c r="IK51" s="361"/>
      <c r="IL51" s="361"/>
      <c r="IM51" s="361"/>
      <c r="IN51" s="361"/>
      <c r="IO51" s="361"/>
      <c r="IP51" s="361"/>
      <c r="IQ51" s="361"/>
      <c r="IR51" s="361"/>
      <c r="IS51" s="361"/>
      <c r="IT51" s="361"/>
      <c r="IU51" s="361"/>
      <c r="IV51" s="361"/>
      <c r="IW51" s="361"/>
      <c r="IX51" s="361"/>
      <c r="IY51" s="361"/>
      <c r="IZ51" s="361"/>
      <c r="JA51" s="361"/>
      <c r="JB51" s="361"/>
      <c r="JC51" s="361"/>
      <c r="JD51" s="361"/>
      <c r="JE51" s="361"/>
      <c r="JF51" s="361"/>
      <c r="JG51" s="361"/>
      <c r="JH51" s="361"/>
      <c r="JI51" s="361"/>
      <c r="JJ51" s="361"/>
      <c r="JK51" s="361"/>
      <c r="JL51" s="361"/>
      <c r="JM51" s="361"/>
      <c r="JN51" s="361"/>
      <c r="JO51" s="361"/>
      <c r="JP51" s="361"/>
      <c r="JQ51" s="361"/>
      <c r="JR51" s="361"/>
      <c r="JS51" s="361"/>
      <c r="JT51" s="361"/>
      <c r="JU51" s="361"/>
      <c r="JV51" s="361"/>
      <c r="JW51" s="361"/>
      <c r="JX51" s="361"/>
      <c r="JY51" s="361"/>
      <c r="JZ51" s="361"/>
      <c r="KA51" s="361"/>
      <c r="KB51" s="361"/>
      <c r="KC51" s="361"/>
      <c r="KD51" s="361"/>
      <c r="KE51" s="361"/>
      <c r="KF51" s="361"/>
      <c r="KG51" s="361"/>
      <c r="KH51" s="361"/>
      <c r="KI51" s="361"/>
      <c r="KJ51" s="361"/>
      <c r="KK51" s="361"/>
      <c r="KL51" s="361"/>
      <c r="KM51" s="361"/>
      <c r="KN51" s="361"/>
      <c r="KO51" s="361"/>
      <c r="KP51" s="361"/>
      <c r="KQ51" s="361"/>
      <c r="KR51" s="361"/>
      <c r="KS51" s="361"/>
      <c r="KT51" s="361"/>
      <c r="KU51" s="361"/>
      <c r="KV51" s="361"/>
      <c r="KW51" s="361"/>
      <c r="KX51" s="361"/>
      <c r="KY51" s="361"/>
      <c r="KZ51" s="361"/>
      <c r="LA51" s="361"/>
      <c r="LB51" s="361"/>
      <c r="LC51" s="361"/>
      <c r="LD51" s="361"/>
      <c r="LE51" s="361"/>
      <c r="LF51" s="361"/>
      <c r="LG51" s="361"/>
      <c r="LH51" s="361"/>
      <c r="LI51" s="361"/>
      <c r="LJ51" s="361"/>
      <c r="LK51" s="361"/>
      <c r="LL51" s="361"/>
      <c r="LM51" s="361"/>
      <c r="LN51" s="361"/>
      <c r="LO51" s="361"/>
      <c r="LP51" s="361"/>
      <c r="LQ51" s="361"/>
      <c r="LR51" s="361"/>
      <c r="LS51" s="361"/>
      <c r="LT51" s="361"/>
      <c r="LU51" s="361"/>
      <c r="LV51" s="361"/>
      <c r="LW51" s="361"/>
      <c r="LX51" s="361"/>
      <c r="LY51" s="361"/>
      <c r="LZ51" s="361"/>
      <c r="MA51" s="361"/>
      <c r="MB51" s="361"/>
      <c r="MC51" s="361"/>
      <c r="MD51" s="361"/>
      <c r="ME51" s="361"/>
      <c r="MF51" s="361"/>
      <c r="MG51" s="361"/>
      <c r="MH51" s="361"/>
      <c r="MI51" s="361"/>
      <c r="MJ51" s="361"/>
      <c r="MK51" s="361"/>
      <c r="ML51" s="361"/>
      <c r="MM51" s="361"/>
      <c r="MN51" s="361"/>
      <c r="MO51" s="361"/>
      <c r="MP51" s="361"/>
      <c r="MQ51" s="361"/>
      <c r="MR51" s="361"/>
      <c r="MS51" s="361"/>
      <c r="MT51" s="361"/>
      <c r="MU51" s="361"/>
      <c r="MV51" s="361"/>
      <c r="MW51" s="361"/>
      <c r="MX51" s="361"/>
      <c r="MY51" s="361"/>
      <c r="MZ51" s="361"/>
      <c r="NA51" s="361"/>
      <c r="NB51" s="361"/>
      <c r="NC51" s="361"/>
      <c r="ND51" s="361"/>
      <c r="NE51" s="361"/>
      <c r="NF51" s="361"/>
      <c r="NG51" s="361"/>
      <c r="NH51" s="361"/>
      <c r="NI51" s="361"/>
      <c r="NJ51" s="361"/>
      <c r="NK51" s="361"/>
      <c r="NL51" s="361"/>
      <c r="NM51" s="361"/>
      <c r="NN51" s="361"/>
      <c r="NO51" s="361"/>
      <c r="NP51" s="361"/>
      <c r="NQ51" s="361"/>
      <c r="NR51" s="361"/>
      <c r="NS51" s="361"/>
      <c r="NT51" s="361"/>
      <c r="NU51" s="361"/>
      <c r="NV51" s="361"/>
      <c r="NW51" s="361"/>
      <c r="NX51" s="361"/>
      <c r="NY51" s="361"/>
      <c r="NZ51" s="361"/>
      <c r="OA51" s="361"/>
      <c r="OB51" s="361"/>
      <c r="OC51" s="361"/>
      <c r="OD51" s="361"/>
      <c r="OE51" s="361"/>
      <c r="OF51" s="361"/>
      <c r="OG51" s="361"/>
      <c r="OH51" s="361"/>
      <c r="OI51" s="361"/>
      <c r="OJ51" s="361"/>
      <c r="OK51" s="361"/>
      <c r="OL51" s="361"/>
      <c r="OM51" s="361"/>
      <c r="ON51" s="361"/>
      <c r="OO51" s="361"/>
      <c r="OP51" s="361"/>
      <c r="OQ51" s="361"/>
      <c r="OR51" s="361"/>
      <c r="OS51" s="361"/>
      <c r="OT51" s="361"/>
      <c r="OU51" s="361"/>
      <c r="OV51" s="361"/>
      <c r="OW51" s="361"/>
      <c r="OX51" s="361"/>
      <c r="OY51" s="361"/>
      <c r="OZ51" s="361"/>
      <c r="PA51" s="361"/>
      <c r="PB51" s="361"/>
      <c r="PC51" s="361"/>
      <c r="PD51" s="361"/>
      <c r="PE51" s="361"/>
      <c r="PF51" s="361"/>
      <c r="PG51" s="361"/>
      <c r="PH51" s="361"/>
      <c r="PI51" s="361"/>
      <c r="PJ51" s="361"/>
      <c r="PK51" s="361"/>
      <c r="PL51" s="361"/>
      <c r="PM51" s="361"/>
      <c r="PN51" s="361"/>
      <c r="PO51" s="361"/>
      <c r="PP51" s="361"/>
      <c r="PQ51" s="361"/>
      <c r="PR51" s="361"/>
      <c r="PS51" s="361"/>
      <c r="PT51" s="361"/>
      <c r="PU51" s="361"/>
      <c r="PV51" s="361"/>
      <c r="PW51" s="361"/>
      <c r="PX51" s="361"/>
      <c r="PY51" s="361"/>
      <c r="PZ51" s="361"/>
      <c r="QA51" s="361"/>
      <c r="QB51" s="361"/>
      <c r="QC51" s="361"/>
      <c r="QD51" s="361"/>
      <c r="QE51" s="361"/>
      <c r="QF51" s="361"/>
      <c r="QG51" s="361"/>
      <c r="QH51" s="361"/>
      <c r="QI51" s="361"/>
      <c r="QJ51" s="361"/>
      <c r="QK51" s="361"/>
      <c r="QL51" s="361"/>
      <c r="QM51" s="361"/>
      <c r="QN51" s="361"/>
      <c r="QO51" s="361"/>
      <c r="QP51" s="361"/>
      <c r="QQ51" s="361"/>
      <c r="QR51" s="361"/>
      <c r="QS51" s="361"/>
      <c r="QT51" s="361"/>
      <c r="QU51" s="361"/>
      <c r="QV51" s="361"/>
      <c r="QW51" s="361"/>
      <c r="QX51" s="361"/>
      <c r="QY51" s="361"/>
      <c r="QZ51" s="361"/>
      <c r="RA51" s="361"/>
      <c r="RB51" s="361"/>
      <c r="RC51" s="361"/>
      <c r="RD51" s="361"/>
      <c r="RE51" s="361"/>
      <c r="RF51" s="361"/>
      <c r="RG51" s="361"/>
      <c r="RH51" s="361"/>
      <c r="RI51" s="361"/>
      <c r="RJ51" s="361"/>
      <c r="RK51" s="361"/>
      <c r="RL51" s="361"/>
      <c r="RM51" s="361"/>
      <c r="RN51" s="361"/>
      <c r="RO51" s="361"/>
      <c r="RP51" s="361"/>
      <c r="RQ51" s="361"/>
      <c r="RR51" s="361"/>
      <c r="RS51" s="361"/>
      <c r="RT51" s="361"/>
      <c r="RU51" s="361"/>
      <c r="RV51" s="361"/>
      <c r="RW51" s="361"/>
      <c r="RX51" s="361"/>
      <c r="RY51" s="361"/>
      <c r="RZ51" s="361"/>
      <c r="SA51" s="361"/>
      <c r="SB51" s="361"/>
      <c r="SC51" s="361"/>
      <c r="SD51" s="361"/>
      <c r="SE51" s="361"/>
      <c r="SF51" s="361"/>
      <c r="SG51" s="361"/>
      <c r="SH51" s="361"/>
      <c r="SI51" s="361"/>
      <c r="SJ51" s="361"/>
      <c r="SK51" s="361"/>
      <c r="SL51" s="361"/>
      <c r="SM51" s="361"/>
      <c r="SN51" s="361"/>
      <c r="SO51" s="361"/>
      <c r="SP51" s="361"/>
      <c r="SQ51" s="361"/>
      <c r="SR51" s="361"/>
      <c r="SS51" s="361"/>
      <c r="ST51" s="361"/>
      <c r="SU51" s="361"/>
      <c r="SV51" s="361"/>
      <c r="SW51" s="361"/>
      <c r="SX51" s="361"/>
      <c r="SY51" s="361"/>
      <c r="SZ51" s="361"/>
      <c r="TA51" s="361"/>
      <c r="TB51" s="361"/>
      <c r="TC51" s="361"/>
      <c r="TD51" s="361"/>
      <c r="TE51" s="361"/>
      <c r="TF51" s="361"/>
      <c r="TG51" s="361"/>
      <c r="TH51" s="361"/>
      <c r="TI51" s="361"/>
      <c r="TJ51" s="361"/>
      <c r="TK51" s="361"/>
      <c r="TL51" s="361"/>
      <c r="TM51" s="361"/>
      <c r="TN51" s="361"/>
      <c r="TO51" s="361"/>
      <c r="TP51" s="361"/>
      <c r="TQ51" s="361"/>
      <c r="TR51" s="361"/>
      <c r="TS51" s="361"/>
      <c r="TT51" s="361"/>
      <c r="TU51" s="361"/>
      <c r="TV51" s="361"/>
      <c r="TW51" s="361"/>
      <c r="TX51" s="361"/>
      <c r="TY51" s="361"/>
      <c r="TZ51" s="361"/>
      <c r="UA51" s="361"/>
      <c r="UB51" s="361"/>
      <c r="UC51" s="361"/>
      <c r="UD51" s="361"/>
      <c r="UE51" s="361"/>
      <c r="UF51" s="361"/>
      <c r="UG51" s="361"/>
      <c r="UH51" s="361"/>
      <c r="UI51" s="361"/>
      <c r="UJ51" s="361"/>
      <c r="UK51" s="361"/>
      <c r="UL51" s="361"/>
      <c r="UM51" s="361"/>
      <c r="UN51" s="361"/>
      <c r="UO51" s="361"/>
      <c r="UP51" s="361"/>
      <c r="UQ51" s="361"/>
      <c r="UR51" s="361"/>
      <c r="US51" s="361"/>
      <c r="UT51" s="361"/>
      <c r="UU51" s="361"/>
      <c r="UV51" s="361"/>
      <c r="UW51" s="361"/>
      <c r="UX51" s="361"/>
      <c r="UY51" s="361"/>
      <c r="UZ51" s="361"/>
      <c r="VA51" s="361"/>
      <c r="VB51" s="361"/>
      <c r="VC51" s="361"/>
      <c r="VD51" s="361"/>
      <c r="VE51" s="361"/>
      <c r="VF51" s="361"/>
      <c r="VG51" s="361"/>
      <c r="VH51" s="361"/>
      <c r="VI51" s="361"/>
      <c r="VJ51" s="361"/>
      <c r="VK51" s="361"/>
      <c r="VL51" s="361"/>
      <c r="VM51" s="361"/>
      <c r="VN51" s="361"/>
      <c r="VO51" s="361"/>
      <c r="VP51" s="361"/>
      <c r="VQ51" s="361"/>
      <c r="VR51" s="361"/>
      <c r="VS51" s="361"/>
      <c r="VT51" s="361"/>
      <c r="VU51" s="361"/>
      <c r="VV51" s="361"/>
      <c r="VW51" s="361"/>
      <c r="VX51" s="361"/>
      <c r="VY51" s="361"/>
      <c r="VZ51" s="361"/>
      <c r="WA51" s="361"/>
      <c r="WB51" s="361"/>
      <c r="WC51" s="361"/>
      <c r="WD51" s="361"/>
      <c r="WE51" s="361"/>
      <c r="WF51" s="361"/>
      <c r="WG51" s="361"/>
      <c r="WH51" s="361"/>
      <c r="WI51" s="361"/>
      <c r="WJ51" s="361"/>
      <c r="WK51" s="361"/>
      <c r="WL51" s="361"/>
      <c r="WM51" s="361"/>
      <c r="WN51" s="361"/>
      <c r="WO51" s="361"/>
      <c r="WP51" s="361"/>
      <c r="WQ51" s="361"/>
      <c r="WR51" s="361"/>
      <c r="WS51" s="361"/>
      <c r="WT51" s="361"/>
      <c r="WU51" s="361"/>
      <c r="WV51" s="361"/>
      <c r="WW51" s="361"/>
      <c r="WX51" s="361"/>
      <c r="WY51" s="361"/>
      <c r="WZ51" s="361"/>
      <c r="XA51" s="361"/>
      <c r="XB51" s="361"/>
      <c r="XC51" s="361"/>
      <c r="XD51" s="361"/>
      <c r="XE51" s="361"/>
      <c r="XF51" s="361"/>
      <c r="XG51" s="361"/>
      <c r="XH51" s="361"/>
      <c r="XI51" s="361"/>
      <c r="XJ51" s="361"/>
      <c r="XK51" s="361"/>
      <c r="XL51" s="361"/>
      <c r="XM51" s="361"/>
      <c r="XN51" s="361"/>
      <c r="XO51" s="361"/>
      <c r="XP51" s="361"/>
      <c r="XQ51" s="361"/>
      <c r="XR51" s="361"/>
      <c r="XS51" s="361"/>
      <c r="XT51" s="361"/>
      <c r="XU51" s="361"/>
      <c r="XV51" s="361"/>
      <c r="XW51" s="361"/>
      <c r="XX51" s="361"/>
      <c r="XY51" s="361"/>
      <c r="XZ51" s="361"/>
      <c r="YA51" s="361"/>
      <c r="YB51" s="361"/>
      <c r="YC51" s="361"/>
      <c r="YD51" s="361"/>
      <c r="YE51" s="361"/>
      <c r="YF51" s="361"/>
      <c r="YG51" s="361"/>
      <c r="YH51" s="361"/>
      <c r="YI51" s="361"/>
      <c r="YJ51" s="361"/>
      <c r="YK51" s="361"/>
      <c r="YL51" s="361"/>
      <c r="YM51" s="361"/>
      <c r="YN51" s="361"/>
      <c r="YO51" s="361"/>
      <c r="YP51" s="361"/>
      <c r="YQ51" s="361"/>
      <c r="YR51" s="361"/>
      <c r="YS51" s="361"/>
      <c r="YT51" s="361"/>
      <c r="YU51" s="361"/>
      <c r="YV51" s="361"/>
      <c r="YW51" s="361"/>
      <c r="YX51" s="361"/>
      <c r="YY51" s="361"/>
      <c r="YZ51" s="361"/>
      <c r="ZA51" s="361"/>
      <c r="ZB51" s="361"/>
      <c r="ZC51" s="361"/>
      <c r="ZD51" s="361"/>
      <c r="ZE51" s="361"/>
      <c r="ZF51" s="361"/>
      <c r="ZG51" s="361"/>
      <c r="ZH51" s="361"/>
      <c r="ZI51" s="361"/>
      <c r="ZJ51" s="361"/>
      <c r="ZK51" s="361"/>
      <c r="ZL51" s="361"/>
      <c r="ZM51" s="361"/>
      <c r="ZN51" s="361"/>
      <c r="ZO51" s="361"/>
      <c r="ZP51" s="361"/>
      <c r="ZQ51" s="361"/>
      <c r="ZR51" s="361"/>
      <c r="ZS51" s="361"/>
      <c r="ZT51" s="361"/>
      <c r="ZU51" s="361"/>
      <c r="ZV51" s="361"/>
      <c r="ZW51" s="361"/>
      <c r="ZX51" s="361"/>
      <c r="ZY51" s="361"/>
      <c r="ZZ51" s="361"/>
      <c r="AAA51" s="361"/>
      <c r="AAB51" s="361"/>
      <c r="AAC51" s="361"/>
      <c r="AAD51" s="361"/>
      <c r="AAE51" s="361"/>
      <c r="AAF51" s="361"/>
      <c r="AAG51" s="361"/>
      <c r="AAH51" s="361"/>
      <c r="AAI51" s="361"/>
      <c r="AAJ51" s="361"/>
      <c r="AAK51" s="361"/>
      <c r="AAL51" s="361"/>
      <c r="AAM51" s="361"/>
      <c r="AAN51" s="361"/>
      <c r="AAO51" s="361"/>
      <c r="AAP51" s="361"/>
      <c r="AAQ51" s="361"/>
      <c r="AAR51" s="361"/>
      <c r="AAS51" s="361"/>
      <c r="AAT51" s="361"/>
      <c r="AAU51" s="361"/>
      <c r="AAV51" s="361"/>
      <c r="AAW51" s="361"/>
      <c r="AAX51" s="361"/>
      <c r="AAY51" s="361"/>
      <c r="AAZ51" s="361"/>
      <c r="ABA51" s="361"/>
      <c r="ABB51" s="361"/>
      <c r="ABC51" s="361"/>
      <c r="ABD51" s="361"/>
      <c r="ABE51" s="361"/>
      <c r="ABF51" s="361"/>
      <c r="ABG51" s="361"/>
      <c r="ABH51" s="361"/>
      <c r="ABI51" s="361"/>
      <c r="ABJ51" s="361"/>
      <c r="ABK51" s="361"/>
      <c r="ABL51" s="361"/>
      <c r="ABM51" s="361"/>
      <c r="ABN51" s="361"/>
      <c r="ABO51" s="361"/>
      <c r="ABP51" s="361"/>
      <c r="ABQ51" s="361"/>
      <c r="ABR51" s="361"/>
      <c r="ABS51" s="361"/>
      <c r="ABT51" s="361"/>
      <c r="ABU51" s="361"/>
      <c r="ABV51" s="361"/>
      <c r="ABW51" s="361"/>
      <c r="ABX51" s="361"/>
      <c r="ABY51" s="361"/>
      <c r="ABZ51" s="361"/>
      <c r="ACA51" s="361"/>
      <c r="ACB51" s="361"/>
      <c r="ACC51" s="361"/>
      <c r="ACD51" s="361"/>
      <c r="ACE51" s="361"/>
      <c r="ACF51" s="361"/>
      <c r="ACG51" s="361"/>
      <c r="ACH51" s="361"/>
      <c r="ACI51" s="361"/>
      <c r="ACJ51" s="361"/>
      <c r="ACK51" s="361"/>
      <c r="ACL51" s="361"/>
      <c r="ACM51" s="361"/>
      <c r="ACN51" s="361"/>
      <c r="ACO51" s="361"/>
      <c r="ACP51" s="361"/>
      <c r="ACQ51" s="361"/>
      <c r="ACR51" s="361"/>
      <c r="ACS51" s="361"/>
      <c r="ACT51" s="361"/>
      <c r="ACU51" s="361"/>
      <c r="ACV51" s="361"/>
      <c r="ACW51" s="361"/>
      <c r="ACX51" s="361"/>
      <c r="ACY51" s="361"/>
      <c r="ACZ51" s="361"/>
      <c r="ADA51" s="361"/>
      <c r="ADB51" s="361"/>
      <c r="ADC51" s="361"/>
      <c r="ADD51" s="361"/>
      <c r="ADE51" s="361"/>
      <c r="ADF51" s="361"/>
      <c r="ADG51" s="361"/>
      <c r="ADH51" s="361"/>
      <c r="ADI51" s="361"/>
      <c r="ADJ51" s="361"/>
      <c r="ADK51" s="361"/>
      <c r="ADL51" s="361"/>
      <c r="ADM51" s="361"/>
      <c r="ADN51" s="361"/>
      <c r="ADO51" s="361"/>
      <c r="ADP51" s="361"/>
      <c r="ADQ51" s="361"/>
      <c r="ADR51" s="361"/>
      <c r="ADS51" s="361"/>
      <c r="ADT51" s="361"/>
      <c r="ADU51" s="361"/>
      <c r="ADV51" s="361"/>
      <c r="ADW51" s="361"/>
      <c r="ADX51" s="361"/>
      <c r="ADY51" s="361"/>
      <c r="ADZ51" s="361"/>
      <c r="AEA51" s="361"/>
      <c r="AEB51" s="361"/>
      <c r="AEC51" s="361"/>
      <c r="AED51" s="361"/>
      <c r="AEE51" s="361"/>
      <c r="AEF51" s="361"/>
      <c r="AEG51" s="361"/>
      <c r="AEH51" s="361"/>
      <c r="AEI51" s="361"/>
      <c r="AEJ51" s="361"/>
      <c r="AEK51" s="361"/>
      <c r="AEL51" s="361"/>
      <c r="AEM51" s="361"/>
      <c r="AEN51" s="361"/>
      <c r="AEO51" s="361"/>
      <c r="AEP51" s="361"/>
      <c r="AEQ51" s="361"/>
      <c r="AER51" s="361"/>
      <c r="AES51" s="361"/>
      <c r="AET51" s="361"/>
      <c r="AEU51" s="361"/>
      <c r="AEV51" s="361"/>
      <c r="AEW51" s="361"/>
      <c r="AEX51" s="361"/>
      <c r="AEY51" s="361"/>
      <c r="AEZ51" s="361"/>
      <c r="AFA51" s="361"/>
      <c r="AFB51" s="361"/>
      <c r="AFC51" s="361"/>
      <c r="AFD51" s="361"/>
      <c r="AFE51" s="361"/>
      <c r="AFF51" s="361"/>
      <c r="AFG51" s="361"/>
      <c r="AFH51" s="361"/>
      <c r="AFI51" s="361"/>
      <c r="AFJ51" s="361"/>
      <c r="AFK51" s="361"/>
      <c r="AFL51" s="361"/>
      <c r="AFM51" s="361"/>
      <c r="AFN51" s="361"/>
      <c r="AFO51" s="361"/>
      <c r="AFP51" s="361"/>
      <c r="AFQ51" s="361"/>
      <c r="AFR51" s="361"/>
      <c r="AFS51" s="361"/>
      <c r="AFT51" s="361"/>
      <c r="AFU51" s="361"/>
      <c r="AFV51" s="361"/>
      <c r="AFW51" s="361"/>
      <c r="AFX51" s="361"/>
      <c r="AFY51" s="361"/>
      <c r="AFZ51" s="361"/>
      <c r="AGA51" s="361"/>
    </row>
    <row r="52" spans="1:859" s="169" customFormat="1" ht="33.950000000000003" customHeight="1" x14ac:dyDescent="0.2">
      <c r="A52" s="77" t="str">
        <f ca="1">IF((O52="X"),"■",IF(OR((O52&gt;=120),(O52="N/A")),"▲",IF(AND((O52&gt;=90),(O52&lt;120)),"►",IF(AND((O52&lt;90),(O52&gt;=0)),"◄",IF((O52&lt;0),"▼","")))))</f>
        <v>■</v>
      </c>
      <c r="B52" s="77" t="s">
        <v>20</v>
      </c>
      <c r="C52" s="80" t="s">
        <v>184</v>
      </c>
      <c r="D52" s="77" t="s">
        <v>22</v>
      </c>
      <c r="E52" s="77" t="s">
        <v>185</v>
      </c>
      <c r="F52" s="77" t="s">
        <v>186</v>
      </c>
      <c r="G52" s="146" t="s">
        <v>146</v>
      </c>
      <c r="H52" s="77" t="s">
        <v>1099</v>
      </c>
      <c r="I52" s="92">
        <v>1062.4000000000001</v>
      </c>
      <c r="J52" s="201">
        <v>1062.4000000000001</v>
      </c>
      <c r="K52" s="201">
        <f>I52-J52</f>
        <v>0</v>
      </c>
      <c r="L52" s="80" t="s">
        <v>519</v>
      </c>
      <c r="M52" s="90">
        <v>41576</v>
      </c>
      <c r="N52" s="90">
        <v>41941</v>
      </c>
      <c r="O52" s="77" t="str">
        <f ca="1">IF((N52="INDETERMINADO"),"N/A",IF((L52="ENCERRADO"),"X",(N52-TODAY())))</f>
        <v>X</v>
      </c>
      <c r="P52" s="80" t="s">
        <v>1118</v>
      </c>
      <c r="Q52" s="167" t="s">
        <v>29</v>
      </c>
      <c r="R52" s="77" t="s">
        <v>30</v>
      </c>
      <c r="S52" s="77" t="s">
        <v>30</v>
      </c>
      <c r="T52" s="77" t="s">
        <v>30</v>
      </c>
      <c r="U52" s="77" t="s">
        <v>30</v>
      </c>
      <c r="V52" s="167" t="s">
        <v>1095</v>
      </c>
      <c r="W52" s="184"/>
      <c r="X52" s="361"/>
      <c r="Y52" s="361"/>
      <c r="Z52" s="361"/>
      <c r="AA52" s="361"/>
      <c r="AB52" s="361"/>
      <c r="AC52" s="361"/>
      <c r="AD52" s="361"/>
      <c r="AE52" s="361"/>
      <c r="AF52" s="361"/>
      <c r="AG52" s="361"/>
      <c r="AH52" s="361"/>
      <c r="AI52" s="361"/>
      <c r="AJ52" s="361"/>
      <c r="AK52" s="361"/>
      <c r="AL52" s="361"/>
      <c r="AM52" s="361"/>
      <c r="AN52" s="361"/>
      <c r="AO52" s="361"/>
      <c r="AP52" s="361"/>
      <c r="AQ52" s="361"/>
      <c r="AR52" s="361"/>
      <c r="AS52" s="361"/>
      <c r="AT52" s="361"/>
      <c r="AU52" s="361"/>
      <c r="AV52" s="361"/>
      <c r="AW52" s="361"/>
      <c r="AX52" s="361"/>
      <c r="AY52" s="361"/>
      <c r="AZ52" s="361"/>
      <c r="BA52" s="361"/>
      <c r="BB52" s="361"/>
      <c r="BC52" s="361"/>
      <c r="BD52" s="361"/>
      <c r="BE52" s="361"/>
      <c r="BF52" s="361"/>
      <c r="BG52" s="361"/>
      <c r="BH52" s="361"/>
      <c r="BI52" s="361"/>
      <c r="BJ52" s="361"/>
      <c r="BK52" s="361"/>
      <c r="BL52" s="361"/>
      <c r="BM52" s="361"/>
      <c r="BN52" s="361"/>
      <c r="BO52" s="361"/>
      <c r="BP52" s="361"/>
      <c r="BQ52" s="361"/>
      <c r="BR52" s="361"/>
      <c r="BS52" s="361"/>
      <c r="BT52" s="361"/>
      <c r="BU52" s="361"/>
      <c r="BV52" s="361"/>
      <c r="BW52" s="361"/>
      <c r="BX52" s="361"/>
      <c r="BY52" s="361"/>
      <c r="BZ52" s="361"/>
      <c r="CA52" s="361"/>
      <c r="CB52" s="361"/>
      <c r="CC52" s="361"/>
      <c r="CD52" s="361"/>
      <c r="CE52" s="361"/>
      <c r="CF52" s="361"/>
      <c r="CG52" s="361"/>
      <c r="CH52" s="361"/>
      <c r="CI52" s="361"/>
      <c r="CJ52" s="361"/>
      <c r="CK52" s="361"/>
      <c r="CL52" s="361"/>
      <c r="CM52" s="361"/>
      <c r="CN52" s="361"/>
      <c r="CO52" s="361"/>
      <c r="CP52" s="361"/>
      <c r="CQ52" s="361"/>
      <c r="CR52" s="361"/>
      <c r="CS52" s="361"/>
      <c r="CT52" s="361"/>
      <c r="CU52" s="361"/>
      <c r="CV52" s="361"/>
      <c r="CW52" s="361"/>
      <c r="CX52" s="361"/>
      <c r="CY52" s="361"/>
      <c r="CZ52" s="361"/>
      <c r="DA52" s="361"/>
      <c r="DB52" s="361"/>
      <c r="DC52" s="361"/>
      <c r="DD52" s="361"/>
      <c r="DE52" s="361"/>
      <c r="DF52" s="361"/>
      <c r="DG52" s="361"/>
      <c r="DH52" s="361"/>
      <c r="DI52" s="361"/>
      <c r="DJ52" s="361"/>
      <c r="DK52" s="361"/>
      <c r="DL52" s="361"/>
      <c r="DM52" s="361"/>
      <c r="DN52" s="361"/>
      <c r="DO52" s="361"/>
      <c r="DP52" s="361"/>
      <c r="DQ52" s="361"/>
      <c r="DR52" s="361"/>
      <c r="DS52" s="361"/>
      <c r="DT52" s="361"/>
      <c r="DU52" s="361"/>
      <c r="DV52" s="361"/>
      <c r="DW52" s="361"/>
      <c r="DX52" s="361"/>
      <c r="DY52" s="361"/>
      <c r="DZ52" s="361"/>
      <c r="EA52" s="361"/>
      <c r="EB52" s="361"/>
      <c r="EC52" s="361"/>
      <c r="ED52" s="361"/>
      <c r="EE52" s="361"/>
      <c r="EF52" s="361"/>
      <c r="EG52" s="361"/>
      <c r="EH52" s="361"/>
      <c r="EI52" s="361"/>
      <c r="EJ52" s="361"/>
      <c r="EK52" s="361"/>
      <c r="EL52" s="361"/>
      <c r="EM52" s="361"/>
      <c r="EN52" s="361"/>
      <c r="EO52" s="361"/>
      <c r="EP52" s="361"/>
      <c r="EQ52" s="361"/>
      <c r="ER52" s="361"/>
      <c r="ES52" s="361"/>
      <c r="ET52" s="361"/>
      <c r="EU52" s="361"/>
      <c r="EV52" s="361"/>
      <c r="EW52" s="361"/>
      <c r="EX52" s="361"/>
      <c r="EY52" s="361"/>
      <c r="EZ52" s="361"/>
      <c r="FA52" s="361"/>
      <c r="FB52" s="361"/>
      <c r="FC52" s="361"/>
      <c r="FD52" s="361"/>
      <c r="FE52" s="361"/>
      <c r="FF52" s="361"/>
      <c r="FG52" s="361"/>
      <c r="FH52" s="361"/>
      <c r="FI52" s="361"/>
      <c r="FJ52" s="361"/>
      <c r="FK52" s="361"/>
      <c r="FL52" s="361"/>
      <c r="FM52" s="361"/>
      <c r="FN52" s="361"/>
      <c r="FO52" s="361"/>
      <c r="FP52" s="361"/>
      <c r="FQ52" s="361"/>
      <c r="FR52" s="361"/>
      <c r="FS52" s="361"/>
      <c r="FT52" s="361"/>
      <c r="FU52" s="361"/>
      <c r="FV52" s="361"/>
      <c r="FW52" s="361"/>
      <c r="FX52" s="361"/>
      <c r="FY52" s="361"/>
      <c r="FZ52" s="361"/>
      <c r="GA52" s="361"/>
      <c r="GB52" s="361"/>
      <c r="GC52" s="361"/>
      <c r="GD52" s="361"/>
      <c r="GE52" s="361"/>
      <c r="GF52" s="361"/>
      <c r="GG52" s="361"/>
      <c r="GH52" s="361"/>
      <c r="GI52" s="361"/>
      <c r="GJ52" s="361"/>
      <c r="GK52" s="361"/>
      <c r="GL52" s="361"/>
      <c r="GM52" s="361"/>
      <c r="GN52" s="361"/>
      <c r="GO52" s="361"/>
      <c r="GP52" s="361"/>
      <c r="GQ52" s="361"/>
      <c r="GR52" s="361"/>
      <c r="GS52" s="361"/>
      <c r="GT52" s="361"/>
      <c r="GU52" s="361"/>
      <c r="GV52" s="361"/>
      <c r="GW52" s="361"/>
      <c r="GX52" s="361"/>
      <c r="GY52" s="361"/>
      <c r="GZ52" s="361"/>
      <c r="HA52" s="361"/>
      <c r="HB52" s="361"/>
      <c r="HC52" s="361"/>
      <c r="HD52" s="361"/>
      <c r="HE52" s="361"/>
      <c r="HF52" s="361"/>
      <c r="HG52" s="361"/>
      <c r="HH52" s="361"/>
      <c r="HI52" s="361"/>
      <c r="HJ52" s="361"/>
      <c r="HK52" s="361"/>
      <c r="HL52" s="361"/>
      <c r="HM52" s="361"/>
      <c r="HN52" s="361"/>
      <c r="HO52" s="361"/>
      <c r="HP52" s="361"/>
      <c r="HQ52" s="361"/>
      <c r="HR52" s="361"/>
      <c r="HS52" s="361"/>
      <c r="HT52" s="361"/>
      <c r="HU52" s="361"/>
      <c r="HV52" s="361"/>
      <c r="HW52" s="361"/>
      <c r="HX52" s="361"/>
      <c r="HY52" s="361"/>
      <c r="HZ52" s="361"/>
      <c r="IA52" s="361"/>
      <c r="IB52" s="361"/>
      <c r="IC52" s="361"/>
      <c r="ID52" s="361"/>
      <c r="IE52" s="361"/>
      <c r="IF52" s="361"/>
      <c r="IG52" s="361"/>
      <c r="IH52" s="361"/>
      <c r="II52" s="361"/>
      <c r="IJ52" s="361"/>
      <c r="IK52" s="361"/>
      <c r="IL52" s="361"/>
      <c r="IM52" s="361"/>
      <c r="IN52" s="361"/>
      <c r="IO52" s="361"/>
      <c r="IP52" s="361"/>
      <c r="IQ52" s="361"/>
      <c r="IR52" s="361"/>
      <c r="IS52" s="361"/>
      <c r="IT52" s="361"/>
      <c r="IU52" s="361"/>
      <c r="IV52" s="361"/>
      <c r="IW52" s="361"/>
      <c r="IX52" s="361"/>
      <c r="IY52" s="361"/>
      <c r="IZ52" s="361"/>
      <c r="JA52" s="361"/>
      <c r="JB52" s="361"/>
      <c r="JC52" s="361"/>
      <c r="JD52" s="361"/>
      <c r="JE52" s="361"/>
      <c r="JF52" s="361"/>
      <c r="JG52" s="361"/>
      <c r="JH52" s="361"/>
      <c r="JI52" s="361"/>
      <c r="JJ52" s="361"/>
      <c r="JK52" s="361"/>
      <c r="JL52" s="361"/>
      <c r="JM52" s="361"/>
      <c r="JN52" s="361"/>
      <c r="JO52" s="361"/>
      <c r="JP52" s="361"/>
      <c r="JQ52" s="361"/>
      <c r="JR52" s="361"/>
      <c r="JS52" s="361"/>
      <c r="JT52" s="361"/>
      <c r="JU52" s="361"/>
      <c r="JV52" s="361"/>
      <c r="JW52" s="361"/>
      <c r="JX52" s="361"/>
      <c r="JY52" s="361"/>
      <c r="JZ52" s="361"/>
      <c r="KA52" s="361"/>
      <c r="KB52" s="361"/>
      <c r="KC52" s="361"/>
      <c r="KD52" s="361"/>
      <c r="KE52" s="361"/>
      <c r="KF52" s="361"/>
      <c r="KG52" s="361"/>
      <c r="KH52" s="361"/>
      <c r="KI52" s="361"/>
      <c r="KJ52" s="361"/>
      <c r="KK52" s="361"/>
      <c r="KL52" s="361"/>
      <c r="KM52" s="361"/>
      <c r="KN52" s="361"/>
      <c r="KO52" s="361"/>
      <c r="KP52" s="361"/>
      <c r="KQ52" s="361"/>
      <c r="KR52" s="361"/>
      <c r="KS52" s="361"/>
      <c r="KT52" s="361"/>
      <c r="KU52" s="361"/>
      <c r="KV52" s="361"/>
      <c r="KW52" s="361"/>
      <c r="KX52" s="361"/>
      <c r="KY52" s="361"/>
      <c r="KZ52" s="361"/>
      <c r="LA52" s="361"/>
      <c r="LB52" s="361"/>
      <c r="LC52" s="361"/>
      <c r="LD52" s="361"/>
      <c r="LE52" s="361"/>
      <c r="LF52" s="361"/>
      <c r="LG52" s="361"/>
      <c r="LH52" s="361"/>
      <c r="LI52" s="361"/>
      <c r="LJ52" s="361"/>
      <c r="LK52" s="361"/>
      <c r="LL52" s="361"/>
      <c r="LM52" s="361"/>
      <c r="LN52" s="361"/>
      <c r="LO52" s="361"/>
      <c r="LP52" s="361"/>
      <c r="LQ52" s="361"/>
      <c r="LR52" s="361"/>
      <c r="LS52" s="361"/>
      <c r="LT52" s="361"/>
      <c r="LU52" s="361"/>
      <c r="LV52" s="361"/>
      <c r="LW52" s="361"/>
      <c r="LX52" s="361"/>
      <c r="LY52" s="361"/>
      <c r="LZ52" s="361"/>
      <c r="MA52" s="361"/>
      <c r="MB52" s="361"/>
      <c r="MC52" s="361"/>
      <c r="MD52" s="361"/>
      <c r="ME52" s="361"/>
      <c r="MF52" s="361"/>
      <c r="MG52" s="361"/>
      <c r="MH52" s="361"/>
      <c r="MI52" s="361"/>
      <c r="MJ52" s="361"/>
      <c r="MK52" s="361"/>
      <c r="ML52" s="361"/>
      <c r="MM52" s="361"/>
      <c r="MN52" s="361"/>
      <c r="MO52" s="361"/>
      <c r="MP52" s="361"/>
      <c r="MQ52" s="361"/>
      <c r="MR52" s="361"/>
      <c r="MS52" s="361"/>
      <c r="MT52" s="361"/>
      <c r="MU52" s="361"/>
      <c r="MV52" s="361"/>
      <c r="MW52" s="361"/>
      <c r="MX52" s="361"/>
      <c r="MY52" s="361"/>
      <c r="MZ52" s="361"/>
      <c r="NA52" s="361"/>
      <c r="NB52" s="361"/>
      <c r="NC52" s="361"/>
      <c r="ND52" s="361"/>
      <c r="NE52" s="361"/>
      <c r="NF52" s="361"/>
      <c r="NG52" s="361"/>
      <c r="NH52" s="361"/>
      <c r="NI52" s="361"/>
      <c r="NJ52" s="361"/>
      <c r="NK52" s="361"/>
      <c r="NL52" s="361"/>
      <c r="NM52" s="361"/>
      <c r="NN52" s="361"/>
      <c r="NO52" s="361"/>
      <c r="NP52" s="361"/>
      <c r="NQ52" s="361"/>
      <c r="NR52" s="361"/>
      <c r="NS52" s="361"/>
      <c r="NT52" s="361"/>
      <c r="NU52" s="361"/>
      <c r="NV52" s="361"/>
      <c r="NW52" s="361"/>
      <c r="NX52" s="361"/>
      <c r="NY52" s="361"/>
      <c r="NZ52" s="361"/>
      <c r="OA52" s="361"/>
      <c r="OB52" s="361"/>
      <c r="OC52" s="361"/>
      <c r="OD52" s="361"/>
      <c r="OE52" s="361"/>
      <c r="OF52" s="361"/>
      <c r="OG52" s="361"/>
      <c r="OH52" s="361"/>
      <c r="OI52" s="361"/>
      <c r="OJ52" s="361"/>
      <c r="OK52" s="361"/>
      <c r="OL52" s="361"/>
      <c r="OM52" s="361"/>
      <c r="ON52" s="361"/>
      <c r="OO52" s="361"/>
      <c r="OP52" s="361"/>
      <c r="OQ52" s="361"/>
      <c r="OR52" s="361"/>
      <c r="OS52" s="361"/>
      <c r="OT52" s="361"/>
      <c r="OU52" s="361"/>
      <c r="OV52" s="361"/>
      <c r="OW52" s="361"/>
      <c r="OX52" s="361"/>
      <c r="OY52" s="361"/>
      <c r="OZ52" s="361"/>
      <c r="PA52" s="361"/>
      <c r="PB52" s="361"/>
      <c r="PC52" s="361"/>
      <c r="PD52" s="361"/>
      <c r="PE52" s="361"/>
      <c r="PF52" s="361"/>
      <c r="PG52" s="361"/>
      <c r="PH52" s="361"/>
      <c r="PI52" s="361"/>
      <c r="PJ52" s="361"/>
      <c r="PK52" s="361"/>
      <c r="PL52" s="361"/>
      <c r="PM52" s="361"/>
      <c r="PN52" s="361"/>
      <c r="PO52" s="361"/>
      <c r="PP52" s="361"/>
      <c r="PQ52" s="361"/>
      <c r="PR52" s="361"/>
      <c r="PS52" s="361"/>
      <c r="PT52" s="361"/>
      <c r="PU52" s="361"/>
      <c r="PV52" s="361"/>
      <c r="PW52" s="361"/>
      <c r="PX52" s="361"/>
      <c r="PY52" s="361"/>
      <c r="PZ52" s="361"/>
      <c r="QA52" s="361"/>
      <c r="QB52" s="361"/>
      <c r="QC52" s="361"/>
      <c r="QD52" s="361"/>
      <c r="QE52" s="361"/>
      <c r="QF52" s="361"/>
      <c r="QG52" s="361"/>
      <c r="QH52" s="361"/>
      <c r="QI52" s="361"/>
      <c r="QJ52" s="361"/>
      <c r="QK52" s="361"/>
      <c r="QL52" s="361"/>
      <c r="QM52" s="361"/>
      <c r="QN52" s="361"/>
      <c r="QO52" s="361"/>
      <c r="QP52" s="361"/>
      <c r="QQ52" s="361"/>
      <c r="QR52" s="361"/>
      <c r="QS52" s="361"/>
      <c r="QT52" s="361"/>
      <c r="QU52" s="361"/>
      <c r="QV52" s="361"/>
      <c r="QW52" s="361"/>
      <c r="QX52" s="361"/>
      <c r="QY52" s="361"/>
      <c r="QZ52" s="361"/>
      <c r="RA52" s="361"/>
      <c r="RB52" s="361"/>
      <c r="RC52" s="361"/>
      <c r="RD52" s="361"/>
      <c r="RE52" s="361"/>
      <c r="RF52" s="361"/>
      <c r="RG52" s="361"/>
      <c r="RH52" s="361"/>
      <c r="RI52" s="361"/>
      <c r="RJ52" s="361"/>
      <c r="RK52" s="361"/>
      <c r="RL52" s="361"/>
      <c r="RM52" s="361"/>
      <c r="RN52" s="361"/>
      <c r="RO52" s="361"/>
      <c r="RP52" s="361"/>
      <c r="RQ52" s="361"/>
      <c r="RR52" s="361"/>
      <c r="RS52" s="361"/>
      <c r="RT52" s="361"/>
      <c r="RU52" s="361"/>
      <c r="RV52" s="361"/>
      <c r="RW52" s="361"/>
      <c r="RX52" s="361"/>
      <c r="RY52" s="361"/>
      <c r="RZ52" s="361"/>
      <c r="SA52" s="361"/>
      <c r="SB52" s="361"/>
      <c r="SC52" s="361"/>
      <c r="SD52" s="361"/>
      <c r="SE52" s="361"/>
      <c r="SF52" s="361"/>
      <c r="SG52" s="361"/>
      <c r="SH52" s="361"/>
      <c r="SI52" s="361"/>
      <c r="SJ52" s="361"/>
      <c r="SK52" s="361"/>
      <c r="SL52" s="361"/>
      <c r="SM52" s="361"/>
      <c r="SN52" s="361"/>
      <c r="SO52" s="361"/>
      <c r="SP52" s="361"/>
      <c r="SQ52" s="361"/>
      <c r="SR52" s="361"/>
      <c r="SS52" s="361"/>
      <c r="ST52" s="361"/>
      <c r="SU52" s="361"/>
      <c r="SV52" s="361"/>
      <c r="SW52" s="361"/>
      <c r="SX52" s="361"/>
      <c r="SY52" s="361"/>
      <c r="SZ52" s="361"/>
      <c r="TA52" s="361"/>
      <c r="TB52" s="361"/>
      <c r="TC52" s="361"/>
      <c r="TD52" s="361"/>
      <c r="TE52" s="361"/>
      <c r="TF52" s="361"/>
      <c r="TG52" s="361"/>
      <c r="TH52" s="361"/>
      <c r="TI52" s="361"/>
      <c r="TJ52" s="361"/>
      <c r="TK52" s="361"/>
      <c r="TL52" s="361"/>
      <c r="TM52" s="361"/>
      <c r="TN52" s="361"/>
      <c r="TO52" s="361"/>
      <c r="TP52" s="361"/>
      <c r="TQ52" s="361"/>
      <c r="TR52" s="361"/>
      <c r="TS52" s="361"/>
      <c r="TT52" s="361"/>
      <c r="TU52" s="361"/>
      <c r="TV52" s="361"/>
      <c r="TW52" s="361"/>
      <c r="TX52" s="361"/>
      <c r="TY52" s="361"/>
      <c r="TZ52" s="361"/>
      <c r="UA52" s="361"/>
      <c r="UB52" s="361"/>
      <c r="UC52" s="361"/>
      <c r="UD52" s="361"/>
      <c r="UE52" s="361"/>
      <c r="UF52" s="361"/>
      <c r="UG52" s="361"/>
      <c r="UH52" s="361"/>
      <c r="UI52" s="361"/>
      <c r="UJ52" s="361"/>
      <c r="UK52" s="361"/>
      <c r="UL52" s="361"/>
      <c r="UM52" s="361"/>
      <c r="UN52" s="361"/>
      <c r="UO52" s="361"/>
      <c r="UP52" s="361"/>
      <c r="UQ52" s="361"/>
      <c r="UR52" s="361"/>
      <c r="US52" s="361"/>
      <c r="UT52" s="361"/>
      <c r="UU52" s="361"/>
      <c r="UV52" s="361"/>
      <c r="UW52" s="361"/>
      <c r="UX52" s="361"/>
      <c r="UY52" s="361"/>
      <c r="UZ52" s="361"/>
      <c r="VA52" s="361"/>
      <c r="VB52" s="361"/>
      <c r="VC52" s="361"/>
      <c r="VD52" s="361"/>
      <c r="VE52" s="361"/>
      <c r="VF52" s="361"/>
      <c r="VG52" s="361"/>
      <c r="VH52" s="361"/>
      <c r="VI52" s="361"/>
      <c r="VJ52" s="361"/>
      <c r="VK52" s="361"/>
      <c r="VL52" s="361"/>
      <c r="VM52" s="361"/>
      <c r="VN52" s="361"/>
      <c r="VO52" s="361"/>
      <c r="VP52" s="361"/>
      <c r="VQ52" s="361"/>
      <c r="VR52" s="361"/>
      <c r="VS52" s="361"/>
      <c r="VT52" s="361"/>
      <c r="VU52" s="361"/>
      <c r="VV52" s="361"/>
      <c r="VW52" s="361"/>
      <c r="VX52" s="361"/>
      <c r="VY52" s="361"/>
      <c r="VZ52" s="361"/>
      <c r="WA52" s="361"/>
      <c r="WB52" s="361"/>
      <c r="WC52" s="361"/>
      <c r="WD52" s="361"/>
      <c r="WE52" s="361"/>
      <c r="WF52" s="361"/>
      <c r="WG52" s="361"/>
      <c r="WH52" s="361"/>
      <c r="WI52" s="361"/>
      <c r="WJ52" s="361"/>
      <c r="WK52" s="361"/>
      <c r="WL52" s="361"/>
      <c r="WM52" s="361"/>
      <c r="WN52" s="361"/>
      <c r="WO52" s="361"/>
      <c r="WP52" s="361"/>
      <c r="WQ52" s="361"/>
      <c r="WR52" s="361"/>
      <c r="WS52" s="361"/>
      <c r="WT52" s="361"/>
      <c r="WU52" s="361"/>
      <c r="WV52" s="361"/>
      <c r="WW52" s="361"/>
      <c r="WX52" s="361"/>
      <c r="WY52" s="361"/>
      <c r="WZ52" s="361"/>
      <c r="XA52" s="361"/>
      <c r="XB52" s="361"/>
      <c r="XC52" s="361"/>
      <c r="XD52" s="361"/>
      <c r="XE52" s="361"/>
      <c r="XF52" s="361"/>
      <c r="XG52" s="361"/>
      <c r="XH52" s="361"/>
      <c r="XI52" s="361"/>
      <c r="XJ52" s="361"/>
      <c r="XK52" s="361"/>
      <c r="XL52" s="361"/>
      <c r="XM52" s="361"/>
      <c r="XN52" s="361"/>
      <c r="XO52" s="361"/>
      <c r="XP52" s="361"/>
      <c r="XQ52" s="361"/>
      <c r="XR52" s="361"/>
      <c r="XS52" s="361"/>
      <c r="XT52" s="361"/>
      <c r="XU52" s="361"/>
      <c r="XV52" s="361"/>
      <c r="XW52" s="361"/>
      <c r="XX52" s="361"/>
      <c r="XY52" s="361"/>
      <c r="XZ52" s="361"/>
      <c r="YA52" s="361"/>
      <c r="YB52" s="361"/>
      <c r="YC52" s="361"/>
      <c r="YD52" s="361"/>
      <c r="YE52" s="361"/>
      <c r="YF52" s="361"/>
      <c r="YG52" s="361"/>
      <c r="YH52" s="361"/>
      <c r="YI52" s="361"/>
      <c r="YJ52" s="361"/>
      <c r="YK52" s="361"/>
      <c r="YL52" s="361"/>
      <c r="YM52" s="361"/>
      <c r="YN52" s="361"/>
      <c r="YO52" s="361"/>
      <c r="YP52" s="361"/>
      <c r="YQ52" s="361"/>
      <c r="YR52" s="361"/>
      <c r="YS52" s="361"/>
      <c r="YT52" s="361"/>
      <c r="YU52" s="361"/>
      <c r="YV52" s="361"/>
      <c r="YW52" s="361"/>
      <c r="YX52" s="361"/>
      <c r="YY52" s="361"/>
      <c r="YZ52" s="361"/>
      <c r="ZA52" s="361"/>
      <c r="ZB52" s="361"/>
      <c r="ZC52" s="361"/>
      <c r="ZD52" s="361"/>
      <c r="ZE52" s="361"/>
      <c r="ZF52" s="361"/>
      <c r="ZG52" s="361"/>
      <c r="ZH52" s="361"/>
      <c r="ZI52" s="361"/>
      <c r="ZJ52" s="361"/>
      <c r="ZK52" s="361"/>
      <c r="ZL52" s="361"/>
      <c r="ZM52" s="361"/>
      <c r="ZN52" s="361"/>
      <c r="ZO52" s="361"/>
      <c r="ZP52" s="361"/>
      <c r="ZQ52" s="361"/>
      <c r="ZR52" s="361"/>
      <c r="ZS52" s="361"/>
      <c r="ZT52" s="361"/>
      <c r="ZU52" s="361"/>
      <c r="ZV52" s="361"/>
      <c r="ZW52" s="361"/>
      <c r="ZX52" s="361"/>
      <c r="ZY52" s="361"/>
      <c r="ZZ52" s="361"/>
      <c r="AAA52" s="361"/>
      <c r="AAB52" s="361"/>
      <c r="AAC52" s="361"/>
      <c r="AAD52" s="361"/>
      <c r="AAE52" s="361"/>
      <c r="AAF52" s="361"/>
      <c r="AAG52" s="361"/>
      <c r="AAH52" s="361"/>
      <c r="AAI52" s="361"/>
      <c r="AAJ52" s="361"/>
      <c r="AAK52" s="361"/>
      <c r="AAL52" s="361"/>
      <c r="AAM52" s="361"/>
      <c r="AAN52" s="361"/>
      <c r="AAO52" s="361"/>
      <c r="AAP52" s="361"/>
      <c r="AAQ52" s="361"/>
      <c r="AAR52" s="361"/>
      <c r="AAS52" s="361"/>
      <c r="AAT52" s="361"/>
      <c r="AAU52" s="361"/>
      <c r="AAV52" s="361"/>
      <c r="AAW52" s="361"/>
      <c r="AAX52" s="361"/>
      <c r="AAY52" s="361"/>
      <c r="AAZ52" s="361"/>
      <c r="ABA52" s="361"/>
      <c r="ABB52" s="361"/>
      <c r="ABC52" s="361"/>
      <c r="ABD52" s="361"/>
      <c r="ABE52" s="361"/>
      <c r="ABF52" s="361"/>
      <c r="ABG52" s="361"/>
      <c r="ABH52" s="361"/>
      <c r="ABI52" s="361"/>
      <c r="ABJ52" s="361"/>
      <c r="ABK52" s="361"/>
      <c r="ABL52" s="361"/>
      <c r="ABM52" s="361"/>
      <c r="ABN52" s="361"/>
      <c r="ABO52" s="361"/>
      <c r="ABP52" s="361"/>
      <c r="ABQ52" s="361"/>
      <c r="ABR52" s="361"/>
      <c r="ABS52" s="361"/>
      <c r="ABT52" s="361"/>
      <c r="ABU52" s="361"/>
      <c r="ABV52" s="361"/>
      <c r="ABW52" s="361"/>
      <c r="ABX52" s="361"/>
      <c r="ABY52" s="361"/>
      <c r="ABZ52" s="361"/>
      <c r="ACA52" s="361"/>
      <c r="ACB52" s="361"/>
      <c r="ACC52" s="361"/>
      <c r="ACD52" s="361"/>
      <c r="ACE52" s="361"/>
      <c r="ACF52" s="361"/>
      <c r="ACG52" s="361"/>
      <c r="ACH52" s="361"/>
      <c r="ACI52" s="361"/>
      <c r="ACJ52" s="361"/>
      <c r="ACK52" s="361"/>
      <c r="ACL52" s="361"/>
      <c r="ACM52" s="361"/>
      <c r="ACN52" s="361"/>
      <c r="ACO52" s="361"/>
      <c r="ACP52" s="361"/>
      <c r="ACQ52" s="361"/>
      <c r="ACR52" s="361"/>
      <c r="ACS52" s="361"/>
      <c r="ACT52" s="361"/>
      <c r="ACU52" s="361"/>
      <c r="ACV52" s="361"/>
      <c r="ACW52" s="361"/>
      <c r="ACX52" s="361"/>
      <c r="ACY52" s="361"/>
      <c r="ACZ52" s="361"/>
      <c r="ADA52" s="361"/>
      <c r="ADB52" s="361"/>
      <c r="ADC52" s="361"/>
      <c r="ADD52" s="361"/>
      <c r="ADE52" s="361"/>
      <c r="ADF52" s="361"/>
      <c r="ADG52" s="361"/>
      <c r="ADH52" s="361"/>
      <c r="ADI52" s="361"/>
      <c r="ADJ52" s="361"/>
      <c r="ADK52" s="361"/>
      <c r="ADL52" s="361"/>
      <c r="ADM52" s="361"/>
      <c r="ADN52" s="361"/>
      <c r="ADO52" s="361"/>
      <c r="ADP52" s="361"/>
      <c r="ADQ52" s="361"/>
      <c r="ADR52" s="361"/>
      <c r="ADS52" s="361"/>
      <c r="ADT52" s="361"/>
      <c r="ADU52" s="361"/>
      <c r="ADV52" s="361"/>
      <c r="ADW52" s="361"/>
      <c r="ADX52" s="361"/>
      <c r="ADY52" s="361"/>
      <c r="ADZ52" s="361"/>
      <c r="AEA52" s="361"/>
      <c r="AEB52" s="361"/>
      <c r="AEC52" s="361"/>
      <c r="AED52" s="361"/>
      <c r="AEE52" s="361"/>
      <c r="AEF52" s="361"/>
      <c r="AEG52" s="361"/>
      <c r="AEH52" s="361"/>
      <c r="AEI52" s="361"/>
      <c r="AEJ52" s="361"/>
      <c r="AEK52" s="361"/>
      <c r="AEL52" s="361"/>
      <c r="AEM52" s="361"/>
      <c r="AEN52" s="361"/>
      <c r="AEO52" s="361"/>
      <c r="AEP52" s="361"/>
      <c r="AEQ52" s="361"/>
      <c r="AER52" s="361"/>
      <c r="AES52" s="361"/>
      <c r="AET52" s="361"/>
      <c r="AEU52" s="361"/>
      <c r="AEV52" s="361"/>
      <c r="AEW52" s="361"/>
      <c r="AEX52" s="361"/>
      <c r="AEY52" s="361"/>
      <c r="AEZ52" s="361"/>
      <c r="AFA52" s="361"/>
      <c r="AFB52" s="361"/>
      <c r="AFC52" s="361"/>
      <c r="AFD52" s="361"/>
      <c r="AFE52" s="361"/>
      <c r="AFF52" s="361"/>
      <c r="AFG52" s="361"/>
      <c r="AFH52" s="361"/>
      <c r="AFI52" s="361"/>
      <c r="AFJ52" s="361"/>
      <c r="AFK52" s="361"/>
      <c r="AFL52" s="361"/>
      <c r="AFM52" s="361"/>
      <c r="AFN52" s="361"/>
      <c r="AFO52" s="361"/>
      <c r="AFP52" s="361"/>
      <c r="AFQ52" s="361"/>
      <c r="AFR52" s="361"/>
      <c r="AFS52" s="361"/>
      <c r="AFT52" s="361"/>
      <c r="AFU52" s="361"/>
      <c r="AFV52" s="361"/>
      <c r="AFW52" s="361"/>
      <c r="AFX52" s="361"/>
      <c r="AFY52" s="361"/>
      <c r="AFZ52" s="361"/>
      <c r="AGA52" s="361"/>
    </row>
    <row r="53" spans="1:859" s="169" customFormat="1" ht="33.950000000000003" customHeight="1" x14ac:dyDescent="0.2">
      <c r="A53" s="77" t="str">
        <f ca="1">IF((O53="X"),"■",IF(OR((O53&gt;=120),(O53="N/A")),"▲",IF(AND((O53&gt;=90),(O53&lt;120)),"►",IF(AND((O53&lt;90),(O53&gt;=0)),"◄",IF((O53&lt;0),"▼","")))))</f>
        <v>■</v>
      </c>
      <c r="B53" s="77" t="s">
        <v>20</v>
      </c>
      <c r="C53" s="77" t="s">
        <v>184</v>
      </c>
      <c r="D53" s="77" t="s">
        <v>22</v>
      </c>
      <c r="E53" s="77" t="s">
        <v>188</v>
      </c>
      <c r="F53" s="77" t="s">
        <v>180</v>
      </c>
      <c r="G53" s="146" t="s">
        <v>181</v>
      </c>
      <c r="H53" s="77" t="s">
        <v>1099</v>
      </c>
      <c r="I53" s="92">
        <v>8429.7999999999993</v>
      </c>
      <c r="J53" s="201"/>
      <c r="K53" s="201">
        <f>I53-J53</f>
        <v>8429.7999999999993</v>
      </c>
      <c r="L53" s="91" t="s">
        <v>519</v>
      </c>
      <c r="M53" s="90">
        <v>41576</v>
      </c>
      <c r="N53" s="90">
        <v>41941</v>
      </c>
      <c r="O53" s="77" t="str">
        <f ca="1">IF((N53="INDETERMINADO"),"N/A",IF((L53="ENCERRADO"),"X",(N53-TODAY())))</f>
        <v>X</v>
      </c>
      <c r="P53" s="77" t="s">
        <v>28</v>
      </c>
      <c r="Q53" s="77" t="s">
        <v>29</v>
      </c>
      <c r="R53" s="77" t="s">
        <v>30</v>
      </c>
      <c r="S53" s="91" t="s">
        <v>31</v>
      </c>
      <c r="T53" s="77" t="s">
        <v>30</v>
      </c>
      <c r="U53" s="77" t="s">
        <v>30</v>
      </c>
      <c r="V53" s="167" t="s">
        <v>1095</v>
      </c>
      <c r="W53" s="184"/>
      <c r="X53" s="361"/>
      <c r="Y53" s="361"/>
      <c r="Z53" s="361"/>
      <c r="AA53" s="361"/>
      <c r="AB53" s="361"/>
      <c r="AC53" s="361"/>
      <c r="AD53" s="361"/>
      <c r="AE53" s="361"/>
      <c r="AF53" s="361"/>
      <c r="AG53" s="361"/>
      <c r="AH53" s="361"/>
      <c r="AI53" s="361"/>
      <c r="AJ53" s="361"/>
      <c r="AK53" s="361"/>
      <c r="AL53" s="361"/>
      <c r="AM53" s="361"/>
      <c r="AN53" s="361"/>
      <c r="AO53" s="361"/>
      <c r="AP53" s="361"/>
      <c r="AQ53" s="361"/>
      <c r="AR53" s="361"/>
      <c r="AS53" s="361"/>
      <c r="AT53" s="361"/>
      <c r="AU53" s="361"/>
      <c r="AV53" s="361"/>
      <c r="AW53" s="361"/>
      <c r="AX53" s="361"/>
      <c r="AY53" s="361"/>
      <c r="AZ53" s="361"/>
      <c r="BA53" s="361"/>
      <c r="BB53" s="361"/>
      <c r="BC53" s="361"/>
      <c r="BD53" s="361"/>
      <c r="BE53" s="361"/>
      <c r="BF53" s="361"/>
      <c r="BG53" s="361"/>
      <c r="BH53" s="361"/>
      <c r="BI53" s="361"/>
      <c r="BJ53" s="361"/>
      <c r="BK53" s="361"/>
      <c r="BL53" s="361"/>
      <c r="BM53" s="361"/>
      <c r="BN53" s="361"/>
      <c r="BO53" s="361"/>
      <c r="BP53" s="361"/>
      <c r="BQ53" s="361"/>
      <c r="BR53" s="361"/>
      <c r="BS53" s="361"/>
      <c r="BT53" s="361"/>
      <c r="BU53" s="361"/>
      <c r="BV53" s="361"/>
      <c r="BW53" s="361"/>
      <c r="BX53" s="361"/>
      <c r="BY53" s="361"/>
      <c r="BZ53" s="361"/>
      <c r="CA53" s="361"/>
      <c r="CB53" s="361"/>
      <c r="CC53" s="361"/>
      <c r="CD53" s="361"/>
      <c r="CE53" s="361"/>
      <c r="CF53" s="361"/>
      <c r="CG53" s="361"/>
      <c r="CH53" s="361"/>
      <c r="CI53" s="361"/>
      <c r="CJ53" s="361"/>
      <c r="CK53" s="361"/>
      <c r="CL53" s="361"/>
      <c r="CM53" s="361"/>
      <c r="CN53" s="361"/>
      <c r="CO53" s="361"/>
      <c r="CP53" s="361"/>
      <c r="CQ53" s="361"/>
      <c r="CR53" s="361"/>
      <c r="CS53" s="361"/>
      <c r="CT53" s="361"/>
      <c r="CU53" s="361"/>
      <c r="CV53" s="361"/>
      <c r="CW53" s="361"/>
      <c r="CX53" s="361"/>
      <c r="CY53" s="361"/>
      <c r="CZ53" s="125"/>
      <c r="DA53" s="125"/>
      <c r="DB53" s="125"/>
      <c r="DC53" s="125"/>
      <c r="DD53" s="125"/>
      <c r="DE53" s="125"/>
      <c r="DF53" s="125"/>
      <c r="DG53" s="125"/>
      <c r="DH53" s="125"/>
      <c r="DI53" s="125"/>
      <c r="DJ53" s="125"/>
      <c r="DK53" s="125"/>
      <c r="DL53" s="125"/>
      <c r="DM53" s="125"/>
      <c r="DN53" s="125"/>
      <c r="DO53" s="125"/>
      <c r="DP53" s="125"/>
      <c r="DQ53" s="125"/>
      <c r="DR53" s="125"/>
      <c r="DS53" s="125"/>
      <c r="DT53" s="125"/>
      <c r="DU53" s="125"/>
      <c r="DV53" s="125"/>
      <c r="DW53" s="125"/>
      <c r="DX53" s="125"/>
      <c r="DY53" s="125"/>
      <c r="DZ53" s="125"/>
      <c r="EA53" s="125"/>
      <c r="EB53" s="125"/>
      <c r="EC53" s="125"/>
      <c r="ED53" s="125"/>
      <c r="EE53" s="125"/>
      <c r="EF53" s="125"/>
      <c r="EG53" s="125"/>
      <c r="EH53" s="125"/>
      <c r="EI53" s="125"/>
      <c r="EJ53" s="125"/>
      <c r="EK53" s="125"/>
      <c r="EL53" s="125"/>
      <c r="EM53" s="125"/>
      <c r="EN53" s="125"/>
      <c r="EO53" s="125"/>
      <c r="EP53" s="125"/>
      <c r="EQ53" s="125"/>
      <c r="ER53" s="125"/>
      <c r="ES53" s="125"/>
      <c r="ET53" s="125"/>
      <c r="EU53" s="125"/>
      <c r="EV53" s="125"/>
      <c r="EW53" s="125"/>
      <c r="EX53" s="125"/>
      <c r="EY53" s="125"/>
      <c r="EZ53" s="125"/>
      <c r="FA53" s="125"/>
      <c r="FB53" s="125"/>
      <c r="FC53" s="125"/>
      <c r="FD53" s="125"/>
      <c r="FE53" s="125"/>
      <c r="FF53" s="125"/>
      <c r="FG53" s="125"/>
      <c r="FH53" s="125"/>
      <c r="FI53" s="125"/>
      <c r="FJ53" s="125"/>
      <c r="FK53" s="125"/>
      <c r="FL53" s="125"/>
      <c r="FM53" s="125"/>
      <c r="FN53" s="125"/>
      <c r="FO53" s="125"/>
      <c r="FP53" s="125"/>
      <c r="FQ53" s="125"/>
      <c r="FR53" s="125"/>
      <c r="FS53" s="125"/>
      <c r="FT53" s="125"/>
      <c r="FU53" s="125"/>
      <c r="FV53" s="125"/>
      <c r="FW53" s="125"/>
      <c r="FX53" s="125"/>
      <c r="FY53" s="125"/>
      <c r="FZ53" s="125"/>
      <c r="GA53" s="125"/>
      <c r="GB53" s="125"/>
      <c r="GC53" s="125"/>
      <c r="GD53" s="125"/>
      <c r="GE53" s="125"/>
      <c r="GF53" s="125"/>
      <c r="GG53" s="125"/>
      <c r="GH53" s="125"/>
      <c r="GI53" s="125"/>
      <c r="GJ53" s="125"/>
      <c r="GK53" s="125"/>
      <c r="GL53" s="125"/>
      <c r="GM53" s="125"/>
      <c r="GN53" s="125"/>
      <c r="GO53" s="125"/>
      <c r="GP53" s="125"/>
      <c r="GQ53" s="125"/>
      <c r="GR53" s="125"/>
      <c r="GS53" s="125"/>
      <c r="GT53" s="125"/>
      <c r="GU53" s="125"/>
      <c r="GV53" s="125"/>
      <c r="GW53" s="125"/>
      <c r="GX53" s="125"/>
      <c r="GY53" s="125"/>
      <c r="GZ53" s="125"/>
      <c r="HA53" s="125"/>
      <c r="HB53" s="125"/>
      <c r="HC53" s="125"/>
      <c r="HD53" s="125"/>
      <c r="HE53" s="125"/>
      <c r="HF53" s="125"/>
      <c r="HG53" s="125"/>
      <c r="HH53" s="125"/>
      <c r="HI53" s="125"/>
      <c r="HJ53" s="125"/>
      <c r="HK53" s="125"/>
      <c r="HL53" s="125"/>
      <c r="HM53" s="125"/>
      <c r="HN53" s="125"/>
      <c r="HO53" s="125"/>
      <c r="HP53" s="125"/>
      <c r="HQ53" s="125"/>
      <c r="HR53" s="125"/>
      <c r="HS53" s="125"/>
      <c r="HT53" s="125"/>
      <c r="HU53" s="125"/>
      <c r="HV53" s="125"/>
      <c r="HW53" s="125"/>
      <c r="HX53" s="125"/>
      <c r="HY53" s="125"/>
      <c r="HZ53" s="125"/>
      <c r="IA53" s="125"/>
      <c r="IB53" s="125"/>
      <c r="IC53" s="125"/>
      <c r="ID53" s="125"/>
      <c r="IE53" s="125"/>
      <c r="IF53" s="125"/>
      <c r="IG53" s="125"/>
      <c r="IH53" s="125"/>
      <c r="II53" s="125"/>
      <c r="IJ53" s="125"/>
      <c r="IK53" s="125"/>
      <c r="IL53" s="125"/>
      <c r="IM53" s="125"/>
      <c r="IN53" s="125"/>
      <c r="IO53" s="125"/>
      <c r="IP53" s="125"/>
      <c r="IQ53" s="125"/>
      <c r="IR53" s="125"/>
      <c r="IS53" s="125"/>
      <c r="IT53" s="125"/>
      <c r="IU53" s="125"/>
      <c r="IV53" s="125"/>
      <c r="IW53" s="125"/>
      <c r="IX53" s="125"/>
      <c r="IY53" s="125"/>
      <c r="IZ53" s="125"/>
      <c r="JA53" s="125"/>
      <c r="JB53" s="125"/>
      <c r="JC53" s="125"/>
      <c r="JD53" s="125"/>
      <c r="JE53" s="125"/>
      <c r="JF53" s="125"/>
      <c r="JG53" s="125"/>
      <c r="JH53" s="125"/>
      <c r="JI53" s="125"/>
      <c r="JJ53" s="125"/>
      <c r="JK53" s="125"/>
      <c r="JL53" s="125"/>
      <c r="JM53" s="125"/>
      <c r="JN53" s="125"/>
      <c r="JO53" s="125"/>
      <c r="JP53" s="125"/>
      <c r="JQ53" s="125"/>
      <c r="JR53" s="125"/>
      <c r="JS53" s="125"/>
      <c r="JT53" s="125"/>
      <c r="JU53" s="125"/>
      <c r="JV53" s="125"/>
      <c r="JW53" s="125"/>
      <c r="JX53" s="125"/>
      <c r="JY53" s="125"/>
      <c r="JZ53" s="125"/>
      <c r="KA53" s="125"/>
      <c r="KB53" s="125"/>
      <c r="KC53" s="125"/>
      <c r="KD53" s="125"/>
      <c r="KE53" s="125"/>
      <c r="KF53" s="125"/>
      <c r="KG53" s="125"/>
      <c r="KH53" s="125"/>
      <c r="KI53" s="125"/>
      <c r="KJ53" s="125"/>
      <c r="KK53" s="125"/>
      <c r="KL53" s="125"/>
      <c r="KM53" s="125"/>
      <c r="KN53" s="125"/>
      <c r="KO53" s="125"/>
      <c r="KP53" s="125"/>
      <c r="KQ53" s="125"/>
      <c r="KR53" s="125"/>
      <c r="KS53" s="125"/>
      <c r="KT53" s="125"/>
      <c r="KU53" s="125"/>
      <c r="KV53" s="125"/>
      <c r="KW53" s="125"/>
      <c r="KX53" s="125"/>
      <c r="KY53" s="125"/>
      <c r="KZ53" s="125"/>
      <c r="LA53" s="125"/>
      <c r="LB53" s="125"/>
      <c r="LC53" s="125"/>
      <c r="LD53" s="125"/>
      <c r="LE53" s="125"/>
      <c r="LF53" s="125"/>
      <c r="LG53" s="125"/>
      <c r="LH53" s="125"/>
      <c r="LI53" s="125"/>
      <c r="LJ53" s="125"/>
      <c r="LK53" s="125"/>
      <c r="LL53" s="125"/>
      <c r="LM53" s="125"/>
      <c r="LN53" s="125"/>
      <c r="LO53" s="125"/>
      <c r="LP53" s="125"/>
      <c r="LQ53" s="125"/>
      <c r="LR53" s="125"/>
      <c r="LS53" s="125"/>
      <c r="LT53" s="125"/>
      <c r="LU53" s="125"/>
      <c r="LV53" s="125"/>
      <c r="LW53" s="125"/>
      <c r="LX53" s="125"/>
      <c r="LY53" s="125"/>
      <c r="LZ53" s="125"/>
      <c r="MA53" s="125"/>
      <c r="MB53" s="125"/>
      <c r="MC53" s="125"/>
      <c r="MD53" s="125"/>
      <c r="ME53" s="125"/>
      <c r="MF53" s="125"/>
      <c r="MG53" s="125"/>
      <c r="MH53" s="125"/>
      <c r="MI53" s="125"/>
      <c r="MJ53" s="125"/>
      <c r="MK53" s="125"/>
      <c r="ML53" s="125"/>
      <c r="MM53" s="125"/>
      <c r="MN53" s="125"/>
      <c r="MO53" s="125"/>
      <c r="MP53" s="125"/>
      <c r="MQ53" s="125"/>
      <c r="MR53" s="125"/>
      <c r="MS53" s="125"/>
      <c r="MT53" s="125"/>
      <c r="MU53" s="125"/>
      <c r="MV53" s="125"/>
      <c r="MW53" s="125"/>
      <c r="MX53" s="125"/>
      <c r="MY53" s="125"/>
      <c r="MZ53" s="125"/>
      <c r="NA53" s="125"/>
      <c r="NB53" s="125"/>
      <c r="NC53" s="125"/>
      <c r="ND53" s="125"/>
      <c r="NE53" s="125"/>
      <c r="NF53" s="125"/>
      <c r="NG53" s="125"/>
      <c r="NH53" s="125"/>
      <c r="NI53" s="125"/>
      <c r="NJ53" s="125"/>
      <c r="NK53" s="125"/>
      <c r="NL53" s="125"/>
      <c r="NM53" s="125"/>
      <c r="NN53" s="125"/>
      <c r="NO53" s="125"/>
      <c r="NP53" s="125"/>
      <c r="NQ53" s="125"/>
      <c r="NR53" s="125"/>
      <c r="NS53" s="125"/>
      <c r="NT53" s="125"/>
      <c r="NU53" s="125"/>
      <c r="NV53" s="125"/>
      <c r="NW53" s="125"/>
      <c r="NX53" s="125"/>
      <c r="NY53" s="125"/>
      <c r="NZ53" s="125"/>
      <c r="OA53" s="125"/>
      <c r="OB53" s="125"/>
      <c r="OC53" s="125"/>
      <c r="OD53" s="125"/>
      <c r="OE53" s="125"/>
      <c r="OF53" s="125"/>
      <c r="OG53" s="125"/>
      <c r="OH53" s="125"/>
      <c r="OI53" s="125"/>
      <c r="OJ53" s="125"/>
      <c r="OK53" s="125"/>
      <c r="OL53" s="125"/>
      <c r="OM53" s="125"/>
      <c r="ON53" s="125"/>
      <c r="OO53" s="125"/>
      <c r="OP53" s="125"/>
      <c r="OQ53" s="125"/>
      <c r="OR53" s="125"/>
      <c r="OS53" s="125"/>
      <c r="OT53" s="125"/>
      <c r="OU53" s="125"/>
      <c r="OV53" s="125"/>
      <c r="OW53" s="125"/>
      <c r="OX53" s="125"/>
      <c r="OY53" s="125"/>
      <c r="OZ53" s="125"/>
      <c r="PA53" s="125"/>
      <c r="PB53" s="125"/>
      <c r="PC53" s="125"/>
      <c r="PD53" s="125"/>
      <c r="PE53" s="125"/>
      <c r="PF53" s="125"/>
      <c r="PG53" s="125"/>
      <c r="PH53" s="125"/>
      <c r="PI53" s="125"/>
      <c r="PJ53" s="125"/>
      <c r="PK53" s="125"/>
      <c r="PL53" s="125"/>
      <c r="PM53" s="125"/>
      <c r="PN53" s="125"/>
      <c r="PO53" s="125"/>
      <c r="PP53" s="125"/>
      <c r="PQ53" s="125"/>
      <c r="PR53" s="125"/>
      <c r="PS53" s="125"/>
      <c r="PT53" s="125"/>
      <c r="PU53" s="125"/>
      <c r="PV53" s="125"/>
      <c r="PW53" s="125"/>
      <c r="PX53" s="125"/>
      <c r="PY53" s="125"/>
      <c r="PZ53" s="125"/>
      <c r="QA53" s="125"/>
      <c r="QB53" s="125"/>
      <c r="QC53" s="125"/>
      <c r="QD53" s="125"/>
      <c r="QE53" s="125"/>
      <c r="QF53" s="125"/>
      <c r="QG53" s="125"/>
      <c r="QH53" s="125"/>
      <c r="QI53" s="125"/>
      <c r="QJ53" s="125"/>
      <c r="QK53" s="125"/>
      <c r="QL53" s="125"/>
      <c r="QM53" s="125"/>
      <c r="QN53" s="125"/>
      <c r="QO53" s="125"/>
      <c r="QP53" s="125"/>
      <c r="QQ53" s="125"/>
      <c r="QR53" s="125"/>
      <c r="QS53" s="125"/>
      <c r="QT53" s="125"/>
      <c r="QU53" s="125"/>
      <c r="QV53" s="125"/>
      <c r="QW53" s="125"/>
      <c r="QX53" s="125"/>
      <c r="QY53" s="125"/>
      <c r="QZ53" s="125"/>
      <c r="RA53" s="125"/>
      <c r="RB53" s="125"/>
      <c r="RC53" s="125"/>
      <c r="RD53" s="125"/>
      <c r="RE53" s="125"/>
      <c r="RF53" s="125"/>
      <c r="RG53" s="125"/>
      <c r="RH53" s="125"/>
      <c r="RI53" s="125"/>
      <c r="RJ53" s="125"/>
      <c r="RK53" s="125"/>
      <c r="RL53" s="125"/>
      <c r="RM53" s="125"/>
      <c r="RN53" s="125"/>
      <c r="RO53" s="125"/>
      <c r="RP53" s="125"/>
      <c r="RQ53" s="125"/>
      <c r="RR53" s="125"/>
      <c r="RS53" s="125"/>
      <c r="RT53" s="125"/>
      <c r="RU53" s="125"/>
      <c r="RV53" s="125"/>
      <c r="RW53" s="125"/>
      <c r="RX53" s="125"/>
      <c r="RY53" s="125"/>
      <c r="RZ53" s="125"/>
      <c r="SA53" s="125"/>
      <c r="SB53" s="125"/>
      <c r="SC53" s="125"/>
      <c r="SD53" s="125"/>
      <c r="SE53" s="125"/>
      <c r="SF53" s="125"/>
      <c r="SG53" s="125"/>
      <c r="SH53" s="125"/>
      <c r="SI53" s="125"/>
      <c r="SJ53" s="125"/>
      <c r="SK53" s="125"/>
      <c r="SL53" s="125"/>
      <c r="SM53" s="125"/>
      <c r="SN53" s="125"/>
      <c r="SO53" s="125"/>
      <c r="SP53" s="125"/>
      <c r="SQ53" s="125"/>
      <c r="SR53" s="125"/>
      <c r="SS53" s="125"/>
      <c r="ST53" s="125"/>
      <c r="SU53" s="125"/>
      <c r="SV53" s="125"/>
      <c r="SW53" s="125"/>
      <c r="SX53" s="125"/>
      <c r="SY53" s="125"/>
      <c r="SZ53" s="125"/>
      <c r="TA53" s="125"/>
      <c r="TB53" s="125"/>
      <c r="TC53" s="125"/>
      <c r="TD53" s="125"/>
      <c r="TE53" s="125"/>
      <c r="TF53" s="125"/>
      <c r="TG53" s="125"/>
      <c r="TH53" s="125"/>
      <c r="TI53" s="125"/>
      <c r="TJ53" s="125"/>
      <c r="TK53" s="125"/>
      <c r="TL53" s="125"/>
      <c r="TM53" s="125"/>
      <c r="TN53" s="125"/>
      <c r="TO53" s="125"/>
      <c r="TP53" s="125"/>
      <c r="TQ53" s="125"/>
      <c r="TR53" s="125"/>
      <c r="TS53" s="125"/>
      <c r="TT53" s="125"/>
      <c r="TU53" s="125"/>
      <c r="TV53" s="125"/>
      <c r="TW53" s="125"/>
      <c r="TX53" s="125"/>
      <c r="TY53" s="125"/>
      <c r="TZ53" s="125"/>
      <c r="UA53" s="125"/>
      <c r="UB53" s="125"/>
      <c r="UC53" s="125"/>
      <c r="UD53" s="125"/>
      <c r="UE53" s="125"/>
      <c r="UF53" s="125"/>
      <c r="UG53" s="125"/>
      <c r="UH53" s="125"/>
      <c r="UI53" s="125"/>
      <c r="UJ53" s="125"/>
      <c r="UK53" s="125"/>
      <c r="UL53" s="125"/>
      <c r="UM53" s="125"/>
      <c r="UN53" s="125"/>
      <c r="UO53" s="125"/>
      <c r="UP53" s="125"/>
      <c r="UQ53" s="125"/>
      <c r="UR53" s="125"/>
      <c r="US53" s="125"/>
      <c r="UT53" s="125"/>
      <c r="UU53" s="125"/>
      <c r="UV53" s="125"/>
      <c r="UW53" s="125"/>
      <c r="UX53" s="125"/>
      <c r="UY53" s="125"/>
      <c r="UZ53" s="125"/>
      <c r="VA53" s="125"/>
      <c r="VB53" s="125"/>
      <c r="VC53" s="125"/>
      <c r="VD53" s="125"/>
      <c r="VE53" s="125"/>
      <c r="VF53" s="125"/>
      <c r="VG53" s="125"/>
      <c r="VH53" s="125"/>
      <c r="VI53" s="125"/>
      <c r="VJ53" s="125"/>
      <c r="VK53" s="125"/>
      <c r="VL53" s="125"/>
      <c r="VM53" s="125"/>
      <c r="VN53" s="125"/>
      <c r="VO53" s="125"/>
      <c r="VP53" s="125"/>
      <c r="VQ53" s="125"/>
      <c r="VR53" s="125"/>
      <c r="VS53" s="125"/>
      <c r="VT53" s="125"/>
      <c r="VU53" s="125"/>
      <c r="VV53" s="125"/>
      <c r="VW53" s="125"/>
      <c r="VX53" s="125"/>
      <c r="VY53" s="125"/>
      <c r="VZ53" s="125"/>
      <c r="WA53" s="125"/>
      <c r="WB53" s="125"/>
      <c r="WC53" s="125"/>
      <c r="WD53" s="125"/>
      <c r="WE53" s="125"/>
      <c r="WF53" s="125"/>
      <c r="WG53" s="125"/>
      <c r="WH53" s="125"/>
      <c r="WI53" s="125"/>
      <c r="WJ53" s="125"/>
      <c r="WK53" s="125"/>
      <c r="WL53" s="125"/>
      <c r="WM53" s="125"/>
      <c r="WN53" s="125"/>
      <c r="WO53" s="125"/>
      <c r="WP53" s="125"/>
      <c r="WQ53" s="125"/>
      <c r="WR53" s="125"/>
      <c r="WS53" s="125"/>
      <c r="WT53" s="125"/>
      <c r="WU53" s="125"/>
      <c r="WV53" s="125"/>
      <c r="WW53" s="125"/>
      <c r="WX53" s="125"/>
      <c r="WY53" s="125"/>
      <c r="WZ53" s="125"/>
      <c r="XA53" s="125"/>
      <c r="XB53" s="125"/>
      <c r="XC53" s="125"/>
      <c r="XD53" s="125"/>
      <c r="XE53" s="125"/>
      <c r="XF53" s="125"/>
      <c r="XG53" s="125"/>
      <c r="XH53" s="125"/>
      <c r="XI53" s="125"/>
      <c r="XJ53" s="125"/>
      <c r="XK53" s="125"/>
      <c r="XL53" s="125"/>
      <c r="XM53" s="125"/>
      <c r="XN53" s="125"/>
      <c r="XO53" s="125"/>
      <c r="XP53" s="125"/>
      <c r="XQ53" s="125"/>
      <c r="XR53" s="125"/>
      <c r="XS53" s="125"/>
      <c r="XT53" s="125"/>
      <c r="XU53" s="125"/>
      <c r="XV53" s="125"/>
      <c r="XW53" s="125"/>
      <c r="XX53" s="125"/>
      <c r="XY53" s="125"/>
      <c r="XZ53" s="125"/>
      <c r="YA53" s="125"/>
      <c r="YB53" s="125"/>
      <c r="YC53" s="125"/>
      <c r="YD53" s="125"/>
      <c r="YE53" s="125"/>
      <c r="YF53" s="125"/>
      <c r="YG53" s="125"/>
      <c r="YH53" s="125"/>
      <c r="YI53" s="125"/>
      <c r="YJ53" s="125"/>
      <c r="YK53" s="125"/>
      <c r="YL53" s="125"/>
      <c r="YM53" s="125"/>
      <c r="YN53" s="125"/>
      <c r="YO53" s="125"/>
      <c r="YP53" s="125"/>
      <c r="YQ53" s="125"/>
      <c r="YR53" s="125"/>
      <c r="YS53" s="125"/>
      <c r="YT53" s="125"/>
      <c r="YU53" s="125"/>
      <c r="YV53" s="125"/>
      <c r="YW53" s="125"/>
      <c r="YX53" s="125"/>
      <c r="YY53" s="125"/>
      <c r="YZ53" s="125"/>
      <c r="ZA53" s="125"/>
      <c r="ZB53" s="125"/>
      <c r="ZC53" s="125"/>
      <c r="ZD53" s="125"/>
      <c r="ZE53" s="125"/>
      <c r="ZF53" s="125"/>
      <c r="ZG53" s="125"/>
      <c r="ZH53" s="125"/>
      <c r="ZI53" s="125"/>
      <c r="ZJ53" s="125"/>
      <c r="ZK53" s="125"/>
      <c r="ZL53" s="125"/>
      <c r="ZM53" s="125"/>
      <c r="ZN53" s="125"/>
      <c r="ZO53" s="125"/>
      <c r="ZP53" s="125"/>
      <c r="ZQ53" s="125"/>
      <c r="ZR53" s="125"/>
      <c r="ZS53" s="125"/>
      <c r="ZT53" s="125"/>
      <c r="ZU53" s="125"/>
      <c r="ZV53" s="125"/>
      <c r="ZW53" s="125"/>
      <c r="ZX53" s="125"/>
      <c r="ZY53" s="125"/>
      <c r="ZZ53" s="125"/>
      <c r="AAA53" s="125"/>
      <c r="AAB53" s="125"/>
      <c r="AAC53" s="125"/>
      <c r="AAD53" s="125"/>
      <c r="AAE53" s="125"/>
      <c r="AAF53" s="125"/>
      <c r="AAG53" s="125"/>
      <c r="AAH53" s="125"/>
      <c r="AAI53" s="125"/>
      <c r="AAJ53" s="125"/>
      <c r="AAK53" s="125"/>
      <c r="AAL53" s="125"/>
      <c r="AAM53" s="125"/>
      <c r="AAN53" s="125"/>
      <c r="AAO53" s="125"/>
      <c r="AAP53" s="125"/>
      <c r="AAQ53" s="125"/>
      <c r="AAR53" s="125"/>
      <c r="AAS53" s="125"/>
      <c r="AAT53" s="125"/>
      <c r="AAU53" s="125"/>
      <c r="AAV53" s="125"/>
      <c r="AAW53" s="125"/>
      <c r="AAX53" s="125"/>
      <c r="AAY53" s="125"/>
      <c r="AAZ53" s="125"/>
      <c r="ABA53" s="125"/>
      <c r="ABB53" s="125"/>
      <c r="ABC53" s="125"/>
      <c r="ABD53" s="125"/>
      <c r="ABE53" s="125"/>
      <c r="ABF53" s="125"/>
      <c r="ABG53" s="125"/>
      <c r="ABH53" s="125"/>
      <c r="ABI53" s="125"/>
      <c r="ABJ53" s="125"/>
      <c r="ABK53" s="125"/>
      <c r="ABL53" s="125"/>
      <c r="ABM53" s="125"/>
      <c r="ABN53" s="125"/>
      <c r="ABO53" s="125"/>
      <c r="ABP53" s="125"/>
      <c r="ABQ53" s="125"/>
      <c r="ABR53" s="125"/>
      <c r="ABS53" s="125"/>
      <c r="ABT53" s="125"/>
      <c r="ABU53" s="125"/>
      <c r="ABV53" s="125"/>
      <c r="ABW53" s="125"/>
      <c r="ABX53" s="125"/>
      <c r="ABY53" s="125"/>
      <c r="ABZ53" s="125"/>
      <c r="ACA53" s="125"/>
      <c r="ACB53" s="125"/>
      <c r="ACC53" s="125"/>
      <c r="ACD53" s="125"/>
      <c r="ACE53" s="125"/>
      <c r="ACF53" s="125"/>
      <c r="ACG53" s="125"/>
      <c r="ACH53" s="125"/>
      <c r="ACI53" s="125"/>
      <c r="ACJ53" s="125"/>
      <c r="ACK53" s="125"/>
      <c r="ACL53" s="125"/>
      <c r="ACM53" s="125"/>
      <c r="ACN53" s="125"/>
      <c r="ACO53" s="125"/>
      <c r="ACP53" s="125"/>
      <c r="ACQ53" s="125"/>
      <c r="ACR53" s="125"/>
      <c r="ACS53" s="125"/>
      <c r="ACT53" s="125"/>
      <c r="ACU53" s="125"/>
      <c r="ACV53" s="125"/>
      <c r="ACW53" s="125"/>
      <c r="ACX53" s="125"/>
      <c r="ACY53" s="125"/>
      <c r="ACZ53" s="125"/>
      <c r="ADA53" s="125"/>
      <c r="ADB53" s="125"/>
      <c r="ADC53" s="125"/>
      <c r="ADD53" s="125"/>
      <c r="ADE53" s="125"/>
      <c r="ADF53" s="125"/>
      <c r="ADG53" s="125"/>
      <c r="ADH53" s="125"/>
      <c r="ADI53" s="125"/>
      <c r="ADJ53" s="125"/>
      <c r="ADK53" s="125"/>
      <c r="ADL53" s="125"/>
      <c r="ADM53" s="125"/>
      <c r="ADN53" s="125"/>
      <c r="ADO53" s="125"/>
      <c r="ADP53" s="125"/>
      <c r="ADQ53" s="125"/>
      <c r="ADR53" s="125"/>
      <c r="ADS53" s="125"/>
      <c r="ADT53" s="125"/>
      <c r="ADU53" s="125"/>
      <c r="ADV53" s="125"/>
      <c r="ADW53" s="125"/>
      <c r="ADX53" s="125"/>
      <c r="ADY53" s="125"/>
      <c r="ADZ53" s="125"/>
      <c r="AEA53" s="125"/>
      <c r="AEB53" s="125"/>
      <c r="AEC53" s="125"/>
      <c r="AED53" s="125"/>
      <c r="AEE53" s="125"/>
      <c r="AEF53" s="125"/>
      <c r="AEG53" s="125"/>
      <c r="AEH53" s="125"/>
      <c r="AEI53" s="125"/>
      <c r="AEJ53" s="125"/>
      <c r="AEK53" s="125"/>
      <c r="AEL53" s="125"/>
      <c r="AEM53" s="125"/>
      <c r="AEN53" s="125"/>
      <c r="AEO53" s="125"/>
      <c r="AEP53" s="125"/>
      <c r="AEQ53" s="125"/>
      <c r="AER53" s="125"/>
      <c r="AES53" s="125"/>
      <c r="AET53" s="125"/>
      <c r="AEU53" s="125"/>
      <c r="AEV53" s="125"/>
      <c r="AEW53" s="125"/>
      <c r="AEX53" s="125"/>
      <c r="AEY53" s="125"/>
      <c r="AEZ53" s="125"/>
      <c r="AFA53" s="125"/>
      <c r="AFB53" s="125"/>
      <c r="AFC53" s="125"/>
      <c r="AFD53" s="125"/>
      <c r="AFE53" s="125"/>
      <c r="AFF53" s="125"/>
      <c r="AFG53" s="125"/>
      <c r="AFH53" s="125"/>
      <c r="AFI53" s="125"/>
      <c r="AFJ53" s="125"/>
      <c r="AFK53" s="125"/>
      <c r="AFL53" s="125"/>
      <c r="AFM53" s="125"/>
      <c r="AFN53" s="125"/>
      <c r="AFO53" s="125"/>
      <c r="AFP53" s="125"/>
      <c r="AFQ53" s="125"/>
      <c r="AFR53" s="125"/>
      <c r="AFS53" s="125"/>
      <c r="AFT53" s="125"/>
      <c r="AFU53" s="125"/>
      <c r="AFV53" s="125"/>
      <c r="AFW53" s="125"/>
      <c r="AFX53" s="125"/>
      <c r="AFY53" s="125"/>
      <c r="AFZ53" s="125"/>
      <c r="AGA53" s="125"/>
    </row>
    <row r="54" spans="1:859" s="169" customFormat="1" ht="33.950000000000003" customHeight="1" x14ac:dyDescent="0.2">
      <c r="A54" s="165" t="str">
        <f ca="1">IF((O54="X"),"■",IF(OR((O54&gt;=120),(O54="N/A")),"▲",IF(AND((O54&gt;=90),(O54&lt;120)),"►",IF(AND((O54&lt;90),(O54&gt;=0)),"◄",IF((O54&lt;0),"▼","")))))</f>
        <v>■</v>
      </c>
      <c r="B54" s="75" t="s">
        <v>72</v>
      </c>
      <c r="C54" s="75" t="s">
        <v>605</v>
      </c>
      <c r="D54" s="75" t="s">
        <v>74</v>
      </c>
      <c r="E54" s="75" t="s">
        <v>30</v>
      </c>
      <c r="F54" s="75" t="s">
        <v>30</v>
      </c>
      <c r="G54" s="146" t="s">
        <v>606</v>
      </c>
      <c r="H54" s="81" t="s">
        <v>607</v>
      </c>
      <c r="I54" s="76" t="s">
        <v>30</v>
      </c>
      <c r="J54" s="170"/>
      <c r="K54" s="170"/>
      <c r="L54" s="75" t="s">
        <v>519</v>
      </c>
      <c r="M54" s="84">
        <v>41576</v>
      </c>
      <c r="N54" s="84">
        <v>41941</v>
      </c>
      <c r="O54" s="75" t="str">
        <f ca="1">IF((N54="INDETERMINADO"),"N/A",IF((L54="ENCERRADO"),"X",(N54-TODAY())))</f>
        <v>X</v>
      </c>
      <c r="P54" s="75" t="s">
        <v>28</v>
      </c>
      <c r="Q54" s="82" t="s">
        <v>29</v>
      </c>
      <c r="R54" s="75" t="s">
        <v>30</v>
      </c>
      <c r="S54" s="75" t="s">
        <v>30</v>
      </c>
      <c r="T54" s="75" t="s">
        <v>30</v>
      </c>
      <c r="U54" s="75" t="s">
        <v>43</v>
      </c>
      <c r="V54" s="75" t="str">
        <f>HYPERLINK("https://drive.google.com/?tab=mo&amp;authuser=0#folders/0B3Ehz8d35IafVVFRUEN0WUUzanM","VISUALIZAR")</f>
        <v>VISUALIZAR</v>
      </c>
      <c r="W54" s="184"/>
      <c r="X54" s="361"/>
      <c r="Y54" s="361"/>
      <c r="Z54" s="361"/>
      <c r="AA54" s="361"/>
      <c r="AB54" s="361"/>
      <c r="AC54" s="361"/>
      <c r="AD54" s="361"/>
      <c r="AE54" s="361"/>
      <c r="AF54" s="361"/>
      <c r="AG54" s="361"/>
      <c r="AH54" s="361"/>
      <c r="AI54" s="361"/>
      <c r="AJ54" s="361"/>
      <c r="AK54" s="361"/>
      <c r="AL54" s="361"/>
      <c r="AM54" s="361"/>
      <c r="AN54" s="361"/>
      <c r="AO54" s="361"/>
      <c r="AP54" s="361"/>
      <c r="AQ54" s="361"/>
      <c r="AR54" s="361"/>
      <c r="AS54" s="361"/>
      <c r="AT54" s="361"/>
      <c r="AU54" s="361"/>
      <c r="AV54" s="361"/>
      <c r="AW54" s="361"/>
      <c r="AX54" s="361"/>
      <c r="AY54" s="361"/>
      <c r="AZ54" s="361"/>
      <c r="BA54" s="361"/>
      <c r="BB54" s="361"/>
      <c r="BC54" s="361"/>
      <c r="BD54" s="361"/>
      <c r="BE54" s="361"/>
      <c r="BF54" s="361"/>
      <c r="BG54" s="361"/>
      <c r="BH54" s="361"/>
      <c r="BI54" s="361"/>
      <c r="BJ54" s="361"/>
      <c r="BK54" s="361"/>
      <c r="BL54" s="361"/>
      <c r="BM54" s="361"/>
      <c r="BN54" s="361"/>
      <c r="BO54" s="361"/>
      <c r="BP54" s="361"/>
      <c r="BQ54" s="361"/>
      <c r="BR54" s="361"/>
      <c r="BS54" s="361"/>
      <c r="BT54" s="361"/>
      <c r="BU54" s="361"/>
      <c r="BV54" s="361"/>
      <c r="BW54" s="361"/>
      <c r="BX54" s="361"/>
      <c r="BY54" s="361"/>
      <c r="BZ54" s="361"/>
      <c r="CA54" s="361"/>
      <c r="CB54" s="361"/>
      <c r="CC54" s="361"/>
      <c r="CD54" s="361"/>
      <c r="CE54" s="361"/>
      <c r="CF54" s="361"/>
      <c r="CG54" s="361"/>
      <c r="CH54" s="361"/>
      <c r="CI54" s="361"/>
      <c r="CJ54" s="361"/>
      <c r="CK54" s="361"/>
      <c r="CL54" s="361"/>
      <c r="CM54" s="361"/>
      <c r="CN54" s="361"/>
      <c r="CO54" s="361"/>
      <c r="CP54" s="361"/>
      <c r="CQ54" s="361"/>
      <c r="CR54" s="361"/>
      <c r="CS54" s="361"/>
      <c r="CT54" s="361"/>
      <c r="CU54" s="361"/>
      <c r="CV54" s="361"/>
      <c r="CW54" s="361"/>
      <c r="CX54" s="361"/>
      <c r="CY54" s="361"/>
      <c r="CZ54" s="125"/>
      <c r="DA54" s="125"/>
      <c r="DB54" s="125"/>
      <c r="DC54" s="125"/>
      <c r="DD54" s="125"/>
      <c r="DE54" s="125"/>
      <c r="DF54" s="125"/>
      <c r="DG54" s="125"/>
      <c r="DH54" s="125"/>
      <c r="DI54" s="125"/>
      <c r="DJ54" s="125"/>
      <c r="DK54" s="125"/>
      <c r="DL54" s="125"/>
      <c r="DM54" s="125"/>
      <c r="DN54" s="125"/>
      <c r="DO54" s="125"/>
      <c r="DP54" s="125"/>
      <c r="DQ54" s="125"/>
      <c r="DR54" s="125"/>
      <c r="DS54" s="125"/>
      <c r="DT54" s="125"/>
      <c r="DU54" s="125"/>
      <c r="DV54" s="125"/>
      <c r="DW54" s="125"/>
      <c r="DX54" s="125"/>
      <c r="DY54" s="125"/>
      <c r="DZ54" s="125"/>
      <c r="EA54" s="125"/>
      <c r="EB54" s="125"/>
      <c r="EC54" s="125"/>
      <c r="ED54" s="125"/>
      <c r="EE54" s="125"/>
      <c r="EF54" s="125"/>
      <c r="EG54" s="125"/>
      <c r="EH54" s="125"/>
      <c r="EI54" s="125"/>
      <c r="EJ54" s="125"/>
      <c r="EK54" s="125"/>
      <c r="EL54" s="125"/>
      <c r="EM54" s="125"/>
      <c r="EN54" s="125"/>
      <c r="EO54" s="125"/>
      <c r="EP54" s="125"/>
      <c r="EQ54" s="125"/>
      <c r="ER54" s="125"/>
      <c r="ES54" s="125"/>
      <c r="ET54" s="125"/>
      <c r="EU54" s="125"/>
      <c r="EV54" s="125"/>
      <c r="EW54" s="125"/>
      <c r="EX54" s="125"/>
      <c r="EY54" s="125"/>
      <c r="EZ54" s="125"/>
      <c r="FA54" s="125"/>
      <c r="FB54" s="125"/>
      <c r="FC54" s="125"/>
      <c r="FD54" s="125"/>
      <c r="FE54" s="125"/>
      <c r="FF54" s="125"/>
      <c r="FG54" s="125"/>
      <c r="FH54" s="125"/>
      <c r="FI54" s="125"/>
      <c r="FJ54" s="125"/>
      <c r="FK54" s="125"/>
      <c r="FL54" s="125"/>
      <c r="FM54" s="125"/>
      <c r="FN54" s="125"/>
      <c r="FO54" s="125"/>
      <c r="FP54" s="125"/>
      <c r="FQ54" s="125"/>
      <c r="FR54" s="125"/>
      <c r="FS54" s="125"/>
      <c r="FT54" s="125"/>
      <c r="FU54" s="125"/>
      <c r="FV54" s="125"/>
      <c r="FW54" s="125"/>
      <c r="FX54" s="125"/>
      <c r="FY54" s="125"/>
      <c r="FZ54" s="125"/>
      <c r="GA54" s="125"/>
      <c r="GB54" s="125"/>
      <c r="GC54" s="125"/>
      <c r="GD54" s="125"/>
      <c r="GE54" s="125"/>
      <c r="GF54" s="125"/>
      <c r="GG54" s="125"/>
      <c r="GH54" s="125"/>
      <c r="GI54" s="125"/>
      <c r="GJ54" s="125"/>
      <c r="GK54" s="125"/>
      <c r="GL54" s="125"/>
      <c r="GM54" s="125"/>
      <c r="GN54" s="125"/>
      <c r="GO54" s="125"/>
      <c r="GP54" s="125"/>
      <c r="GQ54" s="125"/>
      <c r="GR54" s="125"/>
      <c r="GS54" s="125"/>
      <c r="GT54" s="125"/>
      <c r="GU54" s="125"/>
      <c r="GV54" s="125"/>
      <c r="GW54" s="125"/>
      <c r="GX54" s="125"/>
      <c r="GY54" s="125"/>
      <c r="GZ54" s="125"/>
      <c r="HA54" s="125"/>
      <c r="HB54" s="125"/>
      <c r="HC54" s="125"/>
      <c r="HD54" s="125"/>
      <c r="HE54" s="125"/>
      <c r="HF54" s="125"/>
      <c r="HG54" s="125"/>
      <c r="HH54" s="125"/>
      <c r="HI54" s="125"/>
      <c r="HJ54" s="125"/>
      <c r="HK54" s="125"/>
      <c r="HL54" s="125"/>
      <c r="HM54" s="125"/>
      <c r="HN54" s="125"/>
      <c r="HO54" s="125"/>
      <c r="HP54" s="125"/>
      <c r="HQ54" s="125"/>
      <c r="HR54" s="125"/>
      <c r="HS54" s="125"/>
      <c r="HT54" s="125"/>
      <c r="HU54" s="125"/>
      <c r="HV54" s="125"/>
      <c r="HW54" s="125"/>
      <c r="HX54" s="125"/>
      <c r="HY54" s="125"/>
      <c r="HZ54" s="125"/>
      <c r="IA54" s="125"/>
      <c r="IB54" s="125"/>
      <c r="IC54" s="125"/>
      <c r="ID54" s="125"/>
      <c r="IE54" s="125"/>
      <c r="IF54" s="125"/>
      <c r="IG54" s="125"/>
      <c r="IH54" s="125"/>
      <c r="II54" s="125"/>
      <c r="IJ54" s="125"/>
      <c r="IK54" s="125"/>
      <c r="IL54" s="125"/>
      <c r="IM54" s="125"/>
      <c r="IN54" s="125"/>
      <c r="IO54" s="125"/>
      <c r="IP54" s="125"/>
      <c r="IQ54" s="125"/>
      <c r="IR54" s="125"/>
      <c r="IS54" s="125"/>
      <c r="IT54" s="125"/>
      <c r="IU54" s="125"/>
      <c r="IV54" s="125"/>
      <c r="IW54" s="125"/>
      <c r="IX54" s="125"/>
      <c r="IY54" s="125"/>
      <c r="IZ54" s="125"/>
      <c r="JA54" s="125"/>
      <c r="JB54" s="125"/>
      <c r="JC54" s="125"/>
      <c r="JD54" s="125"/>
      <c r="JE54" s="125"/>
      <c r="JF54" s="125"/>
      <c r="JG54" s="125"/>
      <c r="JH54" s="125"/>
      <c r="JI54" s="125"/>
      <c r="JJ54" s="125"/>
      <c r="JK54" s="125"/>
      <c r="JL54" s="125"/>
      <c r="JM54" s="125"/>
      <c r="JN54" s="125"/>
      <c r="JO54" s="125"/>
      <c r="JP54" s="125"/>
      <c r="JQ54" s="125"/>
      <c r="JR54" s="125"/>
      <c r="JS54" s="125"/>
      <c r="JT54" s="125"/>
      <c r="JU54" s="125"/>
      <c r="JV54" s="125"/>
      <c r="JW54" s="125"/>
      <c r="JX54" s="125"/>
      <c r="JY54" s="125"/>
      <c r="JZ54" s="125"/>
      <c r="KA54" s="125"/>
      <c r="KB54" s="125"/>
      <c r="KC54" s="125"/>
      <c r="KD54" s="125"/>
      <c r="KE54" s="125"/>
      <c r="KF54" s="125"/>
      <c r="KG54" s="125"/>
      <c r="KH54" s="125"/>
      <c r="KI54" s="125"/>
      <c r="KJ54" s="125"/>
      <c r="KK54" s="125"/>
      <c r="KL54" s="125"/>
      <c r="KM54" s="125"/>
      <c r="KN54" s="125"/>
      <c r="KO54" s="125"/>
      <c r="KP54" s="125"/>
      <c r="KQ54" s="125"/>
      <c r="KR54" s="125"/>
      <c r="KS54" s="125"/>
      <c r="KT54" s="125"/>
      <c r="KU54" s="125"/>
      <c r="KV54" s="125"/>
      <c r="KW54" s="125"/>
      <c r="KX54" s="125"/>
      <c r="KY54" s="125"/>
      <c r="KZ54" s="125"/>
      <c r="LA54" s="125"/>
      <c r="LB54" s="125"/>
      <c r="LC54" s="125"/>
      <c r="LD54" s="125"/>
      <c r="LE54" s="125"/>
      <c r="LF54" s="125"/>
      <c r="LG54" s="125"/>
      <c r="LH54" s="125"/>
      <c r="LI54" s="125"/>
      <c r="LJ54" s="125"/>
      <c r="LK54" s="125"/>
      <c r="LL54" s="125"/>
      <c r="LM54" s="125"/>
      <c r="LN54" s="125"/>
      <c r="LO54" s="125"/>
      <c r="LP54" s="125"/>
      <c r="LQ54" s="125"/>
      <c r="LR54" s="125"/>
      <c r="LS54" s="125"/>
      <c r="LT54" s="125"/>
      <c r="LU54" s="125"/>
      <c r="LV54" s="125"/>
      <c r="LW54" s="125"/>
      <c r="LX54" s="125"/>
      <c r="LY54" s="125"/>
      <c r="LZ54" s="125"/>
      <c r="MA54" s="125"/>
      <c r="MB54" s="125"/>
      <c r="MC54" s="125"/>
      <c r="MD54" s="125"/>
      <c r="ME54" s="125"/>
      <c r="MF54" s="125"/>
      <c r="MG54" s="125"/>
      <c r="MH54" s="125"/>
      <c r="MI54" s="125"/>
      <c r="MJ54" s="125"/>
      <c r="MK54" s="125"/>
      <c r="ML54" s="125"/>
      <c r="MM54" s="125"/>
      <c r="MN54" s="125"/>
      <c r="MO54" s="125"/>
      <c r="MP54" s="125"/>
      <c r="MQ54" s="125"/>
      <c r="MR54" s="125"/>
      <c r="MS54" s="125"/>
      <c r="MT54" s="125"/>
      <c r="MU54" s="125"/>
      <c r="MV54" s="125"/>
      <c r="MW54" s="125"/>
      <c r="MX54" s="125"/>
      <c r="MY54" s="125"/>
      <c r="MZ54" s="125"/>
      <c r="NA54" s="125"/>
      <c r="NB54" s="125"/>
      <c r="NC54" s="125"/>
      <c r="ND54" s="125"/>
      <c r="NE54" s="125"/>
      <c r="NF54" s="125"/>
      <c r="NG54" s="125"/>
      <c r="NH54" s="125"/>
      <c r="NI54" s="125"/>
      <c r="NJ54" s="125"/>
      <c r="NK54" s="125"/>
      <c r="NL54" s="125"/>
      <c r="NM54" s="125"/>
      <c r="NN54" s="125"/>
      <c r="NO54" s="125"/>
      <c r="NP54" s="125"/>
      <c r="NQ54" s="125"/>
      <c r="NR54" s="125"/>
      <c r="NS54" s="125"/>
      <c r="NT54" s="125"/>
      <c r="NU54" s="125"/>
      <c r="NV54" s="125"/>
      <c r="NW54" s="125"/>
      <c r="NX54" s="125"/>
      <c r="NY54" s="125"/>
      <c r="NZ54" s="125"/>
      <c r="OA54" s="125"/>
      <c r="OB54" s="125"/>
      <c r="OC54" s="125"/>
      <c r="OD54" s="125"/>
      <c r="OE54" s="125"/>
      <c r="OF54" s="125"/>
      <c r="OG54" s="125"/>
      <c r="OH54" s="125"/>
      <c r="OI54" s="125"/>
      <c r="OJ54" s="125"/>
      <c r="OK54" s="125"/>
      <c r="OL54" s="125"/>
      <c r="OM54" s="125"/>
      <c r="ON54" s="125"/>
      <c r="OO54" s="125"/>
      <c r="OP54" s="125"/>
      <c r="OQ54" s="125"/>
      <c r="OR54" s="125"/>
      <c r="OS54" s="125"/>
      <c r="OT54" s="125"/>
      <c r="OU54" s="125"/>
      <c r="OV54" s="125"/>
      <c r="OW54" s="125"/>
      <c r="OX54" s="125"/>
      <c r="OY54" s="125"/>
      <c r="OZ54" s="125"/>
      <c r="PA54" s="125"/>
      <c r="PB54" s="125"/>
      <c r="PC54" s="125"/>
      <c r="PD54" s="125"/>
      <c r="PE54" s="125"/>
      <c r="PF54" s="125"/>
      <c r="PG54" s="125"/>
      <c r="PH54" s="125"/>
      <c r="PI54" s="125"/>
      <c r="PJ54" s="125"/>
      <c r="PK54" s="125"/>
      <c r="PL54" s="125"/>
      <c r="PM54" s="125"/>
      <c r="PN54" s="125"/>
      <c r="PO54" s="125"/>
      <c r="PP54" s="125"/>
      <c r="PQ54" s="125"/>
      <c r="PR54" s="125"/>
      <c r="PS54" s="125"/>
      <c r="PT54" s="125"/>
      <c r="PU54" s="125"/>
      <c r="PV54" s="125"/>
      <c r="PW54" s="125"/>
      <c r="PX54" s="125"/>
      <c r="PY54" s="125"/>
      <c r="PZ54" s="125"/>
      <c r="QA54" s="125"/>
      <c r="QB54" s="125"/>
      <c r="QC54" s="125"/>
      <c r="QD54" s="125"/>
      <c r="QE54" s="125"/>
      <c r="QF54" s="125"/>
      <c r="QG54" s="125"/>
      <c r="QH54" s="125"/>
      <c r="QI54" s="125"/>
      <c r="QJ54" s="125"/>
      <c r="QK54" s="125"/>
      <c r="QL54" s="125"/>
      <c r="QM54" s="125"/>
      <c r="QN54" s="125"/>
      <c r="QO54" s="125"/>
      <c r="QP54" s="125"/>
      <c r="QQ54" s="125"/>
      <c r="QR54" s="125"/>
      <c r="QS54" s="125"/>
      <c r="QT54" s="125"/>
      <c r="QU54" s="125"/>
      <c r="QV54" s="125"/>
      <c r="QW54" s="125"/>
      <c r="QX54" s="125"/>
      <c r="QY54" s="125"/>
      <c r="QZ54" s="125"/>
      <c r="RA54" s="125"/>
      <c r="RB54" s="125"/>
      <c r="RC54" s="125"/>
      <c r="RD54" s="125"/>
      <c r="RE54" s="125"/>
      <c r="RF54" s="125"/>
      <c r="RG54" s="125"/>
      <c r="RH54" s="125"/>
      <c r="RI54" s="125"/>
      <c r="RJ54" s="125"/>
      <c r="RK54" s="125"/>
      <c r="RL54" s="125"/>
      <c r="RM54" s="125"/>
      <c r="RN54" s="125"/>
      <c r="RO54" s="125"/>
      <c r="RP54" s="125"/>
      <c r="RQ54" s="125"/>
      <c r="RR54" s="125"/>
      <c r="RS54" s="125"/>
      <c r="RT54" s="125"/>
      <c r="RU54" s="125"/>
      <c r="RV54" s="125"/>
      <c r="RW54" s="125"/>
      <c r="RX54" s="125"/>
      <c r="RY54" s="125"/>
      <c r="RZ54" s="125"/>
      <c r="SA54" s="125"/>
      <c r="SB54" s="125"/>
      <c r="SC54" s="125"/>
      <c r="SD54" s="125"/>
      <c r="SE54" s="125"/>
      <c r="SF54" s="125"/>
      <c r="SG54" s="125"/>
      <c r="SH54" s="125"/>
      <c r="SI54" s="125"/>
      <c r="SJ54" s="125"/>
      <c r="SK54" s="125"/>
      <c r="SL54" s="125"/>
      <c r="SM54" s="125"/>
      <c r="SN54" s="125"/>
      <c r="SO54" s="125"/>
      <c r="SP54" s="125"/>
      <c r="SQ54" s="125"/>
      <c r="SR54" s="125"/>
      <c r="SS54" s="125"/>
      <c r="ST54" s="125"/>
      <c r="SU54" s="125"/>
      <c r="SV54" s="125"/>
      <c r="SW54" s="125"/>
      <c r="SX54" s="125"/>
      <c r="SY54" s="125"/>
      <c r="SZ54" s="125"/>
      <c r="TA54" s="125"/>
      <c r="TB54" s="125"/>
      <c r="TC54" s="125"/>
      <c r="TD54" s="125"/>
      <c r="TE54" s="125"/>
      <c r="TF54" s="125"/>
      <c r="TG54" s="125"/>
      <c r="TH54" s="125"/>
      <c r="TI54" s="125"/>
      <c r="TJ54" s="125"/>
      <c r="TK54" s="125"/>
      <c r="TL54" s="125"/>
      <c r="TM54" s="125"/>
      <c r="TN54" s="125"/>
      <c r="TO54" s="125"/>
      <c r="TP54" s="125"/>
      <c r="TQ54" s="125"/>
      <c r="TR54" s="125"/>
      <c r="TS54" s="125"/>
      <c r="TT54" s="125"/>
      <c r="TU54" s="125"/>
      <c r="TV54" s="125"/>
      <c r="TW54" s="125"/>
      <c r="TX54" s="125"/>
      <c r="TY54" s="125"/>
      <c r="TZ54" s="125"/>
      <c r="UA54" s="125"/>
      <c r="UB54" s="125"/>
      <c r="UC54" s="125"/>
      <c r="UD54" s="125"/>
      <c r="UE54" s="125"/>
      <c r="UF54" s="125"/>
      <c r="UG54" s="125"/>
      <c r="UH54" s="125"/>
      <c r="UI54" s="125"/>
      <c r="UJ54" s="125"/>
      <c r="UK54" s="125"/>
      <c r="UL54" s="125"/>
      <c r="UM54" s="125"/>
      <c r="UN54" s="125"/>
      <c r="UO54" s="125"/>
      <c r="UP54" s="125"/>
      <c r="UQ54" s="125"/>
      <c r="UR54" s="125"/>
      <c r="US54" s="125"/>
      <c r="UT54" s="125"/>
      <c r="UU54" s="125"/>
      <c r="UV54" s="125"/>
      <c r="UW54" s="125"/>
      <c r="UX54" s="125"/>
      <c r="UY54" s="125"/>
      <c r="UZ54" s="125"/>
      <c r="VA54" s="125"/>
      <c r="VB54" s="125"/>
      <c r="VC54" s="125"/>
      <c r="VD54" s="125"/>
      <c r="VE54" s="125"/>
      <c r="VF54" s="125"/>
      <c r="VG54" s="125"/>
      <c r="VH54" s="125"/>
      <c r="VI54" s="125"/>
      <c r="VJ54" s="125"/>
      <c r="VK54" s="125"/>
      <c r="VL54" s="125"/>
      <c r="VM54" s="125"/>
      <c r="VN54" s="125"/>
      <c r="VO54" s="125"/>
      <c r="VP54" s="125"/>
      <c r="VQ54" s="125"/>
      <c r="VR54" s="125"/>
      <c r="VS54" s="125"/>
      <c r="VT54" s="125"/>
      <c r="VU54" s="125"/>
      <c r="VV54" s="125"/>
      <c r="VW54" s="125"/>
      <c r="VX54" s="125"/>
      <c r="VY54" s="125"/>
      <c r="VZ54" s="125"/>
      <c r="WA54" s="125"/>
      <c r="WB54" s="125"/>
      <c r="WC54" s="125"/>
      <c r="WD54" s="125"/>
      <c r="WE54" s="125"/>
      <c r="WF54" s="125"/>
      <c r="WG54" s="125"/>
      <c r="WH54" s="125"/>
      <c r="WI54" s="125"/>
      <c r="WJ54" s="125"/>
      <c r="WK54" s="125"/>
      <c r="WL54" s="125"/>
      <c r="WM54" s="125"/>
      <c r="WN54" s="125"/>
      <c r="WO54" s="125"/>
      <c r="WP54" s="125"/>
      <c r="WQ54" s="125"/>
      <c r="WR54" s="125"/>
      <c r="WS54" s="125"/>
      <c r="WT54" s="125"/>
      <c r="WU54" s="125"/>
      <c r="WV54" s="125"/>
      <c r="WW54" s="125"/>
      <c r="WX54" s="125"/>
      <c r="WY54" s="125"/>
      <c r="WZ54" s="125"/>
      <c r="XA54" s="125"/>
      <c r="XB54" s="125"/>
      <c r="XC54" s="125"/>
      <c r="XD54" s="125"/>
      <c r="XE54" s="125"/>
      <c r="XF54" s="125"/>
      <c r="XG54" s="125"/>
      <c r="XH54" s="125"/>
      <c r="XI54" s="125"/>
      <c r="XJ54" s="125"/>
      <c r="XK54" s="125"/>
      <c r="XL54" s="125"/>
      <c r="XM54" s="125"/>
      <c r="XN54" s="125"/>
      <c r="XO54" s="125"/>
      <c r="XP54" s="125"/>
      <c r="XQ54" s="125"/>
      <c r="XR54" s="125"/>
      <c r="XS54" s="125"/>
      <c r="XT54" s="125"/>
      <c r="XU54" s="125"/>
      <c r="XV54" s="125"/>
      <c r="XW54" s="125"/>
      <c r="XX54" s="125"/>
      <c r="XY54" s="125"/>
      <c r="XZ54" s="125"/>
      <c r="YA54" s="125"/>
      <c r="YB54" s="125"/>
      <c r="YC54" s="125"/>
      <c r="YD54" s="125"/>
      <c r="YE54" s="125"/>
      <c r="YF54" s="125"/>
      <c r="YG54" s="125"/>
      <c r="YH54" s="125"/>
      <c r="YI54" s="125"/>
      <c r="YJ54" s="125"/>
      <c r="YK54" s="125"/>
      <c r="YL54" s="125"/>
      <c r="YM54" s="125"/>
      <c r="YN54" s="125"/>
      <c r="YO54" s="125"/>
      <c r="YP54" s="125"/>
      <c r="YQ54" s="125"/>
      <c r="YR54" s="125"/>
      <c r="YS54" s="125"/>
      <c r="YT54" s="125"/>
      <c r="YU54" s="125"/>
      <c r="YV54" s="125"/>
      <c r="YW54" s="125"/>
      <c r="YX54" s="125"/>
      <c r="YY54" s="125"/>
      <c r="YZ54" s="125"/>
      <c r="ZA54" s="125"/>
      <c r="ZB54" s="125"/>
      <c r="ZC54" s="125"/>
      <c r="ZD54" s="125"/>
      <c r="ZE54" s="125"/>
      <c r="ZF54" s="125"/>
      <c r="ZG54" s="125"/>
      <c r="ZH54" s="125"/>
      <c r="ZI54" s="125"/>
      <c r="ZJ54" s="125"/>
      <c r="ZK54" s="125"/>
      <c r="ZL54" s="125"/>
      <c r="ZM54" s="125"/>
      <c r="ZN54" s="125"/>
      <c r="ZO54" s="125"/>
      <c r="ZP54" s="125"/>
      <c r="ZQ54" s="125"/>
      <c r="ZR54" s="125"/>
      <c r="ZS54" s="125"/>
      <c r="ZT54" s="125"/>
      <c r="ZU54" s="125"/>
      <c r="ZV54" s="125"/>
      <c r="ZW54" s="125"/>
      <c r="ZX54" s="125"/>
      <c r="ZY54" s="125"/>
      <c r="ZZ54" s="125"/>
      <c r="AAA54" s="125"/>
      <c r="AAB54" s="125"/>
      <c r="AAC54" s="125"/>
      <c r="AAD54" s="125"/>
      <c r="AAE54" s="125"/>
      <c r="AAF54" s="125"/>
      <c r="AAG54" s="125"/>
      <c r="AAH54" s="125"/>
      <c r="AAI54" s="125"/>
      <c r="AAJ54" s="125"/>
      <c r="AAK54" s="125"/>
      <c r="AAL54" s="125"/>
      <c r="AAM54" s="125"/>
      <c r="AAN54" s="125"/>
      <c r="AAO54" s="125"/>
      <c r="AAP54" s="125"/>
      <c r="AAQ54" s="125"/>
      <c r="AAR54" s="125"/>
      <c r="AAS54" s="125"/>
      <c r="AAT54" s="125"/>
      <c r="AAU54" s="125"/>
      <c r="AAV54" s="125"/>
      <c r="AAW54" s="125"/>
      <c r="AAX54" s="125"/>
      <c r="AAY54" s="125"/>
      <c r="AAZ54" s="125"/>
      <c r="ABA54" s="125"/>
      <c r="ABB54" s="125"/>
      <c r="ABC54" s="125"/>
      <c r="ABD54" s="125"/>
      <c r="ABE54" s="125"/>
      <c r="ABF54" s="125"/>
      <c r="ABG54" s="125"/>
      <c r="ABH54" s="125"/>
      <c r="ABI54" s="125"/>
      <c r="ABJ54" s="125"/>
      <c r="ABK54" s="125"/>
      <c r="ABL54" s="125"/>
      <c r="ABM54" s="125"/>
      <c r="ABN54" s="125"/>
      <c r="ABO54" s="125"/>
      <c r="ABP54" s="125"/>
      <c r="ABQ54" s="125"/>
      <c r="ABR54" s="125"/>
      <c r="ABS54" s="125"/>
      <c r="ABT54" s="125"/>
      <c r="ABU54" s="125"/>
      <c r="ABV54" s="125"/>
      <c r="ABW54" s="125"/>
      <c r="ABX54" s="125"/>
      <c r="ABY54" s="125"/>
      <c r="ABZ54" s="125"/>
      <c r="ACA54" s="125"/>
      <c r="ACB54" s="125"/>
      <c r="ACC54" s="125"/>
      <c r="ACD54" s="125"/>
      <c r="ACE54" s="125"/>
      <c r="ACF54" s="125"/>
      <c r="ACG54" s="125"/>
      <c r="ACH54" s="125"/>
      <c r="ACI54" s="125"/>
      <c r="ACJ54" s="125"/>
      <c r="ACK54" s="125"/>
      <c r="ACL54" s="125"/>
      <c r="ACM54" s="125"/>
      <c r="ACN54" s="125"/>
      <c r="ACO54" s="125"/>
      <c r="ACP54" s="125"/>
      <c r="ACQ54" s="125"/>
      <c r="ACR54" s="125"/>
      <c r="ACS54" s="125"/>
      <c r="ACT54" s="125"/>
      <c r="ACU54" s="125"/>
      <c r="ACV54" s="125"/>
      <c r="ACW54" s="125"/>
      <c r="ACX54" s="125"/>
      <c r="ACY54" s="125"/>
      <c r="ACZ54" s="125"/>
      <c r="ADA54" s="125"/>
      <c r="ADB54" s="125"/>
      <c r="ADC54" s="125"/>
      <c r="ADD54" s="125"/>
      <c r="ADE54" s="125"/>
      <c r="ADF54" s="125"/>
      <c r="ADG54" s="125"/>
      <c r="ADH54" s="125"/>
      <c r="ADI54" s="125"/>
      <c r="ADJ54" s="125"/>
      <c r="ADK54" s="125"/>
      <c r="ADL54" s="125"/>
      <c r="ADM54" s="125"/>
      <c r="ADN54" s="125"/>
      <c r="ADO54" s="125"/>
      <c r="ADP54" s="125"/>
      <c r="ADQ54" s="125"/>
      <c r="ADR54" s="125"/>
      <c r="ADS54" s="125"/>
      <c r="ADT54" s="125"/>
      <c r="ADU54" s="125"/>
      <c r="ADV54" s="125"/>
      <c r="ADW54" s="125"/>
      <c r="ADX54" s="125"/>
      <c r="ADY54" s="125"/>
      <c r="ADZ54" s="125"/>
      <c r="AEA54" s="125"/>
      <c r="AEB54" s="125"/>
      <c r="AEC54" s="125"/>
      <c r="AED54" s="125"/>
      <c r="AEE54" s="125"/>
      <c r="AEF54" s="125"/>
      <c r="AEG54" s="125"/>
      <c r="AEH54" s="125"/>
      <c r="AEI54" s="125"/>
      <c r="AEJ54" s="125"/>
      <c r="AEK54" s="125"/>
      <c r="AEL54" s="125"/>
      <c r="AEM54" s="125"/>
      <c r="AEN54" s="125"/>
      <c r="AEO54" s="125"/>
      <c r="AEP54" s="125"/>
      <c r="AEQ54" s="125"/>
      <c r="AER54" s="125"/>
      <c r="AES54" s="125"/>
      <c r="AET54" s="125"/>
      <c r="AEU54" s="125"/>
      <c r="AEV54" s="125"/>
      <c r="AEW54" s="125"/>
      <c r="AEX54" s="125"/>
      <c r="AEY54" s="125"/>
      <c r="AEZ54" s="125"/>
      <c r="AFA54" s="125"/>
      <c r="AFB54" s="125"/>
      <c r="AFC54" s="125"/>
      <c r="AFD54" s="125"/>
      <c r="AFE54" s="125"/>
      <c r="AFF54" s="125"/>
      <c r="AFG54" s="125"/>
      <c r="AFH54" s="125"/>
      <c r="AFI54" s="125"/>
      <c r="AFJ54" s="125"/>
      <c r="AFK54" s="125"/>
      <c r="AFL54" s="125"/>
      <c r="AFM54" s="125"/>
      <c r="AFN54" s="125"/>
      <c r="AFO54" s="125"/>
      <c r="AFP54" s="125"/>
      <c r="AFQ54" s="125"/>
      <c r="AFR54" s="125"/>
      <c r="AFS54" s="125"/>
      <c r="AFT54" s="125"/>
      <c r="AFU54" s="125"/>
      <c r="AFV54" s="125"/>
      <c r="AFW54" s="125"/>
      <c r="AFX54" s="125"/>
      <c r="AFY54" s="125"/>
      <c r="AFZ54" s="125"/>
      <c r="AGA54" s="125"/>
    </row>
    <row r="55" spans="1:859" s="169" customFormat="1" ht="33.950000000000003" customHeight="1" x14ac:dyDescent="0.2">
      <c r="A55" s="165" t="str">
        <f ca="1">IF((O55="X"),"■",IF(OR((O55&gt;=120),(O55="N/A")),"▲",IF(AND((O55&gt;=90),(O55&lt;120)),"►",IF(AND((O55&lt;90),(O55&gt;=0)),"◄",IF((O55&lt;0),"▼","")))))</f>
        <v>■</v>
      </c>
      <c r="B55" s="75" t="s">
        <v>611</v>
      </c>
      <c r="C55" s="75" t="s">
        <v>612</v>
      </c>
      <c r="D55" s="75" t="s">
        <v>613</v>
      </c>
      <c r="E55" s="75" t="s">
        <v>30</v>
      </c>
      <c r="F55" s="75" t="s">
        <v>30</v>
      </c>
      <c r="G55" s="146" t="s">
        <v>614</v>
      </c>
      <c r="H55" s="81" t="s">
        <v>615</v>
      </c>
      <c r="I55" s="76" t="s">
        <v>30</v>
      </c>
      <c r="J55" s="170"/>
      <c r="K55" s="170"/>
      <c r="L55" s="77" t="s">
        <v>519</v>
      </c>
      <c r="M55" s="202">
        <v>41576</v>
      </c>
      <c r="N55" s="202">
        <v>41941</v>
      </c>
      <c r="O55" s="77" t="str">
        <f ca="1">IF((N55="INDETERMINADO"),"N/A",IF((L55="ENCERRADO"),"X",(N55-TODAY())))</f>
        <v>X</v>
      </c>
      <c r="P55" s="77" t="s">
        <v>28</v>
      </c>
      <c r="Q55" s="203" t="s">
        <v>29</v>
      </c>
      <c r="R55" s="77" t="s">
        <v>30</v>
      </c>
      <c r="S55" s="77" t="s">
        <v>30</v>
      </c>
      <c r="T55" s="77" t="s">
        <v>30</v>
      </c>
      <c r="U55" s="77" t="s">
        <v>33</v>
      </c>
      <c r="V55" s="77" t="str">
        <f>HYPERLINK("https://drive.google.com/?tab=mo&amp;authuser=0#folders/0B3Ehz8d35IafS2VuZzZRTFFUakU","VISUALIZAR")</f>
        <v>VISUALIZAR</v>
      </c>
      <c r="W55" s="184"/>
      <c r="X55" s="361"/>
      <c r="Y55" s="361"/>
      <c r="Z55" s="361"/>
      <c r="AA55" s="361"/>
      <c r="AB55" s="361"/>
      <c r="AC55" s="361"/>
      <c r="AD55" s="361"/>
      <c r="AE55" s="361"/>
      <c r="AF55" s="361"/>
      <c r="AG55" s="361"/>
      <c r="AH55" s="361"/>
      <c r="AI55" s="361"/>
      <c r="AJ55" s="361"/>
      <c r="AK55" s="361"/>
      <c r="AL55" s="361"/>
      <c r="AM55" s="361"/>
      <c r="AN55" s="361"/>
      <c r="AO55" s="361"/>
      <c r="AP55" s="361"/>
      <c r="AQ55" s="361"/>
      <c r="AR55" s="361"/>
      <c r="AS55" s="361"/>
      <c r="AT55" s="361"/>
      <c r="AU55" s="361"/>
      <c r="AV55" s="361"/>
      <c r="AW55" s="361"/>
      <c r="AX55" s="361"/>
      <c r="AY55" s="361"/>
      <c r="AZ55" s="361"/>
      <c r="BA55" s="361"/>
      <c r="BB55" s="361"/>
      <c r="BC55" s="361"/>
      <c r="BD55" s="361"/>
      <c r="BE55" s="361"/>
      <c r="BF55" s="361"/>
      <c r="BG55" s="361"/>
      <c r="BH55" s="361"/>
      <c r="BI55" s="361"/>
      <c r="BJ55" s="361"/>
      <c r="BK55" s="361"/>
      <c r="BL55" s="361"/>
      <c r="BM55" s="361"/>
      <c r="BN55" s="361"/>
      <c r="BO55" s="361"/>
      <c r="BP55" s="361"/>
      <c r="BQ55" s="361"/>
      <c r="BR55" s="361"/>
      <c r="BS55" s="361"/>
      <c r="BT55" s="361"/>
      <c r="BU55" s="361"/>
      <c r="BV55" s="361"/>
      <c r="BW55" s="361"/>
      <c r="BX55" s="361"/>
      <c r="BY55" s="361"/>
      <c r="BZ55" s="361"/>
      <c r="CA55" s="361"/>
      <c r="CB55" s="361"/>
      <c r="CC55" s="361"/>
      <c r="CD55" s="361"/>
      <c r="CE55" s="361"/>
      <c r="CF55" s="361"/>
      <c r="CG55" s="361"/>
      <c r="CH55" s="361"/>
      <c r="CI55" s="361"/>
      <c r="CJ55" s="361"/>
      <c r="CK55" s="361"/>
      <c r="CL55" s="361"/>
      <c r="CM55" s="361"/>
      <c r="CN55" s="361"/>
      <c r="CO55" s="361"/>
      <c r="CP55" s="361"/>
      <c r="CQ55" s="361"/>
      <c r="CR55" s="361"/>
      <c r="CS55" s="361"/>
      <c r="CT55" s="361"/>
      <c r="CU55" s="361"/>
      <c r="CV55" s="361"/>
      <c r="CW55" s="361"/>
      <c r="CX55" s="361"/>
      <c r="CY55" s="361"/>
      <c r="CZ55" s="125"/>
      <c r="DA55" s="125"/>
      <c r="DB55" s="125"/>
      <c r="DC55" s="125"/>
      <c r="DD55" s="125"/>
      <c r="DE55" s="125"/>
      <c r="DF55" s="125"/>
      <c r="DG55" s="125"/>
      <c r="DH55" s="125"/>
      <c r="DI55" s="125"/>
      <c r="DJ55" s="125"/>
      <c r="DK55" s="125"/>
      <c r="DL55" s="125"/>
      <c r="DM55" s="125"/>
      <c r="DN55" s="125"/>
      <c r="DO55" s="125"/>
      <c r="DP55" s="125"/>
      <c r="DQ55" s="125"/>
      <c r="DR55" s="125"/>
      <c r="DS55" s="125"/>
      <c r="DT55" s="125"/>
      <c r="DU55" s="125"/>
      <c r="DV55" s="125"/>
      <c r="DW55" s="125"/>
      <c r="DX55" s="125"/>
      <c r="DY55" s="125"/>
      <c r="DZ55" s="125"/>
      <c r="EA55" s="125"/>
      <c r="EB55" s="125"/>
      <c r="EC55" s="125"/>
      <c r="ED55" s="125"/>
      <c r="EE55" s="125"/>
      <c r="EF55" s="125"/>
      <c r="EG55" s="125"/>
      <c r="EH55" s="125"/>
      <c r="EI55" s="125"/>
      <c r="EJ55" s="125"/>
      <c r="EK55" s="125"/>
      <c r="EL55" s="125"/>
      <c r="EM55" s="125"/>
      <c r="EN55" s="125"/>
      <c r="EO55" s="125"/>
      <c r="EP55" s="125"/>
      <c r="EQ55" s="125"/>
      <c r="ER55" s="125"/>
      <c r="ES55" s="125"/>
      <c r="ET55" s="125"/>
      <c r="EU55" s="125"/>
      <c r="EV55" s="125"/>
      <c r="EW55" s="125"/>
      <c r="EX55" s="125"/>
      <c r="EY55" s="125"/>
      <c r="EZ55" s="125"/>
      <c r="FA55" s="125"/>
      <c r="FB55" s="125"/>
      <c r="FC55" s="125"/>
      <c r="FD55" s="125"/>
      <c r="FE55" s="125"/>
      <c r="FF55" s="125"/>
      <c r="FG55" s="125"/>
      <c r="FH55" s="125"/>
      <c r="FI55" s="125"/>
      <c r="FJ55" s="125"/>
      <c r="FK55" s="125"/>
      <c r="FL55" s="125"/>
      <c r="FM55" s="125"/>
      <c r="FN55" s="125"/>
      <c r="FO55" s="125"/>
      <c r="FP55" s="125"/>
      <c r="FQ55" s="125"/>
      <c r="FR55" s="125"/>
      <c r="FS55" s="125"/>
      <c r="FT55" s="125"/>
      <c r="FU55" s="125"/>
      <c r="FV55" s="125"/>
      <c r="FW55" s="125"/>
      <c r="FX55" s="125"/>
      <c r="FY55" s="125"/>
      <c r="FZ55" s="125"/>
      <c r="GA55" s="125"/>
      <c r="GB55" s="125"/>
      <c r="GC55" s="125"/>
      <c r="GD55" s="125"/>
      <c r="GE55" s="125"/>
      <c r="GF55" s="125"/>
      <c r="GG55" s="125"/>
      <c r="GH55" s="125"/>
      <c r="GI55" s="125"/>
      <c r="GJ55" s="125"/>
      <c r="GK55" s="125"/>
      <c r="GL55" s="125"/>
      <c r="GM55" s="125"/>
      <c r="GN55" s="125"/>
      <c r="GO55" s="125"/>
      <c r="GP55" s="125"/>
      <c r="GQ55" s="125"/>
      <c r="GR55" s="125"/>
      <c r="GS55" s="125"/>
      <c r="GT55" s="125"/>
      <c r="GU55" s="125"/>
      <c r="GV55" s="125"/>
      <c r="GW55" s="125"/>
      <c r="GX55" s="125"/>
      <c r="GY55" s="125"/>
      <c r="GZ55" s="125"/>
      <c r="HA55" s="125"/>
      <c r="HB55" s="125"/>
      <c r="HC55" s="125"/>
      <c r="HD55" s="125"/>
      <c r="HE55" s="125"/>
      <c r="HF55" s="125"/>
      <c r="HG55" s="125"/>
      <c r="HH55" s="125"/>
      <c r="HI55" s="125"/>
      <c r="HJ55" s="125"/>
      <c r="HK55" s="125"/>
      <c r="HL55" s="125"/>
      <c r="HM55" s="125"/>
      <c r="HN55" s="125"/>
      <c r="HO55" s="125"/>
      <c r="HP55" s="125"/>
      <c r="HQ55" s="125"/>
      <c r="HR55" s="125"/>
      <c r="HS55" s="125"/>
      <c r="HT55" s="125"/>
      <c r="HU55" s="125"/>
      <c r="HV55" s="125"/>
      <c r="HW55" s="125"/>
      <c r="HX55" s="125"/>
      <c r="HY55" s="125"/>
      <c r="HZ55" s="125"/>
      <c r="IA55" s="125"/>
      <c r="IB55" s="125"/>
      <c r="IC55" s="125"/>
      <c r="ID55" s="125"/>
      <c r="IE55" s="125"/>
      <c r="IF55" s="125"/>
      <c r="IG55" s="125"/>
      <c r="IH55" s="125"/>
      <c r="II55" s="125"/>
      <c r="IJ55" s="125"/>
      <c r="IK55" s="125"/>
      <c r="IL55" s="125"/>
      <c r="IM55" s="125"/>
      <c r="IN55" s="125"/>
      <c r="IO55" s="125"/>
      <c r="IP55" s="125"/>
      <c r="IQ55" s="125"/>
      <c r="IR55" s="125"/>
      <c r="IS55" s="125"/>
      <c r="IT55" s="125"/>
      <c r="IU55" s="125"/>
      <c r="IV55" s="125"/>
      <c r="IW55" s="125"/>
      <c r="IX55" s="125"/>
      <c r="IY55" s="125"/>
      <c r="IZ55" s="125"/>
      <c r="JA55" s="125"/>
      <c r="JB55" s="125"/>
      <c r="JC55" s="125"/>
      <c r="JD55" s="125"/>
      <c r="JE55" s="125"/>
      <c r="JF55" s="125"/>
      <c r="JG55" s="125"/>
      <c r="JH55" s="125"/>
      <c r="JI55" s="125"/>
      <c r="JJ55" s="125"/>
      <c r="JK55" s="125"/>
      <c r="JL55" s="125"/>
      <c r="JM55" s="125"/>
      <c r="JN55" s="125"/>
      <c r="JO55" s="125"/>
      <c r="JP55" s="125"/>
      <c r="JQ55" s="125"/>
      <c r="JR55" s="125"/>
      <c r="JS55" s="125"/>
      <c r="JT55" s="125"/>
      <c r="JU55" s="125"/>
      <c r="JV55" s="125"/>
      <c r="JW55" s="125"/>
      <c r="JX55" s="125"/>
      <c r="JY55" s="125"/>
      <c r="JZ55" s="125"/>
      <c r="KA55" s="125"/>
      <c r="KB55" s="125"/>
      <c r="KC55" s="125"/>
      <c r="KD55" s="125"/>
      <c r="KE55" s="125"/>
      <c r="KF55" s="125"/>
      <c r="KG55" s="125"/>
      <c r="KH55" s="125"/>
      <c r="KI55" s="125"/>
      <c r="KJ55" s="125"/>
      <c r="KK55" s="125"/>
      <c r="KL55" s="125"/>
      <c r="KM55" s="125"/>
      <c r="KN55" s="125"/>
      <c r="KO55" s="125"/>
      <c r="KP55" s="125"/>
      <c r="KQ55" s="125"/>
      <c r="KR55" s="125"/>
      <c r="KS55" s="125"/>
      <c r="KT55" s="125"/>
      <c r="KU55" s="125"/>
      <c r="KV55" s="125"/>
      <c r="KW55" s="125"/>
      <c r="KX55" s="125"/>
      <c r="KY55" s="125"/>
      <c r="KZ55" s="125"/>
      <c r="LA55" s="125"/>
      <c r="LB55" s="125"/>
      <c r="LC55" s="125"/>
      <c r="LD55" s="125"/>
      <c r="LE55" s="125"/>
      <c r="LF55" s="125"/>
      <c r="LG55" s="125"/>
      <c r="LH55" s="125"/>
      <c r="LI55" s="125"/>
      <c r="LJ55" s="125"/>
      <c r="LK55" s="125"/>
      <c r="LL55" s="125"/>
      <c r="LM55" s="125"/>
      <c r="LN55" s="125"/>
      <c r="LO55" s="125"/>
      <c r="LP55" s="125"/>
      <c r="LQ55" s="125"/>
      <c r="LR55" s="125"/>
      <c r="LS55" s="125"/>
      <c r="LT55" s="125"/>
      <c r="LU55" s="125"/>
      <c r="LV55" s="125"/>
      <c r="LW55" s="125"/>
      <c r="LX55" s="125"/>
      <c r="LY55" s="125"/>
      <c r="LZ55" s="125"/>
      <c r="MA55" s="125"/>
      <c r="MB55" s="125"/>
      <c r="MC55" s="125"/>
      <c r="MD55" s="125"/>
      <c r="ME55" s="125"/>
      <c r="MF55" s="125"/>
      <c r="MG55" s="125"/>
      <c r="MH55" s="125"/>
      <c r="MI55" s="125"/>
      <c r="MJ55" s="125"/>
      <c r="MK55" s="125"/>
      <c r="ML55" s="125"/>
      <c r="MM55" s="125"/>
      <c r="MN55" s="125"/>
      <c r="MO55" s="125"/>
      <c r="MP55" s="125"/>
      <c r="MQ55" s="125"/>
      <c r="MR55" s="125"/>
      <c r="MS55" s="125"/>
      <c r="MT55" s="125"/>
      <c r="MU55" s="125"/>
      <c r="MV55" s="125"/>
      <c r="MW55" s="125"/>
      <c r="MX55" s="125"/>
      <c r="MY55" s="125"/>
      <c r="MZ55" s="125"/>
      <c r="NA55" s="125"/>
      <c r="NB55" s="125"/>
      <c r="NC55" s="125"/>
      <c r="ND55" s="125"/>
      <c r="NE55" s="125"/>
      <c r="NF55" s="125"/>
      <c r="NG55" s="125"/>
      <c r="NH55" s="125"/>
      <c r="NI55" s="125"/>
      <c r="NJ55" s="125"/>
      <c r="NK55" s="125"/>
      <c r="NL55" s="125"/>
      <c r="NM55" s="125"/>
      <c r="NN55" s="125"/>
      <c r="NO55" s="125"/>
      <c r="NP55" s="125"/>
      <c r="NQ55" s="125"/>
      <c r="NR55" s="125"/>
      <c r="NS55" s="125"/>
      <c r="NT55" s="125"/>
      <c r="NU55" s="125"/>
      <c r="NV55" s="125"/>
      <c r="NW55" s="125"/>
      <c r="NX55" s="125"/>
      <c r="NY55" s="125"/>
      <c r="NZ55" s="125"/>
      <c r="OA55" s="125"/>
      <c r="OB55" s="125"/>
      <c r="OC55" s="125"/>
      <c r="OD55" s="125"/>
      <c r="OE55" s="125"/>
      <c r="OF55" s="125"/>
      <c r="OG55" s="125"/>
      <c r="OH55" s="125"/>
      <c r="OI55" s="125"/>
      <c r="OJ55" s="125"/>
      <c r="OK55" s="125"/>
      <c r="OL55" s="125"/>
      <c r="OM55" s="125"/>
      <c r="ON55" s="125"/>
      <c r="OO55" s="125"/>
      <c r="OP55" s="125"/>
      <c r="OQ55" s="125"/>
      <c r="OR55" s="125"/>
      <c r="OS55" s="125"/>
      <c r="OT55" s="125"/>
      <c r="OU55" s="125"/>
      <c r="OV55" s="125"/>
      <c r="OW55" s="125"/>
      <c r="OX55" s="125"/>
      <c r="OY55" s="125"/>
      <c r="OZ55" s="125"/>
      <c r="PA55" s="125"/>
      <c r="PB55" s="125"/>
      <c r="PC55" s="125"/>
      <c r="PD55" s="125"/>
      <c r="PE55" s="125"/>
      <c r="PF55" s="125"/>
      <c r="PG55" s="125"/>
      <c r="PH55" s="125"/>
      <c r="PI55" s="125"/>
      <c r="PJ55" s="125"/>
      <c r="PK55" s="125"/>
      <c r="PL55" s="125"/>
      <c r="PM55" s="125"/>
      <c r="PN55" s="125"/>
      <c r="PO55" s="125"/>
      <c r="PP55" s="125"/>
      <c r="PQ55" s="125"/>
      <c r="PR55" s="125"/>
      <c r="PS55" s="125"/>
      <c r="PT55" s="125"/>
      <c r="PU55" s="125"/>
      <c r="PV55" s="125"/>
      <c r="PW55" s="125"/>
      <c r="PX55" s="125"/>
      <c r="PY55" s="125"/>
      <c r="PZ55" s="125"/>
      <c r="QA55" s="125"/>
      <c r="QB55" s="125"/>
      <c r="QC55" s="125"/>
      <c r="QD55" s="125"/>
      <c r="QE55" s="125"/>
      <c r="QF55" s="125"/>
      <c r="QG55" s="125"/>
      <c r="QH55" s="125"/>
      <c r="QI55" s="125"/>
      <c r="QJ55" s="125"/>
      <c r="QK55" s="125"/>
      <c r="QL55" s="125"/>
      <c r="QM55" s="125"/>
      <c r="QN55" s="125"/>
      <c r="QO55" s="125"/>
      <c r="QP55" s="125"/>
      <c r="QQ55" s="125"/>
      <c r="QR55" s="125"/>
      <c r="QS55" s="125"/>
      <c r="QT55" s="125"/>
      <c r="QU55" s="125"/>
      <c r="QV55" s="125"/>
      <c r="QW55" s="125"/>
      <c r="QX55" s="125"/>
      <c r="QY55" s="125"/>
      <c r="QZ55" s="125"/>
      <c r="RA55" s="125"/>
      <c r="RB55" s="125"/>
      <c r="RC55" s="125"/>
      <c r="RD55" s="125"/>
      <c r="RE55" s="125"/>
      <c r="RF55" s="125"/>
      <c r="RG55" s="125"/>
      <c r="RH55" s="125"/>
      <c r="RI55" s="125"/>
      <c r="RJ55" s="125"/>
      <c r="RK55" s="125"/>
      <c r="RL55" s="125"/>
      <c r="RM55" s="125"/>
      <c r="RN55" s="125"/>
      <c r="RO55" s="125"/>
      <c r="RP55" s="125"/>
      <c r="RQ55" s="125"/>
      <c r="RR55" s="125"/>
      <c r="RS55" s="125"/>
      <c r="RT55" s="125"/>
      <c r="RU55" s="125"/>
      <c r="RV55" s="125"/>
      <c r="RW55" s="125"/>
      <c r="RX55" s="125"/>
      <c r="RY55" s="125"/>
      <c r="RZ55" s="125"/>
      <c r="SA55" s="125"/>
      <c r="SB55" s="125"/>
      <c r="SC55" s="125"/>
      <c r="SD55" s="125"/>
      <c r="SE55" s="125"/>
      <c r="SF55" s="125"/>
      <c r="SG55" s="125"/>
      <c r="SH55" s="125"/>
      <c r="SI55" s="125"/>
      <c r="SJ55" s="125"/>
      <c r="SK55" s="125"/>
      <c r="SL55" s="125"/>
      <c r="SM55" s="125"/>
      <c r="SN55" s="125"/>
      <c r="SO55" s="125"/>
      <c r="SP55" s="125"/>
      <c r="SQ55" s="125"/>
      <c r="SR55" s="125"/>
      <c r="SS55" s="125"/>
      <c r="ST55" s="125"/>
      <c r="SU55" s="125"/>
      <c r="SV55" s="125"/>
      <c r="SW55" s="125"/>
      <c r="SX55" s="125"/>
      <c r="SY55" s="125"/>
      <c r="SZ55" s="125"/>
      <c r="TA55" s="125"/>
      <c r="TB55" s="125"/>
      <c r="TC55" s="125"/>
      <c r="TD55" s="125"/>
      <c r="TE55" s="125"/>
      <c r="TF55" s="125"/>
      <c r="TG55" s="125"/>
      <c r="TH55" s="125"/>
      <c r="TI55" s="125"/>
      <c r="TJ55" s="125"/>
      <c r="TK55" s="125"/>
      <c r="TL55" s="125"/>
      <c r="TM55" s="125"/>
      <c r="TN55" s="125"/>
      <c r="TO55" s="125"/>
      <c r="TP55" s="125"/>
      <c r="TQ55" s="125"/>
      <c r="TR55" s="125"/>
      <c r="TS55" s="125"/>
      <c r="TT55" s="125"/>
      <c r="TU55" s="125"/>
      <c r="TV55" s="125"/>
      <c r="TW55" s="125"/>
      <c r="TX55" s="125"/>
      <c r="TY55" s="125"/>
      <c r="TZ55" s="125"/>
      <c r="UA55" s="125"/>
      <c r="UB55" s="125"/>
      <c r="UC55" s="125"/>
      <c r="UD55" s="125"/>
      <c r="UE55" s="125"/>
      <c r="UF55" s="125"/>
      <c r="UG55" s="125"/>
      <c r="UH55" s="125"/>
      <c r="UI55" s="125"/>
      <c r="UJ55" s="125"/>
      <c r="UK55" s="125"/>
      <c r="UL55" s="125"/>
      <c r="UM55" s="125"/>
      <c r="UN55" s="125"/>
      <c r="UO55" s="125"/>
      <c r="UP55" s="125"/>
      <c r="UQ55" s="125"/>
      <c r="UR55" s="125"/>
      <c r="US55" s="125"/>
      <c r="UT55" s="125"/>
      <c r="UU55" s="125"/>
      <c r="UV55" s="125"/>
      <c r="UW55" s="125"/>
      <c r="UX55" s="125"/>
      <c r="UY55" s="125"/>
      <c r="UZ55" s="125"/>
      <c r="VA55" s="125"/>
      <c r="VB55" s="125"/>
      <c r="VC55" s="125"/>
      <c r="VD55" s="125"/>
      <c r="VE55" s="125"/>
      <c r="VF55" s="125"/>
      <c r="VG55" s="125"/>
      <c r="VH55" s="125"/>
      <c r="VI55" s="125"/>
      <c r="VJ55" s="125"/>
      <c r="VK55" s="125"/>
      <c r="VL55" s="125"/>
      <c r="VM55" s="125"/>
      <c r="VN55" s="125"/>
      <c r="VO55" s="125"/>
      <c r="VP55" s="125"/>
      <c r="VQ55" s="125"/>
      <c r="VR55" s="125"/>
      <c r="VS55" s="125"/>
      <c r="VT55" s="125"/>
      <c r="VU55" s="125"/>
      <c r="VV55" s="125"/>
      <c r="VW55" s="125"/>
      <c r="VX55" s="125"/>
      <c r="VY55" s="125"/>
      <c r="VZ55" s="125"/>
      <c r="WA55" s="125"/>
      <c r="WB55" s="125"/>
      <c r="WC55" s="125"/>
      <c r="WD55" s="125"/>
      <c r="WE55" s="125"/>
      <c r="WF55" s="125"/>
      <c r="WG55" s="125"/>
      <c r="WH55" s="125"/>
      <c r="WI55" s="125"/>
      <c r="WJ55" s="125"/>
      <c r="WK55" s="125"/>
      <c r="WL55" s="125"/>
      <c r="WM55" s="125"/>
      <c r="WN55" s="125"/>
      <c r="WO55" s="125"/>
      <c r="WP55" s="125"/>
      <c r="WQ55" s="125"/>
      <c r="WR55" s="125"/>
      <c r="WS55" s="125"/>
      <c r="WT55" s="125"/>
      <c r="WU55" s="125"/>
      <c r="WV55" s="125"/>
      <c r="WW55" s="125"/>
      <c r="WX55" s="125"/>
      <c r="WY55" s="125"/>
      <c r="WZ55" s="125"/>
      <c r="XA55" s="125"/>
      <c r="XB55" s="125"/>
      <c r="XC55" s="125"/>
      <c r="XD55" s="125"/>
      <c r="XE55" s="125"/>
      <c r="XF55" s="125"/>
      <c r="XG55" s="125"/>
      <c r="XH55" s="125"/>
      <c r="XI55" s="125"/>
      <c r="XJ55" s="125"/>
      <c r="XK55" s="125"/>
      <c r="XL55" s="125"/>
      <c r="XM55" s="125"/>
      <c r="XN55" s="125"/>
      <c r="XO55" s="125"/>
      <c r="XP55" s="125"/>
      <c r="XQ55" s="125"/>
      <c r="XR55" s="125"/>
      <c r="XS55" s="125"/>
      <c r="XT55" s="125"/>
      <c r="XU55" s="125"/>
      <c r="XV55" s="125"/>
      <c r="XW55" s="125"/>
      <c r="XX55" s="125"/>
      <c r="XY55" s="125"/>
      <c r="XZ55" s="125"/>
      <c r="YA55" s="125"/>
      <c r="YB55" s="125"/>
      <c r="YC55" s="125"/>
      <c r="YD55" s="125"/>
      <c r="YE55" s="125"/>
      <c r="YF55" s="125"/>
      <c r="YG55" s="125"/>
      <c r="YH55" s="125"/>
      <c r="YI55" s="125"/>
      <c r="YJ55" s="125"/>
      <c r="YK55" s="125"/>
      <c r="YL55" s="125"/>
      <c r="YM55" s="125"/>
      <c r="YN55" s="125"/>
      <c r="YO55" s="125"/>
      <c r="YP55" s="125"/>
      <c r="YQ55" s="125"/>
      <c r="YR55" s="125"/>
      <c r="YS55" s="125"/>
      <c r="YT55" s="125"/>
      <c r="YU55" s="125"/>
      <c r="YV55" s="125"/>
      <c r="YW55" s="125"/>
      <c r="YX55" s="125"/>
      <c r="YY55" s="125"/>
      <c r="YZ55" s="125"/>
      <c r="ZA55" s="125"/>
      <c r="ZB55" s="125"/>
      <c r="ZC55" s="125"/>
      <c r="ZD55" s="125"/>
      <c r="ZE55" s="125"/>
      <c r="ZF55" s="125"/>
      <c r="ZG55" s="125"/>
      <c r="ZH55" s="125"/>
      <c r="ZI55" s="125"/>
      <c r="ZJ55" s="125"/>
      <c r="ZK55" s="125"/>
      <c r="ZL55" s="125"/>
      <c r="ZM55" s="125"/>
      <c r="ZN55" s="125"/>
      <c r="ZO55" s="125"/>
      <c r="ZP55" s="125"/>
      <c r="ZQ55" s="125"/>
      <c r="ZR55" s="125"/>
      <c r="ZS55" s="125"/>
      <c r="ZT55" s="125"/>
      <c r="ZU55" s="125"/>
      <c r="ZV55" s="125"/>
      <c r="ZW55" s="125"/>
      <c r="ZX55" s="125"/>
      <c r="ZY55" s="125"/>
      <c r="ZZ55" s="125"/>
      <c r="AAA55" s="125"/>
      <c r="AAB55" s="125"/>
      <c r="AAC55" s="125"/>
      <c r="AAD55" s="125"/>
      <c r="AAE55" s="125"/>
      <c r="AAF55" s="125"/>
      <c r="AAG55" s="125"/>
      <c r="AAH55" s="125"/>
      <c r="AAI55" s="125"/>
      <c r="AAJ55" s="125"/>
      <c r="AAK55" s="125"/>
      <c r="AAL55" s="125"/>
      <c r="AAM55" s="125"/>
      <c r="AAN55" s="125"/>
      <c r="AAO55" s="125"/>
      <c r="AAP55" s="125"/>
      <c r="AAQ55" s="125"/>
      <c r="AAR55" s="125"/>
      <c r="AAS55" s="125"/>
      <c r="AAT55" s="125"/>
      <c r="AAU55" s="125"/>
      <c r="AAV55" s="125"/>
      <c r="AAW55" s="125"/>
      <c r="AAX55" s="125"/>
      <c r="AAY55" s="125"/>
      <c r="AAZ55" s="125"/>
      <c r="ABA55" s="125"/>
      <c r="ABB55" s="125"/>
      <c r="ABC55" s="125"/>
      <c r="ABD55" s="125"/>
      <c r="ABE55" s="125"/>
      <c r="ABF55" s="125"/>
      <c r="ABG55" s="125"/>
      <c r="ABH55" s="125"/>
      <c r="ABI55" s="125"/>
      <c r="ABJ55" s="125"/>
      <c r="ABK55" s="125"/>
      <c r="ABL55" s="125"/>
      <c r="ABM55" s="125"/>
      <c r="ABN55" s="125"/>
      <c r="ABO55" s="125"/>
      <c r="ABP55" s="125"/>
      <c r="ABQ55" s="125"/>
      <c r="ABR55" s="125"/>
      <c r="ABS55" s="125"/>
      <c r="ABT55" s="125"/>
      <c r="ABU55" s="125"/>
      <c r="ABV55" s="125"/>
      <c r="ABW55" s="125"/>
      <c r="ABX55" s="125"/>
      <c r="ABY55" s="125"/>
      <c r="ABZ55" s="125"/>
      <c r="ACA55" s="125"/>
      <c r="ACB55" s="125"/>
      <c r="ACC55" s="125"/>
      <c r="ACD55" s="125"/>
      <c r="ACE55" s="125"/>
      <c r="ACF55" s="125"/>
      <c r="ACG55" s="125"/>
      <c r="ACH55" s="125"/>
      <c r="ACI55" s="125"/>
      <c r="ACJ55" s="125"/>
      <c r="ACK55" s="125"/>
      <c r="ACL55" s="125"/>
      <c r="ACM55" s="125"/>
      <c r="ACN55" s="125"/>
      <c r="ACO55" s="125"/>
      <c r="ACP55" s="125"/>
      <c r="ACQ55" s="125"/>
      <c r="ACR55" s="125"/>
      <c r="ACS55" s="125"/>
      <c r="ACT55" s="125"/>
      <c r="ACU55" s="125"/>
      <c r="ACV55" s="125"/>
      <c r="ACW55" s="125"/>
      <c r="ACX55" s="125"/>
      <c r="ACY55" s="125"/>
      <c r="ACZ55" s="125"/>
      <c r="ADA55" s="125"/>
      <c r="ADB55" s="125"/>
      <c r="ADC55" s="125"/>
      <c r="ADD55" s="125"/>
      <c r="ADE55" s="125"/>
      <c r="ADF55" s="125"/>
      <c r="ADG55" s="125"/>
      <c r="ADH55" s="125"/>
      <c r="ADI55" s="125"/>
      <c r="ADJ55" s="125"/>
      <c r="ADK55" s="125"/>
      <c r="ADL55" s="125"/>
      <c r="ADM55" s="125"/>
      <c r="ADN55" s="125"/>
      <c r="ADO55" s="125"/>
      <c r="ADP55" s="125"/>
      <c r="ADQ55" s="125"/>
      <c r="ADR55" s="125"/>
      <c r="ADS55" s="125"/>
      <c r="ADT55" s="125"/>
      <c r="ADU55" s="125"/>
      <c r="ADV55" s="125"/>
      <c r="ADW55" s="125"/>
      <c r="ADX55" s="125"/>
      <c r="ADY55" s="125"/>
      <c r="ADZ55" s="125"/>
      <c r="AEA55" s="125"/>
      <c r="AEB55" s="125"/>
      <c r="AEC55" s="125"/>
      <c r="AED55" s="125"/>
      <c r="AEE55" s="125"/>
      <c r="AEF55" s="125"/>
      <c r="AEG55" s="125"/>
      <c r="AEH55" s="125"/>
      <c r="AEI55" s="125"/>
      <c r="AEJ55" s="125"/>
      <c r="AEK55" s="125"/>
      <c r="AEL55" s="125"/>
      <c r="AEM55" s="125"/>
      <c r="AEN55" s="125"/>
      <c r="AEO55" s="125"/>
      <c r="AEP55" s="125"/>
      <c r="AEQ55" s="125"/>
      <c r="AER55" s="125"/>
      <c r="AES55" s="125"/>
      <c r="AET55" s="125"/>
      <c r="AEU55" s="125"/>
      <c r="AEV55" s="125"/>
      <c r="AEW55" s="125"/>
      <c r="AEX55" s="125"/>
      <c r="AEY55" s="125"/>
      <c r="AEZ55" s="125"/>
      <c r="AFA55" s="125"/>
      <c r="AFB55" s="125"/>
      <c r="AFC55" s="125"/>
      <c r="AFD55" s="125"/>
      <c r="AFE55" s="125"/>
      <c r="AFF55" s="125"/>
      <c r="AFG55" s="125"/>
      <c r="AFH55" s="125"/>
      <c r="AFI55" s="125"/>
      <c r="AFJ55" s="125"/>
      <c r="AFK55" s="125"/>
      <c r="AFL55" s="125"/>
      <c r="AFM55" s="125"/>
      <c r="AFN55" s="125"/>
      <c r="AFO55" s="125"/>
      <c r="AFP55" s="125"/>
      <c r="AFQ55" s="125"/>
      <c r="AFR55" s="125"/>
      <c r="AFS55" s="125"/>
      <c r="AFT55" s="125"/>
      <c r="AFU55" s="125"/>
      <c r="AFV55" s="125"/>
      <c r="AFW55" s="125"/>
      <c r="AFX55" s="125"/>
      <c r="AFY55" s="125"/>
      <c r="AFZ55" s="125"/>
      <c r="AGA55" s="125"/>
    </row>
    <row r="56" spans="1:859" s="169" customFormat="1" ht="33.950000000000003" customHeight="1" x14ac:dyDescent="0.2">
      <c r="A56" s="165" t="str">
        <f ca="1">IF((O56="X"),"■",IF(OR((O56&gt;=120),(O56="N/A")),"▲",IF(AND((O56&gt;=90),(O56&lt;120)),"►",IF(AND((O56&lt;90),(O56&gt;=0)),"◄",IF((O56&lt;0),"▼","")))))</f>
        <v>■</v>
      </c>
      <c r="B56" s="75" t="s">
        <v>72</v>
      </c>
      <c r="C56" s="75" t="s">
        <v>602</v>
      </c>
      <c r="D56" s="75" t="s">
        <v>74</v>
      </c>
      <c r="E56" s="75" t="s">
        <v>495</v>
      </c>
      <c r="F56" s="75" t="s">
        <v>30</v>
      </c>
      <c r="G56" s="146" t="s">
        <v>496</v>
      </c>
      <c r="H56" s="81" t="s">
        <v>603</v>
      </c>
      <c r="I56" s="76" t="s">
        <v>30</v>
      </c>
      <c r="J56" s="170"/>
      <c r="K56" s="170"/>
      <c r="L56" s="75" t="s">
        <v>519</v>
      </c>
      <c r="M56" s="84">
        <v>40114</v>
      </c>
      <c r="N56" s="84">
        <v>41940</v>
      </c>
      <c r="O56" s="75" t="str">
        <f ca="1">IF((N56="INDETERMINADO"),"N/A",IF((L56="ENCERRADO"),"X",(N56-TODAY())))</f>
        <v>X</v>
      </c>
      <c r="P56" s="75" t="s">
        <v>370</v>
      </c>
      <c r="Q56" s="82" t="s">
        <v>604</v>
      </c>
      <c r="R56" s="75" t="s">
        <v>30</v>
      </c>
      <c r="S56" s="75" t="s">
        <v>30</v>
      </c>
      <c r="T56" s="75" t="s">
        <v>30</v>
      </c>
      <c r="U56" s="75" t="s">
        <v>30</v>
      </c>
      <c r="V56" s="75" t="str">
        <f>HYPERLINK("https://drive.google.com/?tab=mo&amp;authuser=0#folders/0B3Ehz8d35IafWDRQa29JdmIwSmM","VISUALIZAR")</f>
        <v>VISUALIZAR</v>
      </c>
      <c r="W56" s="184"/>
      <c r="X56" s="361"/>
      <c r="Y56" s="361"/>
      <c r="Z56" s="361"/>
      <c r="AA56" s="361"/>
      <c r="AB56" s="361"/>
      <c r="AC56" s="361"/>
      <c r="AD56" s="361"/>
      <c r="AE56" s="361"/>
      <c r="AF56" s="361"/>
      <c r="AG56" s="361"/>
      <c r="AH56" s="361"/>
      <c r="AI56" s="361"/>
      <c r="AJ56" s="362"/>
      <c r="AK56" s="362"/>
      <c r="AL56" s="362"/>
      <c r="AM56" s="362"/>
      <c r="AN56" s="362"/>
      <c r="AO56" s="362"/>
      <c r="AP56" s="362"/>
      <c r="AQ56" s="362"/>
      <c r="AR56" s="362"/>
      <c r="AS56" s="362"/>
      <c r="AT56" s="362"/>
      <c r="AU56" s="362"/>
      <c r="AV56" s="362"/>
      <c r="AW56" s="362"/>
      <c r="AX56" s="362"/>
      <c r="AY56" s="362"/>
      <c r="AZ56" s="362"/>
      <c r="BA56" s="362"/>
      <c r="BB56" s="362"/>
      <c r="BC56" s="362"/>
      <c r="BD56" s="362"/>
      <c r="BE56" s="362"/>
      <c r="BF56" s="362"/>
      <c r="BG56" s="362"/>
      <c r="BH56" s="362"/>
      <c r="BI56" s="362"/>
      <c r="BJ56" s="362"/>
      <c r="BK56" s="362"/>
      <c r="BL56" s="362"/>
      <c r="BM56" s="362"/>
      <c r="BN56" s="362"/>
      <c r="BO56" s="362"/>
      <c r="BP56" s="362"/>
      <c r="BQ56" s="362"/>
      <c r="BR56" s="362"/>
      <c r="BS56" s="362"/>
      <c r="BT56" s="362"/>
      <c r="BU56" s="362"/>
      <c r="BV56" s="362"/>
      <c r="BW56" s="362"/>
      <c r="BX56" s="362"/>
      <c r="BY56" s="362"/>
      <c r="BZ56" s="362"/>
      <c r="CA56" s="362"/>
      <c r="CB56" s="362"/>
      <c r="CC56" s="362"/>
      <c r="CD56" s="362"/>
      <c r="CE56" s="362"/>
      <c r="CF56" s="362"/>
      <c r="CG56" s="362"/>
      <c r="CH56" s="362"/>
      <c r="CI56" s="362"/>
      <c r="CJ56" s="362"/>
      <c r="CK56" s="362"/>
      <c r="CL56" s="362"/>
      <c r="CM56" s="362"/>
      <c r="CN56" s="362"/>
      <c r="CO56" s="362"/>
      <c r="CP56" s="362"/>
      <c r="CQ56" s="362"/>
      <c r="CR56" s="362"/>
      <c r="CS56" s="362"/>
      <c r="CT56" s="362"/>
      <c r="CU56" s="362"/>
      <c r="CV56" s="362"/>
      <c r="CW56" s="362"/>
      <c r="CX56" s="362"/>
      <c r="CY56" s="362"/>
      <c r="CZ56" s="125"/>
      <c r="DA56" s="125"/>
      <c r="DB56" s="125"/>
      <c r="DC56" s="125"/>
      <c r="DD56" s="125"/>
      <c r="DE56" s="125"/>
      <c r="DF56" s="125"/>
      <c r="DG56" s="125"/>
      <c r="DH56" s="125"/>
      <c r="DI56" s="125"/>
      <c r="DJ56" s="125"/>
      <c r="DK56" s="125"/>
      <c r="DL56" s="125"/>
      <c r="DM56" s="125"/>
      <c r="DN56" s="125"/>
      <c r="DO56" s="125"/>
      <c r="DP56" s="125"/>
      <c r="DQ56" s="125"/>
      <c r="DR56" s="125"/>
      <c r="DS56" s="125"/>
      <c r="DT56" s="125"/>
      <c r="DU56" s="125"/>
      <c r="DV56" s="125"/>
      <c r="DW56" s="125"/>
      <c r="DX56" s="125"/>
      <c r="DY56" s="125"/>
      <c r="DZ56" s="125"/>
      <c r="EA56" s="125"/>
      <c r="EB56" s="125"/>
      <c r="EC56" s="125"/>
      <c r="ED56" s="125"/>
      <c r="EE56" s="125"/>
      <c r="EF56" s="125"/>
      <c r="EG56" s="125"/>
      <c r="EH56" s="125"/>
      <c r="EI56" s="125"/>
      <c r="EJ56" s="125"/>
      <c r="EK56" s="125"/>
      <c r="EL56" s="125"/>
      <c r="EM56" s="125"/>
      <c r="EN56" s="125"/>
      <c r="EO56" s="125"/>
      <c r="EP56" s="125"/>
      <c r="EQ56" s="125"/>
      <c r="ER56" s="125"/>
      <c r="ES56" s="125"/>
      <c r="ET56" s="125"/>
      <c r="EU56" s="125"/>
      <c r="EV56" s="125"/>
      <c r="EW56" s="125"/>
      <c r="EX56" s="125"/>
      <c r="EY56" s="125"/>
      <c r="EZ56" s="125"/>
      <c r="FA56" s="125"/>
      <c r="FB56" s="125"/>
      <c r="FC56" s="125"/>
      <c r="FD56" s="125"/>
      <c r="FE56" s="125"/>
      <c r="FF56" s="125"/>
      <c r="FG56" s="125"/>
      <c r="FH56" s="125"/>
      <c r="FI56" s="125"/>
      <c r="FJ56" s="125"/>
      <c r="FK56" s="125"/>
      <c r="FL56" s="125"/>
      <c r="FM56" s="125"/>
      <c r="FN56" s="125"/>
      <c r="FO56" s="125"/>
      <c r="FP56" s="125"/>
      <c r="FQ56" s="125"/>
      <c r="FR56" s="125"/>
      <c r="FS56" s="125"/>
      <c r="FT56" s="125"/>
      <c r="FU56" s="125"/>
      <c r="FV56" s="125"/>
      <c r="FW56" s="125"/>
      <c r="FX56" s="125"/>
      <c r="FY56" s="125"/>
      <c r="FZ56" s="125"/>
      <c r="GA56" s="125"/>
      <c r="GB56" s="125"/>
      <c r="GC56" s="125"/>
      <c r="GD56" s="125"/>
      <c r="GE56" s="125"/>
      <c r="GF56" s="125"/>
      <c r="GG56" s="125"/>
      <c r="GH56" s="125"/>
      <c r="GI56" s="125"/>
      <c r="GJ56" s="125"/>
      <c r="GK56" s="125"/>
      <c r="GL56" s="125"/>
      <c r="GM56" s="125"/>
      <c r="GN56" s="125"/>
      <c r="GO56" s="125"/>
      <c r="GP56" s="125"/>
      <c r="GQ56" s="125"/>
      <c r="GR56" s="125"/>
      <c r="GS56" s="125"/>
      <c r="GT56" s="125"/>
      <c r="GU56" s="125"/>
      <c r="GV56" s="125"/>
      <c r="GW56" s="125"/>
      <c r="GX56" s="125"/>
      <c r="GY56" s="125"/>
      <c r="GZ56" s="125"/>
      <c r="HA56" s="125"/>
      <c r="HB56" s="125"/>
      <c r="HC56" s="125"/>
      <c r="HD56" s="125"/>
      <c r="HE56" s="125"/>
      <c r="HF56" s="125"/>
      <c r="HG56" s="125"/>
      <c r="HH56" s="125"/>
      <c r="HI56" s="125"/>
      <c r="HJ56" s="125"/>
      <c r="HK56" s="125"/>
      <c r="HL56" s="125"/>
      <c r="HM56" s="125"/>
      <c r="HN56" s="125"/>
      <c r="HO56" s="125"/>
      <c r="HP56" s="125"/>
      <c r="HQ56" s="125"/>
      <c r="HR56" s="125"/>
      <c r="HS56" s="125"/>
      <c r="HT56" s="125"/>
      <c r="HU56" s="125"/>
      <c r="HV56" s="125"/>
      <c r="HW56" s="125"/>
      <c r="HX56" s="125"/>
      <c r="HY56" s="125"/>
      <c r="HZ56" s="125"/>
      <c r="IA56" s="125"/>
      <c r="IB56" s="125"/>
      <c r="IC56" s="125"/>
      <c r="ID56" s="125"/>
      <c r="IE56" s="125"/>
      <c r="IF56" s="125"/>
      <c r="IG56" s="125"/>
      <c r="IH56" s="125"/>
      <c r="II56" s="125"/>
      <c r="IJ56" s="125"/>
      <c r="IK56" s="125"/>
      <c r="IL56" s="125"/>
      <c r="IM56" s="125"/>
      <c r="IN56" s="125"/>
      <c r="IO56" s="125"/>
      <c r="IP56" s="125"/>
      <c r="IQ56" s="125"/>
      <c r="IR56" s="125"/>
      <c r="IS56" s="125"/>
      <c r="IT56" s="125"/>
      <c r="IU56" s="125"/>
      <c r="IV56" s="125"/>
      <c r="IW56" s="125"/>
      <c r="IX56" s="125"/>
      <c r="IY56" s="125"/>
      <c r="IZ56" s="125"/>
      <c r="JA56" s="125"/>
      <c r="JB56" s="125"/>
      <c r="JC56" s="125"/>
      <c r="JD56" s="125"/>
      <c r="JE56" s="125"/>
      <c r="JF56" s="125"/>
      <c r="JG56" s="125"/>
      <c r="JH56" s="125"/>
      <c r="JI56" s="125"/>
      <c r="JJ56" s="125"/>
      <c r="JK56" s="125"/>
      <c r="JL56" s="125"/>
      <c r="JM56" s="125"/>
      <c r="JN56" s="125"/>
      <c r="JO56" s="125"/>
      <c r="JP56" s="125"/>
      <c r="JQ56" s="125"/>
      <c r="JR56" s="125"/>
      <c r="JS56" s="125"/>
      <c r="JT56" s="125"/>
      <c r="JU56" s="125"/>
      <c r="JV56" s="125"/>
      <c r="JW56" s="125"/>
      <c r="JX56" s="125"/>
      <c r="JY56" s="125"/>
      <c r="JZ56" s="125"/>
      <c r="KA56" s="125"/>
      <c r="KB56" s="125"/>
      <c r="KC56" s="125"/>
      <c r="KD56" s="125"/>
      <c r="KE56" s="125"/>
      <c r="KF56" s="125"/>
      <c r="KG56" s="125"/>
      <c r="KH56" s="125"/>
      <c r="KI56" s="125"/>
      <c r="KJ56" s="125"/>
      <c r="KK56" s="125"/>
      <c r="KL56" s="125"/>
      <c r="KM56" s="125"/>
      <c r="KN56" s="125"/>
      <c r="KO56" s="125"/>
      <c r="KP56" s="125"/>
      <c r="KQ56" s="125"/>
      <c r="KR56" s="125"/>
      <c r="KS56" s="125"/>
      <c r="KT56" s="125"/>
      <c r="KU56" s="125"/>
      <c r="KV56" s="125"/>
      <c r="KW56" s="125"/>
      <c r="KX56" s="125"/>
      <c r="KY56" s="125"/>
      <c r="KZ56" s="125"/>
      <c r="LA56" s="125"/>
      <c r="LB56" s="125"/>
      <c r="LC56" s="125"/>
      <c r="LD56" s="125"/>
      <c r="LE56" s="125"/>
      <c r="LF56" s="125"/>
      <c r="LG56" s="125"/>
      <c r="LH56" s="125"/>
      <c r="LI56" s="125"/>
      <c r="LJ56" s="125"/>
      <c r="LK56" s="125"/>
      <c r="LL56" s="125"/>
      <c r="LM56" s="125"/>
      <c r="LN56" s="125"/>
      <c r="LO56" s="125"/>
      <c r="LP56" s="125"/>
      <c r="LQ56" s="125"/>
      <c r="LR56" s="125"/>
      <c r="LS56" s="125"/>
      <c r="LT56" s="125"/>
      <c r="LU56" s="125"/>
      <c r="LV56" s="125"/>
      <c r="LW56" s="125"/>
      <c r="LX56" s="125"/>
      <c r="LY56" s="125"/>
      <c r="LZ56" s="125"/>
      <c r="MA56" s="125"/>
      <c r="MB56" s="125"/>
      <c r="MC56" s="125"/>
      <c r="MD56" s="125"/>
      <c r="ME56" s="125"/>
      <c r="MF56" s="125"/>
      <c r="MG56" s="125"/>
      <c r="MH56" s="125"/>
      <c r="MI56" s="125"/>
      <c r="MJ56" s="125"/>
      <c r="MK56" s="125"/>
      <c r="ML56" s="125"/>
      <c r="MM56" s="125"/>
      <c r="MN56" s="125"/>
      <c r="MO56" s="125"/>
      <c r="MP56" s="125"/>
      <c r="MQ56" s="125"/>
      <c r="MR56" s="125"/>
      <c r="MS56" s="125"/>
      <c r="MT56" s="125"/>
      <c r="MU56" s="125"/>
      <c r="MV56" s="125"/>
      <c r="MW56" s="125"/>
      <c r="MX56" s="125"/>
      <c r="MY56" s="125"/>
      <c r="MZ56" s="125"/>
      <c r="NA56" s="125"/>
      <c r="NB56" s="125"/>
      <c r="NC56" s="125"/>
      <c r="ND56" s="125"/>
      <c r="NE56" s="125"/>
      <c r="NF56" s="125"/>
      <c r="NG56" s="125"/>
      <c r="NH56" s="125"/>
      <c r="NI56" s="125"/>
      <c r="NJ56" s="125"/>
      <c r="NK56" s="125"/>
      <c r="NL56" s="125"/>
      <c r="NM56" s="125"/>
      <c r="NN56" s="125"/>
      <c r="NO56" s="125"/>
      <c r="NP56" s="125"/>
      <c r="NQ56" s="125"/>
      <c r="NR56" s="125"/>
      <c r="NS56" s="125"/>
      <c r="NT56" s="125"/>
      <c r="NU56" s="125"/>
      <c r="NV56" s="125"/>
      <c r="NW56" s="125"/>
      <c r="NX56" s="125"/>
      <c r="NY56" s="125"/>
      <c r="NZ56" s="125"/>
      <c r="OA56" s="125"/>
      <c r="OB56" s="125"/>
      <c r="OC56" s="125"/>
      <c r="OD56" s="125"/>
      <c r="OE56" s="125"/>
      <c r="OF56" s="125"/>
      <c r="OG56" s="125"/>
      <c r="OH56" s="125"/>
      <c r="OI56" s="125"/>
      <c r="OJ56" s="125"/>
      <c r="OK56" s="125"/>
      <c r="OL56" s="125"/>
      <c r="OM56" s="125"/>
      <c r="ON56" s="125"/>
      <c r="OO56" s="125"/>
      <c r="OP56" s="125"/>
      <c r="OQ56" s="125"/>
      <c r="OR56" s="125"/>
      <c r="OS56" s="125"/>
      <c r="OT56" s="125"/>
      <c r="OU56" s="125"/>
      <c r="OV56" s="125"/>
      <c r="OW56" s="125"/>
      <c r="OX56" s="125"/>
      <c r="OY56" s="125"/>
      <c r="OZ56" s="125"/>
      <c r="PA56" s="125"/>
      <c r="PB56" s="125"/>
      <c r="PC56" s="125"/>
      <c r="PD56" s="125"/>
      <c r="PE56" s="125"/>
      <c r="PF56" s="125"/>
      <c r="PG56" s="125"/>
      <c r="PH56" s="125"/>
      <c r="PI56" s="125"/>
      <c r="PJ56" s="125"/>
      <c r="PK56" s="125"/>
      <c r="PL56" s="125"/>
      <c r="PM56" s="125"/>
      <c r="PN56" s="125"/>
      <c r="PO56" s="125"/>
      <c r="PP56" s="125"/>
      <c r="PQ56" s="125"/>
      <c r="PR56" s="125"/>
      <c r="PS56" s="125"/>
      <c r="PT56" s="125"/>
      <c r="PU56" s="125"/>
      <c r="PV56" s="125"/>
      <c r="PW56" s="125"/>
      <c r="PX56" s="125"/>
      <c r="PY56" s="125"/>
      <c r="PZ56" s="125"/>
      <c r="QA56" s="125"/>
      <c r="QB56" s="125"/>
      <c r="QC56" s="125"/>
      <c r="QD56" s="125"/>
      <c r="QE56" s="125"/>
      <c r="QF56" s="125"/>
      <c r="QG56" s="125"/>
      <c r="QH56" s="125"/>
      <c r="QI56" s="125"/>
      <c r="QJ56" s="125"/>
      <c r="QK56" s="125"/>
      <c r="QL56" s="125"/>
      <c r="QM56" s="125"/>
      <c r="QN56" s="125"/>
      <c r="QO56" s="125"/>
      <c r="QP56" s="125"/>
      <c r="QQ56" s="125"/>
      <c r="QR56" s="125"/>
      <c r="QS56" s="125"/>
      <c r="QT56" s="125"/>
      <c r="QU56" s="125"/>
      <c r="QV56" s="125"/>
      <c r="QW56" s="125"/>
      <c r="QX56" s="125"/>
      <c r="QY56" s="125"/>
      <c r="QZ56" s="125"/>
      <c r="RA56" s="125"/>
      <c r="RB56" s="125"/>
      <c r="RC56" s="125"/>
      <c r="RD56" s="125"/>
      <c r="RE56" s="125"/>
      <c r="RF56" s="125"/>
      <c r="RG56" s="125"/>
      <c r="RH56" s="125"/>
      <c r="RI56" s="125"/>
      <c r="RJ56" s="125"/>
      <c r="RK56" s="125"/>
      <c r="RL56" s="125"/>
      <c r="RM56" s="125"/>
      <c r="RN56" s="125"/>
      <c r="RO56" s="125"/>
      <c r="RP56" s="125"/>
      <c r="RQ56" s="125"/>
      <c r="RR56" s="125"/>
      <c r="RS56" s="125"/>
      <c r="RT56" s="125"/>
      <c r="RU56" s="125"/>
      <c r="RV56" s="125"/>
      <c r="RW56" s="125"/>
      <c r="RX56" s="125"/>
      <c r="RY56" s="125"/>
      <c r="RZ56" s="125"/>
      <c r="SA56" s="125"/>
      <c r="SB56" s="125"/>
      <c r="SC56" s="125"/>
      <c r="SD56" s="125"/>
      <c r="SE56" s="125"/>
      <c r="SF56" s="125"/>
      <c r="SG56" s="125"/>
      <c r="SH56" s="125"/>
      <c r="SI56" s="125"/>
      <c r="SJ56" s="125"/>
      <c r="SK56" s="125"/>
      <c r="SL56" s="125"/>
      <c r="SM56" s="125"/>
      <c r="SN56" s="125"/>
      <c r="SO56" s="125"/>
      <c r="SP56" s="125"/>
      <c r="SQ56" s="125"/>
      <c r="SR56" s="125"/>
      <c r="SS56" s="125"/>
      <c r="ST56" s="125"/>
      <c r="SU56" s="125"/>
      <c r="SV56" s="125"/>
      <c r="SW56" s="125"/>
      <c r="SX56" s="125"/>
      <c r="SY56" s="125"/>
      <c r="SZ56" s="125"/>
      <c r="TA56" s="125"/>
      <c r="TB56" s="125"/>
      <c r="TC56" s="125"/>
      <c r="TD56" s="125"/>
      <c r="TE56" s="125"/>
      <c r="TF56" s="125"/>
      <c r="TG56" s="125"/>
      <c r="TH56" s="125"/>
      <c r="TI56" s="125"/>
      <c r="TJ56" s="125"/>
      <c r="TK56" s="125"/>
      <c r="TL56" s="125"/>
      <c r="TM56" s="125"/>
      <c r="TN56" s="125"/>
      <c r="TO56" s="125"/>
      <c r="TP56" s="125"/>
      <c r="TQ56" s="125"/>
      <c r="TR56" s="125"/>
      <c r="TS56" s="125"/>
      <c r="TT56" s="125"/>
      <c r="TU56" s="125"/>
      <c r="TV56" s="125"/>
      <c r="TW56" s="125"/>
      <c r="TX56" s="125"/>
      <c r="TY56" s="125"/>
      <c r="TZ56" s="125"/>
      <c r="UA56" s="125"/>
      <c r="UB56" s="125"/>
      <c r="UC56" s="125"/>
      <c r="UD56" s="125"/>
      <c r="UE56" s="125"/>
      <c r="UF56" s="125"/>
      <c r="UG56" s="125"/>
      <c r="UH56" s="125"/>
      <c r="UI56" s="125"/>
      <c r="UJ56" s="125"/>
      <c r="UK56" s="125"/>
      <c r="UL56" s="125"/>
      <c r="UM56" s="125"/>
      <c r="UN56" s="125"/>
      <c r="UO56" s="125"/>
      <c r="UP56" s="125"/>
      <c r="UQ56" s="125"/>
      <c r="UR56" s="125"/>
      <c r="US56" s="125"/>
      <c r="UT56" s="125"/>
      <c r="UU56" s="125"/>
      <c r="UV56" s="125"/>
      <c r="UW56" s="125"/>
      <c r="UX56" s="125"/>
      <c r="UY56" s="125"/>
      <c r="UZ56" s="125"/>
      <c r="VA56" s="125"/>
      <c r="VB56" s="125"/>
      <c r="VC56" s="125"/>
      <c r="VD56" s="125"/>
      <c r="VE56" s="125"/>
      <c r="VF56" s="125"/>
      <c r="VG56" s="125"/>
      <c r="VH56" s="125"/>
      <c r="VI56" s="125"/>
      <c r="VJ56" s="125"/>
      <c r="VK56" s="125"/>
      <c r="VL56" s="125"/>
      <c r="VM56" s="125"/>
      <c r="VN56" s="125"/>
      <c r="VO56" s="125"/>
      <c r="VP56" s="125"/>
      <c r="VQ56" s="125"/>
      <c r="VR56" s="125"/>
      <c r="VS56" s="125"/>
      <c r="VT56" s="125"/>
      <c r="VU56" s="125"/>
      <c r="VV56" s="125"/>
      <c r="VW56" s="125"/>
      <c r="VX56" s="125"/>
      <c r="VY56" s="125"/>
      <c r="VZ56" s="125"/>
      <c r="WA56" s="125"/>
      <c r="WB56" s="125"/>
      <c r="WC56" s="125"/>
      <c r="WD56" s="125"/>
      <c r="WE56" s="125"/>
      <c r="WF56" s="125"/>
      <c r="WG56" s="125"/>
      <c r="WH56" s="125"/>
      <c r="WI56" s="125"/>
      <c r="WJ56" s="125"/>
      <c r="WK56" s="125"/>
      <c r="WL56" s="125"/>
      <c r="WM56" s="125"/>
      <c r="WN56" s="125"/>
      <c r="WO56" s="125"/>
      <c r="WP56" s="125"/>
      <c r="WQ56" s="125"/>
      <c r="WR56" s="125"/>
      <c r="WS56" s="125"/>
      <c r="WT56" s="125"/>
      <c r="WU56" s="125"/>
      <c r="WV56" s="125"/>
      <c r="WW56" s="125"/>
      <c r="WX56" s="125"/>
      <c r="WY56" s="125"/>
      <c r="WZ56" s="125"/>
      <c r="XA56" s="125"/>
      <c r="XB56" s="125"/>
      <c r="XC56" s="125"/>
      <c r="XD56" s="125"/>
      <c r="XE56" s="125"/>
      <c r="XF56" s="125"/>
      <c r="XG56" s="125"/>
      <c r="XH56" s="125"/>
      <c r="XI56" s="125"/>
      <c r="XJ56" s="125"/>
      <c r="XK56" s="125"/>
      <c r="XL56" s="125"/>
      <c r="XM56" s="125"/>
      <c r="XN56" s="125"/>
      <c r="XO56" s="125"/>
      <c r="XP56" s="125"/>
      <c r="XQ56" s="125"/>
      <c r="XR56" s="125"/>
      <c r="XS56" s="125"/>
      <c r="XT56" s="125"/>
      <c r="XU56" s="125"/>
      <c r="XV56" s="125"/>
      <c r="XW56" s="125"/>
      <c r="XX56" s="125"/>
      <c r="XY56" s="125"/>
      <c r="XZ56" s="125"/>
      <c r="YA56" s="125"/>
      <c r="YB56" s="125"/>
      <c r="YC56" s="125"/>
      <c r="YD56" s="125"/>
      <c r="YE56" s="125"/>
      <c r="YF56" s="125"/>
      <c r="YG56" s="125"/>
      <c r="YH56" s="125"/>
      <c r="YI56" s="125"/>
      <c r="YJ56" s="125"/>
      <c r="YK56" s="125"/>
      <c r="YL56" s="125"/>
      <c r="YM56" s="125"/>
      <c r="YN56" s="125"/>
      <c r="YO56" s="125"/>
      <c r="YP56" s="125"/>
      <c r="YQ56" s="125"/>
      <c r="YR56" s="125"/>
      <c r="YS56" s="125"/>
      <c r="YT56" s="125"/>
      <c r="YU56" s="125"/>
      <c r="YV56" s="125"/>
      <c r="YW56" s="125"/>
      <c r="YX56" s="125"/>
      <c r="YY56" s="125"/>
      <c r="YZ56" s="125"/>
      <c r="ZA56" s="125"/>
      <c r="ZB56" s="125"/>
      <c r="ZC56" s="125"/>
      <c r="ZD56" s="125"/>
      <c r="ZE56" s="125"/>
      <c r="ZF56" s="125"/>
      <c r="ZG56" s="125"/>
      <c r="ZH56" s="125"/>
      <c r="ZI56" s="125"/>
      <c r="ZJ56" s="125"/>
      <c r="ZK56" s="125"/>
      <c r="ZL56" s="125"/>
      <c r="ZM56" s="125"/>
      <c r="ZN56" s="125"/>
      <c r="ZO56" s="125"/>
      <c r="ZP56" s="125"/>
      <c r="ZQ56" s="125"/>
      <c r="ZR56" s="125"/>
      <c r="ZS56" s="125"/>
      <c r="ZT56" s="125"/>
      <c r="ZU56" s="125"/>
      <c r="ZV56" s="125"/>
      <c r="ZW56" s="125"/>
      <c r="ZX56" s="125"/>
      <c r="ZY56" s="125"/>
      <c r="ZZ56" s="125"/>
      <c r="AAA56" s="125"/>
      <c r="AAB56" s="125"/>
      <c r="AAC56" s="125"/>
      <c r="AAD56" s="125"/>
      <c r="AAE56" s="125"/>
      <c r="AAF56" s="125"/>
      <c r="AAG56" s="125"/>
      <c r="AAH56" s="125"/>
      <c r="AAI56" s="125"/>
      <c r="AAJ56" s="125"/>
      <c r="AAK56" s="125"/>
      <c r="AAL56" s="125"/>
      <c r="AAM56" s="125"/>
      <c r="AAN56" s="125"/>
      <c r="AAO56" s="125"/>
      <c r="AAP56" s="125"/>
      <c r="AAQ56" s="125"/>
      <c r="AAR56" s="125"/>
      <c r="AAS56" s="125"/>
      <c r="AAT56" s="125"/>
      <c r="AAU56" s="125"/>
      <c r="AAV56" s="125"/>
      <c r="AAW56" s="125"/>
      <c r="AAX56" s="125"/>
      <c r="AAY56" s="125"/>
      <c r="AAZ56" s="125"/>
      <c r="ABA56" s="125"/>
      <c r="ABB56" s="125"/>
      <c r="ABC56" s="125"/>
      <c r="ABD56" s="125"/>
      <c r="ABE56" s="125"/>
      <c r="ABF56" s="125"/>
      <c r="ABG56" s="125"/>
      <c r="ABH56" s="125"/>
      <c r="ABI56" s="125"/>
      <c r="ABJ56" s="125"/>
      <c r="ABK56" s="125"/>
      <c r="ABL56" s="125"/>
      <c r="ABM56" s="125"/>
      <c r="ABN56" s="125"/>
      <c r="ABO56" s="125"/>
      <c r="ABP56" s="125"/>
      <c r="ABQ56" s="125"/>
      <c r="ABR56" s="125"/>
      <c r="ABS56" s="125"/>
      <c r="ABT56" s="125"/>
      <c r="ABU56" s="125"/>
      <c r="ABV56" s="125"/>
      <c r="ABW56" s="125"/>
      <c r="ABX56" s="125"/>
      <c r="ABY56" s="125"/>
      <c r="ABZ56" s="125"/>
      <c r="ACA56" s="125"/>
      <c r="ACB56" s="125"/>
      <c r="ACC56" s="125"/>
      <c r="ACD56" s="125"/>
      <c r="ACE56" s="125"/>
      <c r="ACF56" s="125"/>
      <c r="ACG56" s="125"/>
      <c r="ACH56" s="125"/>
      <c r="ACI56" s="125"/>
      <c r="ACJ56" s="125"/>
      <c r="ACK56" s="125"/>
      <c r="ACL56" s="125"/>
      <c r="ACM56" s="125"/>
      <c r="ACN56" s="125"/>
      <c r="ACO56" s="125"/>
      <c r="ACP56" s="125"/>
      <c r="ACQ56" s="125"/>
      <c r="ACR56" s="125"/>
      <c r="ACS56" s="125"/>
      <c r="ACT56" s="125"/>
      <c r="ACU56" s="125"/>
      <c r="ACV56" s="125"/>
      <c r="ACW56" s="125"/>
      <c r="ACX56" s="125"/>
      <c r="ACY56" s="125"/>
      <c r="ACZ56" s="125"/>
      <c r="ADA56" s="125"/>
      <c r="ADB56" s="125"/>
      <c r="ADC56" s="125"/>
      <c r="ADD56" s="125"/>
      <c r="ADE56" s="125"/>
      <c r="ADF56" s="125"/>
      <c r="ADG56" s="125"/>
      <c r="ADH56" s="125"/>
      <c r="ADI56" s="125"/>
      <c r="ADJ56" s="125"/>
      <c r="ADK56" s="125"/>
      <c r="ADL56" s="125"/>
      <c r="ADM56" s="125"/>
      <c r="ADN56" s="125"/>
      <c r="ADO56" s="125"/>
      <c r="ADP56" s="125"/>
      <c r="ADQ56" s="125"/>
      <c r="ADR56" s="125"/>
      <c r="ADS56" s="125"/>
      <c r="ADT56" s="125"/>
      <c r="ADU56" s="125"/>
      <c r="ADV56" s="125"/>
      <c r="ADW56" s="125"/>
      <c r="ADX56" s="125"/>
      <c r="ADY56" s="125"/>
      <c r="ADZ56" s="125"/>
      <c r="AEA56" s="125"/>
      <c r="AEB56" s="125"/>
      <c r="AEC56" s="125"/>
      <c r="AED56" s="125"/>
      <c r="AEE56" s="125"/>
      <c r="AEF56" s="125"/>
      <c r="AEG56" s="125"/>
      <c r="AEH56" s="125"/>
      <c r="AEI56" s="125"/>
      <c r="AEJ56" s="125"/>
      <c r="AEK56" s="125"/>
      <c r="AEL56" s="125"/>
      <c r="AEM56" s="125"/>
      <c r="AEN56" s="125"/>
      <c r="AEO56" s="125"/>
      <c r="AEP56" s="125"/>
      <c r="AEQ56" s="125"/>
      <c r="AER56" s="125"/>
      <c r="AES56" s="125"/>
      <c r="AET56" s="125"/>
      <c r="AEU56" s="125"/>
      <c r="AEV56" s="125"/>
      <c r="AEW56" s="125"/>
      <c r="AEX56" s="125"/>
      <c r="AEY56" s="125"/>
      <c r="AEZ56" s="125"/>
      <c r="AFA56" s="125"/>
      <c r="AFB56" s="125"/>
      <c r="AFC56" s="125"/>
      <c r="AFD56" s="125"/>
      <c r="AFE56" s="125"/>
      <c r="AFF56" s="125"/>
      <c r="AFG56" s="125"/>
      <c r="AFH56" s="125"/>
      <c r="AFI56" s="125"/>
      <c r="AFJ56" s="125"/>
      <c r="AFK56" s="125"/>
      <c r="AFL56" s="125"/>
      <c r="AFM56" s="125"/>
      <c r="AFN56" s="125"/>
      <c r="AFO56" s="125"/>
      <c r="AFP56" s="125"/>
      <c r="AFQ56" s="125"/>
      <c r="AFR56" s="125"/>
      <c r="AFS56" s="125"/>
      <c r="AFT56" s="125"/>
      <c r="AFU56" s="125"/>
      <c r="AFV56" s="125"/>
      <c r="AFW56" s="125"/>
      <c r="AFX56" s="125"/>
      <c r="AFY56" s="125"/>
      <c r="AFZ56" s="125"/>
      <c r="AGA56" s="125"/>
    </row>
    <row r="57" spans="1:859" s="169" customFormat="1" ht="33.950000000000003" customHeight="1" x14ac:dyDescent="0.2">
      <c r="A57" s="77" t="str">
        <f ca="1">IF((O57="X"),"■",IF(OR((O57&gt;=120),(O57="N/A")),"▲",IF(AND((O57&gt;=90),(O57&lt;120)),"►",IF(AND((O57&lt;90),(O57&gt;=0)),"◄",IF((O57&lt;0),"▼","")))))</f>
        <v>■</v>
      </c>
      <c r="B57" s="77" t="s">
        <v>20</v>
      </c>
      <c r="C57" s="77" t="s">
        <v>162</v>
      </c>
      <c r="D57" s="77" t="s">
        <v>22</v>
      </c>
      <c r="E57" s="77" t="s">
        <v>168</v>
      </c>
      <c r="F57" s="77" t="s">
        <v>169</v>
      </c>
      <c r="G57" s="146" t="s">
        <v>170</v>
      </c>
      <c r="H57" s="77" t="s">
        <v>171</v>
      </c>
      <c r="I57" s="92">
        <v>20000</v>
      </c>
      <c r="J57" s="201"/>
      <c r="K57" s="201">
        <f>I57-J57</f>
        <v>20000</v>
      </c>
      <c r="L57" s="91" t="s">
        <v>519</v>
      </c>
      <c r="M57" s="90">
        <v>41569</v>
      </c>
      <c r="N57" s="90">
        <v>41934</v>
      </c>
      <c r="O57" s="77" t="str">
        <f ca="1">IF((N57="INDETERMINADO"),"N/A",IF((L57="ENCERRADO"),"X",(N57-TODAY())))</f>
        <v>X</v>
      </c>
      <c r="P57" s="77" t="s">
        <v>50</v>
      </c>
      <c r="Q57" s="91" t="s">
        <v>96</v>
      </c>
      <c r="R57" s="77" t="s">
        <v>30</v>
      </c>
      <c r="S57" s="91" t="s">
        <v>87</v>
      </c>
      <c r="T57" s="77" t="s">
        <v>30</v>
      </c>
      <c r="U57" s="77" t="s">
        <v>43</v>
      </c>
      <c r="V57" s="167" t="s">
        <v>1095</v>
      </c>
      <c r="W57" s="184"/>
      <c r="X57" s="361"/>
      <c r="Y57" s="361"/>
      <c r="Z57" s="361"/>
      <c r="AA57" s="361"/>
      <c r="AB57" s="361"/>
      <c r="AC57" s="361"/>
      <c r="AD57" s="361"/>
      <c r="AE57" s="361"/>
      <c r="AF57" s="361"/>
      <c r="AG57" s="361"/>
      <c r="AH57" s="361"/>
      <c r="AI57" s="361"/>
      <c r="AJ57" s="362"/>
      <c r="AK57" s="362"/>
      <c r="AL57" s="362"/>
      <c r="AM57" s="362"/>
      <c r="AN57" s="362"/>
      <c r="AO57" s="362"/>
      <c r="AP57" s="362"/>
      <c r="AQ57" s="362"/>
      <c r="AR57" s="362"/>
      <c r="AS57" s="362"/>
      <c r="AT57" s="362"/>
      <c r="AU57" s="362"/>
      <c r="AV57" s="362"/>
      <c r="AW57" s="362"/>
      <c r="AX57" s="362"/>
      <c r="AY57" s="362"/>
      <c r="AZ57" s="362"/>
      <c r="BA57" s="362"/>
      <c r="BB57" s="362"/>
      <c r="BC57" s="362"/>
      <c r="BD57" s="362"/>
      <c r="BE57" s="362"/>
      <c r="BF57" s="362"/>
      <c r="BG57" s="362"/>
      <c r="BH57" s="362"/>
      <c r="BI57" s="362"/>
      <c r="BJ57" s="362"/>
      <c r="BK57" s="362"/>
      <c r="BL57" s="362"/>
      <c r="BM57" s="362"/>
      <c r="BN57" s="362"/>
      <c r="BO57" s="362"/>
      <c r="BP57" s="362"/>
      <c r="BQ57" s="362"/>
      <c r="BR57" s="362"/>
      <c r="BS57" s="362"/>
      <c r="BT57" s="362"/>
      <c r="BU57" s="362"/>
      <c r="BV57" s="362"/>
      <c r="BW57" s="362"/>
      <c r="BX57" s="362"/>
      <c r="BY57" s="362"/>
      <c r="BZ57" s="362"/>
      <c r="CA57" s="362"/>
      <c r="CB57" s="362"/>
      <c r="CC57" s="362"/>
      <c r="CD57" s="362"/>
      <c r="CE57" s="362"/>
      <c r="CF57" s="362"/>
      <c r="CG57" s="362"/>
      <c r="CH57" s="362"/>
      <c r="CI57" s="362"/>
      <c r="CJ57" s="362"/>
      <c r="CK57" s="362"/>
      <c r="CL57" s="362"/>
      <c r="CM57" s="362"/>
      <c r="CN57" s="362"/>
      <c r="CO57" s="362"/>
      <c r="CP57" s="362"/>
      <c r="CQ57" s="362"/>
      <c r="CR57" s="362"/>
      <c r="CS57" s="362"/>
      <c r="CT57" s="362"/>
      <c r="CU57" s="362"/>
      <c r="CV57" s="362"/>
      <c r="CW57" s="362"/>
      <c r="CX57" s="362"/>
      <c r="CY57" s="362"/>
      <c r="CZ57" s="125"/>
      <c r="DA57" s="125"/>
      <c r="DB57" s="125"/>
      <c r="DC57" s="125"/>
      <c r="DD57" s="125"/>
      <c r="DE57" s="125"/>
      <c r="DF57" s="125"/>
      <c r="DG57" s="125"/>
      <c r="DH57" s="125"/>
      <c r="DI57" s="125"/>
      <c r="DJ57" s="125"/>
      <c r="DK57" s="125"/>
      <c r="DL57" s="125"/>
      <c r="DM57" s="125"/>
      <c r="DN57" s="125"/>
      <c r="DO57" s="125"/>
      <c r="DP57" s="125"/>
      <c r="DQ57" s="125"/>
      <c r="DR57" s="125"/>
      <c r="DS57" s="125"/>
      <c r="DT57" s="125"/>
      <c r="DU57" s="125"/>
      <c r="DV57" s="125"/>
      <c r="DW57" s="125"/>
      <c r="DX57" s="125"/>
      <c r="DY57" s="125"/>
      <c r="DZ57" s="125"/>
      <c r="EA57" s="125"/>
      <c r="EB57" s="125"/>
      <c r="EC57" s="125"/>
      <c r="ED57" s="125"/>
      <c r="EE57" s="125"/>
      <c r="EF57" s="125"/>
      <c r="EG57" s="125"/>
      <c r="EH57" s="125"/>
      <c r="EI57" s="125"/>
      <c r="EJ57" s="125"/>
      <c r="EK57" s="125"/>
      <c r="EL57" s="125"/>
      <c r="EM57" s="125"/>
      <c r="EN57" s="125"/>
      <c r="EO57" s="125"/>
      <c r="EP57" s="125"/>
      <c r="EQ57" s="125"/>
      <c r="ER57" s="125"/>
      <c r="ES57" s="125"/>
      <c r="ET57" s="125"/>
      <c r="EU57" s="125"/>
      <c r="EV57" s="125"/>
      <c r="EW57" s="125"/>
      <c r="EX57" s="125"/>
      <c r="EY57" s="125"/>
      <c r="EZ57" s="125"/>
      <c r="FA57" s="125"/>
      <c r="FB57" s="125"/>
      <c r="FC57" s="125"/>
      <c r="FD57" s="125"/>
      <c r="FE57" s="125"/>
      <c r="FF57" s="125"/>
      <c r="FG57" s="125"/>
      <c r="FH57" s="125"/>
      <c r="FI57" s="125"/>
      <c r="FJ57" s="125"/>
      <c r="FK57" s="125"/>
      <c r="FL57" s="125"/>
      <c r="FM57" s="125"/>
      <c r="FN57" s="125"/>
      <c r="FO57" s="125"/>
      <c r="FP57" s="125"/>
      <c r="FQ57" s="125"/>
      <c r="FR57" s="125"/>
      <c r="FS57" s="125"/>
      <c r="FT57" s="125"/>
      <c r="FU57" s="125"/>
      <c r="FV57" s="125"/>
      <c r="FW57" s="125"/>
      <c r="FX57" s="125"/>
      <c r="FY57" s="125"/>
      <c r="FZ57" s="125"/>
      <c r="GA57" s="125"/>
      <c r="GB57" s="125"/>
      <c r="GC57" s="125"/>
      <c r="GD57" s="125"/>
      <c r="GE57" s="125"/>
      <c r="GF57" s="125"/>
      <c r="GG57" s="125"/>
      <c r="GH57" s="125"/>
      <c r="GI57" s="125"/>
      <c r="GJ57" s="125"/>
      <c r="GK57" s="125"/>
      <c r="GL57" s="125"/>
      <c r="GM57" s="125"/>
      <c r="GN57" s="125"/>
      <c r="GO57" s="125"/>
      <c r="GP57" s="125"/>
      <c r="GQ57" s="125"/>
      <c r="GR57" s="125"/>
      <c r="GS57" s="125"/>
      <c r="GT57" s="125"/>
      <c r="GU57" s="125"/>
      <c r="GV57" s="125"/>
      <c r="GW57" s="125"/>
      <c r="GX57" s="125"/>
      <c r="GY57" s="125"/>
      <c r="GZ57" s="125"/>
      <c r="HA57" s="125"/>
      <c r="HB57" s="125"/>
      <c r="HC57" s="125"/>
      <c r="HD57" s="125"/>
      <c r="HE57" s="125"/>
      <c r="HF57" s="125"/>
      <c r="HG57" s="125"/>
      <c r="HH57" s="125"/>
      <c r="HI57" s="125"/>
      <c r="HJ57" s="125"/>
      <c r="HK57" s="125"/>
      <c r="HL57" s="125"/>
      <c r="HM57" s="125"/>
      <c r="HN57" s="125"/>
      <c r="HO57" s="125"/>
      <c r="HP57" s="125"/>
      <c r="HQ57" s="125"/>
      <c r="HR57" s="125"/>
      <c r="HS57" s="125"/>
      <c r="HT57" s="125"/>
      <c r="HU57" s="125"/>
      <c r="HV57" s="125"/>
      <c r="HW57" s="125"/>
      <c r="HX57" s="125"/>
      <c r="HY57" s="125"/>
      <c r="HZ57" s="125"/>
      <c r="IA57" s="125"/>
      <c r="IB57" s="125"/>
      <c r="IC57" s="125"/>
      <c r="ID57" s="125"/>
      <c r="IE57" s="125"/>
      <c r="IF57" s="125"/>
      <c r="IG57" s="125"/>
      <c r="IH57" s="125"/>
      <c r="II57" s="125"/>
      <c r="IJ57" s="125"/>
      <c r="IK57" s="125"/>
      <c r="IL57" s="125"/>
      <c r="IM57" s="125"/>
      <c r="IN57" s="125"/>
      <c r="IO57" s="125"/>
      <c r="IP57" s="125"/>
      <c r="IQ57" s="125"/>
      <c r="IR57" s="125"/>
      <c r="IS57" s="125"/>
      <c r="IT57" s="125"/>
      <c r="IU57" s="125"/>
      <c r="IV57" s="125"/>
      <c r="IW57" s="125"/>
      <c r="IX57" s="125"/>
      <c r="IY57" s="125"/>
      <c r="IZ57" s="125"/>
      <c r="JA57" s="125"/>
      <c r="JB57" s="125"/>
      <c r="JC57" s="125"/>
      <c r="JD57" s="125"/>
      <c r="JE57" s="125"/>
      <c r="JF57" s="125"/>
      <c r="JG57" s="125"/>
      <c r="JH57" s="125"/>
      <c r="JI57" s="125"/>
      <c r="JJ57" s="125"/>
      <c r="JK57" s="125"/>
      <c r="JL57" s="125"/>
      <c r="JM57" s="125"/>
      <c r="JN57" s="125"/>
      <c r="JO57" s="125"/>
      <c r="JP57" s="125"/>
      <c r="JQ57" s="125"/>
      <c r="JR57" s="125"/>
      <c r="JS57" s="125"/>
      <c r="JT57" s="125"/>
      <c r="JU57" s="125"/>
      <c r="JV57" s="125"/>
      <c r="JW57" s="125"/>
      <c r="JX57" s="125"/>
      <c r="JY57" s="125"/>
      <c r="JZ57" s="125"/>
      <c r="KA57" s="125"/>
      <c r="KB57" s="125"/>
      <c r="KC57" s="125"/>
      <c r="KD57" s="125"/>
      <c r="KE57" s="125"/>
      <c r="KF57" s="125"/>
      <c r="KG57" s="125"/>
      <c r="KH57" s="125"/>
      <c r="KI57" s="125"/>
      <c r="KJ57" s="125"/>
      <c r="KK57" s="125"/>
      <c r="KL57" s="125"/>
      <c r="KM57" s="125"/>
      <c r="KN57" s="125"/>
      <c r="KO57" s="125"/>
      <c r="KP57" s="125"/>
      <c r="KQ57" s="125"/>
      <c r="KR57" s="125"/>
      <c r="KS57" s="125"/>
      <c r="KT57" s="125"/>
      <c r="KU57" s="125"/>
      <c r="KV57" s="125"/>
      <c r="KW57" s="125"/>
      <c r="KX57" s="125"/>
      <c r="KY57" s="125"/>
      <c r="KZ57" s="125"/>
      <c r="LA57" s="125"/>
      <c r="LB57" s="125"/>
      <c r="LC57" s="125"/>
      <c r="LD57" s="125"/>
      <c r="LE57" s="125"/>
      <c r="LF57" s="125"/>
      <c r="LG57" s="125"/>
      <c r="LH57" s="125"/>
      <c r="LI57" s="125"/>
      <c r="LJ57" s="125"/>
      <c r="LK57" s="125"/>
      <c r="LL57" s="125"/>
      <c r="LM57" s="125"/>
      <c r="LN57" s="125"/>
      <c r="LO57" s="125"/>
      <c r="LP57" s="125"/>
      <c r="LQ57" s="125"/>
      <c r="LR57" s="125"/>
      <c r="LS57" s="125"/>
      <c r="LT57" s="125"/>
      <c r="LU57" s="125"/>
      <c r="LV57" s="125"/>
      <c r="LW57" s="125"/>
      <c r="LX57" s="125"/>
      <c r="LY57" s="125"/>
      <c r="LZ57" s="125"/>
      <c r="MA57" s="125"/>
      <c r="MB57" s="125"/>
      <c r="MC57" s="125"/>
      <c r="MD57" s="125"/>
      <c r="ME57" s="125"/>
      <c r="MF57" s="125"/>
      <c r="MG57" s="125"/>
      <c r="MH57" s="125"/>
      <c r="MI57" s="125"/>
      <c r="MJ57" s="125"/>
      <c r="MK57" s="125"/>
      <c r="ML57" s="125"/>
      <c r="MM57" s="125"/>
      <c r="MN57" s="125"/>
      <c r="MO57" s="125"/>
      <c r="MP57" s="125"/>
      <c r="MQ57" s="125"/>
      <c r="MR57" s="125"/>
      <c r="MS57" s="125"/>
      <c r="MT57" s="125"/>
      <c r="MU57" s="125"/>
      <c r="MV57" s="125"/>
      <c r="MW57" s="125"/>
      <c r="MX57" s="125"/>
      <c r="MY57" s="125"/>
      <c r="MZ57" s="125"/>
      <c r="NA57" s="125"/>
      <c r="NB57" s="125"/>
      <c r="NC57" s="125"/>
      <c r="ND57" s="125"/>
      <c r="NE57" s="125"/>
      <c r="NF57" s="125"/>
      <c r="NG57" s="125"/>
      <c r="NH57" s="125"/>
      <c r="NI57" s="125"/>
      <c r="NJ57" s="125"/>
      <c r="NK57" s="125"/>
      <c r="NL57" s="125"/>
      <c r="NM57" s="125"/>
      <c r="NN57" s="125"/>
      <c r="NO57" s="125"/>
      <c r="NP57" s="125"/>
      <c r="NQ57" s="125"/>
      <c r="NR57" s="125"/>
      <c r="NS57" s="125"/>
      <c r="NT57" s="125"/>
      <c r="NU57" s="125"/>
      <c r="NV57" s="125"/>
      <c r="NW57" s="125"/>
      <c r="NX57" s="125"/>
      <c r="NY57" s="125"/>
      <c r="NZ57" s="125"/>
      <c r="OA57" s="125"/>
      <c r="OB57" s="125"/>
      <c r="OC57" s="125"/>
      <c r="OD57" s="125"/>
      <c r="OE57" s="125"/>
      <c r="OF57" s="125"/>
      <c r="OG57" s="125"/>
      <c r="OH57" s="125"/>
      <c r="OI57" s="125"/>
      <c r="OJ57" s="125"/>
      <c r="OK57" s="125"/>
      <c r="OL57" s="125"/>
      <c r="OM57" s="125"/>
      <c r="ON57" s="125"/>
      <c r="OO57" s="125"/>
      <c r="OP57" s="125"/>
      <c r="OQ57" s="125"/>
      <c r="OR57" s="125"/>
      <c r="OS57" s="125"/>
      <c r="OT57" s="125"/>
      <c r="OU57" s="125"/>
      <c r="OV57" s="125"/>
      <c r="OW57" s="125"/>
      <c r="OX57" s="125"/>
      <c r="OY57" s="125"/>
      <c r="OZ57" s="125"/>
      <c r="PA57" s="125"/>
      <c r="PB57" s="125"/>
      <c r="PC57" s="125"/>
      <c r="PD57" s="125"/>
      <c r="PE57" s="125"/>
      <c r="PF57" s="125"/>
      <c r="PG57" s="125"/>
      <c r="PH57" s="125"/>
      <c r="PI57" s="125"/>
      <c r="PJ57" s="125"/>
      <c r="PK57" s="125"/>
      <c r="PL57" s="125"/>
      <c r="PM57" s="125"/>
      <c r="PN57" s="125"/>
      <c r="PO57" s="125"/>
      <c r="PP57" s="125"/>
      <c r="PQ57" s="125"/>
      <c r="PR57" s="125"/>
      <c r="PS57" s="125"/>
      <c r="PT57" s="125"/>
      <c r="PU57" s="125"/>
      <c r="PV57" s="125"/>
      <c r="PW57" s="125"/>
      <c r="PX57" s="125"/>
      <c r="PY57" s="125"/>
      <c r="PZ57" s="125"/>
      <c r="QA57" s="125"/>
      <c r="QB57" s="125"/>
      <c r="QC57" s="125"/>
      <c r="QD57" s="125"/>
      <c r="QE57" s="125"/>
      <c r="QF57" s="125"/>
      <c r="QG57" s="125"/>
      <c r="QH57" s="125"/>
      <c r="QI57" s="125"/>
      <c r="QJ57" s="125"/>
      <c r="QK57" s="125"/>
      <c r="QL57" s="125"/>
      <c r="QM57" s="125"/>
      <c r="QN57" s="125"/>
      <c r="QO57" s="125"/>
      <c r="QP57" s="125"/>
      <c r="QQ57" s="125"/>
      <c r="QR57" s="125"/>
      <c r="QS57" s="125"/>
      <c r="QT57" s="125"/>
      <c r="QU57" s="125"/>
      <c r="QV57" s="125"/>
      <c r="QW57" s="125"/>
      <c r="QX57" s="125"/>
      <c r="QY57" s="125"/>
      <c r="QZ57" s="125"/>
      <c r="RA57" s="125"/>
      <c r="RB57" s="125"/>
      <c r="RC57" s="125"/>
      <c r="RD57" s="125"/>
      <c r="RE57" s="125"/>
      <c r="RF57" s="125"/>
      <c r="RG57" s="125"/>
      <c r="RH57" s="125"/>
      <c r="RI57" s="125"/>
      <c r="RJ57" s="125"/>
      <c r="RK57" s="125"/>
      <c r="RL57" s="125"/>
      <c r="RM57" s="125"/>
      <c r="RN57" s="125"/>
      <c r="RO57" s="125"/>
      <c r="RP57" s="125"/>
      <c r="RQ57" s="125"/>
      <c r="RR57" s="125"/>
      <c r="RS57" s="125"/>
      <c r="RT57" s="125"/>
      <c r="RU57" s="125"/>
      <c r="RV57" s="125"/>
      <c r="RW57" s="125"/>
      <c r="RX57" s="125"/>
      <c r="RY57" s="125"/>
      <c r="RZ57" s="125"/>
      <c r="SA57" s="125"/>
      <c r="SB57" s="125"/>
      <c r="SC57" s="125"/>
      <c r="SD57" s="125"/>
      <c r="SE57" s="125"/>
      <c r="SF57" s="125"/>
      <c r="SG57" s="125"/>
      <c r="SH57" s="125"/>
      <c r="SI57" s="125"/>
      <c r="SJ57" s="125"/>
      <c r="SK57" s="125"/>
      <c r="SL57" s="125"/>
      <c r="SM57" s="125"/>
      <c r="SN57" s="125"/>
      <c r="SO57" s="125"/>
      <c r="SP57" s="125"/>
      <c r="SQ57" s="125"/>
      <c r="SR57" s="125"/>
      <c r="SS57" s="125"/>
      <c r="ST57" s="125"/>
      <c r="SU57" s="125"/>
      <c r="SV57" s="125"/>
      <c r="SW57" s="125"/>
      <c r="SX57" s="125"/>
      <c r="SY57" s="125"/>
      <c r="SZ57" s="125"/>
      <c r="TA57" s="125"/>
      <c r="TB57" s="125"/>
      <c r="TC57" s="125"/>
      <c r="TD57" s="125"/>
      <c r="TE57" s="125"/>
      <c r="TF57" s="125"/>
      <c r="TG57" s="125"/>
      <c r="TH57" s="125"/>
      <c r="TI57" s="125"/>
      <c r="TJ57" s="125"/>
      <c r="TK57" s="125"/>
      <c r="TL57" s="125"/>
      <c r="TM57" s="125"/>
      <c r="TN57" s="125"/>
      <c r="TO57" s="125"/>
      <c r="TP57" s="125"/>
      <c r="TQ57" s="125"/>
      <c r="TR57" s="125"/>
      <c r="TS57" s="125"/>
      <c r="TT57" s="125"/>
      <c r="TU57" s="125"/>
      <c r="TV57" s="125"/>
      <c r="TW57" s="125"/>
      <c r="TX57" s="125"/>
      <c r="TY57" s="125"/>
      <c r="TZ57" s="125"/>
      <c r="UA57" s="125"/>
      <c r="UB57" s="125"/>
      <c r="UC57" s="125"/>
      <c r="UD57" s="125"/>
      <c r="UE57" s="125"/>
      <c r="UF57" s="125"/>
      <c r="UG57" s="125"/>
      <c r="UH57" s="125"/>
      <c r="UI57" s="125"/>
      <c r="UJ57" s="125"/>
      <c r="UK57" s="125"/>
      <c r="UL57" s="125"/>
      <c r="UM57" s="125"/>
      <c r="UN57" s="125"/>
      <c r="UO57" s="125"/>
      <c r="UP57" s="125"/>
      <c r="UQ57" s="125"/>
      <c r="UR57" s="125"/>
      <c r="US57" s="125"/>
      <c r="UT57" s="125"/>
      <c r="UU57" s="125"/>
      <c r="UV57" s="125"/>
      <c r="UW57" s="125"/>
      <c r="UX57" s="125"/>
      <c r="UY57" s="125"/>
      <c r="UZ57" s="125"/>
      <c r="VA57" s="125"/>
      <c r="VB57" s="125"/>
      <c r="VC57" s="125"/>
      <c r="VD57" s="125"/>
      <c r="VE57" s="125"/>
      <c r="VF57" s="125"/>
      <c r="VG57" s="125"/>
      <c r="VH57" s="125"/>
      <c r="VI57" s="125"/>
      <c r="VJ57" s="125"/>
      <c r="VK57" s="125"/>
      <c r="VL57" s="125"/>
      <c r="VM57" s="125"/>
      <c r="VN57" s="125"/>
      <c r="VO57" s="125"/>
      <c r="VP57" s="125"/>
      <c r="VQ57" s="125"/>
      <c r="VR57" s="125"/>
      <c r="VS57" s="125"/>
      <c r="VT57" s="125"/>
      <c r="VU57" s="125"/>
      <c r="VV57" s="125"/>
      <c r="VW57" s="125"/>
      <c r="VX57" s="125"/>
      <c r="VY57" s="125"/>
      <c r="VZ57" s="125"/>
      <c r="WA57" s="125"/>
      <c r="WB57" s="125"/>
      <c r="WC57" s="125"/>
      <c r="WD57" s="125"/>
      <c r="WE57" s="125"/>
      <c r="WF57" s="125"/>
      <c r="WG57" s="125"/>
      <c r="WH57" s="125"/>
      <c r="WI57" s="125"/>
      <c r="WJ57" s="125"/>
      <c r="WK57" s="125"/>
      <c r="WL57" s="125"/>
      <c r="WM57" s="125"/>
      <c r="WN57" s="125"/>
      <c r="WO57" s="125"/>
      <c r="WP57" s="125"/>
      <c r="WQ57" s="125"/>
      <c r="WR57" s="125"/>
      <c r="WS57" s="125"/>
      <c r="WT57" s="125"/>
      <c r="WU57" s="125"/>
      <c r="WV57" s="125"/>
      <c r="WW57" s="125"/>
      <c r="WX57" s="125"/>
      <c r="WY57" s="125"/>
      <c r="WZ57" s="125"/>
      <c r="XA57" s="125"/>
      <c r="XB57" s="125"/>
      <c r="XC57" s="125"/>
      <c r="XD57" s="125"/>
      <c r="XE57" s="125"/>
      <c r="XF57" s="125"/>
      <c r="XG57" s="125"/>
      <c r="XH57" s="125"/>
      <c r="XI57" s="125"/>
      <c r="XJ57" s="125"/>
      <c r="XK57" s="125"/>
      <c r="XL57" s="125"/>
      <c r="XM57" s="125"/>
      <c r="XN57" s="125"/>
      <c r="XO57" s="125"/>
      <c r="XP57" s="125"/>
      <c r="XQ57" s="125"/>
      <c r="XR57" s="125"/>
      <c r="XS57" s="125"/>
      <c r="XT57" s="125"/>
      <c r="XU57" s="125"/>
      <c r="XV57" s="125"/>
      <c r="XW57" s="125"/>
      <c r="XX57" s="125"/>
      <c r="XY57" s="125"/>
      <c r="XZ57" s="125"/>
      <c r="YA57" s="125"/>
      <c r="YB57" s="125"/>
      <c r="YC57" s="125"/>
      <c r="YD57" s="125"/>
      <c r="YE57" s="125"/>
      <c r="YF57" s="125"/>
      <c r="YG57" s="125"/>
      <c r="YH57" s="125"/>
      <c r="YI57" s="125"/>
      <c r="YJ57" s="125"/>
      <c r="YK57" s="125"/>
      <c r="YL57" s="125"/>
      <c r="YM57" s="125"/>
      <c r="YN57" s="125"/>
      <c r="YO57" s="125"/>
      <c r="YP57" s="125"/>
      <c r="YQ57" s="125"/>
      <c r="YR57" s="125"/>
      <c r="YS57" s="125"/>
      <c r="YT57" s="125"/>
      <c r="YU57" s="125"/>
      <c r="YV57" s="125"/>
      <c r="YW57" s="125"/>
      <c r="YX57" s="125"/>
      <c r="YY57" s="125"/>
      <c r="YZ57" s="125"/>
      <c r="ZA57" s="125"/>
      <c r="ZB57" s="125"/>
      <c r="ZC57" s="125"/>
      <c r="ZD57" s="125"/>
      <c r="ZE57" s="125"/>
      <c r="ZF57" s="125"/>
      <c r="ZG57" s="125"/>
      <c r="ZH57" s="125"/>
      <c r="ZI57" s="125"/>
      <c r="ZJ57" s="125"/>
      <c r="ZK57" s="125"/>
      <c r="ZL57" s="125"/>
      <c r="ZM57" s="125"/>
      <c r="ZN57" s="125"/>
      <c r="ZO57" s="125"/>
      <c r="ZP57" s="125"/>
      <c r="ZQ57" s="125"/>
      <c r="ZR57" s="125"/>
      <c r="ZS57" s="125"/>
      <c r="ZT57" s="125"/>
      <c r="ZU57" s="125"/>
      <c r="ZV57" s="125"/>
      <c r="ZW57" s="125"/>
      <c r="ZX57" s="125"/>
      <c r="ZY57" s="125"/>
      <c r="ZZ57" s="125"/>
      <c r="AAA57" s="125"/>
      <c r="AAB57" s="125"/>
      <c r="AAC57" s="125"/>
      <c r="AAD57" s="125"/>
      <c r="AAE57" s="125"/>
      <c r="AAF57" s="125"/>
      <c r="AAG57" s="125"/>
      <c r="AAH57" s="125"/>
      <c r="AAI57" s="125"/>
      <c r="AAJ57" s="125"/>
      <c r="AAK57" s="125"/>
      <c r="AAL57" s="125"/>
      <c r="AAM57" s="125"/>
      <c r="AAN57" s="125"/>
      <c r="AAO57" s="125"/>
      <c r="AAP57" s="125"/>
      <c r="AAQ57" s="125"/>
      <c r="AAR57" s="125"/>
      <c r="AAS57" s="125"/>
      <c r="AAT57" s="125"/>
      <c r="AAU57" s="125"/>
      <c r="AAV57" s="125"/>
      <c r="AAW57" s="125"/>
      <c r="AAX57" s="125"/>
      <c r="AAY57" s="125"/>
      <c r="AAZ57" s="125"/>
      <c r="ABA57" s="125"/>
      <c r="ABB57" s="125"/>
      <c r="ABC57" s="125"/>
      <c r="ABD57" s="125"/>
      <c r="ABE57" s="125"/>
      <c r="ABF57" s="125"/>
      <c r="ABG57" s="125"/>
      <c r="ABH57" s="125"/>
      <c r="ABI57" s="125"/>
      <c r="ABJ57" s="125"/>
      <c r="ABK57" s="125"/>
      <c r="ABL57" s="125"/>
      <c r="ABM57" s="125"/>
      <c r="ABN57" s="125"/>
      <c r="ABO57" s="125"/>
      <c r="ABP57" s="125"/>
      <c r="ABQ57" s="125"/>
      <c r="ABR57" s="125"/>
      <c r="ABS57" s="125"/>
      <c r="ABT57" s="125"/>
      <c r="ABU57" s="125"/>
      <c r="ABV57" s="125"/>
      <c r="ABW57" s="125"/>
      <c r="ABX57" s="125"/>
      <c r="ABY57" s="125"/>
      <c r="ABZ57" s="125"/>
      <c r="ACA57" s="125"/>
      <c r="ACB57" s="125"/>
      <c r="ACC57" s="125"/>
      <c r="ACD57" s="125"/>
      <c r="ACE57" s="125"/>
      <c r="ACF57" s="125"/>
      <c r="ACG57" s="125"/>
      <c r="ACH57" s="125"/>
      <c r="ACI57" s="125"/>
      <c r="ACJ57" s="125"/>
      <c r="ACK57" s="125"/>
      <c r="ACL57" s="125"/>
      <c r="ACM57" s="125"/>
      <c r="ACN57" s="125"/>
      <c r="ACO57" s="125"/>
      <c r="ACP57" s="125"/>
      <c r="ACQ57" s="125"/>
      <c r="ACR57" s="125"/>
      <c r="ACS57" s="125"/>
      <c r="ACT57" s="125"/>
      <c r="ACU57" s="125"/>
      <c r="ACV57" s="125"/>
      <c r="ACW57" s="125"/>
      <c r="ACX57" s="125"/>
      <c r="ACY57" s="125"/>
      <c r="ACZ57" s="125"/>
      <c r="ADA57" s="125"/>
      <c r="ADB57" s="125"/>
      <c r="ADC57" s="125"/>
      <c r="ADD57" s="125"/>
      <c r="ADE57" s="125"/>
      <c r="ADF57" s="125"/>
      <c r="ADG57" s="125"/>
      <c r="ADH57" s="125"/>
      <c r="ADI57" s="125"/>
      <c r="ADJ57" s="125"/>
      <c r="ADK57" s="125"/>
      <c r="ADL57" s="125"/>
      <c r="ADM57" s="125"/>
      <c r="ADN57" s="125"/>
      <c r="ADO57" s="125"/>
      <c r="ADP57" s="125"/>
      <c r="ADQ57" s="125"/>
      <c r="ADR57" s="125"/>
      <c r="ADS57" s="125"/>
      <c r="ADT57" s="125"/>
      <c r="ADU57" s="125"/>
      <c r="ADV57" s="125"/>
      <c r="ADW57" s="125"/>
      <c r="ADX57" s="125"/>
      <c r="ADY57" s="125"/>
      <c r="ADZ57" s="125"/>
      <c r="AEA57" s="125"/>
      <c r="AEB57" s="125"/>
      <c r="AEC57" s="125"/>
      <c r="AED57" s="125"/>
      <c r="AEE57" s="125"/>
      <c r="AEF57" s="125"/>
      <c r="AEG57" s="125"/>
      <c r="AEH57" s="125"/>
      <c r="AEI57" s="125"/>
      <c r="AEJ57" s="125"/>
      <c r="AEK57" s="125"/>
      <c r="AEL57" s="125"/>
      <c r="AEM57" s="125"/>
      <c r="AEN57" s="125"/>
      <c r="AEO57" s="125"/>
      <c r="AEP57" s="125"/>
      <c r="AEQ57" s="125"/>
      <c r="AER57" s="125"/>
      <c r="AES57" s="125"/>
      <c r="AET57" s="125"/>
      <c r="AEU57" s="125"/>
      <c r="AEV57" s="125"/>
      <c r="AEW57" s="125"/>
      <c r="AEX57" s="125"/>
      <c r="AEY57" s="125"/>
      <c r="AEZ57" s="125"/>
      <c r="AFA57" s="125"/>
      <c r="AFB57" s="125"/>
      <c r="AFC57" s="125"/>
      <c r="AFD57" s="125"/>
      <c r="AFE57" s="125"/>
      <c r="AFF57" s="125"/>
      <c r="AFG57" s="125"/>
      <c r="AFH57" s="125"/>
      <c r="AFI57" s="125"/>
      <c r="AFJ57" s="125"/>
      <c r="AFK57" s="125"/>
      <c r="AFL57" s="125"/>
      <c r="AFM57" s="125"/>
      <c r="AFN57" s="125"/>
      <c r="AFO57" s="125"/>
      <c r="AFP57" s="125"/>
      <c r="AFQ57" s="125"/>
      <c r="AFR57" s="125"/>
      <c r="AFS57" s="125"/>
      <c r="AFT57" s="125"/>
      <c r="AFU57" s="125"/>
      <c r="AFV57" s="125"/>
      <c r="AFW57" s="125"/>
      <c r="AFX57" s="125"/>
      <c r="AFY57" s="125"/>
      <c r="AFZ57" s="125"/>
      <c r="AGA57" s="125"/>
    </row>
    <row r="58" spans="1:859" s="169" customFormat="1" ht="33.950000000000003" customHeight="1" x14ac:dyDescent="0.2">
      <c r="A58" s="77" t="str">
        <f ca="1">IF((O58="X"),"■",IF(OR((O58&gt;=120),(O58="N/A")),"▲",IF(AND((O58&gt;=90),(O58&lt;120)),"►",IF(AND((O58&lt;90),(O58&gt;=0)),"◄",IF((O58&lt;0),"▼","")))))</f>
        <v>■</v>
      </c>
      <c r="B58" s="77" t="s">
        <v>20</v>
      </c>
      <c r="C58" s="77" t="s">
        <v>88</v>
      </c>
      <c r="D58" s="77" t="s">
        <v>22</v>
      </c>
      <c r="E58" s="77" t="s">
        <v>89</v>
      </c>
      <c r="F58" s="77" t="s">
        <v>24</v>
      </c>
      <c r="G58" s="146" t="s">
        <v>90</v>
      </c>
      <c r="H58" s="77" t="s">
        <v>26</v>
      </c>
      <c r="I58" s="92">
        <v>40000</v>
      </c>
      <c r="J58" s="201"/>
      <c r="K58" s="201">
        <f>I58-J58</f>
        <v>40000</v>
      </c>
      <c r="L58" s="91" t="s">
        <v>519</v>
      </c>
      <c r="M58" s="90">
        <v>41564</v>
      </c>
      <c r="N58" s="90">
        <v>41929</v>
      </c>
      <c r="O58" s="77" t="str">
        <f ca="1">IF((N58="INDETERMINADO"),"N/A",IF((L58="ENCERRADO"),"X",(N58-TODAY())))</f>
        <v>X</v>
      </c>
      <c r="P58" s="91" t="s">
        <v>50</v>
      </c>
      <c r="Q58" s="167" t="s">
        <v>96</v>
      </c>
      <c r="R58" s="77" t="s">
        <v>30</v>
      </c>
      <c r="S58" s="91" t="s">
        <v>87</v>
      </c>
      <c r="T58" s="77" t="s">
        <v>30</v>
      </c>
      <c r="U58" s="77" t="s">
        <v>30</v>
      </c>
      <c r="V58" s="167" t="s">
        <v>1095</v>
      </c>
      <c r="W58" s="184"/>
      <c r="X58" s="361"/>
      <c r="Y58" s="361"/>
      <c r="Z58" s="361"/>
      <c r="AA58" s="361"/>
      <c r="AB58" s="361"/>
      <c r="AC58" s="361"/>
      <c r="AD58" s="361"/>
      <c r="AE58" s="361"/>
      <c r="AF58" s="361"/>
      <c r="AG58" s="361"/>
      <c r="AH58" s="361"/>
      <c r="AI58" s="361"/>
      <c r="AJ58" s="362"/>
      <c r="AK58" s="362"/>
      <c r="AL58" s="362"/>
      <c r="AM58" s="362"/>
      <c r="AN58" s="362"/>
      <c r="AO58" s="362"/>
      <c r="AP58" s="362"/>
      <c r="AQ58" s="362"/>
      <c r="AR58" s="362"/>
      <c r="AS58" s="362"/>
      <c r="AT58" s="362"/>
      <c r="AU58" s="362"/>
      <c r="AV58" s="362"/>
      <c r="AW58" s="362"/>
      <c r="AX58" s="362"/>
      <c r="AY58" s="362"/>
      <c r="AZ58" s="362"/>
      <c r="BA58" s="362"/>
      <c r="BB58" s="362"/>
      <c r="BC58" s="362"/>
      <c r="BD58" s="362"/>
      <c r="BE58" s="362"/>
      <c r="BF58" s="362"/>
      <c r="BG58" s="362"/>
      <c r="BH58" s="362"/>
      <c r="BI58" s="362"/>
      <c r="BJ58" s="362"/>
      <c r="BK58" s="362"/>
      <c r="BL58" s="362"/>
      <c r="BM58" s="362"/>
      <c r="BN58" s="362"/>
      <c r="BO58" s="362"/>
      <c r="BP58" s="362"/>
      <c r="BQ58" s="362"/>
      <c r="BR58" s="362"/>
      <c r="BS58" s="362"/>
      <c r="BT58" s="362"/>
      <c r="BU58" s="362"/>
      <c r="BV58" s="362"/>
      <c r="BW58" s="362"/>
      <c r="BX58" s="362"/>
      <c r="BY58" s="362"/>
      <c r="BZ58" s="362"/>
      <c r="CA58" s="362"/>
      <c r="CB58" s="362"/>
      <c r="CC58" s="362"/>
      <c r="CD58" s="362"/>
      <c r="CE58" s="362"/>
      <c r="CF58" s="362"/>
      <c r="CG58" s="362"/>
      <c r="CH58" s="362"/>
      <c r="CI58" s="362"/>
      <c r="CJ58" s="362"/>
      <c r="CK58" s="362"/>
      <c r="CL58" s="362"/>
      <c r="CM58" s="362"/>
      <c r="CN58" s="362"/>
      <c r="CO58" s="362"/>
      <c r="CP58" s="362"/>
      <c r="CQ58" s="362"/>
      <c r="CR58" s="362"/>
      <c r="CS58" s="362"/>
      <c r="CT58" s="362"/>
      <c r="CU58" s="362"/>
      <c r="CV58" s="362"/>
      <c r="CW58" s="362"/>
      <c r="CX58" s="362"/>
      <c r="CY58" s="362"/>
      <c r="CZ58" s="125"/>
      <c r="DA58" s="125"/>
      <c r="DB58" s="125"/>
      <c r="DC58" s="125"/>
      <c r="DD58" s="125"/>
      <c r="DE58" s="125"/>
      <c r="DF58" s="125"/>
      <c r="DG58" s="125"/>
      <c r="DH58" s="125"/>
      <c r="DI58" s="125"/>
      <c r="DJ58" s="125"/>
      <c r="DK58" s="125"/>
      <c r="DL58" s="125"/>
      <c r="DM58" s="125"/>
      <c r="DN58" s="125"/>
      <c r="DO58" s="125"/>
      <c r="DP58" s="125"/>
      <c r="DQ58" s="125"/>
      <c r="DR58" s="125"/>
      <c r="DS58" s="125"/>
      <c r="DT58" s="125"/>
      <c r="DU58" s="125"/>
      <c r="DV58" s="125"/>
      <c r="DW58" s="125"/>
      <c r="DX58" s="125"/>
      <c r="DY58" s="125"/>
      <c r="DZ58" s="125"/>
      <c r="EA58" s="125"/>
      <c r="EB58" s="125"/>
      <c r="EC58" s="125"/>
      <c r="ED58" s="125"/>
      <c r="EE58" s="125"/>
      <c r="EF58" s="125"/>
      <c r="EG58" s="125"/>
      <c r="EH58" s="125"/>
      <c r="EI58" s="125"/>
      <c r="EJ58" s="125"/>
      <c r="EK58" s="125"/>
      <c r="EL58" s="125"/>
      <c r="EM58" s="125"/>
      <c r="EN58" s="125"/>
      <c r="EO58" s="125"/>
      <c r="EP58" s="125"/>
      <c r="EQ58" s="125"/>
      <c r="ER58" s="125"/>
      <c r="ES58" s="125"/>
      <c r="ET58" s="125"/>
      <c r="EU58" s="125"/>
      <c r="EV58" s="125"/>
      <c r="EW58" s="125"/>
      <c r="EX58" s="125"/>
      <c r="EY58" s="125"/>
      <c r="EZ58" s="125"/>
      <c r="FA58" s="125"/>
      <c r="FB58" s="125"/>
      <c r="FC58" s="125"/>
      <c r="FD58" s="125"/>
      <c r="FE58" s="125"/>
      <c r="FF58" s="125"/>
      <c r="FG58" s="125"/>
      <c r="FH58" s="125"/>
      <c r="FI58" s="125"/>
      <c r="FJ58" s="125"/>
      <c r="FK58" s="125"/>
      <c r="FL58" s="125"/>
      <c r="FM58" s="125"/>
      <c r="FN58" s="125"/>
      <c r="FO58" s="125"/>
      <c r="FP58" s="125"/>
      <c r="FQ58" s="125"/>
      <c r="FR58" s="125"/>
      <c r="FS58" s="125"/>
      <c r="FT58" s="125"/>
      <c r="FU58" s="125"/>
      <c r="FV58" s="125"/>
      <c r="FW58" s="125"/>
      <c r="FX58" s="125"/>
      <c r="FY58" s="125"/>
      <c r="FZ58" s="125"/>
      <c r="GA58" s="125"/>
      <c r="GB58" s="125"/>
      <c r="GC58" s="125"/>
      <c r="GD58" s="125"/>
      <c r="GE58" s="125"/>
      <c r="GF58" s="125"/>
      <c r="GG58" s="125"/>
      <c r="GH58" s="125"/>
      <c r="GI58" s="125"/>
      <c r="GJ58" s="125"/>
      <c r="GK58" s="125"/>
      <c r="GL58" s="125"/>
      <c r="GM58" s="125"/>
      <c r="GN58" s="125"/>
      <c r="GO58" s="125"/>
      <c r="GP58" s="125"/>
      <c r="GQ58" s="125"/>
      <c r="GR58" s="125"/>
      <c r="GS58" s="125"/>
      <c r="GT58" s="125"/>
      <c r="GU58" s="125"/>
      <c r="GV58" s="125"/>
      <c r="GW58" s="125"/>
      <c r="GX58" s="125"/>
      <c r="GY58" s="125"/>
      <c r="GZ58" s="125"/>
      <c r="HA58" s="125"/>
      <c r="HB58" s="125"/>
      <c r="HC58" s="125"/>
      <c r="HD58" s="125"/>
      <c r="HE58" s="125"/>
      <c r="HF58" s="125"/>
      <c r="HG58" s="125"/>
      <c r="HH58" s="125"/>
      <c r="HI58" s="125"/>
      <c r="HJ58" s="125"/>
      <c r="HK58" s="125"/>
      <c r="HL58" s="125"/>
      <c r="HM58" s="125"/>
      <c r="HN58" s="125"/>
      <c r="HO58" s="125"/>
      <c r="HP58" s="125"/>
      <c r="HQ58" s="125"/>
      <c r="HR58" s="125"/>
      <c r="HS58" s="125"/>
      <c r="HT58" s="125"/>
      <c r="HU58" s="125"/>
      <c r="HV58" s="125"/>
      <c r="HW58" s="125"/>
      <c r="HX58" s="125"/>
      <c r="HY58" s="125"/>
      <c r="HZ58" s="125"/>
      <c r="IA58" s="125"/>
      <c r="IB58" s="125"/>
      <c r="IC58" s="125"/>
      <c r="ID58" s="125"/>
      <c r="IE58" s="125"/>
      <c r="IF58" s="125"/>
      <c r="IG58" s="125"/>
      <c r="IH58" s="125"/>
      <c r="II58" s="125"/>
      <c r="IJ58" s="125"/>
      <c r="IK58" s="125"/>
      <c r="IL58" s="125"/>
      <c r="IM58" s="125"/>
      <c r="IN58" s="125"/>
      <c r="IO58" s="125"/>
      <c r="IP58" s="125"/>
      <c r="IQ58" s="125"/>
      <c r="IR58" s="125"/>
      <c r="IS58" s="125"/>
      <c r="IT58" s="125"/>
      <c r="IU58" s="125"/>
      <c r="IV58" s="125"/>
      <c r="IW58" s="125"/>
      <c r="IX58" s="125"/>
      <c r="IY58" s="125"/>
      <c r="IZ58" s="125"/>
      <c r="JA58" s="125"/>
      <c r="JB58" s="125"/>
      <c r="JC58" s="125"/>
      <c r="JD58" s="125"/>
      <c r="JE58" s="125"/>
      <c r="JF58" s="125"/>
      <c r="JG58" s="125"/>
      <c r="JH58" s="125"/>
      <c r="JI58" s="125"/>
      <c r="JJ58" s="125"/>
      <c r="JK58" s="125"/>
      <c r="JL58" s="125"/>
      <c r="JM58" s="125"/>
      <c r="JN58" s="125"/>
      <c r="JO58" s="125"/>
      <c r="JP58" s="125"/>
      <c r="JQ58" s="125"/>
      <c r="JR58" s="125"/>
      <c r="JS58" s="125"/>
      <c r="JT58" s="125"/>
      <c r="JU58" s="125"/>
      <c r="JV58" s="125"/>
      <c r="JW58" s="125"/>
      <c r="JX58" s="125"/>
      <c r="JY58" s="125"/>
      <c r="JZ58" s="125"/>
      <c r="KA58" s="125"/>
      <c r="KB58" s="125"/>
      <c r="KC58" s="125"/>
      <c r="KD58" s="125"/>
      <c r="KE58" s="125"/>
      <c r="KF58" s="125"/>
      <c r="KG58" s="125"/>
      <c r="KH58" s="125"/>
      <c r="KI58" s="125"/>
      <c r="KJ58" s="125"/>
      <c r="KK58" s="125"/>
      <c r="KL58" s="125"/>
      <c r="KM58" s="125"/>
      <c r="KN58" s="125"/>
      <c r="KO58" s="125"/>
      <c r="KP58" s="125"/>
      <c r="KQ58" s="125"/>
      <c r="KR58" s="125"/>
      <c r="KS58" s="125"/>
      <c r="KT58" s="125"/>
      <c r="KU58" s="125"/>
      <c r="KV58" s="125"/>
      <c r="KW58" s="125"/>
      <c r="KX58" s="125"/>
      <c r="KY58" s="125"/>
      <c r="KZ58" s="125"/>
      <c r="LA58" s="125"/>
      <c r="LB58" s="125"/>
      <c r="LC58" s="125"/>
      <c r="LD58" s="125"/>
      <c r="LE58" s="125"/>
      <c r="LF58" s="125"/>
      <c r="LG58" s="125"/>
      <c r="LH58" s="125"/>
      <c r="LI58" s="125"/>
      <c r="LJ58" s="125"/>
      <c r="LK58" s="125"/>
      <c r="LL58" s="125"/>
      <c r="LM58" s="125"/>
      <c r="LN58" s="125"/>
      <c r="LO58" s="125"/>
      <c r="LP58" s="125"/>
      <c r="LQ58" s="125"/>
      <c r="LR58" s="125"/>
      <c r="LS58" s="125"/>
      <c r="LT58" s="125"/>
      <c r="LU58" s="125"/>
      <c r="LV58" s="125"/>
      <c r="LW58" s="125"/>
      <c r="LX58" s="125"/>
      <c r="LY58" s="125"/>
      <c r="LZ58" s="125"/>
      <c r="MA58" s="125"/>
      <c r="MB58" s="125"/>
      <c r="MC58" s="125"/>
      <c r="MD58" s="125"/>
      <c r="ME58" s="125"/>
      <c r="MF58" s="125"/>
      <c r="MG58" s="125"/>
      <c r="MH58" s="125"/>
      <c r="MI58" s="125"/>
      <c r="MJ58" s="125"/>
      <c r="MK58" s="125"/>
      <c r="ML58" s="125"/>
      <c r="MM58" s="125"/>
      <c r="MN58" s="125"/>
      <c r="MO58" s="125"/>
      <c r="MP58" s="125"/>
      <c r="MQ58" s="125"/>
      <c r="MR58" s="125"/>
      <c r="MS58" s="125"/>
      <c r="MT58" s="125"/>
      <c r="MU58" s="125"/>
      <c r="MV58" s="125"/>
      <c r="MW58" s="125"/>
      <c r="MX58" s="125"/>
      <c r="MY58" s="125"/>
      <c r="MZ58" s="125"/>
      <c r="NA58" s="125"/>
      <c r="NB58" s="125"/>
      <c r="NC58" s="125"/>
      <c r="ND58" s="125"/>
      <c r="NE58" s="125"/>
      <c r="NF58" s="125"/>
      <c r="NG58" s="125"/>
      <c r="NH58" s="125"/>
      <c r="NI58" s="125"/>
      <c r="NJ58" s="125"/>
      <c r="NK58" s="125"/>
      <c r="NL58" s="125"/>
      <c r="NM58" s="125"/>
      <c r="NN58" s="125"/>
      <c r="NO58" s="125"/>
      <c r="NP58" s="125"/>
      <c r="NQ58" s="125"/>
      <c r="NR58" s="125"/>
      <c r="NS58" s="125"/>
      <c r="NT58" s="125"/>
      <c r="NU58" s="125"/>
      <c r="NV58" s="125"/>
      <c r="NW58" s="125"/>
      <c r="NX58" s="125"/>
      <c r="NY58" s="125"/>
      <c r="NZ58" s="125"/>
      <c r="OA58" s="125"/>
      <c r="OB58" s="125"/>
      <c r="OC58" s="125"/>
      <c r="OD58" s="125"/>
      <c r="OE58" s="125"/>
      <c r="OF58" s="125"/>
      <c r="OG58" s="125"/>
      <c r="OH58" s="125"/>
      <c r="OI58" s="125"/>
      <c r="OJ58" s="125"/>
      <c r="OK58" s="125"/>
      <c r="OL58" s="125"/>
      <c r="OM58" s="125"/>
      <c r="ON58" s="125"/>
      <c r="OO58" s="125"/>
      <c r="OP58" s="125"/>
      <c r="OQ58" s="125"/>
      <c r="OR58" s="125"/>
      <c r="OS58" s="125"/>
      <c r="OT58" s="125"/>
      <c r="OU58" s="125"/>
      <c r="OV58" s="125"/>
      <c r="OW58" s="125"/>
      <c r="OX58" s="125"/>
      <c r="OY58" s="125"/>
      <c r="OZ58" s="125"/>
      <c r="PA58" s="125"/>
      <c r="PB58" s="125"/>
      <c r="PC58" s="125"/>
      <c r="PD58" s="125"/>
      <c r="PE58" s="125"/>
      <c r="PF58" s="125"/>
      <c r="PG58" s="125"/>
      <c r="PH58" s="125"/>
      <c r="PI58" s="125"/>
      <c r="PJ58" s="125"/>
      <c r="PK58" s="125"/>
      <c r="PL58" s="125"/>
      <c r="PM58" s="125"/>
      <c r="PN58" s="125"/>
      <c r="PO58" s="125"/>
      <c r="PP58" s="125"/>
      <c r="PQ58" s="125"/>
      <c r="PR58" s="125"/>
      <c r="PS58" s="125"/>
      <c r="PT58" s="125"/>
      <c r="PU58" s="125"/>
      <c r="PV58" s="125"/>
      <c r="PW58" s="125"/>
      <c r="PX58" s="125"/>
      <c r="PY58" s="125"/>
      <c r="PZ58" s="125"/>
      <c r="QA58" s="125"/>
      <c r="QB58" s="125"/>
      <c r="QC58" s="125"/>
      <c r="QD58" s="125"/>
      <c r="QE58" s="125"/>
      <c r="QF58" s="125"/>
      <c r="QG58" s="125"/>
      <c r="QH58" s="125"/>
      <c r="QI58" s="125"/>
      <c r="QJ58" s="125"/>
      <c r="QK58" s="125"/>
      <c r="QL58" s="125"/>
      <c r="QM58" s="125"/>
      <c r="QN58" s="125"/>
      <c r="QO58" s="125"/>
      <c r="QP58" s="125"/>
      <c r="QQ58" s="125"/>
      <c r="QR58" s="125"/>
      <c r="QS58" s="125"/>
      <c r="QT58" s="125"/>
      <c r="QU58" s="125"/>
      <c r="QV58" s="125"/>
      <c r="QW58" s="125"/>
      <c r="QX58" s="125"/>
      <c r="QY58" s="125"/>
      <c r="QZ58" s="125"/>
      <c r="RA58" s="125"/>
      <c r="RB58" s="125"/>
      <c r="RC58" s="125"/>
      <c r="RD58" s="125"/>
      <c r="RE58" s="125"/>
      <c r="RF58" s="125"/>
      <c r="RG58" s="125"/>
      <c r="RH58" s="125"/>
      <c r="RI58" s="125"/>
      <c r="RJ58" s="125"/>
      <c r="RK58" s="125"/>
      <c r="RL58" s="125"/>
      <c r="RM58" s="125"/>
      <c r="RN58" s="125"/>
      <c r="RO58" s="125"/>
      <c r="RP58" s="125"/>
      <c r="RQ58" s="125"/>
      <c r="RR58" s="125"/>
      <c r="RS58" s="125"/>
      <c r="RT58" s="125"/>
      <c r="RU58" s="125"/>
      <c r="RV58" s="125"/>
      <c r="RW58" s="125"/>
      <c r="RX58" s="125"/>
      <c r="RY58" s="125"/>
      <c r="RZ58" s="125"/>
      <c r="SA58" s="125"/>
      <c r="SB58" s="125"/>
      <c r="SC58" s="125"/>
      <c r="SD58" s="125"/>
      <c r="SE58" s="125"/>
      <c r="SF58" s="125"/>
      <c r="SG58" s="125"/>
      <c r="SH58" s="125"/>
      <c r="SI58" s="125"/>
      <c r="SJ58" s="125"/>
      <c r="SK58" s="125"/>
      <c r="SL58" s="125"/>
      <c r="SM58" s="125"/>
      <c r="SN58" s="125"/>
      <c r="SO58" s="125"/>
      <c r="SP58" s="125"/>
      <c r="SQ58" s="125"/>
      <c r="SR58" s="125"/>
      <c r="SS58" s="125"/>
      <c r="ST58" s="125"/>
      <c r="SU58" s="125"/>
      <c r="SV58" s="125"/>
      <c r="SW58" s="125"/>
      <c r="SX58" s="125"/>
      <c r="SY58" s="125"/>
      <c r="SZ58" s="125"/>
      <c r="TA58" s="125"/>
      <c r="TB58" s="125"/>
      <c r="TC58" s="125"/>
      <c r="TD58" s="125"/>
      <c r="TE58" s="125"/>
      <c r="TF58" s="125"/>
      <c r="TG58" s="125"/>
      <c r="TH58" s="125"/>
      <c r="TI58" s="125"/>
      <c r="TJ58" s="125"/>
      <c r="TK58" s="125"/>
      <c r="TL58" s="125"/>
      <c r="TM58" s="125"/>
      <c r="TN58" s="125"/>
      <c r="TO58" s="125"/>
      <c r="TP58" s="125"/>
      <c r="TQ58" s="125"/>
      <c r="TR58" s="125"/>
      <c r="TS58" s="125"/>
      <c r="TT58" s="125"/>
      <c r="TU58" s="125"/>
      <c r="TV58" s="125"/>
      <c r="TW58" s="125"/>
      <c r="TX58" s="125"/>
      <c r="TY58" s="125"/>
      <c r="TZ58" s="125"/>
      <c r="UA58" s="125"/>
      <c r="UB58" s="125"/>
      <c r="UC58" s="125"/>
      <c r="UD58" s="125"/>
      <c r="UE58" s="125"/>
      <c r="UF58" s="125"/>
      <c r="UG58" s="125"/>
      <c r="UH58" s="125"/>
      <c r="UI58" s="125"/>
      <c r="UJ58" s="125"/>
      <c r="UK58" s="125"/>
      <c r="UL58" s="125"/>
      <c r="UM58" s="125"/>
      <c r="UN58" s="125"/>
      <c r="UO58" s="125"/>
      <c r="UP58" s="125"/>
      <c r="UQ58" s="125"/>
      <c r="UR58" s="125"/>
      <c r="US58" s="125"/>
      <c r="UT58" s="125"/>
      <c r="UU58" s="125"/>
      <c r="UV58" s="125"/>
      <c r="UW58" s="125"/>
      <c r="UX58" s="125"/>
      <c r="UY58" s="125"/>
      <c r="UZ58" s="125"/>
      <c r="VA58" s="125"/>
      <c r="VB58" s="125"/>
      <c r="VC58" s="125"/>
      <c r="VD58" s="125"/>
      <c r="VE58" s="125"/>
      <c r="VF58" s="125"/>
      <c r="VG58" s="125"/>
      <c r="VH58" s="125"/>
      <c r="VI58" s="125"/>
      <c r="VJ58" s="125"/>
      <c r="VK58" s="125"/>
      <c r="VL58" s="125"/>
      <c r="VM58" s="125"/>
      <c r="VN58" s="125"/>
      <c r="VO58" s="125"/>
      <c r="VP58" s="125"/>
      <c r="VQ58" s="125"/>
      <c r="VR58" s="125"/>
      <c r="VS58" s="125"/>
      <c r="VT58" s="125"/>
      <c r="VU58" s="125"/>
      <c r="VV58" s="125"/>
      <c r="VW58" s="125"/>
      <c r="VX58" s="125"/>
      <c r="VY58" s="125"/>
      <c r="VZ58" s="125"/>
      <c r="WA58" s="125"/>
      <c r="WB58" s="125"/>
      <c r="WC58" s="125"/>
      <c r="WD58" s="125"/>
      <c r="WE58" s="125"/>
      <c r="WF58" s="125"/>
      <c r="WG58" s="125"/>
      <c r="WH58" s="125"/>
      <c r="WI58" s="125"/>
      <c r="WJ58" s="125"/>
      <c r="WK58" s="125"/>
      <c r="WL58" s="125"/>
      <c r="WM58" s="125"/>
      <c r="WN58" s="125"/>
      <c r="WO58" s="125"/>
      <c r="WP58" s="125"/>
      <c r="WQ58" s="125"/>
      <c r="WR58" s="125"/>
      <c r="WS58" s="125"/>
      <c r="WT58" s="125"/>
      <c r="WU58" s="125"/>
      <c r="WV58" s="125"/>
      <c r="WW58" s="125"/>
      <c r="WX58" s="125"/>
      <c r="WY58" s="125"/>
      <c r="WZ58" s="125"/>
      <c r="XA58" s="125"/>
      <c r="XB58" s="125"/>
      <c r="XC58" s="125"/>
      <c r="XD58" s="125"/>
      <c r="XE58" s="125"/>
      <c r="XF58" s="125"/>
      <c r="XG58" s="125"/>
      <c r="XH58" s="125"/>
      <c r="XI58" s="125"/>
      <c r="XJ58" s="125"/>
      <c r="XK58" s="125"/>
      <c r="XL58" s="125"/>
      <c r="XM58" s="125"/>
      <c r="XN58" s="125"/>
      <c r="XO58" s="125"/>
      <c r="XP58" s="125"/>
      <c r="XQ58" s="125"/>
      <c r="XR58" s="125"/>
      <c r="XS58" s="125"/>
      <c r="XT58" s="125"/>
      <c r="XU58" s="125"/>
      <c r="XV58" s="125"/>
      <c r="XW58" s="125"/>
      <c r="XX58" s="125"/>
      <c r="XY58" s="125"/>
      <c r="XZ58" s="125"/>
      <c r="YA58" s="125"/>
      <c r="YB58" s="125"/>
      <c r="YC58" s="125"/>
      <c r="YD58" s="125"/>
      <c r="YE58" s="125"/>
      <c r="YF58" s="125"/>
      <c r="YG58" s="125"/>
      <c r="YH58" s="125"/>
      <c r="YI58" s="125"/>
      <c r="YJ58" s="125"/>
      <c r="YK58" s="125"/>
      <c r="YL58" s="125"/>
      <c r="YM58" s="125"/>
      <c r="YN58" s="125"/>
      <c r="YO58" s="125"/>
      <c r="YP58" s="125"/>
      <c r="YQ58" s="125"/>
      <c r="YR58" s="125"/>
      <c r="YS58" s="125"/>
      <c r="YT58" s="125"/>
      <c r="YU58" s="125"/>
      <c r="YV58" s="125"/>
      <c r="YW58" s="125"/>
      <c r="YX58" s="125"/>
      <c r="YY58" s="125"/>
      <c r="YZ58" s="125"/>
      <c r="ZA58" s="125"/>
      <c r="ZB58" s="125"/>
      <c r="ZC58" s="125"/>
      <c r="ZD58" s="125"/>
      <c r="ZE58" s="125"/>
      <c r="ZF58" s="125"/>
      <c r="ZG58" s="125"/>
      <c r="ZH58" s="125"/>
      <c r="ZI58" s="125"/>
      <c r="ZJ58" s="125"/>
      <c r="ZK58" s="125"/>
      <c r="ZL58" s="125"/>
      <c r="ZM58" s="125"/>
      <c r="ZN58" s="125"/>
      <c r="ZO58" s="125"/>
      <c r="ZP58" s="125"/>
      <c r="ZQ58" s="125"/>
      <c r="ZR58" s="125"/>
      <c r="ZS58" s="125"/>
      <c r="ZT58" s="125"/>
      <c r="ZU58" s="125"/>
      <c r="ZV58" s="125"/>
      <c r="ZW58" s="125"/>
      <c r="ZX58" s="125"/>
      <c r="ZY58" s="125"/>
      <c r="ZZ58" s="125"/>
      <c r="AAA58" s="125"/>
      <c r="AAB58" s="125"/>
      <c r="AAC58" s="125"/>
      <c r="AAD58" s="125"/>
      <c r="AAE58" s="125"/>
      <c r="AAF58" s="125"/>
      <c r="AAG58" s="125"/>
      <c r="AAH58" s="125"/>
      <c r="AAI58" s="125"/>
      <c r="AAJ58" s="125"/>
      <c r="AAK58" s="125"/>
      <c r="AAL58" s="125"/>
      <c r="AAM58" s="125"/>
      <c r="AAN58" s="125"/>
      <c r="AAO58" s="125"/>
      <c r="AAP58" s="125"/>
      <c r="AAQ58" s="125"/>
      <c r="AAR58" s="125"/>
      <c r="AAS58" s="125"/>
      <c r="AAT58" s="125"/>
      <c r="AAU58" s="125"/>
      <c r="AAV58" s="125"/>
      <c r="AAW58" s="125"/>
      <c r="AAX58" s="125"/>
      <c r="AAY58" s="125"/>
      <c r="AAZ58" s="125"/>
      <c r="ABA58" s="125"/>
      <c r="ABB58" s="125"/>
      <c r="ABC58" s="125"/>
      <c r="ABD58" s="125"/>
      <c r="ABE58" s="125"/>
      <c r="ABF58" s="125"/>
      <c r="ABG58" s="125"/>
      <c r="ABH58" s="125"/>
      <c r="ABI58" s="125"/>
      <c r="ABJ58" s="125"/>
      <c r="ABK58" s="125"/>
      <c r="ABL58" s="125"/>
      <c r="ABM58" s="125"/>
      <c r="ABN58" s="125"/>
      <c r="ABO58" s="125"/>
      <c r="ABP58" s="125"/>
      <c r="ABQ58" s="125"/>
      <c r="ABR58" s="125"/>
      <c r="ABS58" s="125"/>
      <c r="ABT58" s="125"/>
      <c r="ABU58" s="125"/>
      <c r="ABV58" s="125"/>
      <c r="ABW58" s="125"/>
      <c r="ABX58" s="125"/>
      <c r="ABY58" s="125"/>
      <c r="ABZ58" s="125"/>
      <c r="ACA58" s="125"/>
      <c r="ACB58" s="125"/>
      <c r="ACC58" s="125"/>
      <c r="ACD58" s="125"/>
      <c r="ACE58" s="125"/>
      <c r="ACF58" s="125"/>
      <c r="ACG58" s="125"/>
      <c r="ACH58" s="125"/>
      <c r="ACI58" s="125"/>
      <c r="ACJ58" s="125"/>
      <c r="ACK58" s="125"/>
      <c r="ACL58" s="125"/>
      <c r="ACM58" s="125"/>
      <c r="ACN58" s="125"/>
      <c r="ACO58" s="125"/>
      <c r="ACP58" s="125"/>
      <c r="ACQ58" s="125"/>
      <c r="ACR58" s="125"/>
      <c r="ACS58" s="125"/>
      <c r="ACT58" s="125"/>
      <c r="ACU58" s="125"/>
      <c r="ACV58" s="125"/>
      <c r="ACW58" s="125"/>
      <c r="ACX58" s="125"/>
      <c r="ACY58" s="125"/>
      <c r="ACZ58" s="125"/>
      <c r="ADA58" s="125"/>
      <c r="ADB58" s="125"/>
      <c r="ADC58" s="125"/>
      <c r="ADD58" s="125"/>
      <c r="ADE58" s="125"/>
      <c r="ADF58" s="125"/>
      <c r="ADG58" s="125"/>
      <c r="ADH58" s="125"/>
      <c r="ADI58" s="125"/>
      <c r="ADJ58" s="125"/>
      <c r="ADK58" s="125"/>
      <c r="ADL58" s="125"/>
      <c r="ADM58" s="125"/>
      <c r="ADN58" s="125"/>
      <c r="ADO58" s="125"/>
      <c r="ADP58" s="125"/>
      <c r="ADQ58" s="125"/>
      <c r="ADR58" s="125"/>
      <c r="ADS58" s="125"/>
      <c r="ADT58" s="125"/>
      <c r="ADU58" s="125"/>
      <c r="ADV58" s="125"/>
      <c r="ADW58" s="125"/>
      <c r="ADX58" s="125"/>
      <c r="ADY58" s="125"/>
      <c r="ADZ58" s="125"/>
      <c r="AEA58" s="125"/>
      <c r="AEB58" s="125"/>
      <c r="AEC58" s="125"/>
      <c r="AED58" s="125"/>
      <c r="AEE58" s="125"/>
      <c r="AEF58" s="125"/>
      <c r="AEG58" s="125"/>
      <c r="AEH58" s="125"/>
      <c r="AEI58" s="125"/>
      <c r="AEJ58" s="125"/>
      <c r="AEK58" s="125"/>
      <c r="AEL58" s="125"/>
      <c r="AEM58" s="125"/>
      <c r="AEN58" s="125"/>
      <c r="AEO58" s="125"/>
      <c r="AEP58" s="125"/>
      <c r="AEQ58" s="125"/>
      <c r="AER58" s="125"/>
      <c r="AES58" s="125"/>
      <c r="AET58" s="125"/>
      <c r="AEU58" s="125"/>
      <c r="AEV58" s="125"/>
      <c r="AEW58" s="125"/>
      <c r="AEX58" s="125"/>
      <c r="AEY58" s="125"/>
      <c r="AEZ58" s="125"/>
      <c r="AFA58" s="125"/>
      <c r="AFB58" s="125"/>
      <c r="AFC58" s="125"/>
      <c r="AFD58" s="125"/>
      <c r="AFE58" s="125"/>
      <c r="AFF58" s="125"/>
      <c r="AFG58" s="125"/>
      <c r="AFH58" s="125"/>
      <c r="AFI58" s="125"/>
      <c r="AFJ58" s="125"/>
      <c r="AFK58" s="125"/>
      <c r="AFL58" s="125"/>
      <c r="AFM58" s="125"/>
      <c r="AFN58" s="125"/>
      <c r="AFO58" s="125"/>
      <c r="AFP58" s="125"/>
      <c r="AFQ58" s="125"/>
      <c r="AFR58" s="125"/>
      <c r="AFS58" s="125"/>
      <c r="AFT58" s="125"/>
      <c r="AFU58" s="125"/>
      <c r="AFV58" s="125"/>
      <c r="AFW58" s="125"/>
      <c r="AFX58" s="125"/>
      <c r="AFY58" s="125"/>
      <c r="AFZ58" s="125"/>
      <c r="AGA58" s="125"/>
    </row>
    <row r="59" spans="1:859" s="169" customFormat="1" ht="33.950000000000003" customHeight="1" x14ac:dyDescent="0.2">
      <c r="A59" s="77" t="str">
        <f ca="1">IF((O59="X"),"■",IF(OR((O59&gt;=120),(O59="N/A")),"▲",IF(AND((O59&gt;=90),(O59&lt;120)),"►",IF(AND((O59&lt;90),(O59&gt;=0)),"◄",IF((O59&lt;0),"▼","")))))</f>
        <v>■</v>
      </c>
      <c r="B59" s="77" t="s">
        <v>20</v>
      </c>
      <c r="C59" s="77" t="s">
        <v>162</v>
      </c>
      <c r="D59" s="77" t="s">
        <v>22</v>
      </c>
      <c r="E59" s="77" t="s">
        <v>163</v>
      </c>
      <c r="F59" s="77" t="s">
        <v>24</v>
      </c>
      <c r="G59" s="146" t="s">
        <v>164</v>
      </c>
      <c r="H59" s="77" t="s">
        <v>165</v>
      </c>
      <c r="I59" s="92">
        <v>40000</v>
      </c>
      <c r="J59" s="201"/>
      <c r="K59" s="201">
        <f>I59-J59</f>
        <v>40000</v>
      </c>
      <c r="L59" s="91" t="s">
        <v>519</v>
      </c>
      <c r="M59" s="90">
        <v>41564</v>
      </c>
      <c r="N59" s="90">
        <v>41929</v>
      </c>
      <c r="O59" s="77" t="str">
        <f ca="1">IF((N59="INDETERMINADO"),"N/A",IF((L59="ENCERRADO"),"X",(N59-TODAY())))</f>
        <v>X</v>
      </c>
      <c r="P59" s="77" t="s">
        <v>50</v>
      </c>
      <c r="Q59" s="91" t="s">
        <v>96</v>
      </c>
      <c r="R59" s="77" t="s">
        <v>30</v>
      </c>
      <c r="S59" s="91" t="s">
        <v>87</v>
      </c>
      <c r="T59" s="77" t="s">
        <v>30</v>
      </c>
      <c r="U59" s="77" t="s">
        <v>43</v>
      </c>
      <c r="V59" s="167" t="s">
        <v>1095</v>
      </c>
      <c r="W59" s="184"/>
      <c r="X59" s="361"/>
      <c r="Y59" s="361"/>
      <c r="Z59" s="361"/>
      <c r="AA59" s="361"/>
      <c r="AB59" s="361"/>
      <c r="AC59" s="361"/>
      <c r="AD59" s="361"/>
      <c r="AE59" s="361"/>
      <c r="AF59" s="361"/>
      <c r="AG59" s="361"/>
      <c r="AH59" s="361"/>
      <c r="AI59" s="361"/>
      <c r="AJ59" s="362"/>
      <c r="AK59" s="362"/>
      <c r="AL59" s="362"/>
      <c r="AM59" s="362"/>
      <c r="AN59" s="362"/>
      <c r="AO59" s="362"/>
      <c r="AP59" s="362"/>
      <c r="AQ59" s="362"/>
      <c r="AR59" s="362"/>
      <c r="AS59" s="362"/>
      <c r="AT59" s="362"/>
      <c r="AU59" s="362"/>
      <c r="AV59" s="362"/>
      <c r="AW59" s="362"/>
      <c r="AX59" s="362"/>
      <c r="AY59" s="362"/>
      <c r="AZ59" s="362"/>
      <c r="BA59" s="362"/>
      <c r="BB59" s="362"/>
      <c r="BC59" s="362"/>
      <c r="BD59" s="362"/>
      <c r="BE59" s="362"/>
      <c r="BF59" s="362"/>
      <c r="BG59" s="362"/>
      <c r="BH59" s="362"/>
      <c r="BI59" s="362"/>
      <c r="BJ59" s="362"/>
      <c r="BK59" s="362"/>
      <c r="BL59" s="362"/>
      <c r="BM59" s="362"/>
      <c r="BN59" s="362"/>
      <c r="BO59" s="362"/>
      <c r="BP59" s="362"/>
      <c r="BQ59" s="362"/>
      <c r="BR59" s="362"/>
      <c r="BS59" s="362"/>
      <c r="BT59" s="362"/>
      <c r="BU59" s="362"/>
      <c r="BV59" s="362"/>
      <c r="BW59" s="362"/>
      <c r="BX59" s="362"/>
      <c r="BY59" s="362"/>
      <c r="BZ59" s="362"/>
      <c r="CA59" s="362"/>
      <c r="CB59" s="362"/>
      <c r="CC59" s="362"/>
      <c r="CD59" s="362"/>
      <c r="CE59" s="362"/>
      <c r="CF59" s="362"/>
      <c r="CG59" s="362"/>
      <c r="CH59" s="362"/>
      <c r="CI59" s="362"/>
      <c r="CJ59" s="362"/>
      <c r="CK59" s="362"/>
      <c r="CL59" s="362"/>
      <c r="CM59" s="362"/>
      <c r="CN59" s="362"/>
      <c r="CO59" s="362"/>
      <c r="CP59" s="362"/>
      <c r="CQ59" s="362"/>
      <c r="CR59" s="362"/>
      <c r="CS59" s="362"/>
      <c r="CT59" s="362"/>
      <c r="CU59" s="362"/>
      <c r="CV59" s="362"/>
      <c r="CW59" s="362"/>
      <c r="CX59" s="362"/>
      <c r="CY59" s="362"/>
      <c r="CZ59" s="125"/>
      <c r="DA59" s="125"/>
      <c r="DB59" s="125"/>
      <c r="DC59" s="125"/>
      <c r="DD59" s="125"/>
      <c r="DE59" s="125"/>
      <c r="DF59" s="125"/>
      <c r="DG59" s="125"/>
      <c r="DH59" s="125"/>
      <c r="DI59" s="125"/>
      <c r="DJ59" s="125"/>
      <c r="DK59" s="125"/>
      <c r="DL59" s="125"/>
      <c r="DM59" s="125"/>
      <c r="DN59" s="125"/>
      <c r="DO59" s="125"/>
      <c r="DP59" s="125"/>
      <c r="DQ59" s="125"/>
      <c r="DR59" s="125"/>
      <c r="DS59" s="125"/>
      <c r="DT59" s="125"/>
      <c r="DU59" s="125"/>
      <c r="DV59" s="125"/>
      <c r="DW59" s="125"/>
      <c r="DX59" s="125"/>
      <c r="DY59" s="125"/>
      <c r="DZ59" s="125"/>
      <c r="EA59" s="125"/>
      <c r="EB59" s="125"/>
      <c r="EC59" s="125"/>
      <c r="ED59" s="125"/>
      <c r="EE59" s="125"/>
      <c r="EF59" s="125"/>
      <c r="EG59" s="125"/>
      <c r="EH59" s="125"/>
      <c r="EI59" s="125"/>
      <c r="EJ59" s="125"/>
      <c r="EK59" s="125"/>
      <c r="EL59" s="125"/>
      <c r="EM59" s="125"/>
      <c r="EN59" s="125"/>
      <c r="EO59" s="125"/>
      <c r="EP59" s="125"/>
      <c r="EQ59" s="125"/>
      <c r="ER59" s="125"/>
      <c r="ES59" s="125"/>
      <c r="ET59" s="125"/>
      <c r="EU59" s="125"/>
      <c r="EV59" s="125"/>
      <c r="EW59" s="125"/>
      <c r="EX59" s="125"/>
      <c r="EY59" s="125"/>
      <c r="EZ59" s="125"/>
      <c r="FA59" s="125"/>
      <c r="FB59" s="125"/>
      <c r="FC59" s="125"/>
      <c r="FD59" s="125"/>
      <c r="FE59" s="125"/>
      <c r="FF59" s="125"/>
      <c r="FG59" s="125"/>
      <c r="FH59" s="125"/>
      <c r="FI59" s="125"/>
      <c r="FJ59" s="125"/>
      <c r="FK59" s="125"/>
      <c r="FL59" s="125"/>
      <c r="FM59" s="125"/>
      <c r="FN59" s="125"/>
      <c r="FO59" s="125"/>
      <c r="FP59" s="125"/>
      <c r="FQ59" s="125"/>
      <c r="FR59" s="125"/>
      <c r="FS59" s="125"/>
      <c r="FT59" s="125"/>
      <c r="FU59" s="125"/>
      <c r="FV59" s="125"/>
      <c r="FW59" s="125"/>
      <c r="FX59" s="125"/>
      <c r="FY59" s="125"/>
      <c r="FZ59" s="125"/>
      <c r="GA59" s="125"/>
      <c r="GB59" s="125"/>
      <c r="GC59" s="125"/>
      <c r="GD59" s="125"/>
      <c r="GE59" s="125"/>
      <c r="GF59" s="125"/>
      <c r="GG59" s="125"/>
      <c r="GH59" s="125"/>
      <c r="GI59" s="125"/>
      <c r="GJ59" s="125"/>
      <c r="GK59" s="125"/>
      <c r="GL59" s="125"/>
      <c r="GM59" s="125"/>
      <c r="GN59" s="125"/>
      <c r="GO59" s="125"/>
      <c r="GP59" s="125"/>
      <c r="GQ59" s="125"/>
      <c r="GR59" s="125"/>
      <c r="GS59" s="125"/>
      <c r="GT59" s="125"/>
      <c r="GU59" s="125"/>
      <c r="GV59" s="125"/>
      <c r="GW59" s="125"/>
      <c r="GX59" s="125"/>
      <c r="GY59" s="125"/>
      <c r="GZ59" s="125"/>
      <c r="HA59" s="125"/>
      <c r="HB59" s="125"/>
      <c r="HC59" s="125"/>
      <c r="HD59" s="125"/>
      <c r="HE59" s="125"/>
      <c r="HF59" s="125"/>
      <c r="HG59" s="125"/>
      <c r="HH59" s="125"/>
      <c r="HI59" s="125"/>
      <c r="HJ59" s="125"/>
      <c r="HK59" s="125"/>
      <c r="HL59" s="125"/>
      <c r="HM59" s="125"/>
      <c r="HN59" s="125"/>
      <c r="HO59" s="125"/>
      <c r="HP59" s="125"/>
      <c r="HQ59" s="125"/>
      <c r="HR59" s="125"/>
      <c r="HS59" s="125"/>
      <c r="HT59" s="125"/>
      <c r="HU59" s="125"/>
      <c r="HV59" s="125"/>
      <c r="HW59" s="125"/>
      <c r="HX59" s="125"/>
      <c r="HY59" s="125"/>
      <c r="HZ59" s="125"/>
      <c r="IA59" s="125"/>
      <c r="IB59" s="125"/>
      <c r="IC59" s="125"/>
      <c r="ID59" s="125"/>
      <c r="IE59" s="125"/>
      <c r="IF59" s="125"/>
      <c r="IG59" s="125"/>
      <c r="IH59" s="125"/>
      <c r="II59" s="125"/>
      <c r="IJ59" s="125"/>
      <c r="IK59" s="125"/>
      <c r="IL59" s="125"/>
      <c r="IM59" s="125"/>
      <c r="IN59" s="125"/>
      <c r="IO59" s="125"/>
      <c r="IP59" s="125"/>
      <c r="IQ59" s="125"/>
      <c r="IR59" s="125"/>
      <c r="IS59" s="125"/>
      <c r="IT59" s="125"/>
      <c r="IU59" s="125"/>
      <c r="IV59" s="125"/>
      <c r="IW59" s="125"/>
      <c r="IX59" s="125"/>
      <c r="IY59" s="125"/>
      <c r="IZ59" s="125"/>
      <c r="JA59" s="125"/>
      <c r="JB59" s="125"/>
      <c r="JC59" s="125"/>
      <c r="JD59" s="125"/>
      <c r="JE59" s="125"/>
      <c r="JF59" s="125"/>
      <c r="JG59" s="125"/>
      <c r="JH59" s="125"/>
      <c r="JI59" s="125"/>
      <c r="JJ59" s="125"/>
      <c r="JK59" s="125"/>
      <c r="JL59" s="125"/>
      <c r="JM59" s="125"/>
      <c r="JN59" s="125"/>
      <c r="JO59" s="125"/>
      <c r="JP59" s="125"/>
      <c r="JQ59" s="125"/>
      <c r="JR59" s="125"/>
      <c r="JS59" s="125"/>
      <c r="JT59" s="125"/>
      <c r="JU59" s="125"/>
      <c r="JV59" s="125"/>
      <c r="JW59" s="125"/>
      <c r="JX59" s="125"/>
      <c r="JY59" s="125"/>
      <c r="JZ59" s="125"/>
      <c r="KA59" s="125"/>
      <c r="KB59" s="125"/>
      <c r="KC59" s="125"/>
      <c r="KD59" s="125"/>
      <c r="KE59" s="125"/>
      <c r="KF59" s="125"/>
      <c r="KG59" s="125"/>
      <c r="KH59" s="125"/>
      <c r="KI59" s="125"/>
      <c r="KJ59" s="125"/>
      <c r="KK59" s="125"/>
      <c r="KL59" s="125"/>
      <c r="KM59" s="125"/>
      <c r="KN59" s="125"/>
      <c r="KO59" s="125"/>
      <c r="KP59" s="125"/>
      <c r="KQ59" s="125"/>
      <c r="KR59" s="125"/>
      <c r="KS59" s="125"/>
      <c r="KT59" s="125"/>
      <c r="KU59" s="125"/>
      <c r="KV59" s="125"/>
      <c r="KW59" s="125"/>
      <c r="KX59" s="125"/>
      <c r="KY59" s="125"/>
      <c r="KZ59" s="125"/>
      <c r="LA59" s="125"/>
      <c r="LB59" s="125"/>
      <c r="LC59" s="125"/>
      <c r="LD59" s="125"/>
      <c r="LE59" s="125"/>
      <c r="LF59" s="125"/>
      <c r="LG59" s="125"/>
      <c r="LH59" s="125"/>
      <c r="LI59" s="125"/>
      <c r="LJ59" s="125"/>
      <c r="LK59" s="125"/>
      <c r="LL59" s="125"/>
      <c r="LM59" s="125"/>
      <c r="LN59" s="125"/>
      <c r="LO59" s="125"/>
      <c r="LP59" s="125"/>
      <c r="LQ59" s="125"/>
      <c r="LR59" s="125"/>
      <c r="LS59" s="125"/>
      <c r="LT59" s="125"/>
      <c r="LU59" s="125"/>
      <c r="LV59" s="125"/>
      <c r="LW59" s="125"/>
      <c r="LX59" s="125"/>
      <c r="LY59" s="125"/>
      <c r="LZ59" s="125"/>
      <c r="MA59" s="125"/>
      <c r="MB59" s="125"/>
      <c r="MC59" s="125"/>
      <c r="MD59" s="125"/>
      <c r="ME59" s="125"/>
      <c r="MF59" s="125"/>
      <c r="MG59" s="125"/>
      <c r="MH59" s="125"/>
      <c r="MI59" s="125"/>
      <c r="MJ59" s="125"/>
      <c r="MK59" s="125"/>
      <c r="ML59" s="125"/>
      <c r="MM59" s="125"/>
      <c r="MN59" s="125"/>
      <c r="MO59" s="125"/>
      <c r="MP59" s="125"/>
      <c r="MQ59" s="125"/>
      <c r="MR59" s="125"/>
      <c r="MS59" s="125"/>
      <c r="MT59" s="125"/>
      <c r="MU59" s="125"/>
      <c r="MV59" s="125"/>
      <c r="MW59" s="125"/>
      <c r="MX59" s="125"/>
      <c r="MY59" s="125"/>
      <c r="MZ59" s="125"/>
      <c r="NA59" s="125"/>
      <c r="NB59" s="125"/>
      <c r="NC59" s="125"/>
      <c r="ND59" s="125"/>
      <c r="NE59" s="125"/>
      <c r="NF59" s="125"/>
      <c r="NG59" s="125"/>
      <c r="NH59" s="125"/>
      <c r="NI59" s="125"/>
      <c r="NJ59" s="125"/>
      <c r="NK59" s="125"/>
      <c r="NL59" s="125"/>
      <c r="NM59" s="125"/>
      <c r="NN59" s="125"/>
      <c r="NO59" s="125"/>
      <c r="NP59" s="125"/>
      <c r="NQ59" s="125"/>
      <c r="NR59" s="125"/>
      <c r="NS59" s="125"/>
      <c r="NT59" s="125"/>
      <c r="NU59" s="125"/>
      <c r="NV59" s="125"/>
      <c r="NW59" s="125"/>
      <c r="NX59" s="125"/>
      <c r="NY59" s="125"/>
      <c r="NZ59" s="125"/>
      <c r="OA59" s="125"/>
      <c r="OB59" s="125"/>
      <c r="OC59" s="125"/>
      <c r="OD59" s="125"/>
      <c r="OE59" s="125"/>
      <c r="OF59" s="125"/>
      <c r="OG59" s="125"/>
      <c r="OH59" s="125"/>
      <c r="OI59" s="125"/>
      <c r="OJ59" s="125"/>
      <c r="OK59" s="125"/>
      <c r="OL59" s="125"/>
      <c r="OM59" s="125"/>
      <c r="ON59" s="125"/>
      <c r="OO59" s="125"/>
      <c r="OP59" s="125"/>
      <c r="OQ59" s="125"/>
      <c r="OR59" s="125"/>
      <c r="OS59" s="125"/>
      <c r="OT59" s="125"/>
      <c r="OU59" s="125"/>
      <c r="OV59" s="125"/>
      <c r="OW59" s="125"/>
      <c r="OX59" s="125"/>
      <c r="OY59" s="125"/>
      <c r="OZ59" s="125"/>
      <c r="PA59" s="125"/>
      <c r="PB59" s="125"/>
      <c r="PC59" s="125"/>
      <c r="PD59" s="125"/>
      <c r="PE59" s="125"/>
      <c r="PF59" s="125"/>
      <c r="PG59" s="125"/>
      <c r="PH59" s="125"/>
      <c r="PI59" s="125"/>
      <c r="PJ59" s="125"/>
      <c r="PK59" s="125"/>
      <c r="PL59" s="125"/>
      <c r="PM59" s="125"/>
      <c r="PN59" s="125"/>
      <c r="PO59" s="125"/>
      <c r="PP59" s="125"/>
      <c r="PQ59" s="125"/>
      <c r="PR59" s="125"/>
      <c r="PS59" s="125"/>
      <c r="PT59" s="125"/>
      <c r="PU59" s="125"/>
      <c r="PV59" s="125"/>
      <c r="PW59" s="125"/>
      <c r="PX59" s="125"/>
      <c r="PY59" s="125"/>
      <c r="PZ59" s="125"/>
      <c r="QA59" s="125"/>
      <c r="QB59" s="125"/>
      <c r="QC59" s="125"/>
      <c r="QD59" s="125"/>
      <c r="QE59" s="125"/>
      <c r="QF59" s="125"/>
      <c r="QG59" s="125"/>
      <c r="QH59" s="125"/>
      <c r="QI59" s="125"/>
      <c r="QJ59" s="125"/>
      <c r="QK59" s="125"/>
      <c r="QL59" s="125"/>
      <c r="QM59" s="125"/>
      <c r="QN59" s="125"/>
      <c r="QO59" s="125"/>
      <c r="QP59" s="125"/>
      <c r="QQ59" s="125"/>
      <c r="QR59" s="125"/>
      <c r="QS59" s="125"/>
      <c r="QT59" s="125"/>
      <c r="QU59" s="125"/>
      <c r="QV59" s="125"/>
      <c r="QW59" s="125"/>
      <c r="QX59" s="125"/>
      <c r="QY59" s="125"/>
      <c r="QZ59" s="125"/>
      <c r="RA59" s="125"/>
      <c r="RB59" s="125"/>
      <c r="RC59" s="125"/>
      <c r="RD59" s="125"/>
      <c r="RE59" s="125"/>
      <c r="RF59" s="125"/>
      <c r="RG59" s="125"/>
      <c r="RH59" s="125"/>
      <c r="RI59" s="125"/>
      <c r="RJ59" s="125"/>
      <c r="RK59" s="125"/>
      <c r="RL59" s="125"/>
      <c r="RM59" s="125"/>
      <c r="RN59" s="125"/>
      <c r="RO59" s="125"/>
      <c r="RP59" s="125"/>
      <c r="RQ59" s="125"/>
      <c r="RR59" s="125"/>
      <c r="RS59" s="125"/>
      <c r="RT59" s="125"/>
      <c r="RU59" s="125"/>
      <c r="RV59" s="125"/>
      <c r="RW59" s="125"/>
      <c r="RX59" s="125"/>
      <c r="RY59" s="125"/>
      <c r="RZ59" s="125"/>
      <c r="SA59" s="125"/>
      <c r="SB59" s="125"/>
      <c r="SC59" s="125"/>
      <c r="SD59" s="125"/>
      <c r="SE59" s="125"/>
      <c r="SF59" s="125"/>
      <c r="SG59" s="125"/>
      <c r="SH59" s="125"/>
      <c r="SI59" s="125"/>
      <c r="SJ59" s="125"/>
      <c r="SK59" s="125"/>
      <c r="SL59" s="125"/>
      <c r="SM59" s="125"/>
      <c r="SN59" s="125"/>
      <c r="SO59" s="125"/>
      <c r="SP59" s="125"/>
      <c r="SQ59" s="125"/>
      <c r="SR59" s="125"/>
      <c r="SS59" s="125"/>
      <c r="ST59" s="125"/>
      <c r="SU59" s="125"/>
      <c r="SV59" s="125"/>
      <c r="SW59" s="125"/>
      <c r="SX59" s="125"/>
      <c r="SY59" s="125"/>
      <c r="SZ59" s="125"/>
      <c r="TA59" s="125"/>
      <c r="TB59" s="125"/>
      <c r="TC59" s="125"/>
      <c r="TD59" s="125"/>
      <c r="TE59" s="125"/>
      <c r="TF59" s="125"/>
      <c r="TG59" s="125"/>
      <c r="TH59" s="125"/>
      <c r="TI59" s="125"/>
      <c r="TJ59" s="125"/>
      <c r="TK59" s="125"/>
      <c r="TL59" s="125"/>
      <c r="TM59" s="125"/>
      <c r="TN59" s="125"/>
      <c r="TO59" s="125"/>
      <c r="TP59" s="125"/>
      <c r="TQ59" s="125"/>
      <c r="TR59" s="125"/>
      <c r="TS59" s="125"/>
      <c r="TT59" s="125"/>
      <c r="TU59" s="125"/>
      <c r="TV59" s="125"/>
      <c r="TW59" s="125"/>
      <c r="TX59" s="125"/>
      <c r="TY59" s="125"/>
      <c r="TZ59" s="125"/>
      <c r="UA59" s="125"/>
      <c r="UB59" s="125"/>
      <c r="UC59" s="125"/>
      <c r="UD59" s="125"/>
      <c r="UE59" s="125"/>
      <c r="UF59" s="125"/>
      <c r="UG59" s="125"/>
      <c r="UH59" s="125"/>
      <c r="UI59" s="125"/>
      <c r="UJ59" s="125"/>
      <c r="UK59" s="125"/>
      <c r="UL59" s="125"/>
      <c r="UM59" s="125"/>
      <c r="UN59" s="125"/>
      <c r="UO59" s="125"/>
      <c r="UP59" s="125"/>
      <c r="UQ59" s="125"/>
      <c r="UR59" s="125"/>
      <c r="US59" s="125"/>
      <c r="UT59" s="125"/>
      <c r="UU59" s="125"/>
      <c r="UV59" s="125"/>
      <c r="UW59" s="125"/>
      <c r="UX59" s="125"/>
      <c r="UY59" s="125"/>
      <c r="UZ59" s="125"/>
      <c r="VA59" s="125"/>
      <c r="VB59" s="125"/>
      <c r="VC59" s="125"/>
      <c r="VD59" s="125"/>
      <c r="VE59" s="125"/>
      <c r="VF59" s="125"/>
      <c r="VG59" s="125"/>
      <c r="VH59" s="125"/>
      <c r="VI59" s="125"/>
      <c r="VJ59" s="125"/>
      <c r="VK59" s="125"/>
      <c r="VL59" s="125"/>
      <c r="VM59" s="125"/>
      <c r="VN59" s="125"/>
      <c r="VO59" s="125"/>
      <c r="VP59" s="125"/>
      <c r="VQ59" s="125"/>
      <c r="VR59" s="125"/>
      <c r="VS59" s="125"/>
      <c r="VT59" s="125"/>
      <c r="VU59" s="125"/>
      <c r="VV59" s="125"/>
      <c r="VW59" s="125"/>
      <c r="VX59" s="125"/>
      <c r="VY59" s="125"/>
      <c r="VZ59" s="125"/>
      <c r="WA59" s="125"/>
      <c r="WB59" s="125"/>
      <c r="WC59" s="125"/>
      <c r="WD59" s="125"/>
      <c r="WE59" s="125"/>
      <c r="WF59" s="125"/>
      <c r="WG59" s="125"/>
      <c r="WH59" s="125"/>
      <c r="WI59" s="125"/>
      <c r="WJ59" s="125"/>
      <c r="WK59" s="125"/>
      <c r="WL59" s="125"/>
      <c r="WM59" s="125"/>
      <c r="WN59" s="125"/>
      <c r="WO59" s="125"/>
      <c r="WP59" s="125"/>
      <c r="WQ59" s="125"/>
      <c r="WR59" s="125"/>
      <c r="WS59" s="125"/>
      <c r="WT59" s="125"/>
      <c r="WU59" s="125"/>
      <c r="WV59" s="125"/>
      <c r="WW59" s="125"/>
      <c r="WX59" s="125"/>
      <c r="WY59" s="125"/>
      <c r="WZ59" s="125"/>
      <c r="XA59" s="125"/>
      <c r="XB59" s="125"/>
      <c r="XC59" s="125"/>
      <c r="XD59" s="125"/>
      <c r="XE59" s="125"/>
      <c r="XF59" s="125"/>
      <c r="XG59" s="125"/>
      <c r="XH59" s="125"/>
      <c r="XI59" s="125"/>
      <c r="XJ59" s="125"/>
      <c r="XK59" s="125"/>
      <c r="XL59" s="125"/>
      <c r="XM59" s="125"/>
      <c r="XN59" s="125"/>
      <c r="XO59" s="125"/>
      <c r="XP59" s="125"/>
      <c r="XQ59" s="125"/>
      <c r="XR59" s="125"/>
      <c r="XS59" s="125"/>
      <c r="XT59" s="125"/>
      <c r="XU59" s="125"/>
      <c r="XV59" s="125"/>
      <c r="XW59" s="125"/>
      <c r="XX59" s="125"/>
      <c r="XY59" s="125"/>
      <c r="XZ59" s="125"/>
      <c r="YA59" s="125"/>
      <c r="YB59" s="125"/>
      <c r="YC59" s="125"/>
      <c r="YD59" s="125"/>
      <c r="YE59" s="125"/>
      <c r="YF59" s="125"/>
      <c r="YG59" s="125"/>
      <c r="YH59" s="125"/>
      <c r="YI59" s="125"/>
      <c r="YJ59" s="125"/>
      <c r="YK59" s="125"/>
      <c r="YL59" s="125"/>
      <c r="YM59" s="125"/>
      <c r="YN59" s="125"/>
      <c r="YO59" s="125"/>
      <c r="YP59" s="125"/>
      <c r="YQ59" s="125"/>
      <c r="YR59" s="125"/>
      <c r="YS59" s="125"/>
      <c r="YT59" s="125"/>
      <c r="YU59" s="125"/>
      <c r="YV59" s="125"/>
      <c r="YW59" s="125"/>
      <c r="YX59" s="125"/>
      <c r="YY59" s="125"/>
      <c r="YZ59" s="125"/>
      <c r="ZA59" s="125"/>
      <c r="ZB59" s="125"/>
      <c r="ZC59" s="125"/>
      <c r="ZD59" s="125"/>
      <c r="ZE59" s="125"/>
      <c r="ZF59" s="125"/>
      <c r="ZG59" s="125"/>
      <c r="ZH59" s="125"/>
      <c r="ZI59" s="125"/>
      <c r="ZJ59" s="125"/>
      <c r="ZK59" s="125"/>
      <c r="ZL59" s="125"/>
      <c r="ZM59" s="125"/>
      <c r="ZN59" s="125"/>
      <c r="ZO59" s="125"/>
      <c r="ZP59" s="125"/>
      <c r="ZQ59" s="125"/>
      <c r="ZR59" s="125"/>
      <c r="ZS59" s="125"/>
      <c r="ZT59" s="125"/>
      <c r="ZU59" s="125"/>
      <c r="ZV59" s="125"/>
      <c r="ZW59" s="125"/>
      <c r="ZX59" s="125"/>
      <c r="ZY59" s="125"/>
      <c r="ZZ59" s="125"/>
      <c r="AAA59" s="125"/>
      <c r="AAB59" s="125"/>
      <c r="AAC59" s="125"/>
      <c r="AAD59" s="125"/>
      <c r="AAE59" s="125"/>
      <c r="AAF59" s="125"/>
      <c r="AAG59" s="125"/>
      <c r="AAH59" s="125"/>
      <c r="AAI59" s="125"/>
      <c r="AAJ59" s="125"/>
      <c r="AAK59" s="125"/>
      <c r="AAL59" s="125"/>
      <c r="AAM59" s="125"/>
      <c r="AAN59" s="125"/>
      <c r="AAO59" s="125"/>
      <c r="AAP59" s="125"/>
      <c r="AAQ59" s="125"/>
      <c r="AAR59" s="125"/>
      <c r="AAS59" s="125"/>
      <c r="AAT59" s="125"/>
      <c r="AAU59" s="125"/>
      <c r="AAV59" s="125"/>
      <c r="AAW59" s="125"/>
      <c r="AAX59" s="125"/>
      <c r="AAY59" s="125"/>
      <c r="AAZ59" s="125"/>
      <c r="ABA59" s="125"/>
      <c r="ABB59" s="125"/>
      <c r="ABC59" s="125"/>
      <c r="ABD59" s="125"/>
      <c r="ABE59" s="125"/>
      <c r="ABF59" s="125"/>
      <c r="ABG59" s="125"/>
      <c r="ABH59" s="125"/>
      <c r="ABI59" s="125"/>
      <c r="ABJ59" s="125"/>
      <c r="ABK59" s="125"/>
      <c r="ABL59" s="125"/>
      <c r="ABM59" s="125"/>
      <c r="ABN59" s="125"/>
      <c r="ABO59" s="125"/>
      <c r="ABP59" s="125"/>
      <c r="ABQ59" s="125"/>
      <c r="ABR59" s="125"/>
      <c r="ABS59" s="125"/>
      <c r="ABT59" s="125"/>
      <c r="ABU59" s="125"/>
      <c r="ABV59" s="125"/>
      <c r="ABW59" s="125"/>
      <c r="ABX59" s="125"/>
      <c r="ABY59" s="125"/>
      <c r="ABZ59" s="125"/>
      <c r="ACA59" s="125"/>
      <c r="ACB59" s="125"/>
      <c r="ACC59" s="125"/>
      <c r="ACD59" s="125"/>
      <c r="ACE59" s="125"/>
      <c r="ACF59" s="125"/>
      <c r="ACG59" s="125"/>
      <c r="ACH59" s="125"/>
      <c r="ACI59" s="125"/>
      <c r="ACJ59" s="125"/>
      <c r="ACK59" s="125"/>
      <c r="ACL59" s="125"/>
      <c r="ACM59" s="125"/>
      <c r="ACN59" s="125"/>
      <c r="ACO59" s="125"/>
      <c r="ACP59" s="125"/>
      <c r="ACQ59" s="125"/>
      <c r="ACR59" s="125"/>
      <c r="ACS59" s="125"/>
      <c r="ACT59" s="125"/>
      <c r="ACU59" s="125"/>
      <c r="ACV59" s="125"/>
      <c r="ACW59" s="125"/>
      <c r="ACX59" s="125"/>
      <c r="ACY59" s="125"/>
      <c r="ACZ59" s="125"/>
      <c r="ADA59" s="125"/>
      <c r="ADB59" s="125"/>
      <c r="ADC59" s="125"/>
      <c r="ADD59" s="125"/>
      <c r="ADE59" s="125"/>
      <c r="ADF59" s="125"/>
      <c r="ADG59" s="125"/>
      <c r="ADH59" s="125"/>
      <c r="ADI59" s="125"/>
      <c r="ADJ59" s="125"/>
      <c r="ADK59" s="125"/>
      <c r="ADL59" s="125"/>
      <c r="ADM59" s="125"/>
      <c r="ADN59" s="125"/>
      <c r="ADO59" s="125"/>
      <c r="ADP59" s="125"/>
      <c r="ADQ59" s="125"/>
      <c r="ADR59" s="125"/>
      <c r="ADS59" s="125"/>
      <c r="ADT59" s="125"/>
      <c r="ADU59" s="125"/>
      <c r="ADV59" s="125"/>
      <c r="ADW59" s="125"/>
      <c r="ADX59" s="125"/>
      <c r="ADY59" s="125"/>
      <c r="ADZ59" s="125"/>
      <c r="AEA59" s="125"/>
      <c r="AEB59" s="125"/>
      <c r="AEC59" s="125"/>
      <c r="AED59" s="125"/>
      <c r="AEE59" s="125"/>
      <c r="AEF59" s="125"/>
      <c r="AEG59" s="125"/>
      <c r="AEH59" s="125"/>
      <c r="AEI59" s="125"/>
      <c r="AEJ59" s="125"/>
      <c r="AEK59" s="125"/>
      <c r="AEL59" s="125"/>
      <c r="AEM59" s="125"/>
      <c r="AEN59" s="125"/>
      <c r="AEO59" s="125"/>
      <c r="AEP59" s="125"/>
      <c r="AEQ59" s="125"/>
      <c r="AER59" s="125"/>
      <c r="AES59" s="125"/>
      <c r="AET59" s="125"/>
      <c r="AEU59" s="125"/>
      <c r="AEV59" s="125"/>
      <c r="AEW59" s="125"/>
      <c r="AEX59" s="125"/>
      <c r="AEY59" s="125"/>
      <c r="AEZ59" s="125"/>
      <c r="AFA59" s="125"/>
      <c r="AFB59" s="125"/>
      <c r="AFC59" s="125"/>
      <c r="AFD59" s="125"/>
      <c r="AFE59" s="125"/>
      <c r="AFF59" s="125"/>
      <c r="AFG59" s="125"/>
      <c r="AFH59" s="125"/>
      <c r="AFI59" s="125"/>
      <c r="AFJ59" s="125"/>
      <c r="AFK59" s="125"/>
      <c r="AFL59" s="125"/>
      <c r="AFM59" s="125"/>
      <c r="AFN59" s="125"/>
      <c r="AFO59" s="125"/>
      <c r="AFP59" s="125"/>
      <c r="AFQ59" s="125"/>
      <c r="AFR59" s="125"/>
      <c r="AFS59" s="125"/>
      <c r="AFT59" s="125"/>
      <c r="AFU59" s="125"/>
      <c r="AFV59" s="125"/>
      <c r="AFW59" s="125"/>
      <c r="AFX59" s="125"/>
      <c r="AFY59" s="125"/>
      <c r="AFZ59" s="125"/>
      <c r="AGA59" s="125"/>
    </row>
    <row r="60" spans="1:859" s="169" customFormat="1" ht="33.950000000000003" customHeight="1" x14ac:dyDescent="0.2">
      <c r="A60" s="165" t="str">
        <f ca="1">IF((O60="X"),"■",IF(OR((O60&gt;=120),(O60="N/A")),"▲",IF(AND((O60&gt;=90),(O60&lt;120)),"►",IF(AND((O60&lt;90),(O60&gt;=0)),"◄",IF((O60&lt;0),"▼","")))))</f>
        <v>■</v>
      </c>
      <c r="B60" s="75" t="s">
        <v>72</v>
      </c>
      <c r="C60" s="75" t="s">
        <v>597</v>
      </c>
      <c r="D60" s="75" t="s">
        <v>74</v>
      </c>
      <c r="E60" s="75">
        <v>139</v>
      </c>
      <c r="F60" s="75" t="s">
        <v>572</v>
      </c>
      <c r="G60" s="146" t="s">
        <v>573</v>
      </c>
      <c r="H60" s="81" t="s">
        <v>560</v>
      </c>
      <c r="I60" s="76" t="s">
        <v>30</v>
      </c>
      <c r="J60" s="170"/>
      <c r="K60" s="170"/>
      <c r="L60" s="75" t="s">
        <v>519</v>
      </c>
      <c r="M60" s="84">
        <v>41546</v>
      </c>
      <c r="N60" s="84">
        <v>41911</v>
      </c>
      <c r="O60" s="75" t="str">
        <f ca="1">IF((N60="INDETERMINADO"),"N/A",IF((L60="ENCERRADO"),"X",(N60-TODAY())))</f>
        <v>X</v>
      </c>
      <c r="P60" s="75" t="s">
        <v>50</v>
      </c>
      <c r="Q60" s="82" t="s">
        <v>172</v>
      </c>
      <c r="R60" s="75" t="s">
        <v>43</v>
      </c>
      <c r="S60" s="75" t="s">
        <v>52</v>
      </c>
      <c r="T60" s="75" t="s">
        <v>30</v>
      </c>
      <c r="U60" s="75" t="s">
        <v>43</v>
      </c>
      <c r="V60" s="75" t="str">
        <f>HYPERLINK("https://drive.google.com/?tab=mo&amp;authuser=0#folders/0B3Ehz8d35IafU1NkUVVwN1JRLWs","VISUALIZAR")</f>
        <v>VISUALIZAR</v>
      </c>
      <c r="W60" s="184"/>
      <c r="X60" s="361"/>
      <c r="Y60" s="361"/>
      <c r="Z60" s="361"/>
      <c r="AA60" s="361"/>
      <c r="AB60" s="361"/>
      <c r="AC60" s="361"/>
      <c r="AD60" s="361"/>
      <c r="AE60" s="361"/>
      <c r="AF60" s="361"/>
      <c r="AG60" s="361"/>
      <c r="AH60" s="361"/>
      <c r="AI60" s="361"/>
      <c r="AJ60" s="362"/>
      <c r="AK60" s="362"/>
      <c r="AL60" s="362"/>
      <c r="AM60" s="362"/>
      <c r="AN60" s="362"/>
      <c r="AO60" s="362"/>
      <c r="AP60" s="362"/>
      <c r="AQ60" s="362"/>
      <c r="AR60" s="362"/>
      <c r="AS60" s="362"/>
      <c r="AT60" s="362"/>
      <c r="AU60" s="362"/>
      <c r="AV60" s="362"/>
      <c r="AW60" s="362"/>
      <c r="AX60" s="362"/>
      <c r="AY60" s="362"/>
      <c r="AZ60" s="362"/>
      <c r="BA60" s="362"/>
      <c r="BB60" s="362"/>
      <c r="BC60" s="362"/>
      <c r="BD60" s="362"/>
      <c r="BE60" s="362"/>
      <c r="BF60" s="362"/>
      <c r="BG60" s="362"/>
      <c r="BH60" s="362"/>
      <c r="BI60" s="362"/>
      <c r="BJ60" s="362"/>
      <c r="BK60" s="362"/>
      <c r="BL60" s="362"/>
      <c r="BM60" s="362"/>
      <c r="BN60" s="362"/>
      <c r="BO60" s="362"/>
      <c r="BP60" s="362"/>
      <c r="BQ60" s="362"/>
      <c r="BR60" s="362"/>
      <c r="BS60" s="362"/>
      <c r="BT60" s="362"/>
      <c r="BU60" s="362"/>
      <c r="BV60" s="362"/>
      <c r="BW60" s="362"/>
      <c r="BX60" s="362"/>
      <c r="BY60" s="362"/>
      <c r="BZ60" s="362"/>
      <c r="CA60" s="362"/>
      <c r="CB60" s="362"/>
      <c r="CC60" s="362"/>
      <c r="CD60" s="362"/>
      <c r="CE60" s="362"/>
      <c r="CF60" s="362"/>
      <c r="CG60" s="362"/>
      <c r="CH60" s="362"/>
      <c r="CI60" s="362"/>
      <c r="CJ60" s="362"/>
      <c r="CK60" s="362"/>
      <c r="CL60" s="362"/>
      <c r="CM60" s="362"/>
      <c r="CN60" s="362"/>
      <c r="CO60" s="362"/>
      <c r="CP60" s="362"/>
      <c r="CQ60" s="362"/>
      <c r="CR60" s="362"/>
      <c r="CS60" s="362"/>
      <c r="CT60" s="362"/>
      <c r="CU60" s="362"/>
      <c r="CV60" s="362"/>
      <c r="CW60" s="362"/>
      <c r="CX60" s="362"/>
      <c r="CY60" s="362"/>
      <c r="CZ60" s="125"/>
      <c r="DA60" s="125"/>
      <c r="DB60" s="125"/>
      <c r="DC60" s="125"/>
      <c r="DD60" s="125"/>
      <c r="DE60" s="125"/>
      <c r="DF60" s="125"/>
      <c r="DG60" s="125"/>
      <c r="DH60" s="125"/>
      <c r="DI60" s="125"/>
      <c r="DJ60" s="125"/>
      <c r="DK60" s="125"/>
      <c r="DL60" s="125"/>
      <c r="DM60" s="125"/>
      <c r="DN60" s="125"/>
      <c r="DO60" s="125"/>
      <c r="DP60" s="125"/>
      <c r="DQ60" s="125"/>
      <c r="DR60" s="125"/>
      <c r="DS60" s="125"/>
      <c r="DT60" s="125"/>
      <c r="DU60" s="125"/>
      <c r="DV60" s="125"/>
      <c r="DW60" s="125"/>
      <c r="DX60" s="125"/>
      <c r="DY60" s="125"/>
      <c r="DZ60" s="125"/>
      <c r="EA60" s="125"/>
      <c r="EB60" s="125"/>
      <c r="EC60" s="125"/>
      <c r="ED60" s="125"/>
      <c r="EE60" s="125"/>
      <c r="EF60" s="125"/>
      <c r="EG60" s="125"/>
      <c r="EH60" s="125"/>
      <c r="EI60" s="125"/>
      <c r="EJ60" s="125"/>
      <c r="EK60" s="125"/>
      <c r="EL60" s="125"/>
      <c r="EM60" s="125"/>
      <c r="EN60" s="125"/>
      <c r="EO60" s="125"/>
      <c r="EP60" s="125"/>
      <c r="EQ60" s="125"/>
      <c r="ER60" s="125"/>
      <c r="ES60" s="125"/>
      <c r="ET60" s="125"/>
      <c r="EU60" s="125"/>
      <c r="EV60" s="125"/>
      <c r="EW60" s="125"/>
      <c r="EX60" s="125"/>
      <c r="EY60" s="125"/>
      <c r="EZ60" s="125"/>
      <c r="FA60" s="125"/>
      <c r="FB60" s="125"/>
      <c r="FC60" s="125"/>
      <c r="FD60" s="125"/>
      <c r="FE60" s="125"/>
      <c r="FF60" s="125"/>
      <c r="FG60" s="125"/>
      <c r="FH60" s="125"/>
      <c r="FI60" s="125"/>
      <c r="FJ60" s="125"/>
      <c r="FK60" s="125"/>
      <c r="FL60" s="125"/>
      <c r="FM60" s="125"/>
      <c r="FN60" s="125"/>
      <c r="FO60" s="125"/>
      <c r="FP60" s="125"/>
      <c r="FQ60" s="125"/>
      <c r="FR60" s="125"/>
      <c r="FS60" s="125"/>
      <c r="FT60" s="125"/>
      <c r="FU60" s="125"/>
      <c r="FV60" s="125"/>
      <c r="FW60" s="125"/>
      <c r="FX60" s="125"/>
      <c r="FY60" s="125"/>
      <c r="FZ60" s="125"/>
      <c r="GA60" s="125"/>
      <c r="GB60" s="125"/>
      <c r="GC60" s="125"/>
      <c r="GD60" s="125"/>
      <c r="GE60" s="125"/>
      <c r="GF60" s="125"/>
      <c r="GG60" s="125"/>
      <c r="GH60" s="125"/>
      <c r="GI60" s="125"/>
      <c r="GJ60" s="125"/>
      <c r="GK60" s="125"/>
      <c r="GL60" s="125"/>
      <c r="GM60" s="125"/>
      <c r="GN60" s="125"/>
      <c r="GO60" s="125"/>
      <c r="GP60" s="125"/>
      <c r="GQ60" s="125"/>
      <c r="GR60" s="125"/>
      <c r="GS60" s="125"/>
      <c r="GT60" s="125"/>
      <c r="GU60" s="125"/>
      <c r="GV60" s="125"/>
      <c r="GW60" s="125"/>
      <c r="GX60" s="125"/>
      <c r="GY60" s="125"/>
      <c r="GZ60" s="125"/>
      <c r="HA60" s="125"/>
      <c r="HB60" s="125"/>
      <c r="HC60" s="125"/>
      <c r="HD60" s="125"/>
      <c r="HE60" s="125"/>
      <c r="HF60" s="125"/>
      <c r="HG60" s="125"/>
      <c r="HH60" s="125"/>
      <c r="HI60" s="125"/>
      <c r="HJ60" s="125"/>
      <c r="HK60" s="125"/>
      <c r="HL60" s="125"/>
      <c r="HM60" s="125"/>
      <c r="HN60" s="125"/>
      <c r="HO60" s="125"/>
      <c r="HP60" s="125"/>
      <c r="HQ60" s="125"/>
      <c r="HR60" s="125"/>
      <c r="HS60" s="125"/>
      <c r="HT60" s="125"/>
      <c r="HU60" s="125"/>
      <c r="HV60" s="125"/>
      <c r="HW60" s="125"/>
      <c r="HX60" s="125"/>
      <c r="HY60" s="125"/>
      <c r="HZ60" s="125"/>
      <c r="IA60" s="125"/>
      <c r="IB60" s="125"/>
      <c r="IC60" s="125"/>
      <c r="ID60" s="125"/>
      <c r="IE60" s="125"/>
      <c r="IF60" s="125"/>
      <c r="IG60" s="125"/>
      <c r="IH60" s="125"/>
      <c r="II60" s="125"/>
      <c r="IJ60" s="125"/>
      <c r="IK60" s="125"/>
      <c r="IL60" s="125"/>
      <c r="IM60" s="125"/>
      <c r="IN60" s="125"/>
      <c r="IO60" s="125"/>
      <c r="IP60" s="125"/>
      <c r="IQ60" s="125"/>
      <c r="IR60" s="125"/>
      <c r="IS60" s="125"/>
      <c r="IT60" s="125"/>
      <c r="IU60" s="125"/>
      <c r="IV60" s="125"/>
      <c r="IW60" s="125"/>
      <c r="IX60" s="125"/>
      <c r="IY60" s="125"/>
      <c r="IZ60" s="125"/>
      <c r="JA60" s="125"/>
      <c r="JB60" s="125"/>
      <c r="JC60" s="125"/>
      <c r="JD60" s="125"/>
      <c r="JE60" s="125"/>
      <c r="JF60" s="125"/>
      <c r="JG60" s="125"/>
      <c r="JH60" s="125"/>
      <c r="JI60" s="125"/>
      <c r="JJ60" s="125"/>
      <c r="JK60" s="125"/>
      <c r="JL60" s="125"/>
      <c r="JM60" s="125"/>
      <c r="JN60" s="125"/>
      <c r="JO60" s="125"/>
      <c r="JP60" s="125"/>
      <c r="JQ60" s="125"/>
      <c r="JR60" s="125"/>
      <c r="JS60" s="125"/>
      <c r="JT60" s="125"/>
      <c r="JU60" s="125"/>
      <c r="JV60" s="125"/>
      <c r="JW60" s="125"/>
      <c r="JX60" s="125"/>
      <c r="JY60" s="125"/>
      <c r="JZ60" s="125"/>
      <c r="KA60" s="125"/>
      <c r="KB60" s="125"/>
      <c r="KC60" s="125"/>
      <c r="KD60" s="125"/>
      <c r="KE60" s="125"/>
      <c r="KF60" s="125"/>
      <c r="KG60" s="125"/>
      <c r="KH60" s="125"/>
      <c r="KI60" s="125"/>
      <c r="KJ60" s="125"/>
      <c r="KK60" s="125"/>
      <c r="KL60" s="125"/>
      <c r="KM60" s="125"/>
      <c r="KN60" s="125"/>
      <c r="KO60" s="125"/>
      <c r="KP60" s="125"/>
      <c r="KQ60" s="125"/>
      <c r="KR60" s="125"/>
      <c r="KS60" s="125"/>
      <c r="KT60" s="125"/>
      <c r="KU60" s="125"/>
      <c r="KV60" s="125"/>
      <c r="KW60" s="125"/>
      <c r="KX60" s="125"/>
      <c r="KY60" s="125"/>
      <c r="KZ60" s="125"/>
      <c r="LA60" s="125"/>
      <c r="LB60" s="125"/>
      <c r="LC60" s="125"/>
      <c r="LD60" s="125"/>
      <c r="LE60" s="125"/>
      <c r="LF60" s="125"/>
      <c r="LG60" s="125"/>
      <c r="LH60" s="125"/>
      <c r="LI60" s="125"/>
      <c r="LJ60" s="125"/>
      <c r="LK60" s="125"/>
      <c r="LL60" s="125"/>
      <c r="LM60" s="125"/>
      <c r="LN60" s="125"/>
      <c r="LO60" s="125"/>
      <c r="LP60" s="125"/>
      <c r="LQ60" s="125"/>
      <c r="LR60" s="125"/>
      <c r="LS60" s="125"/>
      <c r="LT60" s="125"/>
      <c r="LU60" s="125"/>
      <c r="LV60" s="125"/>
      <c r="LW60" s="125"/>
      <c r="LX60" s="125"/>
      <c r="LY60" s="125"/>
      <c r="LZ60" s="125"/>
      <c r="MA60" s="125"/>
      <c r="MB60" s="125"/>
      <c r="MC60" s="125"/>
      <c r="MD60" s="125"/>
      <c r="ME60" s="125"/>
      <c r="MF60" s="125"/>
      <c r="MG60" s="125"/>
      <c r="MH60" s="125"/>
      <c r="MI60" s="125"/>
      <c r="MJ60" s="125"/>
      <c r="MK60" s="125"/>
      <c r="ML60" s="125"/>
      <c r="MM60" s="125"/>
      <c r="MN60" s="125"/>
      <c r="MO60" s="125"/>
      <c r="MP60" s="125"/>
      <c r="MQ60" s="125"/>
      <c r="MR60" s="125"/>
      <c r="MS60" s="125"/>
      <c r="MT60" s="125"/>
      <c r="MU60" s="125"/>
      <c r="MV60" s="125"/>
      <c r="MW60" s="125"/>
      <c r="MX60" s="125"/>
      <c r="MY60" s="125"/>
      <c r="MZ60" s="125"/>
      <c r="NA60" s="125"/>
      <c r="NB60" s="125"/>
      <c r="NC60" s="125"/>
      <c r="ND60" s="125"/>
      <c r="NE60" s="125"/>
      <c r="NF60" s="125"/>
      <c r="NG60" s="125"/>
      <c r="NH60" s="125"/>
      <c r="NI60" s="125"/>
      <c r="NJ60" s="125"/>
      <c r="NK60" s="125"/>
      <c r="NL60" s="125"/>
      <c r="NM60" s="125"/>
      <c r="NN60" s="125"/>
      <c r="NO60" s="125"/>
      <c r="NP60" s="125"/>
      <c r="NQ60" s="125"/>
      <c r="NR60" s="125"/>
      <c r="NS60" s="125"/>
      <c r="NT60" s="125"/>
      <c r="NU60" s="125"/>
      <c r="NV60" s="125"/>
      <c r="NW60" s="125"/>
      <c r="NX60" s="125"/>
      <c r="NY60" s="125"/>
      <c r="NZ60" s="125"/>
      <c r="OA60" s="125"/>
      <c r="OB60" s="125"/>
      <c r="OC60" s="125"/>
      <c r="OD60" s="125"/>
      <c r="OE60" s="125"/>
      <c r="OF60" s="125"/>
      <c r="OG60" s="125"/>
      <c r="OH60" s="125"/>
      <c r="OI60" s="125"/>
      <c r="OJ60" s="125"/>
      <c r="OK60" s="125"/>
      <c r="OL60" s="125"/>
      <c r="OM60" s="125"/>
      <c r="ON60" s="125"/>
      <c r="OO60" s="125"/>
      <c r="OP60" s="125"/>
      <c r="OQ60" s="125"/>
      <c r="OR60" s="125"/>
      <c r="OS60" s="125"/>
      <c r="OT60" s="125"/>
      <c r="OU60" s="125"/>
      <c r="OV60" s="125"/>
      <c r="OW60" s="125"/>
      <c r="OX60" s="125"/>
      <c r="OY60" s="125"/>
      <c r="OZ60" s="125"/>
      <c r="PA60" s="125"/>
      <c r="PB60" s="125"/>
      <c r="PC60" s="125"/>
      <c r="PD60" s="125"/>
      <c r="PE60" s="125"/>
      <c r="PF60" s="125"/>
      <c r="PG60" s="125"/>
      <c r="PH60" s="125"/>
      <c r="PI60" s="125"/>
      <c r="PJ60" s="125"/>
      <c r="PK60" s="125"/>
      <c r="PL60" s="125"/>
      <c r="PM60" s="125"/>
      <c r="PN60" s="125"/>
      <c r="PO60" s="125"/>
      <c r="PP60" s="125"/>
      <c r="PQ60" s="125"/>
      <c r="PR60" s="125"/>
      <c r="PS60" s="125"/>
      <c r="PT60" s="125"/>
      <c r="PU60" s="125"/>
      <c r="PV60" s="125"/>
      <c r="PW60" s="125"/>
      <c r="PX60" s="125"/>
      <c r="PY60" s="125"/>
      <c r="PZ60" s="125"/>
      <c r="QA60" s="125"/>
      <c r="QB60" s="125"/>
      <c r="QC60" s="125"/>
      <c r="QD60" s="125"/>
      <c r="QE60" s="125"/>
      <c r="QF60" s="125"/>
      <c r="QG60" s="125"/>
      <c r="QH60" s="125"/>
      <c r="QI60" s="125"/>
      <c r="QJ60" s="125"/>
      <c r="QK60" s="125"/>
      <c r="QL60" s="125"/>
      <c r="QM60" s="125"/>
      <c r="QN60" s="125"/>
      <c r="QO60" s="125"/>
      <c r="QP60" s="125"/>
      <c r="QQ60" s="125"/>
      <c r="QR60" s="125"/>
      <c r="QS60" s="125"/>
      <c r="QT60" s="125"/>
      <c r="QU60" s="125"/>
      <c r="QV60" s="125"/>
      <c r="QW60" s="125"/>
      <c r="QX60" s="125"/>
      <c r="QY60" s="125"/>
      <c r="QZ60" s="125"/>
      <c r="RA60" s="125"/>
      <c r="RB60" s="125"/>
      <c r="RC60" s="125"/>
      <c r="RD60" s="125"/>
      <c r="RE60" s="125"/>
      <c r="RF60" s="125"/>
      <c r="RG60" s="125"/>
      <c r="RH60" s="125"/>
      <c r="RI60" s="125"/>
      <c r="RJ60" s="125"/>
      <c r="RK60" s="125"/>
      <c r="RL60" s="125"/>
      <c r="RM60" s="125"/>
      <c r="RN60" s="125"/>
      <c r="RO60" s="125"/>
      <c r="RP60" s="125"/>
      <c r="RQ60" s="125"/>
      <c r="RR60" s="125"/>
      <c r="RS60" s="125"/>
      <c r="RT60" s="125"/>
      <c r="RU60" s="125"/>
      <c r="RV60" s="125"/>
      <c r="RW60" s="125"/>
      <c r="RX60" s="125"/>
      <c r="RY60" s="125"/>
      <c r="RZ60" s="125"/>
      <c r="SA60" s="125"/>
      <c r="SB60" s="125"/>
      <c r="SC60" s="125"/>
      <c r="SD60" s="125"/>
      <c r="SE60" s="125"/>
      <c r="SF60" s="125"/>
      <c r="SG60" s="125"/>
      <c r="SH60" s="125"/>
      <c r="SI60" s="125"/>
      <c r="SJ60" s="125"/>
      <c r="SK60" s="125"/>
      <c r="SL60" s="125"/>
      <c r="SM60" s="125"/>
      <c r="SN60" s="125"/>
      <c r="SO60" s="125"/>
      <c r="SP60" s="125"/>
      <c r="SQ60" s="125"/>
      <c r="SR60" s="125"/>
      <c r="SS60" s="125"/>
      <c r="ST60" s="125"/>
      <c r="SU60" s="125"/>
      <c r="SV60" s="125"/>
      <c r="SW60" s="125"/>
      <c r="SX60" s="125"/>
      <c r="SY60" s="125"/>
      <c r="SZ60" s="125"/>
      <c r="TA60" s="125"/>
      <c r="TB60" s="125"/>
      <c r="TC60" s="125"/>
      <c r="TD60" s="125"/>
      <c r="TE60" s="125"/>
      <c r="TF60" s="125"/>
      <c r="TG60" s="125"/>
      <c r="TH60" s="125"/>
      <c r="TI60" s="125"/>
      <c r="TJ60" s="125"/>
      <c r="TK60" s="125"/>
      <c r="TL60" s="125"/>
      <c r="TM60" s="125"/>
      <c r="TN60" s="125"/>
      <c r="TO60" s="125"/>
      <c r="TP60" s="125"/>
      <c r="TQ60" s="125"/>
      <c r="TR60" s="125"/>
      <c r="TS60" s="125"/>
      <c r="TT60" s="125"/>
      <c r="TU60" s="125"/>
      <c r="TV60" s="125"/>
      <c r="TW60" s="125"/>
      <c r="TX60" s="125"/>
      <c r="TY60" s="125"/>
      <c r="TZ60" s="125"/>
      <c r="UA60" s="125"/>
      <c r="UB60" s="125"/>
      <c r="UC60" s="125"/>
      <c r="UD60" s="125"/>
      <c r="UE60" s="125"/>
      <c r="UF60" s="125"/>
      <c r="UG60" s="125"/>
      <c r="UH60" s="125"/>
      <c r="UI60" s="125"/>
      <c r="UJ60" s="125"/>
      <c r="UK60" s="125"/>
      <c r="UL60" s="125"/>
      <c r="UM60" s="125"/>
      <c r="UN60" s="125"/>
      <c r="UO60" s="125"/>
      <c r="UP60" s="125"/>
      <c r="UQ60" s="125"/>
      <c r="UR60" s="125"/>
      <c r="US60" s="125"/>
      <c r="UT60" s="125"/>
      <c r="UU60" s="125"/>
      <c r="UV60" s="125"/>
      <c r="UW60" s="125"/>
      <c r="UX60" s="125"/>
      <c r="UY60" s="125"/>
      <c r="UZ60" s="125"/>
      <c r="VA60" s="125"/>
      <c r="VB60" s="125"/>
      <c r="VC60" s="125"/>
      <c r="VD60" s="125"/>
      <c r="VE60" s="125"/>
      <c r="VF60" s="125"/>
      <c r="VG60" s="125"/>
      <c r="VH60" s="125"/>
      <c r="VI60" s="125"/>
      <c r="VJ60" s="125"/>
      <c r="VK60" s="125"/>
      <c r="VL60" s="125"/>
      <c r="VM60" s="125"/>
      <c r="VN60" s="125"/>
      <c r="VO60" s="125"/>
      <c r="VP60" s="125"/>
      <c r="VQ60" s="125"/>
      <c r="VR60" s="125"/>
      <c r="VS60" s="125"/>
      <c r="VT60" s="125"/>
      <c r="VU60" s="125"/>
      <c r="VV60" s="125"/>
      <c r="VW60" s="125"/>
      <c r="VX60" s="125"/>
      <c r="VY60" s="125"/>
      <c r="VZ60" s="125"/>
      <c r="WA60" s="125"/>
      <c r="WB60" s="125"/>
      <c r="WC60" s="125"/>
      <c r="WD60" s="125"/>
      <c r="WE60" s="125"/>
      <c r="WF60" s="125"/>
      <c r="WG60" s="125"/>
      <c r="WH60" s="125"/>
      <c r="WI60" s="125"/>
      <c r="WJ60" s="125"/>
      <c r="WK60" s="125"/>
      <c r="WL60" s="125"/>
      <c r="WM60" s="125"/>
      <c r="WN60" s="125"/>
      <c r="WO60" s="125"/>
      <c r="WP60" s="125"/>
      <c r="WQ60" s="125"/>
      <c r="WR60" s="125"/>
      <c r="WS60" s="125"/>
      <c r="WT60" s="125"/>
      <c r="WU60" s="125"/>
      <c r="WV60" s="125"/>
      <c r="WW60" s="125"/>
      <c r="WX60" s="125"/>
      <c r="WY60" s="125"/>
      <c r="WZ60" s="125"/>
      <c r="XA60" s="125"/>
      <c r="XB60" s="125"/>
      <c r="XC60" s="125"/>
      <c r="XD60" s="125"/>
      <c r="XE60" s="125"/>
      <c r="XF60" s="125"/>
      <c r="XG60" s="125"/>
      <c r="XH60" s="125"/>
      <c r="XI60" s="125"/>
      <c r="XJ60" s="125"/>
      <c r="XK60" s="125"/>
      <c r="XL60" s="125"/>
      <c r="XM60" s="125"/>
      <c r="XN60" s="125"/>
      <c r="XO60" s="125"/>
      <c r="XP60" s="125"/>
      <c r="XQ60" s="125"/>
      <c r="XR60" s="125"/>
      <c r="XS60" s="125"/>
      <c r="XT60" s="125"/>
      <c r="XU60" s="125"/>
      <c r="XV60" s="125"/>
      <c r="XW60" s="125"/>
      <c r="XX60" s="125"/>
      <c r="XY60" s="125"/>
      <c r="XZ60" s="125"/>
      <c r="YA60" s="125"/>
      <c r="YB60" s="125"/>
      <c r="YC60" s="125"/>
      <c r="YD60" s="125"/>
      <c r="YE60" s="125"/>
      <c r="YF60" s="125"/>
      <c r="YG60" s="125"/>
      <c r="YH60" s="125"/>
      <c r="YI60" s="125"/>
      <c r="YJ60" s="125"/>
      <c r="YK60" s="125"/>
      <c r="YL60" s="125"/>
      <c r="YM60" s="125"/>
      <c r="YN60" s="125"/>
      <c r="YO60" s="125"/>
      <c r="YP60" s="125"/>
      <c r="YQ60" s="125"/>
      <c r="YR60" s="125"/>
      <c r="YS60" s="125"/>
      <c r="YT60" s="125"/>
      <c r="YU60" s="125"/>
      <c r="YV60" s="125"/>
      <c r="YW60" s="125"/>
      <c r="YX60" s="125"/>
      <c r="YY60" s="125"/>
      <c r="YZ60" s="125"/>
      <c r="ZA60" s="125"/>
      <c r="ZB60" s="125"/>
      <c r="ZC60" s="125"/>
      <c r="ZD60" s="125"/>
      <c r="ZE60" s="125"/>
      <c r="ZF60" s="125"/>
      <c r="ZG60" s="125"/>
      <c r="ZH60" s="125"/>
      <c r="ZI60" s="125"/>
      <c r="ZJ60" s="125"/>
      <c r="ZK60" s="125"/>
      <c r="ZL60" s="125"/>
      <c r="ZM60" s="125"/>
      <c r="ZN60" s="125"/>
      <c r="ZO60" s="125"/>
      <c r="ZP60" s="125"/>
      <c r="ZQ60" s="125"/>
      <c r="ZR60" s="125"/>
      <c r="ZS60" s="125"/>
      <c r="ZT60" s="125"/>
      <c r="ZU60" s="125"/>
      <c r="ZV60" s="125"/>
      <c r="ZW60" s="125"/>
      <c r="ZX60" s="125"/>
      <c r="ZY60" s="125"/>
      <c r="ZZ60" s="125"/>
      <c r="AAA60" s="125"/>
      <c r="AAB60" s="125"/>
      <c r="AAC60" s="125"/>
      <c r="AAD60" s="125"/>
      <c r="AAE60" s="125"/>
      <c r="AAF60" s="125"/>
      <c r="AAG60" s="125"/>
      <c r="AAH60" s="125"/>
      <c r="AAI60" s="125"/>
      <c r="AAJ60" s="125"/>
      <c r="AAK60" s="125"/>
      <c r="AAL60" s="125"/>
      <c r="AAM60" s="125"/>
      <c r="AAN60" s="125"/>
      <c r="AAO60" s="125"/>
      <c r="AAP60" s="125"/>
      <c r="AAQ60" s="125"/>
      <c r="AAR60" s="125"/>
      <c r="AAS60" s="125"/>
      <c r="AAT60" s="125"/>
      <c r="AAU60" s="125"/>
      <c r="AAV60" s="125"/>
      <c r="AAW60" s="125"/>
      <c r="AAX60" s="125"/>
      <c r="AAY60" s="125"/>
      <c r="AAZ60" s="125"/>
      <c r="ABA60" s="125"/>
      <c r="ABB60" s="125"/>
      <c r="ABC60" s="125"/>
      <c r="ABD60" s="125"/>
      <c r="ABE60" s="125"/>
      <c r="ABF60" s="125"/>
      <c r="ABG60" s="125"/>
      <c r="ABH60" s="125"/>
      <c r="ABI60" s="125"/>
      <c r="ABJ60" s="125"/>
      <c r="ABK60" s="125"/>
      <c r="ABL60" s="125"/>
      <c r="ABM60" s="125"/>
      <c r="ABN60" s="125"/>
      <c r="ABO60" s="125"/>
      <c r="ABP60" s="125"/>
      <c r="ABQ60" s="125"/>
      <c r="ABR60" s="125"/>
      <c r="ABS60" s="125"/>
      <c r="ABT60" s="125"/>
      <c r="ABU60" s="125"/>
      <c r="ABV60" s="125"/>
      <c r="ABW60" s="125"/>
      <c r="ABX60" s="125"/>
      <c r="ABY60" s="125"/>
      <c r="ABZ60" s="125"/>
      <c r="ACA60" s="125"/>
      <c r="ACB60" s="125"/>
      <c r="ACC60" s="125"/>
      <c r="ACD60" s="125"/>
      <c r="ACE60" s="125"/>
      <c r="ACF60" s="125"/>
      <c r="ACG60" s="125"/>
      <c r="ACH60" s="125"/>
      <c r="ACI60" s="125"/>
      <c r="ACJ60" s="125"/>
      <c r="ACK60" s="125"/>
      <c r="ACL60" s="125"/>
      <c r="ACM60" s="125"/>
      <c r="ACN60" s="125"/>
      <c r="ACO60" s="125"/>
      <c r="ACP60" s="125"/>
      <c r="ACQ60" s="125"/>
      <c r="ACR60" s="125"/>
      <c r="ACS60" s="125"/>
      <c r="ACT60" s="125"/>
      <c r="ACU60" s="125"/>
      <c r="ACV60" s="125"/>
      <c r="ACW60" s="125"/>
      <c r="ACX60" s="125"/>
      <c r="ACY60" s="125"/>
      <c r="ACZ60" s="125"/>
      <c r="ADA60" s="125"/>
      <c r="ADB60" s="125"/>
      <c r="ADC60" s="125"/>
      <c r="ADD60" s="125"/>
      <c r="ADE60" s="125"/>
      <c r="ADF60" s="125"/>
      <c r="ADG60" s="125"/>
      <c r="ADH60" s="125"/>
      <c r="ADI60" s="125"/>
      <c r="ADJ60" s="125"/>
      <c r="ADK60" s="125"/>
      <c r="ADL60" s="125"/>
      <c r="ADM60" s="125"/>
      <c r="ADN60" s="125"/>
      <c r="ADO60" s="125"/>
      <c r="ADP60" s="125"/>
      <c r="ADQ60" s="125"/>
      <c r="ADR60" s="125"/>
      <c r="ADS60" s="125"/>
      <c r="ADT60" s="125"/>
      <c r="ADU60" s="125"/>
      <c r="ADV60" s="125"/>
      <c r="ADW60" s="125"/>
      <c r="ADX60" s="125"/>
      <c r="ADY60" s="125"/>
      <c r="ADZ60" s="125"/>
      <c r="AEA60" s="125"/>
      <c r="AEB60" s="125"/>
      <c r="AEC60" s="125"/>
      <c r="AED60" s="125"/>
      <c r="AEE60" s="125"/>
      <c r="AEF60" s="125"/>
      <c r="AEG60" s="125"/>
      <c r="AEH60" s="125"/>
      <c r="AEI60" s="125"/>
      <c r="AEJ60" s="125"/>
      <c r="AEK60" s="125"/>
      <c r="AEL60" s="125"/>
      <c r="AEM60" s="125"/>
      <c r="AEN60" s="125"/>
      <c r="AEO60" s="125"/>
      <c r="AEP60" s="125"/>
      <c r="AEQ60" s="125"/>
      <c r="AER60" s="125"/>
      <c r="AES60" s="125"/>
      <c r="AET60" s="125"/>
      <c r="AEU60" s="125"/>
      <c r="AEV60" s="125"/>
      <c r="AEW60" s="125"/>
      <c r="AEX60" s="125"/>
      <c r="AEY60" s="125"/>
      <c r="AEZ60" s="125"/>
      <c r="AFA60" s="125"/>
      <c r="AFB60" s="125"/>
      <c r="AFC60" s="125"/>
      <c r="AFD60" s="125"/>
      <c r="AFE60" s="125"/>
      <c r="AFF60" s="125"/>
      <c r="AFG60" s="125"/>
      <c r="AFH60" s="125"/>
      <c r="AFI60" s="125"/>
      <c r="AFJ60" s="125"/>
      <c r="AFK60" s="125"/>
      <c r="AFL60" s="125"/>
      <c r="AFM60" s="125"/>
      <c r="AFN60" s="125"/>
      <c r="AFO60" s="125"/>
      <c r="AFP60" s="125"/>
      <c r="AFQ60" s="125"/>
      <c r="AFR60" s="125"/>
      <c r="AFS60" s="125"/>
      <c r="AFT60" s="125"/>
      <c r="AFU60" s="125"/>
      <c r="AFV60" s="125"/>
      <c r="AFW60" s="125"/>
      <c r="AFX60" s="125"/>
      <c r="AFY60" s="125"/>
      <c r="AFZ60" s="125"/>
      <c r="AGA60" s="125"/>
    </row>
    <row r="61" spans="1:859" s="169" customFormat="1" ht="33.950000000000003" customHeight="1" x14ac:dyDescent="0.2">
      <c r="A61" s="77" t="str">
        <f ca="1">IF((O61="X"),"■",IF(OR((O61&gt;=120),(O61="N/A")),"▲",IF(AND((O61&gt;=90),(O61&lt;120)),"►",IF(AND((O61&lt;90),(O61&gt;=0)),"◄",IF((O61&lt;0),"▼","")))))</f>
        <v>■</v>
      </c>
      <c r="B61" s="77" t="s">
        <v>20</v>
      </c>
      <c r="C61" s="77" t="s">
        <v>148</v>
      </c>
      <c r="D61" s="77" t="s">
        <v>22</v>
      </c>
      <c r="E61" s="77" t="s">
        <v>149</v>
      </c>
      <c r="F61" s="77" t="s">
        <v>150</v>
      </c>
      <c r="G61" s="146" t="s">
        <v>151</v>
      </c>
      <c r="H61" s="77" t="s">
        <v>152</v>
      </c>
      <c r="I61" s="92">
        <v>12768</v>
      </c>
      <c r="J61" s="201"/>
      <c r="K61" s="201">
        <f>I61-J61</f>
        <v>12768</v>
      </c>
      <c r="L61" s="91" t="s">
        <v>519</v>
      </c>
      <c r="M61" s="90">
        <v>41180</v>
      </c>
      <c r="N61" s="90">
        <v>41910</v>
      </c>
      <c r="O61" s="77" t="str">
        <f ca="1">IF((N61="INDETERMINADO"),"N/A",IF((L61="ENCERRADO"),"X",(N61-TODAY())))</f>
        <v>X</v>
      </c>
      <c r="P61" s="91" t="s">
        <v>121</v>
      </c>
      <c r="Q61" s="91" t="s">
        <v>122</v>
      </c>
      <c r="R61" s="77" t="s">
        <v>30</v>
      </c>
      <c r="S61" s="77"/>
      <c r="T61" s="77" t="s">
        <v>153</v>
      </c>
      <c r="U61" s="77" t="s">
        <v>33</v>
      </c>
      <c r="V61" s="167" t="s">
        <v>1095</v>
      </c>
      <c r="W61" s="184"/>
      <c r="X61" s="361"/>
      <c r="Y61" s="361"/>
      <c r="Z61" s="361"/>
      <c r="AA61" s="361"/>
      <c r="AB61" s="361"/>
      <c r="AC61" s="361"/>
      <c r="AD61" s="361"/>
      <c r="AE61" s="361"/>
      <c r="AF61" s="361"/>
      <c r="AG61" s="361"/>
      <c r="AH61" s="361"/>
      <c r="AI61" s="361"/>
      <c r="AJ61" s="362"/>
      <c r="AK61" s="362"/>
      <c r="AL61" s="362"/>
      <c r="AM61" s="362"/>
      <c r="AN61" s="362"/>
      <c r="AO61" s="362"/>
      <c r="AP61" s="362"/>
      <c r="AQ61" s="362"/>
      <c r="AR61" s="362"/>
      <c r="AS61" s="362"/>
      <c r="AT61" s="362"/>
      <c r="AU61" s="362"/>
      <c r="AV61" s="362"/>
      <c r="AW61" s="362"/>
      <c r="AX61" s="362"/>
      <c r="AY61" s="362"/>
      <c r="AZ61" s="362"/>
      <c r="BA61" s="362"/>
      <c r="BB61" s="362"/>
      <c r="BC61" s="362"/>
      <c r="BD61" s="362"/>
      <c r="BE61" s="362"/>
      <c r="BF61" s="362"/>
      <c r="BG61" s="362"/>
      <c r="BH61" s="362"/>
      <c r="BI61" s="362"/>
      <c r="BJ61" s="362"/>
      <c r="BK61" s="362"/>
      <c r="BL61" s="362"/>
      <c r="BM61" s="362"/>
      <c r="BN61" s="362"/>
      <c r="BO61" s="362"/>
      <c r="BP61" s="362"/>
      <c r="BQ61" s="362"/>
      <c r="BR61" s="362"/>
      <c r="BS61" s="362"/>
      <c r="BT61" s="362"/>
      <c r="BU61" s="362"/>
      <c r="BV61" s="362"/>
      <c r="BW61" s="362"/>
      <c r="BX61" s="362"/>
      <c r="BY61" s="362"/>
      <c r="BZ61" s="362"/>
      <c r="CA61" s="362"/>
      <c r="CB61" s="362"/>
      <c r="CC61" s="362"/>
      <c r="CD61" s="362"/>
      <c r="CE61" s="362"/>
      <c r="CF61" s="362"/>
      <c r="CG61" s="362"/>
      <c r="CH61" s="362"/>
      <c r="CI61" s="362"/>
      <c r="CJ61" s="362"/>
      <c r="CK61" s="362"/>
      <c r="CL61" s="362"/>
      <c r="CM61" s="362"/>
      <c r="CN61" s="362"/>
      <c r="CO61" s="362"/>
      <c r="CP61" s="362"/>
      <c r="CQ61" s="362"/>
      <c r="CR61" s="362"/>
      <c r="CS61" s="362"/>
      <c r="CT61" s="362"/>
      <c r="CU61" s="362"/>
      <c r="CV61" s="362"/>
      <c r="CW61" s="362"/>
      <c r="CX61" s="362"/>
      <c r="CY61" s="362"/>
      <c r="CZ61" s="125"/>
      <c r="DA61" s="125"/>
      <c r="DB61" s="125"/>
      <c r="DC61" s="125"/>
      <c r="DD61" s="125"/>
      <c r="DE61" s="125"/>
      <c r="DF61" s="125"/>
      <c r="DG61" s="125"/>
      <c r="DH61" s="125"/>
      <c r="DI61" s="125"/>
      <c r="DJ61" s="125"/>
      <c r="DK61" s="125"/>
      <c r="DL61" s="125"/>
      <c r="DM61" s="125"/>
      <c r="DN61" s="125"/>
      <c r="DO61" s="125"/>
      <c r="DP61" s="125"/>
      <c r="DQ61" s="125"/>
      <c r="DR61" s="125"/>
      <c r="DS61" s="125"/>
      <c r="DT61" s="125"/>
      <c r="DU61" s="125"/>
      <c r="DV61" s="125"/>
      <c r="DW61" s="125"/>
      <c r="DX61" s="125"/>
      <c r="DY61" s="125"/>
      <c r="DZ61" s="125"/>
      <c r="EA61" s="125"/>
      <c r="EB61" s="125"/>
      <c r="EC61" s="125"/>
      <c r="ED61" s="125"/>
      <c r="EE61" s="125"/>
      <c r="EF61" s="125"/>
      <c r="EG61" s="125"/>
      <c r="EH61" s="125"/>
      <c r="EI61" s="125"/>
      <c r="EJ61" s="125"/>
      <c r="EK61" s="125"/>
      <c r="EL61" s="125"/>
      <c r="EM61" s="125"/>
      <c r="EN61" s="125"/>
      <c r="EO61" s="125"/>
      <c r="EP61" s="125"/>
      <c r="EQ61" s="125"/>
      <c r="ER61" s="125"/>
      <c r="ES61" s="125"/>
      <c r="ET61" s="125"/>
      <c r="EU61" s="125"/>
      <c r="EV61" s="125"/>
      <c r="EW61" s="125"/>
      <c r="EX61" s="125"/>
      <c r="EY61" s="125"/>
      <c r="EZ61" s="125"/>
      <c r="FA61" s="125"/>
      <c r="FB61" s="125"/>
      <c r="FC61" s="125"/>
      <c r="FD61" s="125"/>
      <c r="FE61" s="125"/>
      <c r="FF61" s="125"/>
      <c r="FG61" s="125"/>
      <c r="FH61" s="125"/>
      <c r="FI61" s="125"/>
      <c r="FJ61" s="125"/>
      <c r="FK61" s="125"/>
      <c r="FL61" s="125"/>
      <c r="FM61" s="125"/>
      <c r="FN61" s="125"/>
      <c r="FO61" s="125"/>
      <c r="FP61" s="125"/>
      <c r="FQ61" s="125"/>
      <c r="FR61" s="125"/>
      <c r="FS61" s="125"/>
      <c r="FT61" s="125"/>
      <c r="FU61" s="125"/>
      <c r="FV61" s="125"/>
      <c r="FW61" s="125"/>
      <c r="FX61" s="125"/>
      <c r="FY61" s="125"/>
      <c r="FZ61" s="125"/>
      <c r="GA61" s="125"/>
      <c r="GB61" s="125"/>
      <c r="GC61" s="125"/>
      <c r="GD61" s="125"/>
      <c r="GE61" s="125"/>
      <c r="GF61" s="125"/>
      <c r="GG61" s="125"/>
      <c r="GH61" s="125"/>
      <c r="GI61" s="125"/>
      <c r="GJ61" s="125"/>
      <c r="GK61" s="125"/>
      <c r="GL61" s="125"/>
      <c r="GM61" s="125"/>
      <c r="GN61" s="125"/>
      <c r="GO61" s="125"/>
      <c r="GP61" s="125"/>
      <c r="GQ61" s="125"/>
      <c r="GR61" s="125"/>
      <c r="GS61" s="125"/>
      <c r="GT61" s="125"/>
      <c r="GU61" s="125"/>
      <c r="GV61" s="125"/>
      <c r="GW61" s="125"/>
      <c r="GX61" s="125"/>
      <c r="GY61" s="125"/>
      <c r="GZ61" s="125"/>
      <c r="HA61" s="125"/>
      <c r="HB61" s="125"/>
      <c r="HC61" s="125"/>
      <c r="HD61" s="125"/>
      <c r="HE61" s="125"/>
      <c r="HF61" s="125"/>
      <c r="HG61" s="125"/>
      <c r="HH61" s="125"/>
      <c r="HI61" s="125"/>
      <c r="HJ61" s="125"/>
      <c r="HK61" s="125"/>
      <c r="HL61" s="125"/>
      <c r="HM61" s="125"/>
      <c r="HN61" s="125"/>
      <c r="HO61" s="125"/>
      <c r="HP61" s="125"/>
      <c r="HQ61" s="125"/>
      <c r="HR61" s="125"/>
      <c r="HS61" s="125"/>
      <c r="HT61" s="125"/>
      <c r="HU61" s="125"/>
      <c r="HV61" s="125"/>
      <c r="HW61" s="125"/>
      <c r="HX61" s="125"/>
      <c r="HY61" s="125"/>
      <c r="HZ61" s="125"/>
      <c r="IA61" s="125"/>
      <c r="IB61" s="125"/>
      <c r="IC61" s="125"/>
      <c r="ID61" s="125"/>
      <c r="IE61" s="125"/>
      <c r="IF61" s="125"/>
      <c r="IG61" s="125"/>
      <c r="IH61" s="125"/>
      <c r="II61" s="125"/>
      <c r="IJ61" s="125"/>
      <c r="IK61" s="125"/>
      <c r="IL61" s="125"/>
      <c r="IM61" s="125"/>
      <c r="IN61" s="125"/>
      <c r="IO61" s="125"/>
      <c r="IP61" s="125"/>
      <c r="IQ61" s="125"/>
      <c r="IR61" s="125"/>
      <c r="IS61" s="125"/>
      <c r="IT61" s="125"/>
      <c r="IU61" s="125"/>
      <c r="IV61" s="125"/>
      <c r="IW61" s="125"/>
      <c r="IX61" s="125"/>
      <c r="IY61" s="125"/>
      <c r="IZ61" s="125"/>
      <c r="JA61" s="125"/>
      <c r="JB61" s="125"/>
      <c r="JC61" s="125"/>
      <c r="JD61" s="125"/>
      <c r="JE61" s="125"/>
      <c r="JF61" s="125"/>
      <c r="JG61" s="125"/>
      <c r="JH61" s="125"/>
      <c r="JI61" s="125"/>
      <c r="JJ61" s="125"/>
      <c r="JK61" s="125"/>
      <c r="JL61" s="125"/>
      <c r="JM61" s="125"/>
      <c r="JN61" s="125"/>
      <c r="JO61" s="125"/>
      <c r="JP61" s="125"/>
      <c r="JQ61" s="125"/>
      <c r="JR61" s="125"/>
      <c r="JS61" s="125"/>
      <c r="JT61" s="125"/>
      <c r="JU61" s="125"/>
      <c r="JV61" s="125"/>
      <c r="JW61" s="125"/>
      <c r="JX61" s="125"/>
      <c r="JY61" s="125"/>
      <c r="JZ61" s="125"/>
      <c r="KA61" s="125"/>
      <c r="KB61" s="125"/>
      <c r="KC61" s="125"/>
      <c r="KD61" s="125"/>
      <c r="KE61" s="125"/>
      <c r="KF61" s="125"/>
      <c r="KG61" s="125"/>
      <c r="KH61" s="125"/>
      <c r="KI61" s="125"/>
      <c r="KJ61" s="125"/>
      <c r="KK61" s="125"/>
      <c r="KL61" s="125"/>
      <c r="KM61" s="125"/>
      <c r="KN61" s="125"/>
      <c r="KO61" s="125"/>
      <c r="KP61" s="125"/>
      <c r="KQ61" s="125"/>
      <c r="KR61" s="125"/>
      <c r="KS61" s="125"/>
      <c r="KT61" s="125"/>
      <c r="KU61" s="125"/>
      <c r="KV61" s="125"/>
      <c r="KW61" s="125"/>
      <c r="KX61" s="125"/>
      <c r="KY61" s="125"/>
      <c r="KZ61" s="125"/>
      <c r="LA61" s="125"/>
      <c r="LB61" s="125"/>
      <c r="LC61" s="125"/>
      <c r="LD61" s="125"/>
      <c r="LE61" s="125"/>
      <c r="LF61" s="125"/>
      <c r="LG61" s="125"/>
      <c r="LH61" s="125"/>
      <c r="LI61" s="125"/>
      <c r="LJ61" s="125"/>
      <c r="LK61" s="125"/>
      <c r="LL61" s="125"/>
      <c r="LM61" s="125"/>
      <c r="LN61" s="125"/>
      <c r="LO61" s="125"/>
      <c r="LP61" s="125"/>
      <c r="LQ61" s="125"/>
      <c r="LR61" s="125"/>
      <c r="LS61" s="125"/>
      <c r="LT61" s="125"/>
      <c r="LU61" s="125"/>
      <c r="LV61" s="125"/>
      <c r="LW61" s="125"/>
      <c r="LX61" s="125"/>
      <c r="LY61" s="125"/>
      <c r="LZ61" s="125"/>
      <c r="MA61" s="125"/>
      <c r="MB61" s="125"/>
      <c r="MC61" s="125"/>
      <c r="MD61" s="125"/>
      <c r="ME61" s="125"/>
      <c r="MF61" s="125"/>
      <c r="MG61" s="125"/>
      <c r="MH61" s="125"/>
      <c r="MI61" s="125"/>
      <c r="MJ61" s="125"/>
      <c r="MK61" s="125"/>
      <c r="ML61" s="125"/>
      <c r="MM61" s="125"/>
      <c r="MN61" s="125"/>
      <c r="MO61" s="125"/>
      <c r="MP61" s="125"/>
      <c r="MQ61" s="125"/>
      <c r="MR61" s="125"/>
      <c r="MS61" s="125"/>
      <c r="MT61" s="125"/>
      <c r="MU61" s="125"/>
      <c r="MV61" s="125"/>
      <c r="MW61" s="125"/>
      <c r="MX61" s="125"/>
      <c r="MY61" s="125"/>
      <c r="MZ61" s="125"/>
      <c r="NA61" s="125"/>
      <c r="NB61" s="125"/>
      <c r="NC61" s="125"/>
      <c r="ND61" s="125"/>
      <c r="NE61" s="125"/>
      <c r="NF61" s="125"/>
      <c r="NG61" s="125"/>
      <c r="NH61" s="125"/>
      <c r="NI61" s="125"/>
      <c r="NJ61" s="125"/>
      <c r="NK61" s="125"/>
      <c r="NL61" s="125"/>
      <c r="NM61" s="125"/>
      <c r="NN61" s="125"/>
      <c r="NO61" s="125"/>
      <c r="NP61" s="125"/>
      <c r="NQ61" s="125"/>
      <c r="NR61" s="125"/>
      <c r="NS61" s="125"/>
      <c r="NT61" s="125"/>
      <c r="NU61" s="125"/>
      <c r="NV61" s="125"/>
      <c r="NW61" s="125"/>
      <c r="NX61" s="125"/>
      <c r="NY61" s="125"/>
      <c r="NZ61" s="125"/>
      <c r="OA61" s="125"/>
      <c r="OB61" s="125"/>
      <c r="OC61" s="125"/>
      <c r="OD61" s="125"/>
      <c r="OE61" s="125"/>
      <c r="OF61" s="125"/>
      <c r="OG61" s="125"/>
      <c r="OH61" s="125"/>
      <c r="OI61" s="125"/>
      <c r="OJ61" s="125"/>
      <c r="OK61" s="125"/>
      <c r="OL61" s="125"/>
      <c r="OM61" s="125"/>
      <c r="ON61" s="125"/>
      <c r="OO61" s="125"/>
      <c r="OP61" s="125"/>
      <c r="OQ61" s="125"/>
      <c r="OR61" s="125"/>
      <c r="OS61" s="125"/>
      <c r="OT61" s="125"/>
      <c r="OU61" s="125"/>
      <c r="OV61" s="125"/>
      <c r="OW61" s="125"/>
      <c r="OX61" s="125"/>
      <c r="OY61" s="125"/>
      <c r="OZ61" s="125"/>
      <c r="PA61" s="125"/>
      <c r="PB61" s="125"/>
      <c r="PC61" s="125"/>
      <c r="PD61" s="125"/>
      <c r="PE61" s="125"/>
      <c r="PF61" s="125"/>
      <c r="PG61" s="125"/>
      <c r="PH61" s="125"/>
      <c r="PI61" s="125"/>
      <c r="PJ61" s="125"/>
      <c r="PK61" s="125"/>
      <c r="PL61" s="125"/>
      <c r="PM61" s="125"/>
      <c r="PN61" s="125"/>
      <c r="PO61" s="125"/>
      <c r="PP61" s="125"/>
      <c r="PQ61" s="125"/>
      <c r="PR61" s="125"/>
      <c r="PS61" s="125"/>
      <c r="PT61" s="125"/>
      <c r="PU61" s="125"/>
      <c r="PV61" s="125"/>
      <c r="PW61" s="125"/>
      <c r="PX61" s="125"/>
      <c r="PY61" s="125"/>
      <c r="PZ61" s="125"/>
      <c r="QA61" s="125"/>
      <c r="QB61" s="125"/>
      <c r="QC61" s="125"/>
      <c r="QD61" s="125"/>
      <c r="QE61" s="125"/>
      <c r="QF61" s="125"/>
      <c r="QG61" s="125"/>
      <c r="QH61" s="125"/>
      <c r="QI61" s="125"/>
      <c r="QJ61" s="125"/>
      <c r="QK61" s="125"/>
      <c r="QL61" s="125"/>
      <c r="QM61" s="125"/>
      <c r="QN61" s="125"/>
      <c r="QO61" s="125"/>
      <c r="QP61" s="125"/>
      <c r="QQ61" s="125"/>
      <c r="QR61" s="125"/>
      <c r="QS61" s="125"/>
      <c r="QT61" s="125"/>
      <c r="QU61" s="125"/>
      <c r="QV61" s="125"/>
      <c r="QW61" s="125"/>
      <c r="QX61" s="125"/>
      <c r="QY61" s="125"/>
      <c r="QZ61" s="125"/>
      <c r="RA61" s="125"/>
      <c r="RB61" s="125"/>
      <c r="RC61" s="125"/>
      <c r="RD61" s="125"/>
      <c r="RE61" s="125"/>
      <c r="RF61" s="125"/>
      <c r="RG61" s="125"/>
      <c r="RH61" s="125"/>
      <c r="RI61" s="125"/>
      <c r="RJ61" s="125"/>
      <c r="RK61" s="125"/>
      <c r="RL61" s="125"/>
      <c r="RM61" s="125"/>
      <c r="RN61" s="125"/>
      <c r="RO61" s="125"/>
      <c r="RP61" s="125"/>
      <c r="RQ61" s="125"/>
      <c r="RR61" s="125"/>
      <c r="RS61" s="125"/>
      <c r="RT61" s="125"/>
      <c r="RU61" s="125"/>
      <c r="RV61" s="125"/>
      <c r="RW61" s="125"/>
      <c r="RX61" s="125"/>
      <c r="RY61" s="125"/>
      <c r="RZ61" s="125"/>
      <c r="SA61" s="125"/>
      <c r="SB61" s="125"/>
      <c r="SC61" s="125"/>
      <c r="SD61" s="125"/>
      <c r="SE61" s="125"/>
      <c r="SF61" s="125"/>
      <c r="SG61" s="125"/>
      <c r="SH61" s="125"/>
      <c r="SI61" s="125"/>
      <c r="SJ61" s="125"/>
      <c r="SK61" s="125"/>
      <c r="SL61" s="125"/>
      <c r="SM61" s="125"/>
      <c r="SN61" s="125"/>
      <c r="SO61" s="125"/>
      <c r="SP61" s="125"/>
      <c r="SQ61" s="125"/>
      <c r="SR61" s="125"/>
      <c r="SS61" s="125"/>
      <c r="ST61" s="125"/>
      <c r="SU61" s="125"/>
      <c r="SV61" s="125"/>
      <c r="SW61" s="125"/>
      <c r="SX61" s="125"/>
      <c r="SY61" s="125"/>
      <c r="SZ61" s="125"/>
      <c r="TA61" s="125"/>
      <c r="TB61" s="125"/>
      <c r="TC61" s="125"/>
      <c r="TD61" s="125"/>
      <c r="TE61" s="125"/>
      <c r="TF61" s="125"/>
      <c r="TG61" s="125"/>
      <c r="TH61" s="125"/>
      <c r="TI61" s="125"/>
      <c r="TJ61" s="125"/>
      <c r="TK61" s="125"/>
      <c r="TL61" s="125"/>
      <c r="TM61" s="125"/>
      <c r="TN61" s="125"/>
      <c r="TO61" s="125"/>
      <c r="TP61" s="125"/>
      <c r="TQ61" s="125"/>
      <c r="TR61" s="125"/>
      <c r="TS61" s="125"/>
      <c r="TT61" s="125"/>
      <c r="TU61" s="125"/>
      <c r="TV61" s="125"/>
      <c r="TW61" s="125"/>
      <c r="TX61" s="125"/>
      <c r="TY61" s="125"/>
      <c r="TZ61" s="125"/>
      <c r="UA61" s="125"/>
      <c r="UB61" s="125"/>
      <c r="UC61" s="125"/>
      <c r="UD61" s="125"/>
      <c r="UE61" s="125"/>
      <c r="UF61" s="125"/>
      <c r="UG61" s="125"/>
      <c r="UH61" s="125"/>
      <c r="UI61" s="125"/>
      <c r="UJ61" s="125"/>
      <c r="UK61" s="125"/>
      <c r="UL61" s="125"/>
      <c r="UM61" s="125"/>
      <c r="UN61" s="125"/>
      <c r="UO61" s="125"/>
      <c r="UP61" s="125"/>
      <c r="UQ61" s="125"/>
      <c r="UR61" s="125"/>
      <c r="US61" s="125"/>
      <c r="UT61" s="125"/>
      <c r="UU61" s="125"/>
      <c r="UV61" s="125"/>
      <c r="UW61" s="125"/>
      <c r="UX61" s="125"/>
      <c r="UY61" s="125"/>
      <c r="UZ61" s="125"/>
      <c r="VA61" s="125"/>
      <c r="VB61" s="125"/>
      <c r="VC61" s="125"/>
      <c r="VD61" s="125"/>
      <c r="VE61" s="125"/>
      <c r="VF61" s="125"/>
      <c r="VG61" s="125"/>
      <c r="VH61" s="125"/>
      <c r="VI61" s="125"/>
      <c r="VJ61" s="125"/>
      <c r="VK61" s="125"/>
      <c r="VL61" s="125"/>
      <c r="VM61" s="125"/>
      <c r="VN61" s="125"/>
      <c r="VO61" s="125"/>
      <c r="VP61" s="125"/>
      <c r="VQ61" s="125"/>
      <c r="VR61" s="125"/>
      <c r="VS61" s="125"/>
      <c r="VT61" s="125"/>
      <c r="VU61" s="125"/>
      <c r="VV61" s="125"/>
      <c r="VW61" s="125"/>
      <c r="VX61" s="125"/>
      <c r="VY61" s="125"/>
      <c r="VZ61" s="125"/>
      <c r="WA61" s="125"/>
      <c r="WB61" s="125"/>
      <c r="WC61" s="125"/>
      <c r="WD61" s="125"/>
      <c r="WE61" s="125"/>
      <c r="WF61" s="125"/>
      <c r="WG61" s="125"/>
      <c r="WH61" s="125"/>
      <c r="WI61" s="125"/>
      <c r="WJ61" s="125"/>
      <c r="WK61" s="125"/>
      <c r="WL61" s="125"/>
      <c r="WM61" s="125"/>
      <c r="WN61" s="125"/>
      <c r="WO61" s="125"/>
      <c r="WP61" s="125"/>
      <c r="WQ61" s="125"/>
      <c r="WR61" s="125"/>
      <c r="WS61" s="125"/>
      <c r="WT61" s="125"/>
      <c r="WU61" s="125"/>
      <c r="WV61" s="125"/>
      <c r="WW61" s="125"/>
      <c r="WX61" s="125"/>
      <c r="WY61" s="125"/>
      <c r="WZ61" s="125"/>
      <c r="XA61" s="125"/>
      <c r="XB61" s="125"/>
      <c r="XC61" s="125"/>
      <c r="XD61" s="125"/>
      <c r="XE61" s="125"/>
      <c r="XF61" s="125"/>
      <c r="XG61" s="125"/>
      <c r="XH61" s="125"/>
      <c r="XI61" s="125"/>
      <c r="XJ61" s="125"/>
      <c r="XK61" s="125"/>
      <c r="XL61" s="125"/>
      <c r="XM61" s="125"/>
      <c r="XN61" s="125"/>
      <c r="XO61" s="125"/>
      <c r="XP61" s="125"/>
      <c r="XQ61" s="125"/>
      <c r="XR61" s="125"/>
      <c r="XS61" s="125"/>
      <c r="XT61" s="125"/>
      <c r="XU61" s="125"/>
      <c r="XV61" s="125"/>
      <c r="XW61" s="125"/>
      <c r="XX61" s="125"/>
      <c r="XY61" s="125"/>
      <c r="XZ61" s="125"/>
      <c r="YA61" s="125"/>
      <c r="YB61" s="125"/>
      <c r="YC61" s="125"/>
      <c r="YD61" s="125"/>
      <c r="YE61" s="125"/>
      <c r="YF61" s="125"/>
      <c r="YG61" s="125"/>
      <c r="YH61" s="125"/>
      <c r="YI61" s="125"/>
      <c r="YJ61" s="125"/>
      <c r="YK61" s="125"/>
      <c r="YL61" s="125"/>
      <c r="YM61" s="125"/>
      <c r="YN61" s="125"/>
      <c r="YO61" s="125"/>
      <c r="YP61" s="125"/>
      <c r="YQ61" s="125"/>
      <c r="YR61" s="125"/>
      <c r="YS61" s="125"/>
      <c r="YT61" s="125"/>
      <c r="YU61" s="125"/>
      <c r="YV61" s="125"/>
      <c r="YW61" s="125"/>
      <c r="YX61" s="125"/>
      <c r="YY61" s="125"/>
      <c r="YZ61" s="125"/>
      <c r="ZA61" s="125"/>
      <c r="ZB61" s="125"/>
      <c r="ZC61" s="125"/>
      <c r="ZD61" s="125"/>
      <c r="ZE61" s="125"/>
      <c r="ZF61" s="125"/>
      <c r="ZG61" s="125"/>
      <c r="ZH61" s="125"/>
      <c r="ZI61" s="125"/>
      <c r="ZJ61" s="125"/>
      <c r="ZK61" s="125"/>
      <c r="ZL61" s="125"/>
      <c r="ZM61" s="125"/>
      <c r="ZN61" s="125"/>
      <c r="ZO61" s="125"/>
      <c r="ZP61" s="125"/>
      <c r="ZQ61" s="125"/>
      <c r="ZR61" s="125"/>
      <c r="ZS61" s="125"/>
      <c r="ZT61" s="125"/>
      <c r="ZU61" s="125"/>
      <c r="ZV61" s="125"/>
      <c r="ZW61" s="125"/>
      <c r="ZX61" s="125"/>
      <c r="ZY61" s="125"/>
      <c r="ZZ61" s="125"/>
      <c r="AAA61" s="125"/>
      <c r="AAB61" s="125"/>
      <c r="AAC61" s="125"/>
      <c r="AAD61" s="125"/>
      <c r="AAE61" s="125"/>
      <c r="AAF61" s="125"/>
      <c r="AAG61" s="125"/>
      <c r="AAH61" s="125"/>
      <c r="AAI61" s="125"/>
      <c r="AAJ61" s="125"/>
      <c r="AAK61" s="125"/>
      <c r="AAL61" s="125"/>
      <c r="AAM61" s="125"/>
      <c r="AAN61" s="125"/>
      <c r="AAO61" s="125"/>
      <c r="AAP61" s="125"/>
      <c r="AAQ61" s="125"/>
      <c r="AAR61" s="125"/>
      <c r="AAS61" s="125"/>
      <c r="AAT61" s="125"/>
      <c r="AAU61" s="125"/>
      <c r="AAV61" s="125"/>
      <c r="AAW61" s="125"/>
      <c r="AAX61" s="125"/>
      <c r="AAY61" s="125"/>
      <c r="AAZ61" s="125"/>
      <c r="ABA61" s="125"/>
      <c r="ABB61" s="125"/>
      <c r="ABC61" s="125"/>
      <c r="ABD61" s="125"/>
      <c r="ABE61" s="125"/>
      <c r="ABF61" s="125"/>
      <c r="ABG61" s="125"/>
      <c r="ABH61" s="125"/>
      <c r="ABI61" s="125"/>
      <c r="ABJ61" s="125"/>
      <c r="ABK61" s="125"/>
      <c r="ABL61" s="125"/>
      <c r="ABM61" s="125"/>
      <c r="ABN61" s="125"/>
      <c r="ABO61" s="125"/>
      <c r="ABP61" s="125"/>
      <c r="ABQ61" s="125"/>
      <c r="ABR61" s="125"/>
      <c r="ABS61" s="125"/>
      <c r="ABT61" s="125"/>
      <c r="ABU61" s="125"/>
      <c r="ABV61" s="125"/>
      <c r="ABW61" s="125"/>
      <c r="ABX61" s="125"/>
      <c r="ABY61" s="125"/>
      <c r="ABZ61" s="125"/>
      <c r="ACA61" s="125"/>
      <c r="ACB61" s="125"/>
      <c r="ACC61" s="125"/>
      <c r="ACD61" s="125"/>
      <c r="ACE61" s="125"/>
      <c r="ACF61" s="125"/>
      <c r="ACG61" s="125"/>
      <c r="ACH61" s="125"/>
      <c r="ACI61" s="125"/>
      <c r="ACJ61" s="125"/>
      <c r="ACK61" s="125"/>
      <c r="ACL61" s="125"/>
      <c r="ACM61" s="125"/>
      <c r="ACN61" s="125"/>
      <c r="ACO61" s="125"/>
      <c r="ACP61" s="125"/>
      <c r="ACQ61" s="125"/>
      <c r="ACR61" s="125"/>
      <c r="ACS61" s="125"/>
      <c r="ACT61" s="125"/>
      <c r="ACU61" s="125"/>
      <c r="ACV61" s="125"/>
      <c r="ACW61" s="125"/>
      <c r="ACX61" s="125"/>
      <c r="ACY61" s="125"/>
      <c r="ACZ61" s="125"/>
      <c r="ADA61" s="125"/>
      <c r="ADB61" s="125"/>
      <c r="ADC61" s="125"/>
      <c r="ADD61" s="125"/>
      <c r="ADE61" s="125"/>
      <c r="ADF61" s="125"/>
      <c r="ADG61" s="125"/>
      <c r="ADH61" s="125"/>
      <c r="ADI61" s="125"/>
      <c r="ADJ61" s="125"/>
      <c r="ADK61" s="125"/>
      <c r="ADL61" s="125"/>
      <c r="ADM61" s="125"/>
      <c r="ADN61" s="125"/>
      <c r="ADO61" s="125"/>
      <c r="ADP61" s="125"/>
      <c r="ADQ61" s="125"/>
      <c r="ADR61" s="125"/>
      <c r="ADS61" s="125"/>
      <c r="ADT61" s="125"/>
      <c r="ADU61" s="125"/>
      <c r="ADV61" s="125"/>
      <c r="ADW61" s="125"/>
      <c r="ADX61" s="125"/>
      <c r="ADY61" s="125"/>
      <c r="ADZ61" s="125"/>
      <c r="AEA61" s="125"/>
      <c r="AEB61" s="125"/>
      <c r="AEC61" s="125"/>
      <c r="AED61" s="125"/>
      <c r="AEE61" s="125"/>
      <c r="AEF61" s="125"/>
      <c r="AEG61" s="125"/>
      <c r="AEH61" s="125"/>
      <c r="AEI61" s="125"/>
      <c r="AEJ61" s="125"/>
      <c r="AEK61" s="125"/>
      <c r="AEL61" s="125"/>
      <c r="AEM61" s="125"/>
      <c r="AEN61" s="125"/>
      <c r="AEO61" s="125"/>
      <c r="AEP61" s="125"/>
      <c r="AEQ61" s="125"/>
      <c r="AER61" s="125"/>
      <c r="AES61" s="125"/>
      <c r="AET61" s="125"/>
      <c r="AEU61" s="125"/>
      <c r="AEV61" s="125"/>
      <c r="AEW61" s="125"/>
      <c r="AEX61" s="125"/>
      <c r="AEY61" s="125"/>
      <c r="AEZ61" s="125"/>
      <c r="AFA61" s="125"/>
      <c r="AFB61" s="125"/>
      <c r="AFC61" s="125"/>
      <c r="AFD61" s="125"/>
      <c r="AFE61" s="125"/>
      <c r="AFF61" s="125"/>
      <c r="AFG61" s="125"/>
      <c r="AFH61" s="125"/>
      <c r="AFI61" s="125"/>
      <c r="AFJ61" s="125"/>
      <c r="AFK61" s="125"/>
      <c r="AFL61" s="125"/>
      <c r="AFM61" s="125"/>
      <c r="AFN61" s="125"/>
      <c r="AFO61" s="125"/>
      <c r="AFP61" s="125"/>
      <c r="AFQ61" s="125"/>
      <c r="AFR61" s="125"/>
      <c r="AFS61" s="125"/>
      <c r="AFT61" s="125"/>
      <c r="AFU61" s="125"/>
      <c r="AFV61" s="125"/>
      <c r="AFW61" s="125"/>
      <c r="AFX61" s="125"/>
      <c r="AFY61" s="125"/>
      <c r="AFZ61" s="125"/>
      <c r="AGA61" s="125"/>
    </row>
    <row r="62" spans="1:859" ht="33.950000000000003" customHeight="1" x14ac:dyDescent="0.2">
      <c r="A62" s="165" t="str">
        <f ca="1">IF((O62="X"),"■",IF(OR((O62&gt;=120),(O62="N/A")),"▲",IF(AND((O62&gt;=90),(O62&lt;120)),"►",IF(AND((O62&lt;90),(O62&gt;=0)),"◄",IF((O62&lt;0),"▼","")))))</f>
        <v>■</v>
      </c>
      <c r="B62" s="75" t="s">
        <v>72</v>
      </c>
      <c r="C62" s="75" t="s">
        <v>594</v>
      </c>
      <c r="D62" s="75" t="s">
        <v>74</v>
      </c>
      <c r="E62" s="75" t="s">
        <v>595</v>
      </c>
      <c r="F62" s="75" t="s">
        <v>30</v>
      </c>
      <c r="G62" s="146" t="s">
        <v>161</v>
      </c>
      <c r="H62" s="81" t="s">
        <v>596</v>
      </c>
      <c r="I62" s="76" t="s">
        <v>30</v>
      </c>
      <c r="J62" s="170"/>
      <c r="K62" s="170"/>
      <c r="L62" s="75" t="s">
        <v>519</v>
      </c>
      <c r="M62" s="84">
        <v>41180</v>
      </c>
      <c r="N62" s="84">
        <v>41910</v>
      </c>
      <c r="O62" s="75" t="str">
        <f ca="1">IF((N62="INDETERMINADO"),"N/A",IF((L62="ENCERRADO"),"X",(N62-TODAY())))</f>
        <v>X</v>
      </c>
      <c r="P62" s="75" t="s">
        <v>121</v>
      </c>
      <c r="Q62" s="82" t="s">
        <v>451</v>
      </c>
      <c r="R62" s="75" t="s">
        <v>43</v>
      </c>
      <c r="S62" s="75" t="s">
        <v>30</v>
      </c>
      <c r="T62" s="75" t="s">
        <v>30</v>
      </c>
      <c r="U62" s="75" t="s">
        <v>43</v>
      </c>
      <c r="V62" s="75" t="str">
        <f>HYPERLINK("https://drive.google.com/?tab=mo&amp;authuser=0#folders/0B3Ehz8d35IafVnY2SXNmNzhaY1k","VISUALIZAR")</f>
        <v>VISUALIZAR</v>
      </c>
      <c r="W62" s="184"/>
      <c r="X62" s="361"/>
      <c r="Y62" s="361"/>
      <c r="Z62" s="361"/>
      <c r="AA62" s="361"/>
      <c r="AB62" s="361"/>
      <c r="AC62" s="361"/>
      <c r="AD62" s="361"/>
      <c r="AE62" s="361"/>
      <c r="AF62" s="361"/>
      <c r="AG62" s="361"/>
      <c r="AH62" s="361"/>
      <c r="AI62" s="361"/>
      <c r="AJ62" s="362"/>
      <c r="AK62" s="362"/>
      <c r="AL62" s="362"/>
      <c r="AM62" s="362"/>
      <c r="AN62" s="362"/>
      <c r="AO62" s="362"/>
      <c r="AP62" s="362"/>
      <c r="AQ62" s="362"/>
      <c r="AR62" s="362"/>
      <c r="AS62" s="362"/>
      <c r="AT62" s="362"/>
      <c r="AU62" s="362"/>
      <c r="AV62" s="362"/>
      <c r="AW62" s="362"/>
      <c r="AX62" s="362"/>
      <c r="AY62" s="362"/>
      <c r="AZ62" s="362"/>
      <c r="BA62" s="362"/>
      <c r="BB62" s="362"/>
      <c r="BC62" s="362"/>
      <c r="BD62" s="362"/>
      <c r="BE62" s="362"/>
      <c r="BF62" s="362"/>
      <c r="BG62" s="362"/>
      <c r="BH62" s="362"/>
      <c r="BI62" s="362"/>
      <c r="BJ62" s="362"/>
      <c r="BK62" s="362"/>
      <c r="BL62" s="362"/>
      <c r="BM62" s="362"/>
      <c r="BN62" s="362"/>
      <c r="BO62" s="362"/>
      <c r="BP62" s="362"/>
      <c r="BQ62" s="362"/>
      <c r="BR62" s="362"/>
      <c r="BS62" s="362"/>
      <c r="BT62" s="362"/>
      <c r="BU62" s="362"/>
      <c r="BV62" s="362"/>
      <c r="BW62" s="362"/>
      <c r="BX62" s="362"/>
      <c r="BY62" s="362"/>
      <c r="BZ62" s="362"/>
      <c r="CA62" s="362"/>
      <c r="CB62" s="362"/>
      <c r="CC62" s="362"/>
      <c r="CD62" s="362"/>
      <c r="CE62" s="362"/>
      <c r="CF62" s="362"/>
      <c r="CG62" s="362"/>
      <c r="CH62" s="362"/>
      <c r="CI62" s="362"/>
      <c r="CJ62" s="362"/>
      <c r="CK62" s="362"/>
      <c r="CL62" s="362"/>
      <c r="CM62" s="362"/>
      <c r="CN62" s="362"/>
      <c r="CO62" s="362"/>
      <c r="CP62" s="362"/>
      <c r="CQ62" s="362"/>
      <c r="CR62" s="362"/>
      <c r="CS62" s="362"/>
      <c r="CT62" s="362"/>
      <c r="CU62" s="362"/>
      <c r="CV62" s="362"/>
      <c r="CW62" s="362"/>
      <c r="CX62" s="362"/>
      <c r="CY62" s="362"/>
    </row>
    <row r="63" spans="1:859" ht="33.950000000000003" customHeight="1" x14ac:dyDescent="0.2">
      <c r="A63" s="77" t="str">
        <f ca="1">IF((O63="X"),"■",IF(OR((O63&gt;=120),(O63="N/A")),"▲",IF(AND((O63&gt;=90),(O63&lt;120)),"►",IF(AND((O63&lt;90),(O63&gt;=0)),"◄",IF((O63&lt;0),"▼","")))))</f>
        <v>■</v>
      </c>
      <c r="B63" s="77" t="s">
        <v>20</v>
      </c>
      <c r="C63" s="77" t="s">
        <v>143</v>
      </c>
      <c r="D63" s="77" t="s">
        <v>22</v>
      </c>
      <c r="E63" s="77" t="s">
        <v>179</v>
      </c>
      <c r="F63" s="77" t="s">
        <v>180</v>
      </c>
      <c r="G63" s="146" t="s">
        <v>181</v>
      </c>
      <c r="H63" s="77" t="s">
        <v>182</v>
      </c>
      <c r="I63" s="92">
        <v>1206</v>
      </c>
      <c r="J63" s="201"/>
      <c r="K63" s="201">
        <f>I63-J63</f>
        <v>1206</v>
      </c>
      <c r="L63" s="91" t="s">
        <v>519</v>
      </c>
      <c r="M63" s="90">
        <v>41537</v>
      </c>
      <c r="N63" s="90">
        <v>41902</v>
      </c>
      <c r="O63" s="77" t="str">
        <f ca="1">IF((N63="INDETERMINADO"),"N/A",IF((L63="ENCERRADO"),"X",(N63-TODAY())))</f>
        <v>X</v>
      </c>
      <c r="P63" s="77" t="s">
        <v>28</v>
      </c>
      <c r="Q63" s="77" t="s">
        <v>29</v>
      </c>
      <c r="R63" s="77" t="s">
        <v>30</v>
      </c>
      <c r="S63" s="77" t="s">
        <v>30</v>
      </c>
      <c r="T63" s="77" t="s">
        <v>30</v>
      </c>
      <c r="U63" s="77" t="s">
        <v>30</v>
      </c>
      <c r="V63" s="167" t="s">
        <v>1095</v>
      </c>
      <c r="W63" s="184"/>
      <c r="X63" s="363"/>
      <c r="Y63" s="363"/>
      <c r="Z63" s="363"/>
      <c r="AA63" s="363"/>
      <c r="AB63" s="364"/>
      <c r="AC63" s="364"/>
      <c r="AD63" s="364"/>
      <c r="AE63" s="364"/>
      <c r="AF63" s="364"/>
      <c r="AG63" s="364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2"/>
      <c r="AZ63" s="362"/>
      <c r="BA63" s="362"/>
      <c r="BB63" s="362"/>
      <c r="BC63" s="362"/>
      <c r="BD63" s="362"/>
      <c r="BE63" s="362"/>
      <c r="BF63" s="362"/>
      <c r="BG63" s="362"/>
      <c r="BH63" s="362"/>
      <c r="BI63" s="362"/>
      <c r="BJ63" s="362"/>
      <c r="BK63" s="362"/>
      <c r="BL63" s="362"/>
      <c r="BM63" s="362"/>
      <c r="BN63" s="362"/>
      <c r="BO63" s="362"/>
      <c r="BP63" s="362"/>
      <c r="BQ63" s="362"/>
      <c r="BR63" s="362"/>
      <c r="BS63" s="362"/>
      <c r="BT63" s="362"/>
      <c r="BU63" s="362"/>
      <c r="BV63" s="362"/>
      <c r="BW63" s="362"/>
      <c r="BX63" s="362"/>
      <c r="BY63" s="362"/>
      <c r="BZ63" s="362"/>
      <c r="CA63" s="362"/>
      <c r="CB63" s="362"/>
      <c r="CC63" s="362"/>
      <c r="CD63" s="362"/>
      <c r="CE63" s="362"/>
      <c r="CF63" s="362"/>
      <c r="CG63" s="362"/>
      <c r="CH63" s="362"/>
      <c r="CI63" s="362"/>
      <c r="CJ63" s="362"/>
      <c r="CK63" s="362"/>
      <c r="CL63" s="362"/>
      <c r="CM63" s="362"/>
      <c r="CN63" s="362"/>
      <c r="CO63" s="362"/>
      <c r="CP63" s="362"/>
      <c r="CQ63" s="362"/>
      <c r="CR63" s="362"/>
      <c r="CS63" s="362"/>
      <c r="CT63" s="362"/>
      <c r="CU63" s="362"/>
      <c r="CV63" s="362"/>
      <c r="CW63" s="362"/>
      <c r="CX63" s="362"/>
      <c r="CY63" s="362"/>
    </row>
    <row r="64" spans="1:859" ht="33.950000000000003" customHeight="1" x14ac:dyDescent="0.2">
      <c r="A64" s="77" t="str">
        <f ca="1">IF((O64="X"),"■",IF(OR((O64&gt;=120),(O64="N/A")),"▲",IF(AND((O64&gt;=90),(O64&lt;120)),"►",IF(AND((O64&lt;90),(O64&gt;=0)),"◄",IF((O64&lt;0),"▼","")))))</f>
        <v>■</v>
      </c>
      <c r="B64" s="77" t="s">
        <v>20</v>
      </c>
      <c r="C64" s="77" t="s">
        <v>143</v>
      </c>
      <c r="D64" s="77" t="s">
        <v>22</v>
      </c>
      <c r="E64" s="77" t="s">
        <v>144</v>
      </c>
      <c r="F64" s="77" t="s">
        <v>145</v>
      </c>
      <c r="G64" s="146" t="s">
        <v>146</v>
      </c>
      <c r="H64" s="77" t="s">
        <v>1098</v>
      </c>
      <c r="I64" s="92">
        <v>18238.259999999998</v>
      </c>
      <c r="J64" s="201"/>
      <c r="K64" s="201">
        <f>I64-J64</f>
        <v>18238.259999999998</v>
      </c>
      <c r="L64" s="91" t="s">
        <v>519</v>
      </c>
      <c r="M64" s="90">
        <v>41527</v>
      </c>
      <c r="N64" s="90">
        <v>41892</v>
      </c>
      <c r="O64" s="77" t="str">
        <f ca="1">IF((N64="INDETERMINADO"),"N/A",IF((L64="ENCERRADO"),"X",(N64-TODAY())))</f>
        <v>X</v>
      </c>
      <c r="P64" s="77" t="s">
        <v>28</v>
      </c>
      <c r="Q64" s="167" t="s">
        <v>29</v>
      </c>
      <c r="R64" s="77" t="s">
        <v>30</v>
      </c>
      <c r="S64" s="91" t="s">
        <v>31</v>
      </c>
      <c r="T64" s="80" t="s">
        <v>32</v>
      </c>
      <c r="U64" s="77" t="s">
        <v>43</v>
      </c>
      <c r="V64" s="167" t="s">
        <v>1095</v>
      </c>
      <c r="W64" s="184"/>
      <c r="X64" s="363"/>
      <c r="Y64" s="363"/>
      <c r="Z64" s="363"/>
      <c r="AA64" s="363"/>
      <c r="AB64" s="364"/>
      <c r="AC64" s="364"/>
      <c r="AD64" s="364"/>
      <c r="AE64" s="364"/>
      <c r="AF64" s="364"/>
      <c r="AG64" s="364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2"/>
      <c r="BG64" s="362"/>
      <c r="BH64" s="362"/>
      <c r="BI64" s="362"/>
      <c r="BJ64" s="362"/>
      <c r="BK64" s="362"/>
      <c r="BL64" s="362"/>
      <c r="BM64" s="362"/>
      <c r="BN64" s="362"/>
      <c r="BO64" s="362"/>
      <c r="BP64" s="362"/>
      <c r="BQ64" s="362"/>
      <c r="BR64" s="362"/>
      <c r="BS64" s="362"/>
      <c r="BT64" s="362"/>
      <c r="BU64" s="362"/>
      <c r="BV64" s="362"/>
      <c r="BW64" s="362"/>
      <c r="BX64" s="362"/>
      <c r="BY64" s="362"/>
      <c r="BZ64" s="362"/>
      <c r="CA64" s="362"/>
      <c r="CB64" s="362"/>
      <c r="CC64" s="362"/>
      <c r="CD64" s="362"/>
      <c r="CE64" s="362"/>
      <c r="CF64" s="362"/>
      <c r="CG64" s="362"/>
      <c r="CH64" s="362"/>
      <c r="CI64" s="362"/>
      <c r="CJ64" s="362"/>
      <c r="CK64" s="362"/>
      <c r="CL64" s="362"/>
      <c r="CM64" s="362"/>
      <c r="CN64" s="362"/>
      <c r="CO64" s="362"/>
      <c r="CP64" s="362"/>
      <c r="CQ64" s="362"/>
      <c r="CR64" s="362"/>
      <c r="CS64" s="362"/>
      <c r="CT64" s="362"/>
      <c r="CU64" s="362"/>
      <c r="CV64" s="362"/>
      <c r="CW64" s="362"/>
      <c r="CX64" s="362"/>
      <c r="CY64" s="362"/>
    </row>
    <row r="65" spans="1:103" ht="33.950000000000003" customHeight="1" x14ac:dyDescent="0.2">
      <c r="A65" s="77" t="str">
        <f ca="1">IF((O65="X"),"■",IF(OR((O65&gt;=120),(O65="N/A")),"▲",IF(AND((O65&gt;=90),(O65&lt;120)),"►",IF(AND((O65&lt;90),(O65&gt;=0)),"◄",IF((O65&lt;0),"▼","")))))</f>
        <v>■</v>
      </c>
      <c r="B65" s="77" t="s">
        <v>20</v>
      </c>
      <c r="C65" s="77" t="s">
        <v>21</v>
      </c>
      <c r="D65" s="77" t="s">
        <v>22</v>
      </c>
      <c r="E65" s="77" t="s">
        <v>23</v>
      </c>
      <c r="F65" s="77" t="s">
        <v>24</v>
      </c>
      <c r="G65" s="146" t="s">
        <v>25</v>
      </c>
      <c r="H65" s="77" t="s">
        <v>26</v>
      </c>
      <c r="I65" s="92">
        <v>27500</v>
      </c>
      <c r="J65" s="201">
        <v>1911.84</v>
      </c>
      <c r="K65" s="201">
        <f>I65-J65</f>
        <v>25588.16</v>
      </c>
      <c r="L65" s="77" t="s">
        <v>519</v>
      </c>
      <c r="M65" s="90">
        <v>41527</v>
      </c>
      <c r="N65" s="90">
        <v>41892</v>
      </c>
      <c r="O65" s="77" t="str">
        <f ca="1">IF((N65="INDETERMINADO"),"N/A",IF((L65="ENCERRADO"),"X",(N65-TODAY())))</f>
        <v>X</v>
      </c>
      <c r="P65" s="77" t="s">
        <v>28</v>
      </c>
      <c r="Q65" s="77" t="s">
        <v>29</v>
      </c>
      <c r="R65" s="77" t="s">
        <v>30</v>
      </c>
      <c r="S65" s="77" t="s">
        <v>31</v>
      </c>
      <c r="T65" s="77" t="s">
        <v>32</v>
      </c>
      <c r="U65" s="77" t="s">
        <v>33</v>
      </c>
      <c r="V65" s="77" t="str">
        <f>HYPERLINK("https://drive.google.com/?authuser=0&amp;usp=sheets_web#folders/0B3Ehz8d35IafQUlUSkpBdFBUTWs","VISUALIZAR")</f>
        <v>VISUALIZAR</v>
      </c>
      <c r="W65" s="184"/>
      <c r="X65" s="363"/>
      <c r="Y65" s="363"/>
      <c r="Z65" s="363"/>
      <c r="AA65" s="363"/>
      <c r="AB65" s="364"/>
      <c r="AC65" s="364"/>
      <c r="AD65" s="364"/>
      <c r="AE65" s="364"/>
      <c r="AF65" s="364"/>
      <c r="AG65" s="364"/>
      <c r="AH65" s="362"/>
      <c r="AI65" s="362"/>
      <c r="AJ65" s="362"/>
      <c r="AK65" s="362"/>
      <c r="AL65" s="362"/>
      <c r="AM65" s="362"/>
      <c r="AN65" s="362"/>
      <c r="AO65" s="362"/>
      <c r="AP65" s="362"/>
      <c r="AQ65" s="362"/>
      <c r="AR65" s="362"/>
      <c r="AS65" s="362"/>
      <c r="AT65" s="362"/>
      <c r="AU65" s="362"/>
      <c r="AV65" s="362"/>
      <c r="AW65" s="362"/>
      <c r="AX65" s="362"/>
      <c r="AY65" s="362"/>
      <c r="AZ65" s="362"/>
      <c r="BA65" s="362"/>
      <c r="BB65" s="362"/>
      <c r="BC65" s="362"/>
      <c r="BD65" s="362"/>
      <c r="BE65" s="362"/>
      <c r="BF65" s="362"/>
      <c r="BG65" s="362"/>
      <c r="BH65" s="362"/>
      <c r="BI65" s="362"/>
      <c r="BJ65" s="362"/>
      <c r="BK65" s="362"/>
      <c r="BL65" s="362"/>
      <c r="BM65" s="362"/>
      <c r="BN65" s="362"/>
      <c r="BO65" s="362"/>
      <c r="BP65" s="362"/>
      <c r="BQ65" s="362"/>
      <c r="BR65" s="362"/>
      <c r="BS65" s="362"/>
      <c r="BT65" s="362"/>
      <c r="BU65" s="362"/>
      <c r="BV65" s="362"/>
      <c r="BW65" s="362"/>
      <c r="BX65" s="362"/>
      <c r="BY65" s="362"/>
      <c r="BZ65" s="362"/>
      <c r="CA65" s="362"/>
      <c r="CB65" s="362"/>
      <c r="CC65" s="362"/>
      <c r="CD65" s="362"/>
      <c r="CE65" s="362"/>
      <c r="CF65" s="362"/>
      <c r="CG65" s="362"/>
      <c r="CH65" s="362"/>
      <c r="CI65" s="362"/>
      <c r="CJ65" s="362"/>
      <c r="CK65" s="362"/>
      <c r="CL65" s="362"/>
      <c r="CM65" s="362"/>
      <c r="CN65" s="362"/>
      <c r="CO65" s="362"/>
      <c r="CP65" s="362"/>
      <c r="CQ65" s="362"/>
      <c r="CR65" s="362"/>
      <c r="CS65" s="362"/>
      <c r="CT65" s="362"/>
      <c r="CU65" s="362"/>
      <c r="CV65" s="362"/>
      <c r="CW65" s="362"/>
      <c r="CX65" s="362"/>
      <c r="CY65" s="362"/>
    </row>
    <row r="66" spans="1:103" ht="33.950000000000003" customHeight="1" x14ac:dyDescent="0.2">
      <c r="A66" s="165" t="str">
        <f ca="1">IF((O66="X"),"■",IF(OR((O66&gt;=120),(O66="N/A")),"▲",IF(AND((O66&gt;=90),(O66&lt;120)),"►",IF(AND((O66&lt;90),(O66&gt;=0)),"◄",IF((O66&lt;0),"▼","")))))</f>
        <v>■</v>
      </c>
      <c r="B66" s="75" t="s">
        <v>20</v>
      </c>
      <c r="C66" s="75" t="s">
        <v>585</v>
      </c>
      <c r="D66" s="75" t="s">
        <v>22</v>
      </c>
      <c r="E66" s="75" t="s">
        <v>586</v>
      </c>
      <c r="F66" s="75" t="s">
        <v>587</v>
      </c>
      <c r="G66" s="146" t="s">
        <v>588</v>
      </c>
      <c r="H66" s="81" t="s">
        <v>589</v>
      </c>
      <c r="I66" s="76">
        <v>541000</v>
      </c>
      <c r="J66" s="170"/>
      <c r="K66" s="170"/>
      <c r="L66" s="75" t="s">
        <v>519</v>
      </c>
      <c r="M66" s="84">
        <v>40430</v>
      </c>
      <c r="N66" s="84">
        <v>41890</v>
      </c>
      <c r="O66" s="75" t="str">
        <f ca="1">IF((N66="INDETERMINADO"),"N/A",IF((L66="ENCERRADO"),"X",(N66-TODAY())))</f>
        <v>X</v>
      </c>
      <c r="P66" s="75"/>
      <c r="Q66" s="82" t="s">
        <v>590</v>
      </c>
      <c r="R66" s="75" t="s">
        <v>30</v>
      </c>
      <c r="S66" s="75" t="s">
        <v>30</v>
      </c>
      <c r="T66" s="75" t="s">
        <v>30</v>
      </c>
      <c r="U66" s="75" t="s">
        <v>30</v>
      </c>
      <c r="V66" s="75" t="str">
        <f>HYPERLINK("www.emater.df.gov.br","VISUALIZAR")</f>
        <v>VISUALIZAR</v>
      </c>
      <c r="W66" s="184"/>
      <c r="X66" s="363"/>
      <c r="Y66" s="363"/>
      <c r="Z66" s="363"/>
      <c r="AA66" s="363"/>
      <c r="AB66" s="364"/>
      <c r="AC66" s="364"/>
      <c r="AD66" s="364"/>
      <c r="AE66" s="364"/>
      <c r="AF66" s="364"/>
      <c r="AG66" s="364"/>
      <c r="AH66" s="362"/>
      <c r="AI66" s="362"/>
      <c r="AJ66" s="362"/>
      <c r="AK66" s="362"/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2"/>
      <c r="BD66" s="362"/>
      <c r="BE66" s="362"/>
      <c r="BF66" s="362"/>
      <c r="BG66" s="362"/>
      <c r="BH66" s="362"/>
      <c r="BI66" s="362"/>
      <c r="BJ66" s="362"/>
      <c r="BK66" s="362"/>
      <c r="BL66" s="362"/>
      <c r="BM66" s="362"/>
      <c r="BN66" s="362"/>
      <c r="BO66" s="362"/>
      <c r="BP66" s="362"/>
      <c r="BQ66" s="362"/>
      <c r="BR66" s="362"/>
      <c r="BS66" s="362"/>
      <c r="BT66" s="362"/>
      <c r="BU66" s="362"/>
      <c r="BV66" s="362"/>
      <c r="BW66" s="362"/>
      <c r="BX66" s="362"/>
      <c r="BY66" s="362"/>
      <c r="BZ66" s="362"/>
      <c r="CA66" s="362"/>
      <c r="CB66" s="362"/>
      <c r="CC66" s="362"/>
      <c r="CD66" s="362"/>
      <c r="CE66" s="362"/>
      <c r="CF66" s="362"/>
      <c r="CG66" s="362"/>
      <c r="CH66" s="362"/>
      <c r="CI66" s="362"/>
      <c r="CJ66" s="362"/>
      <c r="CK66" s="362"/>
      <c r="CL66" s="362"/>
      <c r="CM66" s="362"/>
      <c r="CN66" s="362"/>
      <c r="CO66" s="362"/>
      <c r="CP66" s="362"/>
      <c r="CQ66" s="362"/>
      <c r="CR66" s="362"/>
      <c r="CS66" s="362"/>
      <c r="CT66" s="362"/>
      <c r="CU66" s="362"/>
      <c r="CV66" s="362"/>
      <c r="CW66" s="362"/>
      <c r="CX66" s="362"/>
      <c r="CY66" s="362"/>
    </row>
    <row r="67" spans="1:103" ht="33.950000000000003" customHeight="1" x14ac:dyDescent="0.2">
      <c r="A67" s="77" t="str">
        <f ca="1">IF((O67="X"),"■",IF(OR((O67&gt;=120),(O67="N/A")),"▲",IF(AND((O67&gt;=90),(O67&lt;120)),"►",IF(AND((O67&lt;90),(O67&gt;=0)),"◄",IF((O67&lt;0),"▼","")))))</f>
        <v>■</v>
      </c>
      <c r="B67" s="77" t="s">
        <v>20</v>
      </c>
      <c r="C67" s="77" t="s">
        <v>154</v>
      </c>
      <c r="D67" s="77" t="s">
        <v>22</v>
      </c>
      <c r="E67" s="77" t="s">
        <v>155</v>
      </c>
      <c r="F67" s="77" t="s">
        <v>156</v>
      </c>
      <c r="G67" s="146" t="s">
        <v>157</v>
      </c>
      <c r="H67" s="77" t="s">
        <v>158</v>
      </c>
      <c r="I67" s="92">
        <v>360940</v>
      </c>
      <c r="J67" s="201"/>
      <c r="K67" s="201">
        <f>I67-J67</f>
        <v>360940</v>
      </c>
      <c r="L67" s="91" t="s">
        <v>519</v>
      </c>
      <c r="M67" s="90">
        <v>41912</v>
      </c>
      <c r="N67" s="90">
        <v>41881</v>
      </c>
      <c r="O67" s="77" t="str">
        <f ca="1">IF((N67="INDETERMINADO"),"N/A",IF((L67="ENCERRADO"),"X",(N67-TODAY())))</f>
        <v>X</v>
      </c>
      <c r="P67" s="77"/>
      <c r="Q67" s="77" t="s">
        <v>310</v>
      </c>
      <c r="R67" s="77" t="s">
        <v>30</v>
      </c>
      <c r="S67" s="91" t="s">
        <v>52</v>
      </c>
      <c r="T67" s="77" t="s">
        <v>30</v>
      </c>
      <c r="U67" s="77" t="s">
        <v>43</v>
      </c>
      <c r="V67" s="167" t="s">
        <v>1095</v>
      </c>
      <c r="W67" s="184"/>
      <c r="X67" s="363"/>
      <c r="Y67" s="363"/>
      <c r="Z67" s="363"/>
      <c r="AA67" s="363"/>
      <c r="AB67" s="364"/>
      <c r="AC67" s="364"/>
      <c r="AD67" s="364"/>
      <c r="AE67" s="364"/>
      <c r="AF67" s="364"/>
      <c r="AG67" s="364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2"/>
      <c r="BG67" s="362"/>
      <c r="BH67" s="362"/>
      <c r="BI67" s="362"/>
      <c r="BJ67" s="362"/>
      <c r="BK67" s="362"/>
      <c r="BL67" s="362"/>
      <c r="BM67" s="362"/>
      <c r="BN67" s="362"/>
      <c r="BO67" s="362"/>
      <c r="BP67" s="362"/>
      <c r="BQ67" s="362"/>
      <c r="BR67" s="362"/>
      <c r="BS67" s="362"/>
      <c r="BT67" s="362"/>
      <c r="BU67" s="362"/>
      <c r="BV67" s="362"/>
      <c r="BW67" s="362"/>
      <c r="BX67" s="362"/>
      <c r="BY67" s="362"/>
      <c r="BZ67" s="362"/>
      <c r="CA67" s="362"/>
      <c r="CB67" s="362"/>
      <c r="CC67" s="362"/>
      <c r="CD67" s="362"/>
      <c r="CE67" s="362"/>
      <c r="CF67" s="362"/>
      <c r="CG67" s="362"/>
      <c r="CH67" s="362"/>
      <c r="CI67" s="362"/>
      <c r="CJ67" s="362"/>
      <c r="CK67" s="362"/>
      <c r="CL67" s="362"/>
      <c r="CM67" s="362"/>
      <c r="CN67" s="362"/>
      <c r="CO67" s="362"/>
      <c r="CP67" s="362"/>
      <c r="CQ67" s="362"/>
      <c r="CR67" s="362"/>
      <c r="CS67" s="362"/>
      <c r="CT67" s="362"/>
      <c r="CU67" s="362"/>
      <c r="CV67" s="362"/>
      <c r="CW67" s="362"/>
      <c r="CX67" s="362"/>
      <c r="CY67" s="362"/>
    </row>
    <row r="68" spans="1:103" ht="33.950000000000003" customHeight="1" x14ac:dyDescent="0.2">
      <c r="A68" s="25" t="str">
        <f ca="1">IF((O68="X"),"■",IF(OR((O68&gt;=120),(O68="N/A")),"▲",IF(AND((O68&gt;=90),(O68&lt;120)),"►",IF(AND((O68&lt;90),(O68&gt;=0)),"◄",IF((O68&lt;0),"▼","")))))</f>
        <v>■</v>
      </c>
      <c r="B68" s="77" t="s">
        <v>20</v>
      </c>
      <c r="C68" s="77" t="s">
        <v>659</v>
      </c>
      <c r="D68" s="77" t="s">
        <v>22</v>
      </c>
      <c r="E68" s="77" t="s">
        <v>448</v>
      </c>
      <c r="F68" s="77" t="s">
        <v>660</v>
      </c>
      <c r="G68" s="146" t="s">
        <v>661</v>
      </c>
      <c r="H68" s="83" t="s">
        <v>662</v>
      </c>
      <c r="I68" s="78">
        <v>209380</v>
      </c>
      <c r="J68" s="86"/>
      <c r="K68" s="86"/>
      <c r="L68" s="77" t="s">
        <v>519</v>
      </c>
      <c r="M68" s="202">
        <v>41751</v>
      </c>
      <c r="N68" s="202">
        <v>41825</v>
      </c>
      <c r="O68" s="77" t="str">
        <f ca="1">IF((N68="INDETERMINADO"),"N/A",IF((L68="ENCERRADO"),"X",(N68-TODAY())))</f>
        <v>X</v>
      </c>
      <c r="P68" s="77" t="s">
        <v>663</v>
      </c>
      <c r="Q68" s="203" t="s">
        <v>58</v>
      </c>
      <c r="R68" s="77" t="s">
        <v>30</v>
      </c>
      <c r="S68" s="77" t="s">
        <v>97</v>
      </c>
      <c r="T68" s="77" t="s">
        <v>135</v>
      </c>
      <c r="U68" s="77" t="s">
        <v>43</v>
      </c>
      <c r="V68" s="77" t="str">
        <f>HYPERLINK("https://drive.google.com/?tab=mo&amp;authuser=0#folders/0B3Ehz8d35IafdnJhOU5BTzloSFU","VISUALIZAR")</f>
        <v>VISUALIZAR</v>
      </c>
      <c r="W68" s="184"/>
      <c r="X68" s="363"/>
      <c r="Y68" s="363"/>
      <c r="Z68" s="363"/>
      <c r="AA68" s="363"/>
      <c r="AB68" s="364"/>
      <c r="AC68" s="364"/>
      <c r="AD68" s="364"/>
      <c r="AE68" s="364"/>
      <c r="AF68" s="364"/>
      <c r="AG68" s="364"/>
      <c r="AH68" s="362"/>
      <c r="AI68" s="362"/>
      <c r="AJ68" s="362"/>
      <c r="AK68" s="362"/>
      <c r="AL68" s="362"/>
      <c r="AM68" s="362"/>
      <c r="AN68" s="362"/>
      <c r="AO68" s="362"/>
      <c r="AP68" s="362"/>
      <c r="AQ68" s="362"/>
      <c r="AR68" s="362"/>
      <c r="AS68" s="362"/>
      <c r="AT68" s="362"/>
      <c r="AU68" s="362"/>
      <c r="AV68" s="362"/>
      <c r="AW68" s="362"/>
      <c r="AX68" s="362"/>
      <c r="AY68" s="362"/>
      <c r="AZ68" s="362"/>
      <c r="BA68" s="362"/>
      <c r="BB68" s="362"/>
      <c r="BC68" s="362"/>
      <c r="BD68" s="362"/>
      <c r="BE68" s="362"/>
      <c r="BF68" s="362"/>
      <c r="BG68" s="362"/>
      <c r="BH68" s="362"/>
      <c r="BI68" s="362"/>
      <c r="BJ68" s="362"/>
      <c r="BK68" s="362"/>
      <c r="BL68" s="362"/>
      <c r="BM68" s="362"/>
      <c r="BN68" s="362"/>
      <c r="BO68" s="362"/>
      <c r="BP68" s="362"/>
      <c r="BQ68" s="362"/>
      <c r="BR68" s="362"/>
      <c r="BS68" s="362"/>
      <c r="BT68" s="362"/>
      <c r="BU68" s="362"/>
      <c r="BV68" s="362"/>
      <c r="BW68" s="362"/>
      <c r="BX68" s="362"/>
      <c r="BY68" s="362"/>
      <c r="BZ68" s="362"/>
      <c r="CA68" s="362"/>
      <c r="CB68" s="362"/>
      <c r="CC68" s="362"/>
      <c r="CD68" s="362"/>
      <c r="CE68" s="362"/>
      <c r="CF68" s="362"/>
      <c r="CG68" s="362"/>
      <c r="CH68" s="362"/>
      <c r="CI68" s="362"/>
      <c r="CJ68" s="362"/>
      <c r="CK68" s="362"/>
      <c r="CL68" s="362"/>
      <c r="CM68" s="362"/>
      <c r="CN68" s="362"/>
      <c r="CO68" s="362"/>
      <c r="CP68" s="362"/>
      <c r="CQ68" s="362"/>
      <c r="CR68" s="362"/>
      <c r="CS68" s="362"/>
      <c r="CT68" s="362"/>
      <c r="CU68" s="362"/>
      <c r="CV68" s="362"/>
      <c r="CW68" s="362"/>
      <c r="CX68" s="362"/>
      <c r="CY68" s="362"/>
    </row>
    <row r="69" spans="1:103" ht="33.950000000000003" customHeight="1" x14ac:dyDescent="0.2">
      <c r="A69" s="25" t="str">
        <f ca="1">IF((O69="X"),"■",IF(OR((O69&gt;=120),(O69="N/A")),"▲",IF(AND((O69&gt;=90),(O69&lt;120)),"►",IF(AND((O69&lt;90),(O69&gt;=0)),"◄",IF((O69&lt;0),"▼","")))))</f>
        <v>■</v>
      </c>
      <c r="B69" s="75" t="s">
        <v>20</v>
      </c>
      <c r="C69" s="75" t="s">
        <v>647</v>
      </c>
      <c r="D69" s="75" t="s">
        <v>22</v>
      </c>
      <c r="E69" s="75" t="s">
        <v>648</v>
      </c>
      <c r="F69" s="75" t="s">
        <v>649</v>
      </c>
      <c r="G69" s="146" t="s">
        <v>650</v>
      </c>
      <c r="H69" s="81" t="s">
        <v>651</v>
      </c>
      <c r="I69" s="76">
        <v>19920</v>
      </c>
      <c r="J69" s="86"/>
      <c r="K69" s="86"/>
      <c r="L69" s="75" t="s">
        <v>519</v>
      </c>
      <c r="M69" s="84">
        <v>41451</v>
      </c>
      <c r="N69" s="84">
        <v>41816</v>
      </c>
      <c r="O69" s="75" t="str">
        <f ca="1">IF((N69="INDETERMINADO"),"N/A",IF((L69="ENCERRADO"),"X",(N69-TODAY())))</f>
        <v>X</v>
      </c>
      <c r="P69" s="75" t="s">
        <v>50</v>
      </c>
      <c r="Q69" s="82" t="s">
        <v>211</v>
      </c>
      <c r="R69" s="75" t="s">
        <v>43</v>
      </c>
      <c r="S69" s="75" t="s">
        <v>652</v>
      </c>
      <c r="T69" s="75" t="s">
        <v>30</v>
      </c>
      <c r="U69" s="75" t="s">
        <v>43</v>
      </c>
      <c r="V69" s="75" t="str">
        <f>HYPERLINK("https://drive.google.com/?tab=mo&amp;authuser=0#folders/0B3Ehz8d35Iafbl9EU3VhSEdEbm8","VISUALIZAR")</f>
        <v>VISUALIZAR</v>
      </c>
      <c r="W69" s="184"/>
      <c r="X69" s="363"/>
      <c r="Y69" s="363"/>
      <c r="Z69" s="363"/>
      <c r="AA69" s="363"/>
      <c r="AB69" s="364"/>
      <c r="AC69" s="364"/>
      <c r="AD69" s="364"/>
      <c r="AE69" s="364"/>
      <c r="AF69" s="364"/>
      <c r="AG69" s="364"/>
      <c r="AH69" s="362"/>
      <c r="AI69" s="362"/>
      <c r="AJ69" s="362"/>
      <c r="AK69" s="362"/>
      <c r="AL69" s="362"/>
      <c r="AM69" s="362"/>
      <c r="AN69" s="362"/>
      <c r="AO69" s="362"/>
      <c r="AP69" s="362"/>
      <c r="AQ69" s="362"/>
      <c r="AR69" s="362"/>
      <c r="AS69" s="362"/>
      <c r="AT69" s="362"/>
      <c r="AU69" s="362"/>
      <c r="AV69" s="362"/>
      <c r="AW69" s="362"/>
      <c r="AX69" s="362"/>
      <c r="AY69" s="362"/>
      <c r="AZ69" s="362"/>
      <c r="BA69" s="362"/>
      <c r="BB69" s="362"/>
      <c r="BC69" s="362"/>
      <c r="BD69" s="362"/>
      <c r="BE69" s="362"/>
      <c r="BF69" s="362"/>
      <c r="BG69" s="362"/>
      <c r="BH69" s="362"/>
      <c r="BI69" s="362"/>
      <c r="BJ69" s="362"/>
      <c r="BK69" s="362"/>
      <c r="BL69" s="362"/>
      <c r="BM69" s="362"/>
      <c r="BN69" s="362"/>
      <c r="BO69" s="362"/>
      <c r="BP69" s="362"/>
      <c r="BQ69" s="362"/>
      <c r="BR69" s="362"/>
      <c r="BS69" s="362"/>
      <c r="BT69" s="362"/>
      <c r="BU69" s="362"/>
      <c r="BV69" s="362"/>
      <c r="BW69" s="362"/>
      <c r="BX69" s="362"/>
      <c r="BY69" s="362"/>
      <c r="BZ69" s="362"/>
      <c r="CA69" s="362"/>
      <c r="CB69" s="362"/>
      <c r="CC69" s="362"/>
      <c r="CD69" s="362"/>
      <c r="CE69" s="362"/>
      <c r="CF69" s="362"/>
      <c r="CG69" s="362"/>
      <c r="CH69" s="362"/>
      <c r="CI69" s="362"/>
      <c r="CJ69" s="362"/>
      <c r="CK69" s="362"/>
      <c r="CL69" s="362"/>
      <c r="CM69" s="362"/>
      <c r="CN69" s="362"/>
      <c r="CO69" s="362"/>
      <c r="CP69" s="362"/>
      <c r="CQ69" s="362"/>
      <c r="CR69" s="362"/>
      <c r="CS69" s="362"/>
      <c r="CT69" s="362"/>
      <c r="CU69" s="362"/>
      <c r="CV69" s="362"/>
      <c r="CW69" s="362"/>
      <c r="CX69" s="362"/>
      <c r="CY69" s="362"/>
    </row>
    <row r="70" spans="1:103" ht="33.950000000000003" customHeight="1" x14ac:dyDescent="0.2">
      <c r="A70" s="134" t="s">
        <v>1096</v>
      </c>
      <c r="B70" s="91" t="s">
        <v>20</v>
      </c>
      <c r="C70" s="91" t="s">
        <v>647</v>
      </c>
      <c r="D70" s="91" t="s">
        <v>22</v>
      </c>
      <c r="E70" s="91" t="s">
        <v>648</v>
      </c>
      <c r="F70" s="91" t="s">
        <v>649</v>
      </c>
      <c r="G70" s="141" t="s">
        <v>650</v>
      </c>
      <c r="H70" s="91" t="s">
        <v>651</v>
      </c>
      <c r="I70" s="283">
        <v>19920</v>
      </c>
      <c r="J70" s="86"/>
      <c r="K70" s="86"/>
      <c r="L70" s="91" t="s">
        <v>519</v>
      </c>
      <c r="M70" s="284">
        <v>41451</v>
      </c>
      <c r="N70" s="284">
        <v>41816</v>
      </c>
      <c r="O70" s="285" t="str">
        <f ca="1">IF(N71="INDETERMINADO","N/A",IF(L70="ENCERRADO","X",N70-TODAY()))</f>
        <v>X</v>
      </c>
      <c r="P70" s="91" t="s">
        <v>50</v>
      </c>
      <c r="Q70" s="91" t="s">
        <v>211</v>
      </c>
      <c r="R70" s="91" t="s">
        <v>43</v>
      </c>
      <c r="S70" s="91" t="s">
        <v>652</v>
      </c>
      <c r="T70" s="91" t="s">
        <v>30</v>
      </c>
      <c r="U70" s="91" t="s">
        <v>43</v>
      </c>
      <c r="V70" s="167" t="s">
        <v>1095</v>
      </c>
      <c r="W70" s="184"/>
      <c r="X70" s="363"/>
      <c r="Y70" s="363"/>
      <c r="Z70" s="363"/>
      <c r="AA70" s="363"/>
      <c r="AB70" s="364"/>
      <c r="AC70" s="364"/>
      <c r="AD70" s="364"/>
      <c r="AE70" s="364"/>
      <c r="AF70" s="364"/>
      <c r="AG70" s="364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2"/>
      <c r="BG70" s="362"/>
      <c r="BH70" s="362"/>
      <c r="BI70" s="362"/>
      <c r="BJ70" s="362"/>
      <c r="BK70" s="362"/>
      <c r="BL70" s="362"/>
      <c r="BM70" s="362"/>
      <c r="BN70" s="362"/>
      <c r="BO70" s="362"/>
      <c r="BP70" s="362"/>
      <c r="BQ70" s="362"/>
      <c r="BR70" s="362"/>
      <c r="BS70" s="362"/>
      <c r="BT70" s="362"/>
      <c r="BU70" s="362"/>
      <c r="BV70" s="362"/>
      <c r="BW70" s="362"/>
      <c r="BX70" s="362"/>
      <c r="BY70" s="362"/>
      <c r="BZ70" s="362"/>
      <c r="CA70" s="362"/>
      <c r="CB70" s="362"/>
      <c r="CC70" s="362"/>
      <c r="CD70" s="362"/>
      <c r="CE70" s="362"/>
      <c r="CF70" s="362"/>
      <c r="CG70" s="362"/>
      <c r="CH70" s="362"/>
      <c r="CI70" s="362"/>
      <c r="CJ70" s="362"/>
      <c r="CK70" s="362"/>
      <c r="CL70" s="362"/>
      <c r="CM70" s="362"/>
      <c r="CN70" s="362"/>
      <c r="CO70" s="362"/>
      <c r="CP70" s="362"/>
      <c r="CQ70" s="362"/>
      <c r="CR70" s="362"/>
      <c r="CS70" s="362"/>
      <c r="CT70" s="362"/>
      <c r="CU70" s="362"/>
      <c r="CV70" s="362"/>
      <c r="CW70" s="362"/>
      <c r="CX70" s="362"/>
      <c r="CY70" s="362"/>
    </row>
    <row r="71" spans="1:103" ht="33.950000000000003" customHeight="1" x14ac:dyDescent="0.2">
      <c r="A71" s="165" t="str">
        <f ca="1">IF((O71="X"),"■",IF(OR((O71&gt;=120),(O71="N/A")),"▲",IF(AND((O71&gt;=90),(O71&lt;120)),"►",IF(AND((O71&lt;90),(O71&gt;=0)),"◄",IF((O71&lt;0),"▼","")))))</f>
        <v>■</v>
      </c>
      <c r="B71" s="75" t="s">
        <v>20</v>
      </c>
      <c r="C71" s="75" t="s">
        <v>640</v>
      </c>
      <c r="D71" s="75" t="s">
        <v>22</v>
      </c>
      <c r="E71" s="75" t="s">
        <v>641</v>
      </c>
      <c r="F71" s="75" t="s">
        <v>642</v>
      </c>
      <c r="G71" s="146" t="s">
        <v>643</v>
      </c>
      <c r="H71" s="82" t="s">
        <v>644</v>
      </c>
      <c r="I71" s="76">
        <v>14790</v>
      </c>
      <c r="J71" s="170"/>
      <c r="K71" s="170"/>
      <c r="L71" s="75" t="s">
        <v>519</v>
      </c>
      <c r="M71" s="84">
        <v>41712</v>
      </c>
      <c r="N71" s="84">
        <v>41787</v>
      </c>
      <c r="O71" s="75" t="str">
        <f ca="1">IF((N71="INDETERMINADO"),"N/A",IF((L71="ENCERRADO"),"X",(N71-TODAY())))</f>
        <v>X</v>
      </c>
      <c r="P71" s="75" t="s">
        <v>645</v>
      </c>
      <c r="Q71" s="82" t="s">
        <v>646</v>
      </c>
      <c r="R71" s="75" t="s">
        <v>43</v>
      </c>
      <c r="S71" s="75" t="s">
        <v>31</v>
      </c>
      <c r="T71" s="75" t="s">
        <v>30</v>
      </c>
      <c r="U71" s="75" t="s">
        <v>30</v>
      </c>
      <c r="V71" s="75" t="str">
        <f>HYPERLINK("https://drive.google.com/?tab=mo&amp;authuser=0#folders/0B3Ehz8d35IafOTVNdHBJejlJVkk","VISUALIZAR")</f>
        <v>VISUALIZAR</v>
      </c>
      <c r="W71" s="184"/>
      <c r="X71" s="363"/>
      <c r="Y71" s="363"/>
      <c r="Z71" s="363"/>
      <c r="AA71" s="363"/>
      <c r="AB71" s="364"/>
      <c r="AC71" s="364"/>
      <c r="AD71" s="364"/>
      <c r="AE71" s="364"/>
      <c r="AF71" s="364"/>
      <c r="AG71" s="364"/>
      <c r="AH71" s="362"/>
      <c r="AI71" s="362"/>
      <c r="AJ71" s="362"/>
      <c r="AK71" s="362"/>
      <c r="AL71" s="362"/>
      <c r="AM71" s="362"/>
      <c r="AN71" s="362"/>
      <c r="AO71" s="362"/>
      <c r="AP71" s="362"/>
      <c r="AQ71" s="362"/>
      <c r="AR71" s="362"/>
      <c r="AS71" s="362"/>
      <c r="AT71" s="362"/>
      <c r="AU71" s="362"/>
      <c r="AV71" s="362"/>
      <c r="AW71" s="362"/>
      <c r="AX71" s="362"/>
      <c r="AY71" s="362"/>
      <c r="AZ71" s="362"/>
      <c r="BA71" s="362"/>
      <c r="BB71" s="362"/>
      <c r="BC71" s="362"/>
      <c r="BD71" s="362"/>
      <c r="BE71" s="362"/>
      <c r="BF71" s="362"/>
      <c r="BG71" s="362"/>
      <c r="BH71" s="362"/>
      <c r="BI71" s="362"/>
      <c r="BJ71" s="362"/>
      <c r="BK71" s="362"/>
      <c r="BL71" s="362"/>
      <c r="BM71" s="362"/>
      <c r="BN71" s="362"/>
      <c r="BO71" s="362"/>
      <c r="BP71" s="362"/>
      <c r="BQ71" s="362"/>
      <c r="BR71" s="362"/>
      <c r="BS71" s="362"/>
      <c r="BT71" s="362"/>
      <c r="BU71" s="362"/>
      <c r="BV71" s="362"/>
      <c r="BW71" s="362"/>
      <c r="BX71" s="362"/>
      <c r="BY71" s="362"/>
      <c r="BZ71" s="362"/>
      <c r="CA71" s="362"/>
      <c r="CB71" s="362"/>
      <c r="CC71" s="362"/>
      <c r="CD71" s="362"/>
      <c r="CE71" s="362"/>
      <c r="CF71" s="362"/>
      <c r="CG71" s="362"/>
      <c r="CH71" s="362"/>
      <c r="CI71" s="362"/>
      <c r="CJ71" s="362"/>
      <c r="CK71" s="362"/>
      <c r="CL71" s="362"/>
      <c r="CM71" s="362"/>
      <c r="CN71" s="362"/>
      <c r="CO71" s="362"/>
      <c r="CP71" s="362"/>
      <c r="CQ71" s="362"/>
      <c r="CR71" s="362"/>
      <c r="CS71" s="362"/>
      <c r="CT71" s="362"/>
      <c r="CU71" s="362"/>
      <c r="CV71" s="362"/>
      <c r="CW71" s="362"/>
      <c r="CX71" s="362"/>
      <c r="CY71" s="362"/>
    </row>
    <row r="72" spans="1:103" ht="33.950000000000003" customHeight="1" x14ac:dyDescent="0.2">
      <c r="A72" s="134" t="s">
        <v>1096</v>
      </c>
      <c r="B72" s="91" t="s">
        <v>20</v>
      </c>
      <c r="C72" s="91" t="s">
        <v>640</v>
      </c>
      <c r="D72" s="91" t="s">
        <v>22</v>
      </c>
      <c r="E72" s="91" t="s">
        <v>641</v>
      </c>
      <c r="F72" s="91" t="s">
        <v>642</v>
      </c>
      <c r="G72" s="141" t="s">
        <v>643</v>
      </c>
      <c r="H72" s="91" t="s">
        <v>644</v>
      </c>
      <c r="I72" s="283">
        <v>14790</v>
      </c>
      <c r="J72" s="86"/>
      <c r="K72" s="86"/>
      <c r="L72" s="91" t="s">
        <v>519</v>
      </c>
      <c r="M72" s="284">
        <v>41712</v>
      </c>
      <c r="N72" s="284">
        <v>41787</v>
      </c>
      <c r="O72" s="285" t="str">
        <f ca="1">IF(N73="INDETERMINADO","N/A",IF(L73="ENCERRADO","X",N73-TODAY()))</f>
        <v>X</v>
      </c>
      <c r="P72" s="91" t="s">
        <v>645</v>
      </c>
      <c r="Q72" s="91" t="s">
        <v>646</v>
      </c>
      <c r="R72" s="91" t="s">
        <v>43</v>
      </c>
      <c r="S72" s="91" t="s">
        <v>31</v>
      </c>
      <c r="T72" s="91" t="s">
        <v>30</v>
      </c>
      <c r="U72" s="91" t="s">
        <v>30</v>
      </c>
      <c r="V72" s="167" t="s">
        <v>1095</v>
      </c>
      <c r="W72" s="184"/>
      <c r="X72" s="363"/>
      <c r="Y72" s="363"/>
      <c r="Z72" s="363"/>
      <c r="AA72" s="363"/>
      <c r="AB72" s="364"/>
      <c r="AC72" s="364"/>
      <c r="AD72" s="364"/>
      <c r="AE72" s="364"/>
      <c r="AF72" s="364"/>
      <c r="AG72" s="364"/>
      <c r="AH72" s="362"/>
      <c r="AI72" s="362"/>
      <c r="AJ72" s="362"/>
      <c r="AK72" s="362"/>
      <c r="AL72" s="362"/>
      <c r="AM72" s="362"/>
      <c r="AN72" s="362"/>
      <c r="AO72" s="362"/>
      <c r="AP72" s="362"/>
      <c r="AQ72" s="362"/>
      <c r="AR72" s="362"/>
      <c r="AS72" s="362"/>
      <c r="AT72" s="362"/>
      <c r="AU72" s="362"/>
      <c r="AV72" s="362"/>
      <c r="AW72" s="362"/>
      <c r="AX72" s="362"/>
      <c r="AY72" s="362"/>
      <c r="AZ72" s="362"/>
      <c r="BA72" s="362"/>
      <c r="BB72" s="362"/>
      <c r="BC72" s="362"/>
      <c r="BD72" s="362"/>
      <c r="BE72" s="362"/>
      <c r="BF72" s="362"/>
      <c r="BG72" s="362"/>
      <c r="BH72" s="362"/>
      <c r="BI72" s="362"/>
      <c r="BJ72" s="362"/>
      <c r="BK72" s="362"/>
      <c r="BL72" s="362"/>
      <c r="BM72" s="362"/>
      <c r="BN72" s="362"/>
      <c r="BO72" s="362"/>
      <c r="BP72" s="362"/>
      <c r="BQ72" s="362"/>
      <c r="BR72" s="362"/>
      <c r="BS72" s="362"/>
      <c r="BT72" s="362"/>
      <c r="BU72" s="362"/>
      <c r="BV72" s="362"/>
      <c r="BW72" s="362"/>
      <c r="BX72" s="362"/>
      <c r="BY72" s="362"/>
      <c r="BZ72" s="362"/>
      <c r="CA72" s="362"/>
      <c r="CB72" s="362"/>
      <c r="CC72" s="362"/>
      <c r="CD72" s="362"/>
      <c r="CE72" s="362"/>
      <c r="CF72" s="362"/>
      <c r="CG72" s="362"/>
      <c r="CH72" s="362"/>
      <c r="CI72" s="362"/>
      <c r="CJ72" s="362"/>
      <c r="CK72" s="362"/>
      <c r="CL72" s="362"/>
      <c r="CM72" s="362"/>
      <c r="CN72" s="362"/>
      <c r="CO72" s="362"/>
      <c r="CP72" s="362"/>
      <c r="CQ72" s="362"/>
      <c r="CR72" s="362"/>
      <c r="CS72" s="362"/>
      <c r="CT72" s="362"/>
      <c r="CU72" s="362"/>
      <c r="CV72" s="362"/>
      <c r="CW72" s="362"/>
      <c r="CX72" s="362"/>
      <c r="CY72" s="362"/>
    </row>
    <row r="73" spans="1:103" ht="33.950000000000003" customHeight="1" x14ac:dyDescent="0.2">
      <c r="A73" s="165" t="str">
        <f ca="1">IF((O73="X"),"■",IF(OR((O73&gt;=120),(O73="N/A")),"▲",IF(AND((O73&gt;=90),(O73&lt;120)),"►",IF(AND((O73&lt;90),(O73&gt;=0)),"◄",IF((O73&lt;0),"▼","")))))</f>
        <v>■</v>
      </c>
      <c r="B73" s="75" t="s">
        <v>20</v>
      </c>
      <c r="C73" s="75" t="s">
        <v>634</v>
      </c>
      <c r="D73" s="75" t="s">
        <v>22</v>
      </c>
      <c r="E73" s="75" t="s">
        <v>635</v>
      </c>
      <c r="F73" s="75" t="s">
        <v>636</v>
      </c>
      <c r="G73" s="146" t="s">
        <v>637</v>
      </c>
      <c r="H73" s="81" t="s">
        <v>638</v>
      </c>
      <c r="I73" s="76">
        <v>28800</v>
      </c>
      <c r="J73" s="170"/>
      <c r="K73" s="170"/>
      <c r="L73" s="75" t="s">
        <v>519</v>
      </c>
      <c r="M73" s="84">
        <v>41593</v>
      </c>
      <c r="N73" s="84">
        <v>41774</v>
      </c>
      <c r="O73" s="75" t="str">
        <f ca="1">IF((N73="INDETERMINADO"),"N/A",IF((L73="ENCERRADO"),"X",(N73-TODAY())))</f>
        <v>X</v>
      </c>
      <c r="P73" s="75" t="s">
        <v>420</v>
      </c>
      <c r="Q73" s="82" t="s">
        <v>639</v>
      </c>
      <c r="R73" s="75" t="s">
        <v>30</v>
      </c>
      <c r="S73" s="75" t="s">
        <v>87</v>
      </c>
      <c r="T73" s="75" t="s">
        <v>30</v>
      </c>
      <c r="U73" s="75" t="s">
        <v>43</v>
      </c>
      <c r="V73" s="75" t="str">
        <f>HYPERLINK("https://drive.google.com/?tab=mo&amp;authuser=0#folders/0B3Ehz8d35IafWVY2SlpFVE5zZ1E","VISUALIZAR")</f>
        <v>VISUALIZAR</v>
      </c>
      <c r="W73" s="184"/>
      <c r="X73" s="363"/>
      <c r="Y73" s="363"/>
      <c r="Z73" s="363"/>
      <c r="AA73" s="363"/>
      <c r="AB73" s="364"/>
      <c r="AC73" s="364"/>
      <c r="AD73" s="364"/>
      <c r="AE73" s="364"/>
      <c r="AF73" s="364"/>
      <c r="AG73" s="364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2"/>
      <c r="BG73" s="362"/>
      <c r="BH73" s="362"/>
      <c r="BI73" s="362"/>
      <c r="BJ73" s="362"/>
      <c r="BK73" s="362"/>
      <c r="BL73" s="362"/>
      <c r="BM73" s="362"/>
      <c r="BN73" s="362"/>
      <c r="BO73" s="362"/>
      <c r="BP73" s="362"/>
      <c r="BQ73" s="362"/>
      <c r="BR73" s="362"/>
      <c r="BS73" s="362"/>
      <c r="BT73" s="362"/>
      <c r="BU73" s="362"/>
      <c r="BV73" s="362"/>
      <c r="BW73" s="362"/>
      <c r="BX73" s="362"/>
      <c r="BY73" s="362"/>
      <c r="BZ73" s="362"/>
      <c r="CA73" s="362"/>
      <c r="CB73" s="362"/>
      <c r="CC73" s="362"/>
      <c r="CD73" s="362"/>
      <c r="CE73" s="362"/>
      <c r="CF73" s="362"/>
      <c r="CG73" s="362"/>
      <c r="CH73" s="362"/>
      <c r="CI73" s="362"/>
      <c r="CJ73" s="362"/>
      <c r="CK73" s="362"/>
      <c r="CL73" s="362"/>
      <c r="CM73" s="362"/>
      <c r="CN73" s="362"/>
      <c r="CO73" s="362"/>
      <c r="CP73" s="362"/>
      <c r="CQ73" s="362"/>
      <c r="CR73" s="362"/>
      <c r="CS73" s="362"/>
      <c r="CT73" s="362"/>
      <c r="CU73" s="362"/>
      <c r="CV73" s="362"/>
      <c r="CW73" s="362"/>
      <c r="CX73" s="362"/>
      <c r="CY73" s="362"/>
    </row>
    <row r="74" spans="1:103" ht="33.950000000000003" customHeight="1" x14ac:dyDescent="0.2">
      <c r="A74" s="134" t="s">
        <v>1096</v>
      </c>
      <c r="B74" s="91" t="s">
        <v>20</v>
      </c>
      <c r="C74" s="91" t="s">
        <v>634</v>
      </c>
      <c r="D74" s="91" t="s">
        <v>22</v>
      </c>
      <c r="E74" s="91" t="s">
        <v>635</v>
      </c>
      <c r="F74" s="91" t="s">
        <v>636</v>
      </c>
      <c r="G74" s="141" t="s">
        <v>637</v>
      </c>
      <c r="H74" s="91" t="s">
        <v>638</v>
      </c>
      <c r="I74" s="283">
        <v>28800</v>
      </c>
      <c r="J74" s="86"/>
      <c r="K74" s="86"/>
      <c r="L74" s="91" t="s">
        <v>519</v>
      </c>
      <c r="M74" s="284">
        <v>41593</v>
      </c>
      <c r="N74" s="284">
        <v>41774</v>
      </c>
      <c r="O74" s="285" t="str">
        <f ca="1">IF(N75="INDETERMINADO","N/A",IF(L74="ENCERRADO","X",N74-TODAY()))</f>
        <v>X</v>
      </c>
      <c r="P74" s="91" t="s">
        <v>420</v>
      </c>
      <c r="Q74" s="91" t="s">
        <v>639</v>
      </c>
      <c r="R74" s="91" t="s">
        <v>30</v>
      </c>
      <c r="S74" s="91" t="s">
        <v>87</v>
      </c>
      <c r="T74" s="91" t="s">
        <v>30</v>
      </c>
      <c r="U74" s="91" t="s">
        <v>43</v>
      </c>
      <c r="V74" s="167" t="s">
        <v>1095</v>
      </c>
      <c r="W74" s="184"/>
      <c r="X74" s="363"/>
      <c r="Y74" s="363"/>
      <c r="Z74" s="363"/>
      <c r="AA74" s="363"/>
      <c r="AB74" s="364"/>
      <c r="AC74" s="364"/>
      <c r="AD74" s="364"/>
      <c r="AE74" s="364"/>
      <c r="AF74" s="364"/>
      <c r="AG74" s="364"/>
      <c r="AH74" s="362"/>
      <c r="AI74" s="362"/>
      <c r="AJ74" s="362"/>
      <c r="AK74" s="362"/>
      <c r="AL74" s="362"/>
      <c r="AM74" s="362"/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2"/>
      <c r="BD74" s="362"/>
      <c r="BE74" s="362"/>
      <c r="BF74" s="362"/>
      <c r="BG74" s="362"/>
      <c r="BH74" s="362"/>
      <c r="BI74" s="362"/>
      <c r="BJ74" s="362"/>
      <c r="BK74" s="362"/>
      <c r="BL74" s="362"/>
      <c r="BM74" s="362"/>
      <c r="BN74" s="362"/>
      <c r="BO74" s="362"/>
      <c r="BP74" s="362"/>
      <c r="BQ74" s="362"/>
      <c r="BR74" s="362"/>
      <c r="BS74" s="362"/>
      <c r="BT74" s="362"/>
      <c r="BU74" s="362"/>
      <c r="BV74" s="362"/>
      <c r="BW74" s="362"/>
      <c r="BX74" s="362"/>
      <c r="BY74" s="362"/>
      <c r="BZ74" s="362"/>
      <c r="CA74" s="362"/>
      <c r="CB74" s="362"/>
      <c r="CC74" s="362"/>
      <c r="CD74" s="362"/>
      <c r="CE74" s="362"/>
      <c r="CF74" s="362"/>
      <c r="CG74" s="362"/>
      <c r="CH74" s="362"/>
      <c r="CI74" s="362"/>
      <c r="CJ74" s="362"/>
      <c r="CK74" s="362"/>
      <c r="CL74" s="362"/>
      <c r="CM74" s="362"/>
      <c r="CN74" s="362"/>
      <c r="CO74" s="362"/>
      <c r="CP74" s="362"/>
      <c r="CQ74" s="362"/>
      <c r="CR74" s="362"/>
      <c r="CS74" s="362"/>
      <c r="CT74" s="362"/>
      <c r="CU74" s="362"/>
      <c r="CV74" s="362"/>
      <c r="CW74" s="362"/>
      <c r="CX74" s="362"/>
      <c r="CY74" s="362"/>
    </row>
    <row r="75" spans="1:103" ht="33.950000000000003" customHeight="1" x14ac:dyDescent="0.2">
      <c r="A75" s="165" t="str">
        <f ca="1">IF((O75="X"),"■",IF(OR((O75&gt;=120),(O75="N/A")),"▲",IF(AND((O75&gt;=90),(O75&lt;120)),"►",IF(AND((O75&lt;90),(O75&gt;=0)),"◄",IF((O75&lt;0),"▼","")))))</f>
        <v>■</v>
      </c>
      <c r="B75" s="75" t="s">
        <v>20</v>
      </c>
      <c r="C75" s="75" t="s">
        <v>616</v>
      </c>
      <c r="D75" s="75" t="s">
        <v>22</v>
      </c>
      <c r="E75" s="75" t="s">
        <v>571</v>
      </c>
      <c r="F75" s="75" t="s">
        <v>617</v>
      </c>
      <c r="G75" s="146" t="s">
        <v>618</v>
      </c>
      <c r="H75" s="81" t="s">
        <v>619</v>
      </c>
      <c r="I75" s="76">
        <v>34625</v>
      </c>
      <c r="J75" s="170"/>
      <c r="K75" s="170"/>
      <c r="L75" s="75" t="s">
        <v>519</v>
      </c>
      <c r="M75" s="84">
        <v>41404</v>
      </c>
      <c r="N75" s="84">
        <v>41769</v>
      </c>
      <c r="O75" s="75" t="str">
        <f ca="1">IF((N75="INDETERMINADO"),"N/A",IF((L75="ENCERRADO"),"X",(N75-TODAY())))</f>
        <v>X</v>
      </c>
      <c r="P75" s="75" t="s">
        <v>420</v>
      </c>
      <c r="Q75" s="82" t="s">
        <v>620</v>
      </c>
      <c r="R75" s="75" t="s">
        <v>30</v>
      </c>
      <c r="S75" s="75" t="s">
        <v>31</v>
      </c>
      <c r="T75" s="75" t="s">
        <v>30</v>
      </c>
      <c r="U75" s="75" t="s">
        <v>43</v>
      </c>
      <c r="V75" s="75" t="str">
        <f>HYPERLINK("https://drive.google.com/?tab=mo&amp;authuser=0#folders/0B3Ehz8d35IafWUFhWXhKM1M5TWs","VISUALIZAR")</f>
        <v>VISUALIZAR</v>
      </c>
      <c r="W75" s="184"/>
      <c r="X75" s="363"/>
      <c r="Y75" s="363"/>
      <c r="Z75" s="363"/>
      <c r="AA75" s="363"/>
      <c r="AB75" s="364"/>
      <c r="AC75" s="364"/>
      <c r="AD75" s="364"/>
      <c r="AE75" s="364"/>
      <c r="AF75" s="364"/>
      <c r="AG75" s="364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2"/>
      <c r="BD75" s="362"/>
      <c r="BE75" s="362"/>
      <c r="BF75" s="362"/>
      <c r="BG75" s="362"/>
      <c r="BH75" s="362"/>
      <c r="BI75" s="362"/>
      <c r="BJ75" s="362"/>
      <c r="BK75" s="362"/>
      <c r="BL75" s="362"/>
      <c r="BM75" s="362"/>
      <c r="BN75" s="362"/>
      <c r="BO75" s="362"/>
      <c r="BP75" s="362"/>
      <c r="BQ75" s="362"/>
      <c r="BR75" s="362"/>
      <c r="BS75" s="362"/>
      <c r="BT75" s="362"/>
      <c r="BU75" s="362"/>
      <c r="BV75" s="362"/>
      <c r="BW75" s="362"/>
      <c r="BX75" s="362"/>
      <c r="BY75" s="362"/>
      <c r="BZ75" s="362"/>
      <c r="CA75" s="362"/>
      <c r="CB75" s="362"/>
      <c r="CC75" s="362"/>
      <c r="CD75" s="362"/>
      <c r="CE75" s="362"/>
      <c r="CF75" s="362"/>
      <c r="CG75" s="362"/>
      <c r="CH75" s="362"/>
      <c r="CI75" s="362"/>
      <c r="CJ75" s="362"/>
      <c r="CK75" s="362"/>
      <c r="CL75" s="362"/>
      <c r="CM75" s="362"/>
      <c r="CN75" s="362"/>
      <c r="CO75" s="362"/>
      <c r="CP75" s="362"/>
      <c r="CQ75" s="362"/>
      <c r="CR75" s="362"/>
      <c r="CS75" s="362"/>
      <c r="CT75" s="362"/>
      <c r="CU75" s="362"/>
      <c r="CV75" s="362"/>
      <c r="CW75" s="362"/>
      <c r="CX75" s="362"/>
      <c r="CY75" s="362"/>
    </row>
    <row r="76" spans="1:103" ht="33.950000000000003" customHeight="1" x14ac:dyDescent="0.2">
      <c r="A76" s="165" t="str">
        <f ca="1">IF((O76="X"),"■",IF(OR((O76&gt;=120),(O76="N/A")),"▲",IF(AND((O76&gt;=90),(O76&lt;120)),"►",IF(AND((O76&lt;90),(O76&gt;=0)),"◄",IF((O76&lt;0),"▼","")))))</f>
        <v>■</v>
      </c>
      <c r="B76" s="75" t="s">
        <v>20</v>
      </c>
      <c r="C76" s="75" t="s">
        <v>616</v>
      </c>
      <c r="D76" s="75" t="s">
        <v>22</v>
      </c>
      <c r="E76" s="75" t="s">
        <v>566</v>
      </c>
      <c r="F76" s="75" t="s">
        <v>621</v>
      </c>
      <c r="G76" s="146" t="s">
        <v>622</v>
      </c>
      <c r="H76" s="81" t="s">
        <v>623</v>
      </c>
      <c r="I76" s="76">
        <v>19450</v>
      </c>
      <c r="J76" s="170"/>
      <c r="K76" s="170"/>
      <c r="L76" s="75" t="s">
        <v>519</v>
      </c>
      <c r="M76" s="84">
        <v>41404</v>
      </c>
      <c r="N76" s="84">
        <v>41769</v>
      </c>
      <c r="O76" s="75" t="str">
        <f ca="1">IF((N76="INDETERMINADO"),"N/A",IF((L76="ENCERRADO"),"X",(N76-TODAY())))</f>
        <v>X</v>
      </c>
      <c r="P76" s="75" t="s">
        <v>624</v>
      </c>
      <c r="Q76" s="82" t="s">
        <v>625</v>
      </c>
      <c r="R76" s="75" t="s">
        <v>30</v>
      </c>
      <c r="S76" s="75" t="s">
        <v>30</v>
      </c>
      <c r="T76" s="75" t="s">
        <v>30</v>
      </c>
      <c r="U76" s="75" t="s">
        <v>33</v>
      </c>
      <c r="V76" s="75" t="str">
        <f>HYPERLINK("https://drive.google.com/?tab=mo&amp;authuser=0#folders/0B3Ehz8d35IafWUFhWXhKM1M5TWs","VISUALIZAR")</f>
        <v>VISUALIZAR</v>
      </c>
      <c r="W76" s="184" t="s">
        <v>1148</v>
      </c>
      <c r="X76" s="363"/>
      <c r="Y76" s="363"/>
      <c r="Z76" s="363"/>
      <c r="AA76" s="363"/>
      <c r="AB76" s="364"/>
      <c r="AC76" s="364"/>
      <c r="AD76" s="364"/>
      <c r="AE76" s="364"/>
      <c r="AF76" s="364"/>
      <c r="AG76" s="364"/>
      <c r="AH76" s="362"/>
      <c r="AI76" s="362"/>
      <c r="AJ76" s="362"/>
      <c r="AK76" s="362"/>
      <c r="AL76" s="362"/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2"/>
      <c r="BA76" s="362"/>
      <c r="BB76" s="362"/>
      <c r="BC76" s="362"/>
      <c r="BD76" s="362"/>
      <c r="BE76" s="362"/>
      <c r="BF76" s="362"/>
      <c r="BG76" s="362"/>
      <c r="BH76" s="362"/>
      <c r="BI76" s="362"/>
      <c r="BJ76" s="362"/>
      <c r="BK76" s="362"/>
      <c r="BL76" s="362"/>
      <c r="BM76" s="362"/>
      <c r="BN76" s="362"/>
      <c r="BO76" s="362"/>
      <c r="BP76" s="362"/>
      <c r="BQ76" s="362"/>
      <c r="BR76" s="362"/>
      <c r="BS76" s="362"/>
      <c r="BT76" s="362"/>
      <c r="BU76" s="362"/>
      <c r="BV76" s="362"/>
      <c r="BW76" s="362"/>
      <c r="BX76" s="362"/>
      <c r="BY76" s="362"/>
      <c r="BZ76" s="362"/>
      <c r="CA76" s="362"/>
      <c r="CB76" s="362"/>
      <c r="CC76" s="362"/>
      <c r="CD76" s="362"/>
      <c r="CE76" s="362"/>
      <c r="CF76" s="362"/>
      <c r="CG76" s="362"/>
      <c r="CH76" s="362"/>
      <c r="CI76" s="362"/>
      <c r="CJ76" s="362"/>
      <c r="CK76" s="362"/>
      <c r="CL76" s="362"/>
      <c r="CM76" s="362"/>
      <c r="CN76" s="362"/>
      <c r="CO76" s="362"/>
      <c r="CP76" s="362"/>
      <c r="CQ76" s="362"/>
      <c r="CR76" s="362"/>
      <c r="CS76" s="362"/>
      <c r="CT76" s="362"/>
      <c r="CU76" s="362"/>
      <c r="CV76" s="362"/>
      <c r="CW76" s="362"/>
      <c r="CX76" s="362"/>
      <c r="CY76" s="362"/>
    </row>
    <row r="77" spans="1:103" ht="33.950000000000003" customHeight="1" x14ac:dyDescent="0.2">
      <c r="A77" s="165" t="str">
        <f ca="1">IF((O77="X"),"■",IF(OR((O77&gt;=120),(O77="N/A")),"▲",IF(AND((O77&gt;=90),(O77&lt;120)),"►",IF(AND((O77&lt;90),(O77&gt;=0)),"◄",IF((O77&lt;0),"▼","")))))</f>
        <v>■</v>
      </c>
      <c r="B77" s="75" t="s">
        <v>20</v>
      </c>
      <c r="C77" s="75" t="s">
        <v>626</v>
      </c>
      <c r="D77" s="75" t="s">
        <v>22</v>
      </c>
      <c r="E77" s="75" t="s">
        <v>575</v>
      </c>
      <c r="F77" s="75" t="s">
        <v>627</v>
      </c>
      <c r="G77" s="146" t="s">
        <v>628</v>
      </c>
      <c r="H77" s="81" t="s">
        <v>629</v>
      </c>
      <c r="I77" s="76">
        <v>233705</v>
      </c>
      <c r="J77" s="170"/>
      <c r="K77" s="170"/>
      <c r="L77" s="75" t="s">
        <v>519</v>
      </c>
      <c r="M77" s="84">
        <v>41404</v>
      </c>
      <c r="N77" s="84">
        <v>41769</v>
      </c>
      <c r="O77" s="75" t="str">
        <f ca="1">IF((N77="INDETERMINADO"),"N/A",IF((L77="ENCERRADO"),"X",(N77-TODAY())))</f>
        <v>X</v>
      </c>
      <c r="P77" s="75" t="s">
        <v>420</v>
      </c>
      <c r="Q77" s="82" t="s">
        <v>630</v>
      </c>
      <c r="R77" s="75" t="s">
        <v>30</v>
      </c>
      <c r="S77" s="75" t="s">
        <v>97</v>
      </c>
      <c r="T77" s="75" t="s">
        <v>30</v>
      </c>
      <c r="U77" s="75" t="s">
        <v>43</v>
      </c>
      <c r="V77" s="75" t="str">
        <f>HYPERLINK("https://drive.google.com/folderview?id=0Bw19ATw30pOSN2x4cndldXRPems&amp;usp=sharing","VISUALIZAR")</f>
        <v>VISUALIZAR</v>
      </c>
      <c r="W77" s="184"/>
      <c r="X77" s="363"/>
      <c r="Y77" s="363"/>
      <c r="Z77" s="363"/>
      <c r="AA77" s="363"/>
      <c r="AB77" s="364"/>
      <c r="AC77" s="364"/>
      <c r="AD77" s="364"/>
      <c r="AE77" s="364"/>
      <c r="AF77" s="364"/>
      <c r="AG77" s="364"/>
      <c r="AH77" s="362"/>
      <c r="AI77" s="362"/>
      <c r="AJ77" s="362"/>
      <c r="AK77" s="362"/>
      <c r="AL77" s="362"/>
      <c r="AM77" s="362"/>
      <c r="AN77" s="362"/>
      <c r="AO77" s="362"/>
      <c r="AP77" s="362"/>
      <c r="AQ77" s="362"/>
      <c r="AR77" s="362"/>
      <c r="AS77" s="362"/>
      <c r="AT77" s="362"/>
      <c r="AU77" s="362"/>
      <c r="AV77" s="362"/>
      <c r="AW77" s="362"/>
      <c r="AX77" s="362"/>
      <c r="AY77" s="362"/>
      <c r="AZ77" s="362"/>
      <c r="BA77" s="362"/>
      <c r="BB77" s="362"/>
      <c r="BC77" s="362"/>
      <c r="BD77" s="362"/>
      <c r="BE77" s="362"/>
      <c r="BF77" s="362"/>
      <c r="BG77" s="362"/>
      <c r="BH77" s="362"/>
      <c r="BI77" s="362"/>
      <c r="BJ77" s="362"/>
      <c r="BK77" s="362"/>
      <c r="BL77" s="362"/>
      <c r="BM77" s="362"/>
      <c r="BN77" s="362"/>
      <c r="BO77" s="362"/>
      <c r="BP77" s="362"/>
      <c r="BQ77" s="362"/>
      <c r="BR77" s="362"/>
      <c r="BS77" s="362"/>
      <c r="BT77" s="362"/>
      <c r="BU77" s="362"/>
      <c r="BV77" s="362"/>
      <c r="BW77" s="362"/>
      <c r="BX77" s="362"/>
      <c r="BY77" s="362"/>
      <c r="BZ77" s="362"/>
      <c r="CA77" s="362"/>
      <c r="CB77" s="362"/>
      <c r="CC77" s="362"/>
      <c r="CD77" s="362"/>
      <c r="CE77" s="362"/>
      <c r="CF77" s="362"/>
      <c r="CG77" s="362"/>
      <c r="CH77" s="362"/>
      <c r="CI77" s="362"/>
      <c r="CJ77" s="362"/>
      <c r="CK77" s="362"/>
      <c r="CL77" s="362"/>
      <c r="CM77" s="362"/>
      <c r="CN77" s="362"/>
      <c r="CO77" s="362"/>
      <c r="CP77" s="362"/>
      <c r="CQ77" s="362"/>
      <c r="CR77" s="362"/>
      <c r="CS77" s="362"/>
      <c r="CT77" s="362"/>
      <c r="CU77" s="362"/>
      <c r="CV77" s="362"/>
      <c r="CW77" s="362"/>
      <c r="CX77" s="362"/>
      <c r="CY77" s="362"/>
    </row>
    <row r="78" spans="1:103" ht="33.950000000000003" customHeight="1" x14ac:dyDescent="0.2">
      <c r="A78" s="165" t="str">
        <f ca="1">IF((O78="X"),"■",IF(OR((O78&gt;=120),(O78="N/A")),"▲",IF(AND((O78&gt;=90),(O78&lt;120)),"►",IF(AND((O78&lt;90),(O78&gt;=0)),"◄",IF((O78&lt;0),"▼","")))))</f>
        <v>■</v>
      </c>
      <c r="B78" s="75" t="s">
        <v>20</v>
      </c>
      <c r="C78" s="75" t="s">
        <v>616</v>
      </c>
      <c r="D78" s="75" t="s">
        <v>22</v>
      </c>
      <c r="E78" s="75" t="s">
        <v>562</v>
      </c>
      <c r="F78" s="75" t="s">
        <v>631</v>
      </c>
      <c r="G78" s="146" t="s">
        <v>632</v>
      </c>
      <c r="H78" s="81" t="s">
        <v>623</v>
      </c>
      <c r="I78" s="76">
        <v>1022340</v>
      </c>
      <c r="J78" s="170"/>
      <c r="K78" s="170"/>
      <c r="L78" s="75" t="s">
        <v>519</v>
      </c>
      <c r="M78" s="84">
        <v>41405</v>
      </c>
      <c r="N78" s="84">
        <v>41769</v>
      </c>
      <c r="O78" s="75" t="str">
        <f ca="1">IF((N78="INDETERMINADO"),"N/A",IF((L78="ENCERRADO"),"X",(N78-TODAY())))</f>
        <v>X</v>
      </c>
      <c r="P78" s="75" t="s">
        <v>624</v>
      </c>
      <c r="Q78" s="82" t="s">
        <v>633</v>
      </c>
      <c r="R78" s="75" t="s">
        <v>30</v>
      </c>
      <c r="S78" s="75" t="s">
        <v>31</v>
      </c>
      <c r="T78" s="75" t="s">
        <v>30</v>
      </c>
      <c r="U78" s="75" t="s">
        <v>43</v>
      </c>
      <c r="V78" s="75" t="str">
        <f>HYPERLINK("https://drive.google.com/?tab=mo&amp;authuser=0#folders/0B3Ehz8d35IafWUFhWXhKM1M5TWs","VISUALIZAR")</f>
        <v>VISUALIZAR</v>
      </c>
      <c r="W78" s="184"/>
      <c r="X78" s="363"/>
      <c r="Y78" s="363"/>
      <c r="Z78" s="363"/>
      <c r="AA78" s="363"/>
      <c r="AB78" s="364"/>
      <c r="AC78" s="364"/>
      <c r="AD78" s="364"/>
      <c r="AE78" s="364"/>
      <c r="AF78" s="364"/>
      <c r="AG78" s="364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2"/>
      <c r="BG78" s="362"/>
      <c r="BH78" s="362"/>
      <c r="BI78" s="362"/>
      <c r="BJ78" s="362"/>
      <c r="BK78" s="362"/>
      <c r="BL78" s="362"/>
      <c r="BM78" s="362"/>
      <c r="BN78" s="362"/>
      <c r="BO78" s="362"/>
      <c r="BP78" s="362"/>
      <c r="BQ78" s="362"/>
      <c r="BR78" s="362"/>
      <c r="BS78" s="362"/>
      <c r="BT78" s="362"/>
      <c r="BU78" s="362"/>
      <c r="BV78" s="362"/>
      <c r="BW78" s="362"/>
      <c r="BX78" s="362"/>
      <c r="BY78" s="362"/>
      <c r="BZ78" s="362"/>
      <c r="CA78" s="362"/>
      <c r="CB78" s="362"/>
      <c r="CC78" s="362"/>
      <c r="CD78" s="362"/>
      <c r="CE78" s="362"/>
      <c r="CF78" s="362"/>
      <c r="CG78" s="362"/>
      <c r="CH78" s="362"/>
      <c r="CI78" s="362"/>
      <c r="CJ78" s="362"/>
      <c r="CK78" s="362"/>
      <c r="CL78" s="362"/>
      <c r="CM78" s="362"/>
      <c r="CN78" s="362"/>
      <c r="CO78" s="362"/>
      <c r="CP78" s="362"/>
      <c r="CQ78" s="362"/>
      <c r="CR78" s="362"/>
      <c r="CS78" s="362"/>
      <c r="CT78" s="362"/>
      <c r="CU78" s="362"/>
      <c r="CV78" s="362"/>
      <c r="CW78" s="362"/>
      <c r="CX78" s="362"/>
      <c r="CY78" s="362"/>
    </row>
    <row r="79" spans="1:103" ht="33.950000000000003" customHeight="1" x14ac:dyDescent="0.2">
      <c r="A79" s="134" t="s">
        <v>1096</v>
      </c>
      <c r="B79" s="91" t="s">
        <v>20</v>
      </c>
      <c r="C79" s="91" t="s">
        <v>616</v>
      </c>
      <c r="D79" s="91" t="s">
        <v>22</v>
      </c>
      <c r="E79" s="91" t="s">
        <v>571</v>
      </c>
      <c r="F79" s="91" t="s">
        <v>617</v>
      </c>
      <c r="G79" s="141" t="s">
        <v>618</v>
      </c>
      <c r="H79" s="91" t="s">
        <v>619</v>
      </c>
      <c r="I79" s="283">
        <v>34625</v>
      </c>
      <c r="J79" s="86"/>
      <c r="K79" s="86"/>
      <c r="L79" s="91" t="s">
        <v>519</v>
      </c>
      <c r="M79" s="284">
        <v>41404</v>
      </c>
      <c r="N79" s="284">
        <v>41769</v>
      </c>
      <c r="O79" s="285" t="str">
        <f ca="1">IF(N80="INDETERMINADO","N/A",IF(L80="ENCERRADO","X",N80-TODAY()))</f>
        <v>X</v>
      </c>
      <c r="P79" s="91" t="s">
        <v>420</v>
      </c>
      <c r="Q79" s="91" t="s">
        <v>620</v>
      </c>
      <c r="R79" s="91" t="s">
        <v>30</v>
      </c>
      <c r="S79" s="91" t="s">
        <v>31</v>
      </c>
      <c r="T79" s="91" t="s">
        <v>30</v>
      </c>
      <c r="U79" s="91" t="s">
        <v>43</v>
      </c>
      <c r="V79" s="167" t="s">
        <v>1095</v>
      </c>
      <c r="W79" s="184"/>
      <c r="X79" s="363"/>
      <c r="Y79" s="363"/>
      <c r="Z79" s="363"/>
      <c r="AA79" s="363"/>
      <c r="AB79" s="364"/>
      <c r="AC79" s="364"/>
      <c r="AD79" s="364"/>
      <c r="AE79" s="364"/>
      <c r="AF79" s="364"/>
      <c r="AG79" s="364"/>
      <c r="AH79" s="362"/>
      <c r="AI79" s="362"/>
      <c r="AJ79" s="362"/>
      <c r="AK79" s="362"/>
      <c r="AL79" s="362"/>
      <c r="AM79" s="362"/>
      <c r="AN79" s="362"/>
      <c r="AO79" s="362"/>
      <c r="AP79" s="362"/>
      <c r="AQ79" s="362"/>
      <c r="AR79" s="362"/>
      <c r="AS79" s="362"/>
      <c r="AT79" s="362"/>
      <c r="AU79" s="362"/>
      <c r="AV79" s="362"/>
      <c r="AW79" s="362"/>
      <c r="AX79" s="362"/>
      <c r="AY79" s="362"/>
      <c r="AZ79" s="362"/>
      <c r="BA79" s="362"/>
      <c r="BB79" s="362"/>
      <c r="BC79" s="362"/>
      <c r="BD79" s="362"/>
      <c r="BE79" s="362"/>
      <c r="BF79" s="362"/>
      <c r="BG79" s="362"/>
      <c r="BH79" s="362"/>
      <c r="BI79" s="362"/>
      <c r="BJ79" s="362"/>
      <c r="BK79" s="362"/>
      <c r="BL79" s="362"/>
      <c r="BM79" s="362"/>
      <c r="BN79" s="362"/>
      <c r="BO79" s="362"/>
      <c r="BP79" s="362"/>
      <c r="BQ79" s="362"/>
      <c r="BR79" s="362"/>
      <c r="BS79" s="362"/>
      <c r="BT79" s="362"/>
      <c r="BU79" s="362"/>
      <c r="BV79" s="362"/>
      <c r="BW79" s="362"/>
      <c r="BX79" s="362"/>
      <c r="BY79" s="362"/>
      <c r="BZ79" s="362"/>
      <c r="CA79" s="362"/>
      <c r="CB79" s="362"/>
      <c r="CC79" s="362"/>
      <c r="CD79" s="362"/>
      <c r="CE79" s="362"/>
      <c r="CF79" s="362"/>
      <c r="CG79" s="362"/>
      <c r="CH79" s="362"/>
      <c r="CI79" s="362"/>
      <c r="CJ79" s="362"/>
      <c r="CK79" s="362"/>
      <c r="CL79" s="362"/>
      <c r="CM79" s="362"/>
      <c r="CN79" s="362"/>
      <c r="CO79" s="362"/>
      <c r="CP79" s="362"/>
      <c r="CQ79" s="362"/>
      <c r="CR79" s="362"/>
      <c r="CS79" s="362"/>
      <c r="CT79" s="362"/>
      <c r="CU79" s="362"/>
      <c r="CV79" s="362"/>
      <c r="CW79" s="362"/>
      <c r="CX79" s="362"/>
      <c r="CY79" s="362"/>
    </row>
    <row r="80" spans="1:103" ht="33.950000000000003" customHeight="1" x14ac:dyDescent="0.2">
      <c r="A80" s="134" t="s">
        <v>1096</v>
      </c>
      <c r="B80" s="91" t="s">
        <v>20</v>
      </c>
      <c r="C80" s="91" t="s">
        <v>616</v>
      </c>
      <c r="D80" s="91" t="s">
        <v>22</v>
      </c>
      <c r="E80" s="91" t="s">
        <v>566</v>
      </c>
      <c r="F80" s="91" t="s">
        <v>621</v>
      </c>
      <c r="G80" s="141" t="s">
        <v>622</v>
      </c>
      <c r="H80" s="91" t="s">
        <v>619</v>
      </c>
      <c r="I80" s="283">
        <v>19450</v>
      </c>
      <c r="J80" s="86"/>
      <c r="K80" s="86"/>
      <c r="L80" s="91" t="s">
        <v>519</v>
      </c>
      <c r="M80" s="284">
        <v>41404</v>
      </c>
      <c r="N80" s="284">
        <v>41769</v>
      </c>
      <c r="O80" s="285" t="str">
        <f ca="1">IF(N81="INDETERMINADO","N/A",IF(L81="ENCERRADO","X",N81-TODAY()))</f>
        <v>X</v>
      </c>
      <c r="P80" s="91" t="s">
        <v>624</v>
      </c>
      <c r="Q80" s="91" t="s">
        <v>625</v>
      </c>
      <c r="R80" s="91" t="s">
        <v>30</v>
      </c>
      <c r="S80" s="91" t="s">
        <v>30</v>
      </c>
      <c r="T80" s="91" t="s">
        <v>30</v>
      </c>
      <c r="U80" s="91" t="s">
        <v>33</v>
      </c>
      <c r="V80" s="167" t="s">
        <v>1095</v>
      </c>
      <c r="W80" s="184"/>
      <c r="X80" s="363"/>
      <c r="Y80" s="363"/>
      <c r="Z80" s="363"/>
      <c r="AA80" s="363"/>
      <c r="AB80" s="364"/>
      <c r="AC80" s="364"/>
      <c r="AD80" s="364"/>
      <c r="AE80" s="364"/>
      <c r="AF80" s="364"/>
      <c r="AG80" s="364"/>
      <c r="AH80" s="362"/>
      <c r="AI80" s="362"/>
      <c r="AJ80" s="362"/>
      <c r="AK80" s="362"/>
      <c r="AL80" s="362"/>
      <c r="AM80" s="362"/>
      <c r="AN80" s="362"/>
      <c r="AO80" s="362"/>
      <c r="AP80" s="362"/>
      <c r="AQ80" s="362"/>
      <c r="AR80" s="362"/>
      <c r="AS80" s="362"/>
      <c r="AT80" s="362"/>
      <c r="AU80" s="362"/>
      <c r="AV80" s="362"/>
      <c r="AW80" s="362"/>
      <c r="AX80" s="362"/>
      <c r="AY80" s="362"/>
      <c r="AZ80" s="362"/>
      <c r="BA80" s="362"/>
      <c r="BB80" s="362"/>
      <c r="BC80" s="362"/>
      <c r="BD80" s="362"/>
      <c r="BE80" s="362"/>
      <c r="BF80" s="362"/>
      <c r="BG80" s="362"/>
      <c r="BH80" s="362"/>
      <c r="BI80" s="362"/>
      <c r="BJ80" s="362"/>
      <c r="BK80" s="362"/>
      <c r="BL80" s="362"/>
      <c r="BM80" s="362"/>
      <c r="BN80" s="362"/>
      <c r="BO80" s="362"/>
      <c r="BP80" s="362"/>
      <c r="BQ80" s="362"/>
      <c r="BR80" s="362"/>
      <c r="BS80" s="362"/>
      <c r="BT80" s="362"/>
      <c r="BU80" s="362"/>
      <c r="BV80" s="362"/>
      <c r="BW80" s="362"/>
      <c r="BX80" s="362"/>
      <c r="BY80" s="362"/>
      <c r="BZ80" s="362"/>
      <c r="CA80" s="362"/>
      <c r="CB80" s="362"/>
      <c r="CC80" s="362"/>
      <c r="CD80" s="362"/>
      <c r="CE80" s="362"/>
      <c r="CF80" s="362"/>
      <c r="CG80" s="362"/>
      <c r="CH80" s="362"/>
      <c r="CI80" s="362"/>
      <c r="CJ80" s="362"/>
      <c r="CK80" s="362"/>
      <c r="CL80" s="362"/>
      <c r="CM80" s="362"/>
      <c r="CN80" s="362"/>
      <c r="CO80" s="362"/>
      <c r="CP80" s="362"/>
      <c r="CQ80" s="362"/>
      <c r="CR80" s="362"/>
      <c r="CS80" s="362"/>
      <c r="CT80" s="362"/>
      <c r="CU80" s="362"/>
      <c r="CV80" s="362"/>
      <c r="CW80" s="362"/>
      <c r="CX80" s="362"/>
      <c r="CY80" s="362"/>
    </row>
    <row r="81" spans="1:859" ht="33.950000000000003" customHeight="1" x14ac:dyDescent="0.2">
      <c r="A81" s="134" t="s">
        <v>1096</v>
      </c>
      <c r="B81" s="91" t="s">
        <v>20</v>
      </c>
      <c r="C81" s="91" t="s">
        <v>626</v>
      </c>
      <c r="D81" s="91" t="s">
        <v>22</v>
      </c>
      <c r="E81" s="91" t="s">
        <v>575</v>
      </c>
      <c r="F81" s="91" t="s">
        <v>627</v>
      </c>
      <c r="G81" s="141" t="s">
        <v>628</v>
      </c>
      <c r="H81" s="91" t="s">
        <v>629</v>
      </c>
      <c r="I81" s="283">
        <v>233705</v>
      </c>
      <c r="J81" s="86"/>
      <c r="K81" s="86"/>
      <c r="L81" s="91" t="s">
        <v>519</v>
      </c>
      <c r="M81" s="284">
        <v>41404</v>
      </c>
      <c r="N81" s="284">
        <v>41769</v>
      </c>
      <c r="O81" s="285" t="str">
        <f ca="1">IF(N82="INDETERMINADO","N/A",IF(L82="ENCERRADO","X",N82-TODAY()))</f>
        <v>X</v>
      </c>
      <c r="P81" s="91" t="s">
        <v>420</v>
      </c>
      <c r="Q81" s="91" t="s">
        <v>630</v>
      </c>
      <c r="R81" s="91" t="s">
        <v>30</v>
      </c>
      <c r="S81" s="91" t="s">
        <v>97</v>
      </c>
      <c r="T81" s="91" t="s">
        <v>30</v>
      </c>
      <c r="U81" s="91" t="s">
        <v>43</v>
      </c>
      <c r="V81" s="167" t="s">
        <v>1095</v>
      </c>
      <c r="W81" s="184"/>
      <c r="X81" s="363"/>
      <c r="Y81" s="363"/>
      <c r="Z81" s="363"/>
      <c r="AA81" s="363"/>
      <c r="AB81" s="364"/>
      <c r="AC81" s="364"/>
      <c r="AD81" s="364"/>
      <c r="AE81" s="364"/>
      <c r="AF81" s="364"/>
      <c r="AG81" s="364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2"/>
      <c r="AZ81" s="362"/>
      <c r="BA81" s="362"/>
      <c r="BB81" s="362"/>
      <c r="BC81" s="362"/>
      <c r="BD81" s="362"/>
      <c r="BE81" s="362"/>
      <c r="BF81" s="362"/>
      <c r="BG81" s="362"/>
      <c r="BH81" s="362"/>
      <c r="BI81" s="362"/>
      <c r="BJ81" s="362"/>
      <c r="BK81" s="362"/>
      <c r="BL81" s="362"/>
      <c r="BM81" s="362"/>
      <c r="BN81" s="362"/>
      <c r="BO81" s="362"/>
      <c r="BP81" s="362"/>
      <c r="BQ81" s="362"/>
      <c r="BR81" s="362"/>
      <c r="BS81" s="362"/>
      <c r="BT81" s="362"/>
      <c r="BU81" s="362"/>
      <c r="BV81" s="362"/>
      <c r="BW81" s="362"/>
      <c r="BX81" s="362"/>
      <c r="BY81" s="362"/>
      <c r="BZ81" s="362"/>
      <c r="CA81" s="362"/>
      <c r="CB81" s="362"/>
      <c r="CC81" s="362"/>
      <c r="CD81" s="362"/>
      <c r="CE81" s="362"/>
      <c r="CF81" s="362"/>
      <c r="CG81" s="362"/>
      <c r="CH81" s="362"/>
      <c r="CI81" s="362"/>
      <c r="CJ81" s="362"/>
      <c r="CK81" s="362"/>
      <c r="CL81" s="362"/>
      <c r="CM81" s="362"/>
      <c r="CN81" s="362"/>
      <c r="CO81" s="362"/>
      <c r="CP81" s="362"/>
      <c r="CQ81" s="362"/>
      <c r="CR81" s="362"/>
      <c r="CS81" s="362"/>
      <c r="CT81" s="362"/>
      <c r="CU81" s="362"/>
      <c r="CV81" s="362"/>
      <c r="CW81" s="362"/>
      <c r="CX81" s="362"/>
      <c r="CY81" s="362"/>
    </row>
    <row r="82" spans="1:859" ht="33.950000000000003" customHeight="1" x14ac:dyDescent="0.2">
      <c r="A82" s="134" t="s">
        <v>1096</v>
      </c>
      <c r="B82" s="91" t="s">
        <v>20</v>
      </c>
      <c r="C82" s="91" t="s">
        <v>616</v>
      </c>
      <c r="D82" s="91" t="s">
        <v>22</v>
      </c>
      <c r="E82" s="91" t="s">
        <v>562</v>
      </c>
      <c r="F82" s="91" t="s">
        <v>631</v>
      </c>
      <c r="G82" s="141" t="s">
        <v>632</v>
      </c>
      <c r="H82" s="91" t="s">
        <v>619</v>
      </c>
      <c r="I82" s="283">
        <v>1022340</v>
      </c>
      <c r="J82" s="86"/>
      <c r="K82" s="86"/>
      <c r="L82" s="91" t="s">
        <v>519</v>
      </c>
      <c r="M82" s="284">
        <v>41405</v>
      </c>
      <c r="N82" s="284">
        <v>41769</v>
      </c>
      <c r="O82" s="285" t="str">
        <f ca="1">IF(N83="INDETERMINADO","N/A",IF(L83="ENCERRADO","X",N83-TODAY()))</f>
        <v>X</v>
      </c>
      <c r="P82" s="91" t="s">
        <v>624</v>
      </c>
      <c r="Q82" s="91" t="s">
        <v>633</v>
      </c>
      <c r="R82" s="91" t="s">
        <v>30</v>
      </c>
      <c r="S82" s="91" t="s">
        <v>31</v>
      </c>
      <c r="T82" s="91" t="s">
        <v>30</v>
      </c>
      <c r="U82" s="91" t="s">
        <v>43</v>
      </c>
      <c r="V82" s="167" t="s">
        <v>1095</v>
      </c>
      <c r="W82" s="184"/>
      <c r="X82" s="363"/>
      <c r="Y82" s="363"/>
      <c r="Z82" s="363"/>
      <c r="AA82" s="363"/>
      <c r="AB82" s="364"/>
      <c r="AC82" s="364"/>
      <c r="AD82" s="364"/>
      <c r="AE82" s="364"/>
      <c r="AF82" s="364"/>
      <c r="AG82" s="364"/>
      <c r="AH82" s="362"/>
      <c r="AI82" s="362"/>
      <c r="AJ82" s="362"/>
      <c r="AK82" s="362"/>
      <c r="AL82" s="362"/>
      <c r="AM82" s="362"/>
      <c r="AN82" s="362"/>
      <c r="AO82" s="362"/>
      <c r="AP82" s="362"/>
      <c r="AQ82" s="362"/>
      <c r="AR82" s="362"/>
      <c r="AS82" s="362"/>
      <c r="AT82" s="362"/>
      <c r="AU82" s="362"/>
      <c r="AV82" s="362"/>
      <c r="AW82" s="362"/>
      <c r="AX82" s="362"/>
      <c r="AY82" s="362"/>
      <c r="AZ82" s="362"/>
      <c r="BA82" s="362"/>
      <c r="BB82" s="362"/>
      <c r="BC82" s="362"/>
      <c r="BD82" s="362"/>
      <c r="BE82" s="362"/>
      <c r="BF82" s="362"/>
      <c r="BG82" s="362"/>
      <c r="BH82" s="362"/>
      <c r="BI82" s="362"/>
      <c r="BJ82" s="362"/>
      <c r="BK82" s="362"/>
      <c r="BL82" s="362"/>
      <c r="BM82" s="362"/>
      <c r="BN82" s="362"/>
      <c r="BO82" s="362"/>
      <c r="BP82" s="362"/>
      <c r="BQ82" s="362"/>
      <c r="BR82" s="362"/>
      <c r="BS82" s="362"/>
      <c r="BT82" s="362"/>
      <c r="BU82" s="362"/>
      <c r="BV82" s="362"/>
      <c r="BW82" s="362"/>
      <c r="BX82" s="362"/>
      <c r="BY82" s="362"/>
      <c r="BZ82" s="362"/>
      <c r="CA82" s="362"/>
      <c r="CB82" s="362"/>
      <c r="CC82" s="362"/>
      <c r="CD82" s="362"/>
      <c r="CE82" s="362"/>
      <c r="CF82" s="362"/>
      <c r="CG82" s="362"/>
      <c r="CH82" s="362"/>
      <c r="CI82" s="362"/>
      <c r="CJ82" s="362"/>
      <c r="CK82" s="362"/>
      <c r="CL82" s="362"/>
      <c r="CM82" s="362"/>
      <c r="CN82" s="362"/>
      <c r="CO82" s="362"/>
      <c r="CP82" s="362"/>
      <c r="CQ82" s="362"/>
      <c r="CR82" s="362"/>
      <c r="CS82" s="362"/>
      <c r="CT82" s="362"/>
      <c r="CU82" s="362"/>
      <c r="CV82" s="362"/>
      <c r="CW82" s="362"/>
      <c r="CX82" s="362"/>
      <c r="CY82" s="362"/>
    </row>
    <row r="83" spans="1:859" ht="33.950000000000003" customHeight="1" x14ac:dyDescent="0.2">
      <c r="A83" s="77" t="str">
        <f ca="1">IF((O83="X"),"■",IF(OR((O83&gt;=120),(O83="N/A")),"▲",IF(AND((O83&gt;=90),(O83&lt;120)),"►",IF(AND((O83&lt;90),(O83&gt;=0)),"◄",IF((O83&lt;0),"▼","")))))</f>
        <v>■</v>
      </c>
      <c r="B83" s="77" t="s">
        <v>20</v>
      </c>
      <c r="C83" s="77" t="s">
        <v>91</v>
      </c>
      <c r="D83" s="77" t="s">
        <v>22</v>
      </c>
      <c r="E83" s="77" t="s">
        <v>92</v>
      </c>
      <c r="F83" s="77" t="s">
        <v>93</v>
      </c>
      <c r="G83" s="146" t="s">
        <v>94</v>
      </c>
      <c r="H83" s="77" t="s">
        <v>95</v>
      </c>
      <c r="I83" s="92">
        <v>24000</v>
      </c>
      <c r="J83" s="201"/>
      <c r="K83" s="201">
        <f>I83-J83</f>
        <v>24000</v>
      </c>
      <c r="L83" s="91" t="s">
        <v>519</v>
      </c>
      <c r="M83" s="90">
        <v>41395</v>
      </c>
      <c r="N83" s="90">
        <v>41760</v>
      </c>
      <c r="O83" s="77" t="str">
        <f ca="1">IF((N83="INDETERMINADO"),"N/A",IF((L83="ENCERRADO"),"X",(N83-TODAY())))</f>
        <v>X</v>
      </c>
      <c r="P83" s="77" t="s">
        <v>50</v>
      </c>
      <c r="Q83" s="167" t="s">
        <v>96</v>
      </c>
      <c r="R83" s="77" t="s">
        <v>30</v>
      </c>
      <c r="S83" s="91" t="s">
        <v>167</v>
      </c>
      <c r="T83" s="77" t="s">
        <v>30</v>
      </c>
      <c r="U83" s="91" t="s">
        <v>43</v>
      </c>
      <c r="V83" s="167" t="s">
        <v>1095</v>
      </c>
      <c r="W83" s="184"/>
      <c r="X83" s="363"/>
      <c r="Y83" s="363"/>
      <c r="Z83" s="363"/>
      <c r="AA83" s="363"/>
      <c r="AB83" s="364"/>
      <c r="AC83" s="364"/>
      <c r="AD83" s="364"/>
      <c r="AE83" s="364"/>
      <c r="AF83" s="364"/>
      <c r="AG83" s="364"/>
      <c r="AH83" s="362"/>
      <c r="AI83" s="362"/>
      <c r="AJ83" s="362"/>
      <c r="AK83" s="362"/>
      <c r="AL83" s="362"/>
      <c r="AM83" s="362"/>
      <c r="AN83" s="362"/>
      <c r="AO83" s="362"/>
      <c r="AP83" s="362"/>
      <c r="AQ83" s="362"/>
      <c r="AR83" s="362"/>
      <c r="AS83" s="362"/>
      <c r="AT83" s="362"/>
      <c r="AU83" s="362"/>
      <c r="AV83" s="362"/>
      <c r="AW83" s="362"/>
      <c r="AX83" s="362"/>
      <c r="AY83" s="362"/>
      <c r="AZ83" s="362"/>
      <c r="BA83" s="362"/>
      <c r="BB83" s="362"/>
      <c r="BC83" s="362"/>
      <c r="BD83" s="362"/>
      <c r="BE83" s="362"/>
      <c r="BF83" s="362"/>
      <c r="BG83" s="362"/>
      <c r="BH83" s="362"/>
      <c r="BI83" s="362"/>
      <c r="BJ83" s="362"/>
      <c r="BK83" s="362"/>
      <c r="BL83" s="362"/>
      <c r="BM83" s="362"/>
      <c r="BN83" s="362"/>
      <c r="BO83" s="362"/>
      <c r="BP83" s="362"/>
      <c r="BQ83" s="362"/>
      <c r="BR83" s="362"/>
      <c r="BS83" s="362"/>
      <c r="BT83" s="362"/>
      <c r="BU83" s="362"/>
      <c r="BV83" s="362"/>
      <c r="BW83" s="362"/>
      <c r="BX83" s="362"/>
      <c r="BY83" s="362"/>
      <c r="BZ83" s="362"/>
      <c r="CA83" s="362"/>
      <c r="CB83" s="362"/>
      <c r="CC83" s="362"/>
      <c r="CD83" s="362"/>
      <c r="CE83" s="362"/>
      <c r="CF83" s="362"/>
      <c r="CG83" s="362"/>
      <c r="CH83" s="362"/>
      <c r="CI83" s="362"/>
      <c r="CJ83" s="362"/>
      <c r="CK83" s="362"/>
      <c r="CL83" s="362"/>
      <c r="CM83" s="362"/>
      <c r="CN83" s="362"/>
      <c r="CO83" s="362"/>
      <c r="CP83" s="362"/>
      <c r="CQ83" s="362"/>
      <c r="CR83" s="362"/>
      <c r="CS83" s="362"/>
      <c r="CT83" s="362"/>
      <c r="CU83" s="362"/>
      <c r="CV83" s="362"/>
      <c r="CW83" s="362"/>
      <c r="CX83" s="362"/>
      <c r="CY83" s="362"/>
    </row>
    <row r="84" spans="1:859" ht="33.950000000000003" customHeight="1" x14ac:dyDescent="0.2">
      <c r="A84" s="25" t="str">
        <f ca="1">IF((O84="X"),"■",IF(OR((O84&gt;=120),(O84="N/A")),"▲",IF(AND((O84&gt;=90),(O84&lt;120)),"►",IF(AND((O84&lt;90),(O84&gt;=0)),"◄",IF((O84&lt;0),"▼","")))))</f>
        <v>■</v>
      </c>
      <c r="B84" s="75" t="s">
        <v>20</v>
      </c>
      <c r="C84" s="75" t="s">
        <v>670</v>
      </c>
      <c r="D84" s="75" t="s">
        <v>22</v>
      </c>
      <c r="E84" s="75" t="s">
        <v>671</v>
      </c>
      <c r="F84" s="75" t="s">
        <v>672</v>
      </c>
      <c r="G84" s="146" t="s">
        <v>673</v>
      </c>
      <c r="H84" s="81" t="s">
        <v>674</v>
      </c>
      <c r="I84" s="76">
        <v>96999</v>
      </c>
      <c r="J84" s="86"/>
      <c r="K84" s="86"/>
      <c r="L84" s="75" t="s">
        <v>519</v>
      </c>
      <c r="M84" s="84">
        <v>41547</v>
      </c>
      <c r="N84" s="84">
        <v>41667</v>
      </c>
      <c r="O84" s="75" t="str">
        <f ca="1">IF((N84="INDETERMINADO"),"N/A",IF((L84="ENCERRADO"),"X",(N84-TODAY())))</f>
        <v>X</v>
      </c>
      <c r="P84" s="75"/>
      <c r="Q84" s="82"/>
      <c r="R84" s="75" t="s">
        <v>30</v>
      </c>
      <c r="S84" s="75" t="s">
        <v>30</v>
      </c>
      <c r="T84" s="75" t="s">
        <v>30</v>
      </c>
      <c r="U84" s="75" t="s">
        <v>30</v>
      </c>
      <c r="V84" s="75" t="str">
        <f>HYPERLINK("www.emater.df.gov.br","VISUALIZAR")</f>
        <v>VISUALIZAR</v>
      </c>
      <c r="W84" s="184"/>
      <c r="X84" s="363"/>
      <c r="Y84" s="363"/>
      <c r="Z84" s="363"/>
      <c r="AA84" s="363"/>
      <c r="AB84" s="364"/>
      <c r="AC84" s="364"/>
      <c r="AD84" s="364"/>
      <c r="AE84" s="364"/>
      <c r="AF84" s="364"/>
      <c r="AG84" s="364"/>
      <c r="AH84" s="362"/>
      <c r="AI84" s="362"/>
      <c r="AJ84" s="362"/>
      <c r="AK84" s="362"/>
      <c r="AL84" s="362"/>
      <c r="AM84" s="362"/>
      <c r="AN84" s="362"/>
      <c r="AO84" s="362"/>
      <c r="AP84" s="362"/>
      <c r="AQ84" s="362"/>
      <c r="AR84" s="362"/>
      <c r="AS84" s="362"/>
      <c r="AT84" s="362"/>
      <c r="AU84" s="362"/>
      <c r="AV84" s="362"/>
      <c r="AW84" s="362"/>
      <c r="AX84" s="362"/>
      <c r="AY84" s="362"/>
      <c r="AZ84" s="362"/>
      <c r="BA84" s="362"/>
      <c r="BB84" s="362"/>
      <c r="BC84" s="362"/>
      <c r="BD84" s="362"/>
      <c r="BE84" s="362"/>
      <c r="BF84" s="362"/>
      <c r="BG84" s="362"/>
      <c r="BH84" s="362"/>
      <c r="BI84" s="362"/>
      <c r="BJ84" s="362"/>
      <c r="BK84" s="362"/>
      <c r="BL84" s="362"/>
      <c r="BM84" s="362"/>
      <c r="BN84" s="362"/>
      <c r="BO84" s="362"/>
      <c r="BP84" s="362"/>
      <c r="BQ84" s="362"/>
      <c r="BR84" s="362"/>
      <c r="BS84" s="362"/>
      <c r="BT84" s="362"/>
      <c r="BU84" s="362"/>
      <c r="BV84" s="362"/>
      <c r="BW84" s="362"/>
      <c r="BX84" s="362"/>
      <c r="BY84" s="362"/>
      <c r="BZ84" s="362"/>
      <c r="CA84" s="362"/>
      <c r="CB84" s="362"/>
      <c r="CC84" s="362"/>
      <c r="CD84" s="362"/>
      <c r="CE84" s="362"/>
      <c r="CF84" s="362"/>
      <c r="CG84" s="362"/>
      <c r="CH84" s="362"/>
      <c r="CI84" s="362"/>
      <c r="CJ84" s="362"/>
      <c r="CK84" s="362"/>
      <c r="CL84" s="362"/>
      <c r="CM84" s="362"/>
      <c r="CN84" s="362"/>
      <c r="CO84" s="362"/>
      <c r="CP84" s="362"/>
      <c r="CQ84" s="362"/>
      <c r="CR84" s="362"/>
      <c r="CS84" s="362"/>
      <c r="CT84" s="362"/>
      <c r="CU84" s="362"/>
      <c r="CV84" s="362"/>
      <c r="CW84" s="362"/>
      <c r="CX84" s="362"/>
      <c r="CY84" s="362"/>
    </row>
    <row r="85" spans="1:859" ht="33.950000000000003" customHeight="1" x14ac:dyDescent="0.2">
      <c r="A85" s="25" t="str">
        <f ca="1">IF((O85="X"),"■",IF(OR((O85&gt;=120),(O85="N/A")),"▲",IF(AND((O85&gt;=90),(O85&lt;120)),"►",IF(AND((O85&lt;90),(O85&gt;=0)),"◄",IF((O85&lt;0),"▼","")))))</f>
        <v>■</v>
      </c>
      <c r="B85" s="75" t="s">
        <v>72</v>
      </c>
      <c r="C85" s="75" t="s">
        <v>668</v>
      </c>
      <c r="D85" s="75" t="s">
        <v>74</v>
      </c>
      <c r="E85" s="75" t="s">
        <v>669</v>
      </c>
      <c r="F85" s="75" t="s">
        <v>30</v>
      </c>
      <c r="G85" s="146" t="s">
        <v>547</v>
      </c>
      <c r="H85" s="81"/>
      <c r="I85" s="76" t="s">
        <v>30</v>
      </c>
      <c r="J85" s="86"/>
      <c r="K85" s="86"/>
      <c r="L85" s="75" t="s">
        <v>519</v>
      </c>
      <c r="M85" s="204" t="s">
        <v>30</v>
      </c>
      <c r="N85" s="84">
        <v>41639</v>
      </c>
      <c r="O85" s="75" t="str">
        <f ca="1">IF((N85="INDETERMINADO"),"N/A",IF((L85="ENCERRADO"),"X",(N85-TODAY())))</f>
        <v>X</v>
      </c>
      <c r="P85" s="75" t="s">
        <v>121</v>
      </c>
      <c r="Q85" s="82" t="s">
        <v>122</v>
      </c>
      <c r="R85" s="75" t="s">
        <v>30</v>
      </c>
      <c r="S85" s="75" t="s">
        <v>30</v>
      </c>
      <c r="T85" s="75" t="s">
        <v>30</v>
      </c>
      <c r="U85" s="75" t="s">
        <v>30</v>
      </c>
      <c r="V85" s="75" t="str">
        <f>HYPERLINK("www.emater.df.gov.br","VISUALIZAR")</f>
        <v>VISUALIZAR</v>
      </c>
      <c r="W85" s="184"/>
      <c r="X85" s="363"/>
      <c r="Y85" s="363"/>
      <c r="Z85" s="363"/>
      <c r="AA85" s="363"/>
      <c r="AB85" s="364"/>
      <c r="AC85" s="364"/>
      <c r="AD85" s="364"/>
      <c r="AE85" s="364"/>
      <c r="AF85" s="364"/>
      <c r="AG85" s="364"/>
      <c r="AH85" s="362"/>
      <c r="AI85" s="362"/>
      <c r="AJ85" s="362"/>
      <c r="AK85" s="362"/>
      <c r="AL85" s="362"/>
      <c r="AM85" s="362"/>
      <c r="AN85" s="362"/>
      <c r="AO85" s="362"/>
      <c r="AP85" s="362"/>
      <c r="AQ85" s="362"/>
      <c r="AR85" s="362"/>
      <c r="AS85" s="362"/>
      <c r="AT85" s="362"/>
      <c r="AU85" s="362"/>
      <c r="AV85" s="362"/>
      <c r="AW85" s="362"/>
      <c r="AX85" s="362"/>
      <c r="AY85" s="362"/>
      <c r="AZ85" s="362"/>
      <c r="BA85" s="362"/>
      <c r="BB85" s="362"/>
      <c r="BC85" s="362"/>
      <c r="BD85" s="362"/>
      <c r="BE85" s="362"/>
      <c r="BF85" s="362"/>
      <c r="BG85" s="362"/>
      <c r="BH85" s="362"/>
      <c r="BI85" s="362"/>
      <c r="BJ85" s="362"/>
      <c r="BK85" s="362"/>
      <c r="BL85" s="362"/>
      <c r="BM85" s="362"/>
      <c r="BN85" s="362"/>
      <c r="BO85" s="362"/>
      <c r="BP85" s="362"/>
      <c r="BQ85" s="362"/>
      <c r="BR85" s="362"/>
      <c r="BS85" s="362"/>
      <c r="BT85" s="362"/>
      <c r="BU85" s="362"/>
      <c r="BV85" s="362"/>
      <c r="BW85" s="362"/>
      <c r="BX85" s="362"/>
      <c r="BY85" s="362"/>
      <c r="BZ85" s="362"/>
      <c r="CA85" s="362"/>
      <c r="CB85" s="362"/>
      <c r="CC85" s="362"/>
      <c r="CD85" s="362"/>
      <c r="CE85" s="362"/>
      <c r="CF85" s="362"/>
      <c r="CG85" s="362"/>
      <c r="CH85" s="362"/>
      <c r="CI85" s="362"/>
      <c r="CJ85" s="362"/>
      <c r="CK85" s="362"/>
      <c r="CL85" s="362"/>
      <c r="CM85" s="362"/>
      <c r="CN85" s="362"/>
      <c r="CO85" s="362"/>
      <c r="CP85" s="362"/>
      <c r="CQ85" s="362"/>
      <c r="CR85" s="362"/>
      <c r="CS85" s="362"/>
      <c r="CT85" s="362"/>
      <c r="CU85" s="362"/>
      <c r="CV85" s="362"/>
      <c r="CW85" s="362"/>
      <c r="CX85" s="362"/>
      <c r="CY85" s="362"/>
    </row>
    <row r="86" spans="1:859" ht="33.950000000000003" customHeight="1" x14ac:dyDescent="0.2">
      <c r="A86" s="25" t="str">
        <f ca="1">IF((O86="X"),"■",IF(OR((O86&gt;=120),(O86="N/A")),"▲",IF(AND((O86&gt;=90),(O86&lt;120)),"►",IF(AND((O86&lt;90),(O86&gt;=0)),"◄",IF((O86&lt;0),"▼","")))))</f>
        <v>■</v>
      </c>
      <c r="B86" s="75" t="s">
        <v>20</v>
      </c>
      <c r="C86" s="75" t="s">
        <v>896</v>
      </c>
      <c r="D86" s="75" t="s">
        <v>22</v>
      </c>
      <c r="E86" s="75" t="s">
        <v>897</v>
      </c>
      <c r="F86" s="75" t="s">
        <v>432</v>
      </c>
      <c r="G86" s="146" t="s">
        <v>433</v>
      </c>
      <c r="H86" s="81" t="s">
        <v>434</v>
      </c>
      <c r="I86" s="76">
        <v>586483.6</v>
      </c>
      <c r="J86" s="86"/>
      <c r="K86" s="86"/>
      <c r="L86" s="75" t="s">
        <v>519</v>
      </c>
      <c r="M86" s="204"/>
      <c r="N86" s="84">
        <v>41639</v>
      </c>
      <c r="O86" s="75" t="str">
        <f ca="1">IF((N86="INDETERMINADO"),"N/A",IF((L86="ENCERRADO"),"X",(N86-TODAY())))</f>
        <v>X</v>
      </c>
      <c r="P86" s="75" t="s">
        <v>50</v>
      </c>
      <c r="Q86" s="82" t="s">
        <v>898</v>
      </c>
      <c r="R86" s="75" t="s">
        <v>30</v>
      </c>
      <c r="S86" s="75" t="s">
        <v>30</v>
      </c>
      <c r="T86" s="75" t="s">
        <v>30</v>
      </c>
      <c r="U86" s="75" t="s">
        <v>30</v>
      </c>
      <c r="V86" s="75" t="str">
        <f>HYPERLINK("www.emater.df.gov.br","VISUALIZAR")</f>
        <v>VISUALIZAR</v>
      </c>
      <c r="W86" s="184"/>
      <c r="X86" s="363"/>
      <c r="Y86" s="363"/>
      <c r="Z86" s="363"/>
      <c r="AA86" s="363"/>
      <c r="AB86" s="364"/>
      <c r="AC86" s="364"/>
      <c r="AD86" s="364"/>
      <c r="AE86" s="364"/>
      <c r="AF86" s="364"/>
      <c r="AG86" s="364"/>
      <c r="AH86" s="362"/>
      <c r="AI86" s="362"/>
      <c r="AJ86" s="362"/>
      <c r="AK86" s="362"/>
      <c r="AL86" s="362"/>
      <c r="AM86" s="362"/>
      <c r="AN86" s="362"/>
      <c r="AO86" s="362"/>
      <c r="AP86" s="362"/>
      <c r="AQ86" s="362"/>
      <c r="AR86" s="362"/>
      <c r="AS86" s="362"/>
      <c r="AT86" s="362"/>
      <c r="AU86" s="362"/>
      <c r="AV86" s="362"/>
      <c r="AW86" s="362"/>
      <c r="AX86" s="362"/>
      <c r="AY86" s="362"/>
      <c r="AZ86" s="362"/>
      <c r="BA86" s="362"/>
      <c r="BB86" s="362"/>
      <c r="BC86" s="362"/>
      <c r="BD86" s="362"/>
      <c r="BE86" s="362"/>
      <c r="BF86" s="362"/>
      <c r="BG86" s="362"/>
      <c r="BH86" s="362"/>
      <c r="BI86" s="362"/>
      <c r="BJ86" s="362"/>
      <c r="BK86" s="362"/>
      <c r="BL86" s="362"/>
      <c r="BM86" s="362"/>
      <c r="BN86" s="362"/>
      <c r="BO86" s="362"/>
      <c r="BP86" s="362"/>
      <c r="BQ86" s="362"/>
      <c r="BR86" s="362"/>
      <c r="BS86" s="362"/>
      <c r="BT86" s="362"/>
      <c r="BU86" s="362"/>
      <c r="BV86" s="362"/>
      <c r="BW86" s="362"/>
      <c r="BX86" s="362"/>
      <c r="BY86" s="362"/>
      <c r="BZ86" s="362"/>
      <c r="CA86" s="362"/>
      <c r="CB86" s="362"/>
      <c r="CC86" s="362"/>
      <c r="CD86" s="362"/>
      <c r="CE86" s="362"/>
      <c r="CF86" s="362"/>
      <c r="CG86" s="362"/>
      <c r="CH86" s="362"/>
      <c r="CI86" s="362"/>
      <c r="CJ86" s="362"/>
      <c r="CK86" s="362"/>
      <c r="CL86" s="362"/>
      <c r="CM86" s="362"/>
      <c r="CN86" s="362"/>
      <c r="CO86" s="362"/>
      <c r="CP86" s="362"/>
      <c r="CQ86" s="362"/>
      <c r="CR86" s="362"/>
      <c r="CS86" s="362"/>
      <c r="CT86" s="362"/>
      <c r="CU86" s="362"/>
      <c r="CV86" s="362"/>
      <c r="CW86" s="362"/>
      <c r="CX86" s="362"/>
      <c r="CY86" s="362"/>
    </row>
    <row r="87" spans="1:859" ht="33.950000000000003" customHeight="1" x14ac:dyDescent="0.2">
      <c r="A87" s="25" t="str">
        <f ca="1">IF((O87="X"),"■",IF(OR((O87&gt;=120),(O87="N/A")),"▲",IF(AND((O87&gt;=90),(O87&lt;120)),"►",IF(AND((O87&lt;90),(O87&gt;=0)),"◄",IF((O87&lt;0),"▼","")))))</f>
        <v>■</v>
      </c>
      <c r="B87" s="75" t="s">
        <v>20</v>
      </c>
      <c r="C87" s="75" t="s">
        <v>899</v>
      </c>
      <c r="D87" s="75" t="s">
        <v>22</v>
      </c>
      <c r="E87" s="75"/>
      <c r="F87" s="75" t="s">
        <v>900</v>
      </c>
      <c r="G87" s="146" t="s">
        <v>901</v>
      </c>
      <c r="H87" s="81" t="s">
        <v>902</v>
      </c>
      <c r="I87" s="76">
        <v>50000</v>
      </c>
      <c r="J87" s="79"/>
      <c r="K87" s="79"/>
      <c r="L87" s="75" t="s">
        <v>519</v>
      </c>
      <c r="M87" s="204"/>
      <c r="N87" s="84">
        <v>41639</v>
      </c>
      <c r="O87" s="75" t="str">
        <f ca="1">IF((N87="INDETERMINADO"),"N/A",IF((L87="ENCERRADO"),"X",(N87-TODAY())))</f>
        <v>X</v>
      </c>
      <c r="P87" s="75" t="s">
        <v>903</v>
      </c>
      <c r="Q87" s="82" t="s">
        <v>904</v>
      </c>
      <c r="R87" s="75" t="s">
        <v>30</v>
      </c>
      <c r="S87" s="75" t="s">
        <v>30</v>
      </c>
      <c r="T87" s="75" t="s">
        <v>30</v>
      </c>
      <c r="U87" s="75" t="s">
        <v>30</v>
      </c>
      <c r="V87" s="75" t="str">
        <f>HYPERLINK("www.emater.df.gov.br","VISUALIZAR")</f>
        <v>VISUALIZAR</v>
      </c>
      <c r="W87" s="184"/>
      <c r="X87" s="363"/>
      <c r="Y87" s="363"/>
      <c r="Z87" s="363"/>
      <c r="AA87" s="363"/>
      <c r="AB87" s="364"/>
      <c r="AC87" s="364"/>
      <c r="AD87" s="364"/>
      <c r="AE87" s="364"/>
      <c r="AF87" s="364"/>
      <c r="AG87" s="364"/>
      <c r="AH87" s="362"/>
      <c r="AI87" s="362"/>
      <c r="AJ87" s="362"/>
      <c r="AK87" s="362"/>
      <c r="AL87" s="362"/>
      <c r="AM87" s="362"/>
      <c r="AN87" s="362"/>
      <c r="AO87" s="362"/>
      <c r="AP87" s="362"/>
      <c r="AQ87" s="362"/>
      <c r="AR87" s="362"/>
      <c r="AS87" s="362"/>
      <c r="AT87" s="362"/>
      <c r="AU87" s="362"/>
      <c r="AV87" s="362"/>
      <c r="AW87" s="362"/>
      <c r="AX87" s="362"/>
      <c r="AY87" s="362"/>
      <c r="AZ87" s="362"/>
      <c r="BA87" s="362"/>
      <c r="BB87" s="362"/>
      <c r="BC87" s="362"/>
      <c r="BD87" s="362"/>
      <c r="BE87" s="362"/>
      <c r="BF87" s="362"/>
      <c r="BG87" s="362"/>
      <c r="BH87" s="362"/>
      <c r="BI87" s="362"/>
      <c r="BJ87" s="362"/>
      <c r="BK87" s="362"/>
      <c r="BL87" s="362"/>
      <c r="BM87" s="362"/>
      <c r="BN87" s="362"/>
      <c r="BO87" s="362"/>
      <c r="BP87" s="362"/>
      <c r="BQ87" s="362"/>
      <c r="BR87" s="362"/>
      <c r="BS87" s="362"/>
      <c r="BT87" s="362"/>
      <c r="BU87" s="362"/>
      <c r="BV87" s="362"/>
      <c r="BW87" s="362"/>
      <c r="BX87" s="362"/>
      <c r="BY87" s="362"/>
      <c r="BZ87" s="362"/>
      <c r="CA87" s="362"/>
      <c r="CB87" s="362"/>
      <c r="CC87" s="362"/>
      <c r="CD87" s="362"/>
      <c r="CE87" s="362"/>
      <c r="CF87" s="362"/>
      <c r="CG87" s="362"/>
      <c r="CH87" s="362"/>
      <c r="CI87" s="362"/>
      <c r="CJ87" s="362"/>
      <c r="CK87" s="362"/>
      <c r="CL87" s="362"/>
      <c r="CM87" s="362"/>
      <c r="CN87" s="362"/>
      <c r="CO87" s="362"/>
      <c r="CP87" s="362"/>
      <c r="CQ87" s="362"/>
      <c r="CR87" s="362"/>
      <c r="CS87" s="362"/>
      <c r="CT87" s="362"/>
      <c r="CU87" s="362"/>
      <c r="CV87" s="362"/>
      <c r="CW87" s="362"/>
      <c r="CX87" s="362"/>
      <c r="CY87" s="362"/>
    </row>
    <row r="88" spans="1:859" ht="33.950000000000003" customHeight="1" x14ac:dyDescent="0.2">
      <c r="A88" s="25" t="str">
        <f ca="1">IF((O88="X"),"■",IF(OR((O88&gt;=120),(O88="N/A")),"▲",IF(AND((O88&gt;=90),(O88&lt;120)),"►",IF(AND((O88&lt;90),(O88&gt;=0)),"◄",IF((O88&lt;0),"▼","")))))</f>
        <v>■</v>
      </c>
      <c r="B88" s="75" t="s">
        <v>20</v>
      </c>
      <c r="C88" s="75" t="s">
        <v>905</v>
      </c>
      <c r="D88" s="75" t="s">
        <v>22</v>
      </c>
      <c r="E88" s="75" t="s">
        <v>906</v>
      </c>
      <c r="F88" s="75" t="s">
        <v>388</v>
      </c>
      <c r="G88" s="146" t="s">
        <v>389</v>
      </c>
      <c r="H88" s="81" t="s">
        <v>390</v>
      </c>
      <c r="I88" s="76">
        <v>90000</v>
      </c>
      <c r="J88" s="86"/>
      <c r="K88" s="86"/>
      <c r="L88" s="75" t="s">
        <v>519</v>
      </c>
      <c r="M88" s="204"/>
      <c r="N88" s="84">
        <v>41639</v>
      </c>
      <c r="O88" s="75" t="str">
        <f ca="1">IF((N88="INDETERMINADO"),"N/A",IF((L88="ENCERRADO"),"X",(N88-TODAY())))</f>
        <v>X</v>
      </c>
      <c r="P88" s="75" t="s">
        <v>65</v>
      </c>
      <c r="Q88" s="82" t="s">
        <v>907</v>
      </c>
      <c r="R88" s="75" t="s">
        <v>30</v>
      </c>
      <c r="S88" s="75" t="s">
        <v>30</v>
      </c>
      <c r="T88" s="75" t="s">
        <v>30</v>
      </c>
      <c r="U88" s="75" t="s">
        <v>30</v>
      </c>
      <c r="V88" s="75" t="str">
        <f>HYPERLINK("www.emater.df.gov.br","VISUALIZAR")</f>
        <v>VISUALIZAR</v>
      </c>
      <c r="W88" s="184"/>
      <c r="X88" s="363"/>
      <c r="Y88" s="363"/>
      <c r="Z88" s="363"/>
      <c r="AA88" s="363"/>
      <c r="AB88" s="364"/>
      <c r="AC88" s="364"/>
      <c r="AD88" s="364"/>
      <c r="AE88" s="364"/>
      <c r="AF88" s="364"/>
      <c r="AG88" s="364"/>
      <c r="AH88" s="362"/>
      <c r="AI88" s="362"/>
      <c r="AJ88" s="362"/>
      <c r="AK88" s="362"/>
      <c r="AL88" s="362"/>
      <c r="AM88" s="362"/>
      <c r="AN88" s="362"/>
      <c r="AO88" s="362"/>
      <c r="AP88" s="362"/>
      <c r="AQ88" s="362"/>
      <c r="AR88" s="362"/>
      <c r="AS88" s="362"/>
      <c r="AT88" s="362"/>
      <c r="AU88" s="362"/>
      <c r="AV88" s="362"/>
      <c r="AW88" s="362"/>
      <c r="AX88" s="362"/>
      <c r="AY88" s="362"/>
      <c r="AZ88" s="362"/>
      <c r="BA88" s="362"/>
      <c r="BB88" s="362"/>
      <c r="BC88" s="362"/>
      <c r="BD88" s="362"/>
      <c r="BE88" s="362"/>
      <c r="BF88" s="362"/>
      <c r="BG88" s="362"/>
      <c r="BH88" s="362"/>
      <c r="BI88" s="362"/>
      <c r="BJ88" s="362"/>
      <c r="BK88" s="362"/>
      <c r="BL88" s="362"/>
      <c r="BM88" s="362"/>
      <c r="BN88" s="362"/>
      <c r="BO88" s="362"/>
      <c r="BP88" s="362"/>
      <c r="BQ88" s="362"/>
      <c r="BR88" s="362"/>
      <c r="BS88" s="362"/>
      <c r="BT88" s="362"/>
      <c r="BU88" s="362"/>
      <c r="BV88" s="362"/>
      <c r="BW88" s="362"/>
      <c r="BX88" s="362"/>
      <c r="BY88" s="362"/>
      <c r="BZ88" s="362"/>
      <c r="CA88" s="362"/>
      <c r="CB88" s="362"/>
      <c r="CC88" s="362"/>
      <c r="CD88" s="362"/>
      <c r="CE88" s="362"/>
      <c r="CF88" s="362"/>
      <c r="CG88" s="362"/>
      <c r="CH88" s="362"/>
      <c r="CI88" s="362"/>
      <c r="CJ88" s="362"/>
      <c r="CK88" s="362"/>
      <c r="CL88" s="362"/>
      <c r="CM88" s="362"/>
      <c r="CN88" s="362"/>
      <c r="CO88" s="362"/>
      <c r="CP88" s="362"/>
      <c r="CQ88" s="362"/>
      <c r="CR88" s="362"/>
      <c r="CS88" s="362"/>
      <c r="CT88" s="362"/>
      <c r="CU88" s="362"/>
      <c r="CV88" s="362"/>
      <c r="CW88" s="362"/>
      <c r="CX88" s="362"/>
      <c r="CY88" s="362"/>
    </row>
    <row r="89" spans="1:859" ht="33.950000000000003" customHeight="1" x14ac:dyDescent="0.2">
      <c r="A89" s="25" t="str">
        <f ca="1">IF((O89="X"),"■",IF(OR((O89&gt;=120),(O89="N/A")),"▲",IF(AND((O89&gt;=90),(O89&lt;120)),"►",IF(AND((O89&lt;90),(O89&gt;=0)),"◄",IF((O89&lt;0),"▼","")))))</f>
        <v>■</v>
      </c>
      <c r="B89" s="75" t="s">
        <v>20</v>
      </c>
      <c r="C89" s="75" t="s">
        <v>892</v>
      </c>
      <c r="D89" s="75" t="s">
        <v>22</v>
      </c>
      <c r="E89" s="75" t="s">
        <v>893</v>
      </c>
      <c r="F89" s="75" t="s">
        <v>709</v>
      </c>
      <c r="G89" s="146" t="s">
        <v>894</v>
      </c>
      <c r="H89" s="81" t="s">
        <v>895</v>
      </c>
      <c r="I89" s="76">
        <v>375640</v>
      </c>
      <c r="J89" s="79"/>
      <c r="K89" s="79"/>
      <c r="L89" s="75" t="s">
        <v>519</v>
      </c>
      <c r="M89" s="204"/>
      <c r="N89" s="84">
        <v>41609</v>
      </c>
      <c r="O89" s="75" t="str">
        <f ca="1">IF((N89="INDETERMINADO"),"N/A",IF((L89="ENCERRADO"),"X",(N89-TODAY())))</f>
        <v>X</v>
      </c>
      <c r="P89" s="75" t="s">
        <v>78</v>
      </c>
      <c r="Q89" s="82" t="s">
        <v>789</v>
      </c>
      <c r="R89" s="75" t="s">
        <v>30</v>
      </c>
      <c r="S89" s="75" t="s">
        <v>30</v>
      </c>
      <c r="T89" s="75" t="s">
        <v>30</v>
      </c>
      <c r="U89" s="75" t="s">
        <v>30</v>
      </c>
      <c r="V89" s="75" t="str">
        <f>HYPERLINK("www.emater.df.gov.br","VISUALIZAR")</f>
        <v>VISUALIZAR</v>
      </c>
      <c r="W89" s="184"/>
      <c r="X89" s="363"/>
      <c r="Y89" s="363"/>
      <c r="Z89" s="363"/>
      <c r="AA89" s="363"/>
      <c r="AB89" s="364"/>
      <c r="AC89" s="364"/>
      <c r="AD89" s="364"/>
      <c r="AE89" s="364"/>
      <c r="AF89" s="364"/>
      <c r="AG89" s="364"/>
      <c r="AH89" s="362"/>
      <c r="AI89" s="362"/>
      <c r="AJ89" s="362"/>
      <c r="AK89" s="362"/>
      <c r="AL89" s="362"/>
      <c r="AM89" s="362"/>
      <c r="AN89" s="362"/>
      <c r="AO89" s="362"/>
      <c r="AP89" s="362"/>
      <c r="AQ89" s="362"/>
      <c r="AR89" s="362"/>
      <c r="AS89" s="362"/>
      <c r="AT89" s="362"/>
      <c r="AU89" s="362"/>
      <c r="AV89" s="362"/>
      <c r="AW89" s="362"/>
      <c r="AX89" s="362"/>
      <c r="AY89" s="362"/>
      <c r="AZ89" s="362"/>
      <c r="BA89" s="362"/>
      <c r="BB89" s="362"/>
      <c r="BC89" s="362"/>
      <c r="BD89" s="362"/>
      <c r="BE89" s="362"/>
      <c r="BF89" s="362"/>
      <c r="BG89" s="362"/>
      <c r="BH89" s="362"/>
      <c r="BI89" s="362"/>
      <c r="BJ89" s="362"/>
      <c r="BK89" s="362"/>
      <c r="BL89" s="362"/>
      <c r="BM89" s="362"/>
      <c r="BN89" s="362"/>
      <c r="BO89" s="362"/>
      <c r="BP89" s="362"/>
      <c r="BQ89" s="362"/>
      <c r="BR89" s="362"/>
      <c r="BS89" s="362"/>
      <c r="BT89" s="362"/>
      <c r="BU89" s="362"/>
      <c r="BV89" s="362"/>
      <c r="BW89" s="362"/>
      <c r="BX89" s="362"/>
      <c r="BY89" s="362"/>
      <c r="BZ89" s="362"/>
      <c r="CA89" s="362"/>
      <c r="CB89" s="362"/>
      <c r="CC89" s="362"/>
      <c r="CD89" s="362"/>
      <c r="CE89" s="362"/>
      <c r="CF89" s="362"/>
      <c r="CG89" s="362"/>
      <c r="CH89" s="362"/>
      <c r="CI89" s="362"/>
      <c r="CJ89" s="362"/>
      <c r="CK89" s="362"/>
      <c r="CL89" s="362"/>
      <c r="CM89" s="362"/>
      <c r="CN89" s="362"/>
      <c r="CO89" s="362"/>
      <c r="CP89" s="362"/>
      <c r="CQ89" s="362"/>
      <c r="CR89" s="362"/>
      <c r="CS89" s="362"/>
      <c r="CT89" s="362"/>
      <c r="CU89" s="362"/>
      <c r="CV89" s="362"/>
      <c r="CW89" s="362"/>
      <c r="CX89" s="362"/>
      <c r="CY89" s="362"/>
    </row>
    <row r="90" spans="1:859" s="111" customFormat="1" ht="33.950000000000003" customHeight="1" x14ac:dyDescent="0.2">
      <c r="A90" s="25" t="str">
        <f ca="1">IF((O90="X"),"■",IF(OR((O90&gt;=120),(O90="N/A")),"▲",IF(AND((O90&gt;=90),(O90&lt;120)),"►",IF(AND((O90&lt;90),(O90&gt;=0)),"◄",IF((O90&lt;0),"▼","")))))</f>
        <v>■</v>
      </c>
      <c r="B90" s="75" t="s">
        <v>20</v>
      </c>
      <c r="C90" s="75" t="s">
        <v>890</v>
      </c>
      <c r="D90" s="75" t="s">
        <v>22</v>
      </c>
      <c r="E90" s="75" t="s">
        <v>891</v>
      </c>
      <c r="F90" s="75" t="s">
        <v>823</v>
      </c>
      <c r="G90" s="146" t="s">
        <v>824</v>
      </c>
      <c r="H90" s="81" t="s">
        <v>825</v>
      </c>
      <c r="I90" s="76">
        <v>130000</v>
      </c>
      <c r="J90" s="79"/>
      <c r="K90" s="79"/>
      <c r="L90" s="75" t="s">
        <v>519</v>
      </c>
      <c r="M90" s="204"/>
      <c r="N90" s="84">
        <v>41591</v>
      </c>
      <c r="O90" s="75" t="str">
        <f ca="1">IF((N90="INDETERMINADO"),"N/A",IF((L90="ENCERRADO"),"X",(N90-TODAY())))</f>
        <v>X</v>
      </c>
      <c r="P90" s="75" t="s">
        <v>121</v>
      </c>
      <c r="Q90" s="82" t="s">
        <v>172</v>
      </c>
      <c r="R90" s="75" t="s">
        <v>30</v>
      </c>
      <c r="S90" s="75" t="s">
        <v>30</v>
      </c>
      <c r="T90" s="75" t="s">
        <v>30</v>
      </c>
      <c r="U90" s="75" t="s">
        <v>30</v>
      </c>
      <c r="V90" s="75" t="str">
        <f>HYPERLINK("www.emater.df.gov.br","VISUALIZAR")</f>
        <v>VISUALIZAR</v>
      </c>
      <c r="W90" s="184"/>
      <c r="X90" s="363"/>
      <c r="Y90" s="363"/>
      <c r="Z90" s="363"/>
      <c r="AA90" s="363"/>
      <c r="AB90" s="364"/>
      <c r="AC90" s="364"/>
      <c r="AD90" s="364"/>
      <c r="AE90" s="364"/>
      <c r="AF90" s="364"/>
      <c r="AG90" s="364"/>
      <c r="AH90" s="362"/>
      <c r="AI90" s="362"/>
      <c r="AJ90" s="362"/>
      <c r="AK90" s="362"/>
      <c r="AL90" s="362"/>
      <c r="AM90" s="362"/>
      <c r="AN90" s="362"/>
      <c r="AO90" s="362"/>
      <c r="AP90" s="362"/>
      <c r="AQ90" s="362"/>
      <c r="AR90" s="362"/>
      <c r="AS90" s="362"/>
      <c r="AT90" s="362"/>
      <c r="AU90" s="362"/>
      <c r="AV90" s="362"/>
      <c r="AW90" s="362"/>
      <c r="AX90" s="362"/>
      <c r="AY90" s="362"/>
      <c r="AZ90" s="362"/>
      <c r="BA90" s="362"/>
      <c r="BB90" s="362"/>
      <c r="BC90" s="362"/>
      <c r="BD90" s="362"/>
      <c r="BE90" s="362"/>
      <c r="BF90" s="362"/>
      <c r="BG90" s="362"/>
      <c r="BH90" s="362"/>
      <c r="BI90" s="362"/>
      <c r="BJ90" s="362"/>
      <c r="BK90" s="362"/>
      <c r="BL90" s="362"/>
      <c r="BM90" s="362"/>
      <c r="BN90" s="362"/>
      <c r="BO90" s="362"/>
      <c r="BP90" s="362"/>
      <c r="BQ90" s="362"/>
      <c r="BR90" s="362"/>
      <c r="BS90" s="362"/>
      <c r="BT90" s="362"/>
      <c r="BU90" s="362"/>
      <c r="BV90" s="362"/>
      <c r="BW90" s="362"/>
      <c r="BX90" s="362"/>
      <c r="BY90" s="362"/>
      <c r="BZ90" s="362"/>
      <c r="CA90" s="362"/>
      <c r="CB90" s="362"/>
      <c r="CC90" s="362"/>
      <c r="CD90" s="362"/>
      <c r="CE90" s="362"/>
      <c r="CF90" s="362"/>
      <c r="CG90" s="362"/>
      <c r="CH90" s="362"/>
      <c r="CI90" s="362"/>
      <c r="CJ90" s="362"/>
      <c r="CK90" s="362"/>
      <c r="CL90" s="362"/>
      <c r="CM90" s="362"/>
      <c r="CN90" s="362"/>
      <c r="CO90" s="362"/>
      <c r="CP90" s="362"/>
      <c r="CQ90" s="362"/>
      <c r="CR90" s="362"/>
      <c r="CS90" s="362"/>
      <c r="CT90" s="362"/>
      <c r="CU90" s="362"/>
      <c r="CV90" s="362"/>
      <c r="CW90" s="362"/>
      <c r="CX90" s="362"/>
      <c r="CY90" s="362"/>
      <c r="CZ90" s="125"/>
      <c r="DA90" s="125"/>
      <c r="DB90" s="125"/>
      <c r="DC90" s="125"/>
      <c r="DD90" s="125"/>
      <c r="DE90" s="125"/>
      <c r="DF90" s="125"/>
      <c r="DG90" s="125"/>
      <c r="DH90" s="125"/>
      <c r="DI90" s="125"/>
      <c r="DJ90" s="125"/>
      <c r="DK90" s="125"/>
      <c r="DL90" s="125"/>
      <c r="DM90" s="125"/>
      <c r="DN90" s="125"/>
      <c r="DO90" s="125"/>
      <c r="DP90" s="125"/>
      <c r="DQ90" s="125"/>
      <c r="DR90" s="125"/>
      <c r="DS90" s="125"/>
      <c r="DT90" s="125"/>
      <c r="DU90" s="125"/>
      <c r="DV90" s="125"/>
      <c r="DW90" s="125"/>
      <c r="DX90" s="125"/>
      <c r="DY90" s="125"/>
      <c r="DZ90" s="125"/>
      <c r="EA90" s="125"/>
      <c r="EB90" s="125"/>
      <c r="EC90" s="125"/>
      <c r="ED90" s="125"/>
      <c r="EE90" s="125"/>
      <c r="EF90" s="125"/>
      <c r="EG90" s="125"/>
      <c r="EH90" s="125"/>
      <c r="EI90" s="125"/>
      <c r="EJ90" s="125"/>
      <c r="EK90" s="125"/>
      <c r="EL90" s="125"/>
      <c r="EM90" s="125"/>
      <c r="EN90" s="125"/>
      <c r="EO90" s="125"/>
      <c r="EP90" s="125"/>
      <c r="EQ90" s="125"/>
      <c r="ER90" s="125"/>
      <c r="ES90" s="125"/>
      <c r="ET90" s="125"/>
      <c r="EU90" s="125"/>
      <c r="EV90" s="125"/>
      <c r="EW90" s="125"/>
      <c r="EX90" s="125"/>
      <c r="EY90" s="125"/>
      <c r="EZ90" s="125"/>
      <c r="FA90" s="125"/>
      <c r="FB90" s="125"/>
      <c r="FC90" s="125"/>
      <c r="FD90" s="125"/>
      <c r="FE90" s="125"/>
      <c r="FF90" s="125"/>
      <c r="FG90" s="125"/>
      <c r="FH90" s="125"/>
      <c r="FI90" s="125"/>
      <c r="FJ90" s="125"/>
      <c r="FK90" s="125"/>
      <c r="FL90" s="125"/>
      <c r="FM90" s="125"/>
      <c r="FN90" s="125"/>
      <c r="FO90" s="125"/>
      <c r="FP90" s="125"/>
      <c r="FQ90" s="125"/>
      <c r="FR90" s="125"/>
      <c r="FS90" s="125"/>
      <c r="FT90" s="125"/>
      <c r="FU90" s="125"/>
      <c r="FV90" s="125"/>
      <c r="FW90" s="125"/>
      <c r="FX90" s="125"/>
      <c r="FY90" s="125"/>
      <c r="FZ90" s="125"/>
      <c r="GA90" s="125"/>
      <c r="GB90" s="125"/>
      <c r="GC90" s="125"/>
      <c r="GD90" s="125"/>
      <c r="GE90" s="125"/>
      <c r="GF90" s="125"/>
      <c r="GG90" s="125"/>
      <c r="GH90" s="125"/>
      <c r="GI90" s="125"/>
      <c r="GJ90" s="125"/>
      <c r="GK90" s="125"/>
      <c r="GL90" s="125"/>
      <c r="GM90" s="125"/>
      <c r="GN90" s="125"/>
      <c r="GO90" s="125"/>
      <c r="GP90" s="125"/>
      <c r="GQ90" s="125"/>
      <c r="GR90" s="125"/>
      <c r="GS90" s="125"/>
      <c r="GT90" s="125"/>
      <c r="GU90" s="125"/>
      <c r="GV90" s="125"/>
      <c r="GW90" s="125"/>
      <c r="GX90" s="125"/>
      <c r="GY90" s="125"/>
      <c r="GZ90" s="125"/>
      <c r="HA90" s="125"/>
      <c r="HB90" s="125"/>
      <c r="HC90" s="125"/>
      <c r="HD90" s="125"/>
      <c r="HE90" s="125"/>
      <c r="HF90" s="125"/>
      <c r="HG90" s="125"/>
      <c r="HH90" s="125"/>
      <c r="HI90" s="125"/>
      <c r="HJ90" s="125"/>
      <c r="HK90" s="125"/>
      <c r="HL90" s="125"/>
      <c r="HM90" s="125"/>
      <c r="HN90" s="125"/>
      <c r="HO90" s="125"/>
      <c r="HP90" s="125"/>
      <c r="HQ90" s="125"/>
      <c r="HR90" s="125"/>
      <c r="HS90" s="125"/>
      <c r="HT90" s="125"/>
      <c r="HU90" s="125"/>
      <c r="HV90" s="125"/>
      <c r="HW90" s="125"/>
      <c r="HX90" s="125"/>
      <c r="HY90" s="125"/>
      <c r="HZ90" s="125"/>
      <c r="IA90" s="125"/>
      <c r="IB90" s="125"/>
      <c r="IC90" s="125"/>
      <c r="ID90" s="125"/>
      <c r="IE90" s="125"/>
      <c r="IF90" s="125"/>
      <c r="IG90" s="125"/>
      <c r="IH90" s="125"/>
      <c r="II90" s="125"/>
      <c r="IJ90" s="125"/>
      <c r="IK90" s="125"/>
      <c r="IL90" s="125"/>
      <c r="IM90" s="125"/>
      <c r="IN90" s="125"/>
      <c r="IO90" s="125"/>
      <c r="IP90" s="125"/>
      <c r="IQ90" s="125"/>
      <c r="IR90" s="125"/>
      <c r="IS90" s="125"/>
      <c r="IT90" s="125"/>
      <c r="IU90" s="125"/>
      <c r="IV90" s="125"/>
      <c r="IW90" s="125"/>
      <c r="IX90" s="125"/>
      <c r="IY90" s="125"/>
      <c r="IZ90" s="125"/>
      <c r="JA90" s="125"/>
      <c r="JB90" s="125"/>
      <c r="JC90" s="125"/>
      <c r="JD90" s="125"/>
      <c r="JE90" s="125"/>
      <c r="JF90" s="125"/>
      <c r="JG90" s="125"/>
      <c r="JH90" s="125"/>
      <c r="JI90" s="125"/>
      <c r="JJ90" s="125"/>
      <c r="JK90" s="125"/>
      <c r="JL90" s="125"/>
      <c r="JM90" s="125"/>
      <c r="JN90" s="125"/>
      <c r="JO90" s="125"/>
      <c r="JP90" s="125"/>
      <c r="JQ90" s="125"/>
      <c r="JR90" s="125"/>
      <c r="JS90" s="125"/>
      <c r="JT90" s="125"/>
      <c r="JU90" s="125"/>
      <c r="JV90" s="125"/>
      <c r="JW90" s="125"/>
      <c r="JX90" s="125"/>
      <c r="JY90" s="125"/>
      <c r="JZ90" s="125"/>
      <c r="KA90" s="125"/>
      <c r="KB90" s="125"/>
      <c r="KC90" s="125"/>
      <c r="KD90" s="125"/>
      <c r="KE90" s="125"/>
      <c r="KF90" s="125"/>
      <c r="KG90" s="125"/>
      <c r="KH90" s="125"/>
      <c r="KI90" s="125"/>
      <c r="KJ90" s="125"/>
      <c r="KK90" s="125"/>
      <c r="KL90" s="125"/>
      <c r="KM90" s="125"/>
      <c r="KN90" s="125"/>
      <c r="KO90" s="125"/>
      <c r="KP90" s="125"/>
      <c r="KQ90" s="125"/>
      <c r="KR90" s="125"/>
      <c r="KS90" s="125"/>
      <c r="KT90" s="125"/>
      <c r="KU90" s="125"/>
      <c r="KV90" s="125"/>
      <c r="KW90" s="125"/>
      <c r="KX90" s="125"/>
      <c r="KY90" s="125"/>
      <c r="KZ90" s="125"/>
      <c r="LA90" s="125"/>
      <c r="LB90" s="125"/>
      <c r="LC90" s="125"/>
      <c r="LD90" s="125"/>
      <c r="LE90" s="125"/>
      <c r="LF90" s="125"/>
      <c r="LG90" s="125"/>
      <c r="LH90" s="125"/>
      <c r="LI90" s="125"/>
      <c r="LJ90" s="125"/>
      <c r="LK90" s="125"/>
      <c r="LL90" s="125"/>
      <c r="LM90" s="125"/>
      <c r="LN90" s="125"/>
      <c r="LO90" s="125"/>
      <c r="LP90" s="125"/>
      <c r="LQ90" s="125"/>
      <c r="LR90" s="125"/>
      <c r="LS90" s="125"/>
      <c r="LT90" s="125"/>
      <c r="LU90" s="125"/>
      <c r="LV90" s="125"/>
      <c r="LW90" s="125"/>
      <c r="LX90" s="125"/>
      <c r="LY90" s="125"/>
      <c r="LZ90" s="125"/>
      <c r="MA90" s="125"/>
      <c r="MB90" s="125"/>
      <c r="MC90" s="125"/>
      <c r="MD90" s="125"/>
      <c r="ME90" s="125"/>
      <c r="MF90" s="125"/>
      <c r="MG90" s="125"/>
      <c r="MH90" s="125"/>
      <c r="MI90" s="125"/>
      <c r="MJ90" s="125"/>
      <c r="MK90" s="125"/>
      <c r="ML90" s="125"/>
      <c r="MM90" s="125"/>
      <c r="MN90" s="125"/>
      <c r="MO90" s="125"/>
      <c r="MP90" s="125"/>
      <c r="MQ90" s="125"/>
      <c r="MR90" s="125"/>
      <c r="MS90" s="125"/>
      <c r="MT90" s="125"/>
      <c r="MU90" s="125"/>
      <c r="MV90" s="125"/>
      <c r="MW90" s="125"/>
      <c r="MX90" s="125"/>
      <c r="MY90" s="125"/>
      <c r="MZ90" s="125"/>
      <c r="NA90" s="125"/>
      <c r="NB90" s="125"/>
      <c r="NC90" s="125"/>
      <c r="ND90" s="125"/>
      <c r="NE90" s="125"/>
      <c r="NF90" s="125"/>
      <c r="NG90" s="125"/>
      <c r="NH90" s="125"/>
      <c r="NI90" s="125"/>
      <c r="NJ90" s="125"/>
      <c r="NK90" s="125"/>
      <c r="NL90" s="125"/>
      <c r="NM90" s="125"/>
      <c r="NN90" s="125"/>
      <c r="NO90" s="125"/>
      <c r="NP90" s="125"/>
      <c r="NQ90" s="125"/>
      <c r="NR90" s="125"/>
      <c r="NS90" s="125"/>
      <c r="NT90" s="125"/>
      <c r="NU90" s="125"/>
      <c r="NV90" s="125"/>
      <c r="NW90" s="125"/>
      <c r="NX90" s="125"/>
      <c r="NY90" s="125"/>
      <c r="NZ90" s="125"/>
      <c r="OA90" s="125"/>
      <c r="OB90" s="125"/>
      <c r="OC90" s="125"/>
      <c r="OD90" s="125"/>
      <c r="OE90" s="125"/>
      <c r="OF90" s="125"/>
      <c r="OG90" s="125"/>
      <c r="OH90" s="125"/>
      <c r="OI90" s="125"/>
      <c r="OJ90" s="125"/>
      <c r="OK90" s="125"/>
      <c r="OL90" s="125"/>
      <c r="OM90" s="125"/>
      <c r="ON90" s="125"/>
      <c r="OO90" s="125"/>
      <c r="OP90" s="125"/>
      <c r="OQ90" s="125"/>
      <c r="OR90" s="125"/>
      <c r="OS90" s="125"/>
      <c r="OT90" s="125"/>
      <c r="OU90" s="125"/>
      <c r="OV90" s="125"/>
      <c r="OW90" s="125"/>
      <c r="OX90" s="125"/>
      <c r="OY90" s="125"/>
      <c r="OZ90" s="125"/>
      <c r="PA90" s="125"/>
      <c r="PB90" s="125"/>
      <c r="PC90" s="125"/>
      <c r="PD90" s="125"/>
      <c r="PE90" s="125"/>
      <c r="PF90" s="125"/>
      <c r="PG90" s="125"/>
      <c r="PH90" s="125"/>
      <c r="PI90" s="125"/>
      <c r="PJ90" s="125"/>
      <c r="PK90" s="125"/>
      <c r="PL90" s="125"/>
      <c r="PM90" s="125"/>
      <c r="PN90" s="125"/>
      <c r="PO90" s="125"/>
      <c r="PP90" s="125"/>
      <c r="PQ90" s="125"/>
      <c r="PR90" s="125"/>
      <c r="PS90" s="125"/>
      <c r="PT90" s="125"/>
      <c r="PU90" s="125"/>
      <c r="PV90" s="125"/>
      <c r="PW90" s="125"/>
      <c r="PX90" s="125"/>
      <c r="PY90" s="125"/>
      <c r="PZ90" s="125"/>
      <c r="QA90" s="125"/>
      <c r="QB90" s="125"/>
      <c r="QC90" s="125"/>
      <c r="QD90" s="125"/>
      <c r="QE90" s="125"/>
      <c r="QF90" s="125"/>
      <c r="QG90" s="125"/>
      <c r="QH90" s="125"/>
      <c r="QI90" s="125"/>
      <c r="QJ90" s="125"/>
      <c r="QK90" s="125"/>
      <c r="QL90" s="125"/>
      <c r="QM90" s="125"/>
      <c r="QN90" s="125"/>
      <c r="QO90" s="125"/>
      <c r="QP90" s="125"/>
      <c r="QQ90" s="125"/>
      <c r="QR90" s="125"/>
      <c r="QS90" s="125"/>
      <c r="QT90" s="125"/>
      <c r="QU90" s="125"/>
      <c r="QV90" s="125"/>
      <c r="QW90" s="125"/>
      <c r="QX90" s="125"/>
      <c r="QY90" s="125"/>
      <c r="QZ90" s="125"/>
      <c r="RA90" s="125"/>
      <c r="RB90" s="125"/>
      <c r="RC90" s="125"/>
      <c r="RD90" s="125"/>
      <c r="RE90" s="125"/>
      <c r="RF90" s="125"/>
      <c r="RG90" s="125"/>
      <c r="RH90" s="125"/>
      <c r="RI90" s="125"/>
      <c r="RJ90" s="125"/>
      <c r="RK90" s="125"/>
      <c r="RL90" s="125"/>
      <c r="RM90" s="125"/>
      <c r="RN90" s="125"/>
      <c r="RO90" s="125"/>
      <c r="RP90" s="125"/>
      <c r="RQ90" s="125"/>
      <c r="RR90" s="125"/>
      <c r="RS90" s="125"/>
      <c r="RT90" s="125"/>
      <c r="RU90" s="125"/>
      <c r="RV90" s="125"/>
      <c r="RW90" s="125"/>
      <c r="RX90" s="125"/>
      <c r="RY90" s="125"/>
      <c r="RZ90" s="125"/>
      <c r="SA90" s="125"/>
      <c r="SB90" s="125"/>
      <c r="SC90" s="125"/>
      <c r="SD90" s="125"/>
      <c r="SE90" s="125"/>
      <c r="SF90" s="125"/>
      <c r="SG90" s="125"/>
      <c r="SH90" s="125"/>
      <c r="SI90" s="125"/>
      <c r="SJ90" s="125"/>
      <c r="SK90" s="125"/>
      <c r="SL90" s="125"/>
      <c r="SM90" s="125"/>
      <c r="SN90" s="125"/>
      <c r="SO90" s="125"/>
      <c r="SP90" s="125"/>
      <c r="SQ90" s="125"/>
      <c r="SR90" s="125"/>
      <c r="SS90" s="125"/>
      <c r="ST90" s="125"/>
      <c r="SU90" s="125"/>
      <c r="SV90" s="125"/>
      <c r="SW90" s="125"/>
      <c r="SX90" s="125"/>
      <c r="SY90" s="125"/>
      <c r="SZ90" s="125"/>
      <c r="TA90" s="125"/>
      <c r="TB90" s="125"/>
      <c r="TC90" s="125"/>
      <c r="TD90" s="125"/>
      <c r="TE90" s="125"/>
      <c r="TF90" s="125"/>
      <c r="TG90" s="125"/>
      <c r="TH90" s="125"/>
      <c r="TI90" s="125"/>
      <c r="TJ90" s="125"/>
      <c r="TK90" s="125"/>
      <c r="TL90" s="125"/>
      <c r="TM90" s="125"/>
      <c r="TN90" s="125"/>
      <c r="TO90" s="125"/>
      <c r="TP90" s="125"/>
      <c r="TQ90" s="125"/>
      <c r="TR90" s="125"/>
      <c r="TS90" s="125"/>
      <c r="TT90" s="125"/>
      <c r="TU90" s="125"/>
      <c r="TV90" s="125"/>
      <c r="TW90" s="125"/>
      <c r="TX90" s="125"/>
      <c r="TY90" s="125"/>
      <c r="TZ90" s="125"/>
      <c r="UA90" s="125"/>
      <c r="UB90" s="125"/>
      <c r="UC90" s="125"/>
      <c r="UD90" s="125"/>
      <c r="UE90" s="125"/>
      <c r="UF90" s="125"/>
      <c r="UG90" s="125"/>
      <c r="UH90" s="125"/>
      <c r="UI90" s="125"/>
      <c r="UJ90" s="125"/>
      <c r="UK90" s="125"/>
      <c r="UL90" s="125"/>
      <c r="UM90" s="125"/>
      <c r="UN90" s="125"/>
      <c r="UO90" s="125"/>
      <c r="UP90" s="125"/>
      <c r="UQ90" s="125"/>
      <c r="UR90" s="125"/>
      <c r="US90" s="125"/>
      <c r="UT90" s="125"/>
      <c r="UU90" s="125"/>
      <c r="UV90" s="125"/>
      <c r="UW90" s="125"/>
      <c r="UX90" s="125"/>
      <c r="UY90" s="125"/>
      <c r="UZ90" s="125"/>
      <c r="VA90" s="125"/>
      <c r="VB90" s="125"/>
      <c r="VC90" s="125"/>
      <c r="VD90" s="125"/>
      <c r="VE90" s="125"/>
      <c r="VF90" s="125"/>
      <c r="VG90" s="125"/>
      <c r="VH90" s="125"/>
      <c r="VI90" s="125"/>
      <c r="VJ90" s="125"/>
      <c r="VK90" s="125"/>
      <c r="VL90" s="125"/>
      <c r="VM90" s="125"/>
      <c r="VN90" s="125"/>
      <c r="VO90" s="125"/>
      <c r="VP90" s="125"/>
      <c r="VQ90" s="125"/>
      <c r="VR90" s="125"/>
      <c r="VS90" s="125"/>
      <c r="VT90" s="125"/>
      <c r="VU90" s="125"/>
      <c r="VV90" s="125"/>
      <c r="VW90" s="125"/>
      <c r="VX90" s="125"/>
      <c r="VY90" s="125"/>
      <c r="VZ90" s="125"/>
      <c r="WA90" s="125"/>
      <c r="WB90" s="125"/>
      <c r="WC90" s="125"/>
      <c r="WD90" s="125"/>
      <c r="WE90" s="125"/>
      <c r="WF90" s="125"/>
      <c r="WG90" s="125"/>
      <c r="WH90" s="125"/>
      <c r="WI90" s="125"/>
      <c r="WJ90" s="125"/>
      <c r="WK90" s="125"/>
      <c r="WL90" s="125"/>
      <c r="WM90" s="125"/>
      <c r="WN90" s="125"/>
      <c r="WO90" s="125"/>
      <c r="WP90" s="125"/>
      <c r="WQ90" s="125"/>
      <c r="WR90" s="125"/>
      <c r="WS90" s="125"/>
      <c r="WT90" s="125"/>
      <c r="WU90" s="125"/>
      <c r="WV90" s="125"/>
      <c r="WW90" s="125"/>
      <c r="WX90" s="125"/>
      <c r="WY90" s="125"/>
      <c r="WZ90" s="125"/>
      <c r="XA90" s="125"/>
      <c r="XB90" s="125"/>
      <c r="XC90" s="125"/>
      <c r="XD90" s="125"/>
      <c r="XE90" s="125"/>
      <c r="XF90" s="125"/>
      <c r="XG90" s="125"/>
      <c r="XH90" s="125"/>
      <c r="XI90" s="125"/>
      <c r="XJ90" s="125"/>
      <c r="XK90" s="125"/>
      <c r="XL90" s="125"/>
      <c r="XM90" s="125"/>
      <c r="XN90" s="125"/>
      <c r="XO90" s="125"/>
      <c r="XP90" s="125"/>
      <c r="XQ90" s="125"/>
      <c r="XR90" s="125"/>
      <c r="XS90" s="125"/>
      <c r="XT90" s="125"/>
      <c r="XU90" s="125"/>
      <c r="XV90" s="125"/>
      <c r="XW90" s="125"/>
      <c r="XX90" s="125"/>
      <c r="XY90" s="125"/>
      <c r="XZ90" s="125"/>
      <c r="YA90" s="125"/>
      <c r="YB90" s="125"/>
      <c r="YC90" s="125"/>
      <c r="YD90" s="125"/>
      <c r="YE90" s="125"/>
      <c r="YF90" s="125"/>
      <c r="YG90" s="125"/>
      <c r="YH90" s="125"/>
      <c r="YI90" s="125"/>
      <c r="YJ90" s="125"/>
      <c r="YK90" s="125"/>
      <c r="YL90" s="125"/>
      <c r="YM90" s="125"/>
      <c r="YN90" s="125"/>
      <c r="YO90" s="125"/>
      <c r="YP90" s="125"/>
      <c r="YQ90" s="125"/>
      <c r="YR90" s="125"/>
      <c r="YS90" s="125"/>
      <c r="YT90" s="125"/>
      <c r="YU90" s="125"/>
      <c r="YV90" s="125"/>
      <c r="YW90" s="125"/>
      <c r="YX90" s="125"/>
      <c r="YY90" s="125"/>
      <c r="YZ90" s="125"/>
      <c r="ZA90" s="125"/>
      <c r="ZB90" s="125"/>
      <c r="ZC90" s="125"/>
      <c r="ZD90" s="125"/>
      <c r="ZE90" s="125"/>
      <c r="ZF90" s="125"/>
      <c r="ZG90" s="125"/>
      <c r="ZH90" s="125"/>
      <c r="ZI90" s="125"/>
      <c r="ZJ90" s="125"/>
      <c r="ZK90" s="125"/>
      <c r="ZL90" s="125"/>
      <c r="ZM90" s="125"/>
      <c r="ZN90" s="125"/>
      <c r="ZO90" s="125"/>
      <c r="ZP90" s="125"/>
      <c r="ZQ90" s="125"/>
      <c r="ZR90" s="125"/>
      <c r="ZS90" s="125"/>
      <c r="ZT90" s="125"/>
      <c r="ZU90" s="125"/>
      <c r="ZV90" s="125"/>
      <c r="ZW90" s="125"/>
      <c r="ZX90" s="125"/>
      <c r="ZY90" s="125"/>
      <c r="ZZ90" s="125"/>
      <c r="AAA90" s="125"/>
      <c r="AAB90" s="125"/>
      <c r="AAC90" s="125"/>
      <c r="AAD90" s="125"/>
      <c r="AAE90" s="125"/>
      <c r="AAF90" s="125"/>
      <c r="AAG90" s="125"/>
      <c r="AAH90" s="125"/>
      <c r="AAI90" s="125"/>
      <c r="AAJ90" s="125"/>
      <c r="AAK90" s="125"/>
      <c r="AAL90" s="125"/>
      <c r="AAM90" s="125"/>
      <c r="AAN90" s="125"/>
      <c r="AAO90" s="125"/>
      <c r="AAP90" s="125"/>
      <c r="AAQ90" s="125"/>
      <c r="AAR90" s="125"/>
      <c r="AAS90" s="125"/>
      <c r="AAT90" s="125"/>
      <c r="AAU90" s="125"/>
      <c r="AAV90" s="125"/>
      <c r="AAW90" s="125"/>
      <c r="AAX90" s="125"/>
      <c r="AAY90" s="125"/>
      <c r="AAZ90" s="125"/>
      <c r="ABA90" s="125"/>
      <c r="ABB90" s="125"/>
      <c r="ABC90" s="125"/>
      <c r="ABD90" s="125"/>
      <c r="ABE90" s="125"/>
      <c r="ABF90" s="125"/>
      <c r="ABG90" s="125"/>
      <c r="ABH90" s="125"/>
      <c r="ABI90" s="125"/>
      <c r="ABJ90" s="125"/>
      <c r="ABK90" s="125"/>
      <c r="ABL90" s="125"/>
      <c r="ABM90" s="125"/>
      <c r="ABN90" s="125"/>
      <c r="ABO90" s="125"/>
      <c r="ABP90" s="125"/>
      <c r="ABQ90" s="125"/>
      <c r="ABR90" s="125"/>
      <c r="ABS90" s="125"/>
      <c r="ABT90" s="125"/>
      <c r="ABU90" s="125"/>
      <c r="ABV90" s="125"/>
      <c r="ABW90" s="125"/>
      <c r="ABX90" s="125"/>
      <c r="ABY90" s="125"/>
      <c r="ABZ90" s="125"/>
      <c r="ACA90" s="125"/>
      <c r="ACB90" s="125"/>
      <c r="ACC90" s="125"/>
      <c r="ACD90" s="125"/>
      <c r="ACE90" s="125"/>
      <c r="ACF90" s="125"/>
      <c r="ACG90" s="125"/>
      <c r="ACH90" s="125"/>
      <c r="ACI90" s="125"/>
      <c r="ACJ90" s="125"/>
      <c r="ACK90" s="125"/>
      <c r="ACL90" s="125"/>
      <c r="ACM90" s="125"/>
      <c r="ACN90" s="125"/>
      <c r="ACO90" s="125"/>
      <c r="ACP90" s="125"/>
      <c r="ACQ90" s="125"/>
      <c r="ACR90" s="125"/>
      <c r="ACS90" s="125"/>
      <c r="ACT90" s="125"/>
      <c r="ACU90" s="125"/>
      <c r="ACV90" s="125"/>
      <c r="ACW90" s="125"/>
      <c r="ACX90" s="125"/>
      <c r="ACY90" s="125"/>
      <c r="ACZ90" s="125"/>
      <c r="ADA90" s="125"/>
      <c r="ADB90" s="125"/>
      <c r="ADC90" s="125"/>
      <c r="ADD90" s="125"/>
      <c r="ADE90" s="125"/>
      <c r="ADF90" s="125"/>
      <c r="ADG90" s="125"/>
      <c r="ADH90" s="125"/>
      <c r="ADI90" s="125"/>
      <c r="ADJ90" s="125"/>
      <c r="ADK90" s="125"/>
      <c r="ADL90" s="125"/>
      <c r="ADM90" s="125"/>
      <c r="ADN90" s="125"/>
      <c r="ADO90" s="125"/>
      <c r="ADP90" s="125"/>
      <c r="ADQ90" s="125"/>
      <c r="ADR90" s="125"/>
      <c r="ADS90" s="125"/>
      <c r="ADT90" s="125"/>
      <c r="ADU90" s="125"/>
      <c r="ADV90" s="125"/>
      <c r="ADW90" s="125"/>
      <c r="ADX90" s="125"/>
      <c r="ADY90" s="125"/>
      <c r="ADZ90" s="125"/>
      <c r="AEA90" s="125"/>
      <c r="AEB90" s="125"/>
      <c r="AEC90" s="125"/>
      <c r="AED90" s="125"/>
      <c r="AEE90" s="125"/>
      <c r="AEF90" s="125"/>
      <c r="AEG90" s="125"/>
      <c r="AEH90" s="125"/>
      <c r="AEI90" s="125"/>
      <c r="AEJ90" s="125"/>
      <c r="AEK90" s="125"/>
      <c r="AEL90" s="125"/>
      <c r="AEM90" s="125"/>
      <c r="AEN90" s="125"/>
      <c r="AEO90" s="125"/>
      <c r="AEP90" s="125"/>
      <c r="AEQ90" s="125"/>
      <c r="AER90" s="125"/>
      <c r="AES90" s="125"/>
      <c r="AET90" s="125"/>
      <c r="AEU90" s="125"/>
      <c r="AEV90" s="125"/>
      <c r="AEW90" s="125"/>
      <c r="AEX90" s="125"/>
      <c r="AEY90" s="125"/>
      <c r="AEZ90" s="125"/>
      <c r="AFA90" s="125"/>
      <c r="AFB90" s="125"/>
      <c r="AFC90" s="125"/>
      <c r="AFD90" s="125"/>
      <c r="AFE90" s="125"/>
      <c r="AFF90" s="125"/>
      <c r="AFG90" s="125"/>
      <c r="AFH90" s="125"/>
      <c r="AFI90" s="125"/>
      <c r="AFJ90" s="125"/>
      <c r="AFK90" s="125"/>
      <c r="AFL90" s="125"/>
      <c r="AFM90" s="125"/>
      <c r="AFN90" s="125"/>
      <c r="AFO90" s="125"/>
      <c r="AFP90" s="125"/>
      <c r="AFQ90" s="125"/>
      <c r="AFR90" s="125"/>
      <c r="AFS90" s="125"/>
      <c r="AFT90" s="125"/>
      <c r="AFU90" s="125"/>
      <c r="AFV90" s="125"/>
      <c r="AFW90" s="125"/>
      <c r="AFX90" s="125"/>
      <c r="AFY90" s="125"/>
      <c r="AFZ90" s="125"/>
      <c r="AGA90" s="125"/>
    </row>
    <row r="91" spans="1:859" ht="33.950000000000003" customHeight="1" x14ac:dyDescent="0.2">
      <c r="A91" s="102" t="str">
        <f ca="1">IF((O91="X"),"■",IF(OR((O91&gt;=120),(O91="N/A")),"▲",IF(AND((O91&gt;=90),(O91&lt;120)),"►",IF(AND((O91&lt;90),(O91&gt;=0)),"◄",IF((O91&lt;0),"▼","")))))</f>
        <v>■</v>
      </c>
      <c r="B91" s="103" t="s">
        <v>20</v>
      </c>
      <c r="C91" s="103" t="s">
        <v>192</v>
      </c>
      <c r="D91" s="103" t="s">
        <v>22</v>
      </c>
      <c r="E91" s="103" t="s">
        <v>193</v>
      </c>
      <c r="F91" s="103" t="s">
        <v>194</v>
      </c>
      <c r="G91" s="147" t="s">
        <v>195</v>
      </c>
      <c r="H91" s="104" t="s">
        <v>196</v>
      </c>
      <c r="I91" s="105">
        <v>7500</v>
      </c>
      <c r="J91" s="128"/>
      <c r="K91" s="128"/>
      <c r="L91" s="103" t="s">
        <v>519</v>
      </c>
      <c r="M91" s="101">
        <v>41224</v>
      </c>
      <c r="N91" s="112">
        <v>41589</v>
      </c>
      <c r="O91" s="103" t="str">
        <f ca="1">IF((N91="INDETERMINADO"),"N/A",IF((L91="ENCERRADO"),"X",(N91-TODAY())))</f>
        <v>X</v>
      </c>
      <c r="P91" s="103" t="s">
        <v>197</v>
      </c>
      <c r="Q91" s="99" t="s">
        <v>96</v>
      </c>
      <c r="R91" s="103" t="s">
        <v>30</v>
      </c>
      <c r="S91" s="103" t="s">
        <v>30</v>
      </c>
      <c r="T91" s="103" t="s">
        <v>30</v>
      </c>
      <c r="U91" s="103" t="s">
        <v>30</v>
      </c>
      <c r="V91" s="98" t="s">
        <v>1095</v>
      </c>
      <c r="W91" s="184"/>
      <c r="X91" s="363"/>
      <c r="Y91" s="363"/>
      <c r="Z91" s="363"/>
      <c r="AA91" s="363"/>
      <c r="AB91" s="364"/>
      <c r="AC91" s="364"/>
      <c r="AD91" s="364"/>
      <c r="AE91" s="364"/>
      <c r="AF91" s="364"/>
      <c r="AG91" s="364"/>
      <c r="AH91" s="362"/>
      <c r="AI91" s="362"/>
      <c r="AJ91" s="362"/>
      <c r="AK91" s="362"/>
      <c r="AL91" s="362"/>
      <c r="AM91" s="362"/>
      <c r="AN91" s="362"/>
      <c r="AO91" s="362"/>
      <c r="AP91" s="362"/>
      <c r="AQ91" s="362"/>
      <c r="AR91" s="362"/>
      <c r="AS91" s="362"/>
      <c r="AT91" s="362"/>
      <c r="AU91" s="362"/>
      <c r="AV91" s="362"/>
      <c r="AW91" s="362"/>
      <c r="AX91" s="362"/>
      <c r="AY91" s="362"/>
      <c r="AZ91" s="362"/>
      <c r="BA91" s="362"/>
      <c r="BB91" s="362"/>
      <c r="BC91" s="362"/>
      <c r="BD91" s="362"/>
      <c r="BE91" s="362"/>
      <c r="BF91" s="362"/>
      <c r="BG91" s="362"/>
      <c r="BH91" s="362"/>
      <c r="BI91" s="362"/>
      <c r="BJ91" s="362"/>
      <c r="BK91" s="362"/>
      <c r="BL91" s="362"/>
      <c r="BM91" s="362"/>
      <c r="BN91" s="362"/>
      <c r="BO91" s="362"/>
      <c r="BP91" s="362"/>
      <c r="BQ91" s="362"/>
      <c r="BR91" s="362"/>
      <c r="BS91" s="362"/>
      <c r="BT91" s="362"/>
      <c r="BU91" s="362"/>
      <c r="BV91" s="362"/>
      <c r="BW91" s="362"/>
      <c r="BX91" s="362"/>
      <c r="BY91" s="362"/>
      <c r="BZ91" s="362"/>
      <c r="CA91" s="362"/>
      <c r="CB91" s="362"/>
      <c r="CC91" s="362"/>
      <c r="CD91" s="362"/>
      <c r="CE91" s="362"/>
      <c r="CF91" s="362"/>
      <c r="CG91" s="362"/>
      <c r="CH91" s="362"/>
      <c r="CI91" s="362"/>
      <c r="CJ91" s="362"/>
      <c r="CK91" s="362"/>
      <c r="CL91" s="362"/>
      <c r="CM91" s="362"/>
      <c r="CN91" s="362"/>
      <c r="CO91" s="362"/>
      <c r="CP91" s="362"/>
      <c r="CQ91" s="362"/>
      <c r="CR91" s="362"/>
      <c r="CS91" s="362"/>
      <c r="CT91" s="362"/>
      <c r="CU91" s="362"/>
      <c r="CV91" s="362"/>
      <c r="CW91" s="362"/>
      <c r="CX91" s="362"/>
      <c r="CY91" s="362"/>
    </row>
    <row r="92" spans="1:859" ht="33.950000000000003" customHeight="1" x14ac:dyDescent="0.2">
      <c r="A92" s="25" t="str">
        <f ca="1">IF((O92="X"),"■",IF(OR((O92&gt;=120),(O92="N/A")),"▲",IF(AND((O92&gt;=90),(O92&lt;120)),"►",IF(AND((O92&lt;90),(O92&gt;=0)),"◄",IF((O92&lt;0),"▼","")))))</f>
        <v>■</v>
      </c>
      <c r="B92" s="75" t="s">
        <v>59</v>
      </c>
      <c r="C92" s="75" t="s">
        <v>664</v>
      </c>
      <c r="D92" s="75" t="s">
        <v>61</v>
      </c>
      <c r="E92" s="75" t="s">
        <v>665</v>
      </c>
      <c r="F92" s="75" t="s">
        <v>30</v>
      </c>
      <c r="G92" s="146" t="s">
        <v>124</v>
      </c>
      <c r="H92" s="81" t="s">
        <v>666</v>
      </c>
      <c r="I92" s="76" t="s">
        <v>30</v>
      </c>
      <c r="J92" s="86"/>
      <c r="K92" s="86"/>
      <c r="L92" s="75" t="s">
        <v>519</v>
      </c>
      <c r="M92" s="84">
        <v>40409</v>
      </c>
      <c r="N92" s="84">
        <v>41527</v>
      </c>
      <c r="O92" s="75" t="str">
        <f ca="1">IF((N92="INDETERMINADO"),"N/A",IF((L92="ENCERRADO"),"X",(N92-TODAY())))</f>
        <v>X</v>
      </c>
      <c r="P92" s="75" t="s">
        <v>78</v>
      </c>
      <c r="Q92" s="82" t="s">
        <v>667</v>
      </c>
      <c r="R92" s="75" t="s">
        <v>30</v>
      </c>
      <c r="S92" s="75" t="s">
        <v>30</v>
      </c>
      <c r="T92" s="75" t="s">
        <v>30</v>
      </c>
      <c r="U92" s="75" t="s">
        <v>30</v>
      </c>
      <c r="V92" s="75" t="str">
        <f>HYPERLINK("www.emater.df.gov.br","VISUALIZAR")</f>
        <v>VISUALIZAR</v>
      </c>
      <c r="W92" s="184"/>
      <c r="X92" s="365"/>
      <c r="Y92" s="365"/>
      <c r="Z92" s="365"/>
      <c r="AA92" s="365"/>
      <c r="AB92" s="366"/>
      <c r="AC92" s="366"/>
      <c r="AD92" s="366"/>
      <c r="AE92" s="366"/>
      <c r="AF92" s="366"/>
      <c r="AG92" s="366"/>
    </row>
    <row r="93" spans="1:859" s="111" customFormat="1" ht="33.950000000000003" customHeight="1" x14ac:dyDescent="0.2">
      <c r="A93" s="25" t="str">
        <f ca="1">IF((O93="X"),"■",IF(OR((O93&gt;=120),(O93="N/A")),"▲",IF(AND((O93&gt;=90),(O93&lt;120)),"►",IF(AND((O93&lt;90),(O93&gt;=0)),"◄",IF((O93&lt;0),"▼","")))))</f>
        <v>■</v>
      </c>
      <c r="B93" s="75" t="s">
        <v>20</v>
      </c>
      <c r="C93" s="75" t="s">
        <v>886</v>
      </c>
      <c r="D93" s="75" t="s">
        <v>22</v>
      </c>
      <c r="E93" s="75" t="s">
        <v>260</v>
      </c>
      <c r="F93" s="75" t="s">
        <v>887</v>
      </c>
      <c r="G93" s="146" t="s">
        <v>888</v>
      </c>
      <c r="H93" s="81" t="s">
        <v>889</v>
      </c>
      <c r="I93" s="76">
        <v>184990</v>
      </c>
      <c r="J93" s="86"/>
      <c r="K93" s="86"/>
      <c r="L93" s="75" t="s">
        <v>519</v>
      </c>
      <c r="M93" s="204"/>
      <c r="N93" s="84">
        <v>41501</v>
      </c>
      <c r="O93" s="75" t="str">
        <f ca="1">IF((N93="INDETERMINADO"),"N/A",IF((L93="ENCERRADO"),"X",(N93-TODAY())))</f>
        <v>X</v>
      </c>
      <c r="P93" s="75" t="s">
        <v>50</v>
      </c>
      <c r="Q93" s="82" t="s">
        <v>172</v>
      </c>
      <c r="R93" s="75" t="s">
        <v>30</v>
      </c>
      <c r="S93" s="75" t="s">
        <v>30</v>
      </c>
      <c r="T93" s="75" t="s">
        <v>30</v>
      </c>
      <c r="U93" s="75" t="s">
        <v>30</v>
      </c>
      <c r="V93" s="75" t="str">
        <f>HYPERLINK("www.emater.df.gov.br","VISUALIZAR")</f>
        <v>VISUALIZAR</v>
      </c>
      <c r="W93" s="184"/>
      <c r="X93" s="365"/>
      <c r="Y93" s="365"/>
      <c r="Z93" s="365"/>
      <c r="AA93" s="365"/>
      <c r="AB93" s="366"/>
      <c r="AC93" s="366"/>
      <c r="AD93" s="366"/>
      <c r="AE93" s="366"/>
      <c r="AF93" s="366"/>
      <c r="AG93" s="366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  <c r="AX93" s="125"/>
      <c r="AY93" s="125"/>
      <c r="AZ93" s="125"/>
      <c r="BA93" s="125"/>
      <c r="BB93" s="125"/>
      <c r="BC93" s="125"/>
      <c r="BD93" s="125"/>
      <c r="BE93" s="125"/>
      <c r="BF93" s="125"/>
      <c r="BG93" s="125"/>
      <c r="BH93" s="125"/>
      <c r="BI93" s="125"/>
      <c r="BJ93" s="125"/>
      <c r="BK93" s="125"/>
      <c r="BL93" s="125"/>
      <c r="BM93" s="125"/>
      <c r="BN93" s="125"/>
      <c r="BO93" s="125"/>
      <c r="BP93" s="125"/>
      <c r="BQ93" s="125"/>
      <c r="BR93" s="125"/>
      <c r="BS93" s="125"/>
      <c r="BT93" s="125"/>
      <c r="BU93" s="125"/>
      <c r="BV93" s="125"/>
      <c r="BW93" s="125"/>
      <c r="BX93" s="125"/>
      <c r="BY93" s="125"/>
      <c r="BZ93" s="125"/>
      <c r="CA93" s="125"/>
      <c r="CB93" s="125"/>
      <c r="CC93" s="125"/>
      <c r="CD93" s="125"/>
      <c r="CE93" s="125"/>
      <c r="CF93" s="125"/>
      <c r="CG93" s="125"/>
      <c r="CH93" s="125"/>
      <c r="CI93" s="125"/>
      <c r="CJ93" s="125"/>
      <c r="CK93" s="125"/>
      <c r="CL93" s="125"/>
      <c r="CM93" s="125"/>
      <c r="CN93" s="125"/>
      <c r="CO93" s="125"/>
      <c r="CP93" s="125"/>
      <c r="CQ93" s="125"/>
      <c r="CR93" s="125"/>
      <c r="CS93" s="125"/>
      <c r="CT93" s="125"/>
      <c r="CU93" s="125"/>
      <c r="CV93" s="125"/>
      <c r="CW93" s="125"/>
      <c r="CX93" s="125"/>
      <c r="CY93" s="125"/>
      <c r="CZ93" s="125"/>
      <c r="DA93" s="125"/>
      <c r="DB93" s="125"/>
      <c r="DC93" s="125"/>
      <c r="DD93" s="125"/>
      <c r="DE93" s="125"/>
      <c r="DF93" s="125"/>
      <c r="DG93" s="125"/>
      <c r="DH93" s="125"/>
      <c r="DI93" s="125"/>
      <c r="DJ93" s="125"/>
      <c r="DK93" s="125"/>
      <c r="DL93" s="125"/>
      <c r="DM93" s="125"/>
      <c r="DN93" s="125"/>
      <c r="DO93" s="125"/>
      <c r="DP93" s="125"/>
      <c r="DQ93" s="125"/>
      <c r="DR93" s="125"/>
      <c r="DS93" s="125"/>
      <c r="DT93" s="125"/>
      <c r="DU93" s="125"/>
      <c r="DV93" s="125"/>
      <c r="DW93" s="125"/>
      <c r="DX93" s="125"/>
      <c r="DY93" s="125"/>
      <c r="DZ93" s="125"/>
      <c r="EA93" s="125"/>
      <c r="EB93" s="125"/>
      <c r="EC93" s="125"/>
      <c r="ED93" s="125"/>
      <c r="EE93" s="125"/>
      <c r="EF93" s="125"/>
      <c r="EG93" s="125"/>
      <c r="EH93" s="125"/>
      <c r="EI93" s="125"/>
      <c r="EJ93" s="125"/>
      <c r="EK93" s="125"/>
      <c r="EL93" s="125"/>
      <c r="EM93" s="125"/>
      <c r="EN93" s="125"/>
      <c r="EO93" s="125"/>
      <c r="EP93" s="125"/>
      <c r="EQ93" s="125"/>
      <c r="ER93" s="125"/>
      <c r="ES93" s="125"/>
      <c r="ET93" s="125"/>
      <c r="EU93" s="125"/>
      <c r="EV93" s="125"/>
      <c r="EW93" s="125"/>
      <c r="EX93" s="125"/>
      <c r="EY93" s="125"/>
      <c r="EZ93" s="125"/>
      <c r="FA93" s="125"/>
      <c r="FB93" s="125"/>
      <c r="FC93" s="125"/>
      <c r="FD93" s="125"/>
      <c r="FE93" s="125"/>
      <c r="FF93" s="125"/>
      <c r="FG93" s="125"/>
      <c r="FH93" s="125"/>
      <c r="FI93" s="125"/>
      <c r="FJ93" s="125"/>
      <c r="FK93" s="125"/>
      <c r="FL93" s="125"/>
      <c r="FM93" s="125"/>
      <c r="FN93" s="125"/>
      <c r="FO93" s="125"/>
      <c r="FP93" s="125"/>
      <c r="FQ93" s="125"/>
      <c r="FR93" s="125"/>
      <c r="FS93" s="125"/>
      <c r="FT93" s="125"/>
      <c r="FU93" s="125"/>
      <c r="FV93" s="125"/>
      <c r="FW93" s="125"/>
      <c r="FX93" s="125"/>
      <c r="FY93" s="125"/>
      <c r="FZ93" s="125"/>
      <c r="GA93" s="125"/>
      <c r="GB93" s="125"/>
      <c r="GC93" s="125"/>
      <c r="GD93" s="125"/>
      <c r="GE93" s="125"/>
      <c r="GF93" s="125"/>
      <c r="GG93" s="125"/>
      <c r="GH93" s="125"/>
      <c r="GI93" s="125"/>
      <c r="GJ93" s="125"/>
      <c r="GK93" s="125"/>
      <c r="GL93" s="125"/>
      <c r="GM93" s="125"/>
      <c r="GN93" s="125"/>
      <c r="GO93" s="125"/>
      <c r="GP93" s="125"/>
      <c r="GQ93" s="125"/>
      <c r="GR93" s="125"/>
      <c r="GS93" s="125"/>
      <c r="GT93" s="125"/>
      <c r="GU93" s="125"/>
      <c r="GV93" s="125"/>
      <c r="GW93" s="125"/>
      <c r="GX93" s="125"/>
      <c r="GY93" s="125"/>
      <c r="GZ93" s="125"/>
      <c r="HA93" s="125"/>
      <c r="HB93" s="125"/>
      <c r="HC93" s="125"/>
      <c r="HD93" s="125"/>
      <c r="HE93" s="125"/>
      <c r="HF93" s="125"/>
      <c r="HG93" s="125"/>
      <c r="HH93" s="125"/>
      <c r="HI93" s="125"/>
      <c r="HJ93" s="125"/>
      <c r="HK93" s="125"/>
      <c r="HL93" s="125"/>
      <c r="HM93" s="125"/>
      <c r="HN93" s="125"/>
      <c r="HO93" s="125"/>
      <c r="HP93" s="125"/>
      <c r="HQ93" s="125"/>
      <c r="HR93" s="125"/>
      <c r="HS93" s="125"/>
      <c r="HT93" s="125"/>
      <c r="HU93" s="125"/>
      <c r="HV93" s="125"/>
      <c r="HW93" s="125"/>
      <c r="HX93" s="125"/>
      <c r="HY93" s="125"/>
      <c r="HZ93" s="125"/>
      <c r="IA93" s="125"/>
      <c r="IB93" s="125"/>
      <c r="IC93" s="125"/>
      <c r="ID93" s="125"/>
      <c r="IE93" s="125"/>
      <c r="IF93" s="125"/>
      <c r="IG93" s="125"/>
      <c r="IH93" s="125"/>
      <c r="II93" s="125"/>
      <c r="IJ93" s="125"/>
      <c r="IK93" s="125"/>
      <c r="IL93" s="125"/>
      <c r="IM93" s="125"/>
      <c r="IN93" s="125"/>
      <c r="IO93" s="125"/>
      <c r="IP93" s="125"/>
      <c r="IQ93" s="125"/>
      <c r="IR93" s="125"/>
      <c r="IS93" s="125"/>
      <c r="IT93" s="125"/>
      <c r="IU93" s="125"/>
      <c r="IV93" s="125"/>
      <c r="IW93" s="125"/>
      <c r="IX93" s="125"/>
      <c r="IY93" s="125"/>
      <c r="IZ93" s="125"/>
      <c r="JA93" s="125"/>
      <c r="JB93" s="125"/>
      <c r="JC93" s="125"/>
      <c r="JD93" s="125"/>
      <c r="JE93" s="125"/>
      <c r="JF93" s="125"/>
      <c r="JG93" s="125"/>
      <c r="JH93" s="125"/>
      <c r="JI93" s="125"/>
      <c r="JJ93" s="125"/>
      <c r="JK93" s="125"/>
      <c r="JL93" s="125"/>
      <c r="JM93" s="125"/>
      <c r="JN93" s="125"/>
      <c r="JO93" s="125"/>
      <c r="JP93" s="125"/>
      <c r="JQ93" s="125"/>
      <c r="JR93" s="125"/>
      <c r="JS93" s="125"/>
      <c r="JT93" s="125"/>
      <c r="JU93" s="125"/>
      <c r="JV93" s="125"/>
      <c r="JW93" s="125"/>
      <c r="JX93" s="125"/>
      <c r="JY93" s="125"/>
      <c r="JZ93" s="125"/>
      <c r="KA93" s="125"/>
      <c r="KB93" s="125"/>
      <c r="KC93" s="125"/>
      <c r="KD93" s="125"/>
      <c r="KE93" s="125"/>
      <c r="KF93" s="125"/>
      <c r="KG93" s="125"/>
      <c r="KH93" s="125"/>
      <c r="KI93" s="125"/>
      <c r="KJ93" s="125"/>
      <c r="KK93" s="125"/>
      <c r="KL93" s="125"/>
      <c r="KM93" s="125"/>
      <c r="KN93" s="125"/>
      <c r="KO93" s="125"/>
      <c r="KP93" s="125"/>
      <c r="KQ93" s="125"/>
      <c r="KR93" s="125"/>
      <c r="KS93" s="125"/>
      <c r="KT93" s="125"/>
      <c r="KU93" s="125"/>
      <c r="KV93" s="125"/>
      <c r="KW93" s="125"/>
      <c r="KX93" s="125"/>
      <c r="KY93" s="125"/>
      <c r="KZ93" s="125"/>
      <c r="LA93" s="125"/>
      <c r="LB93" s="125"/>
      <c r="LC93" s="125"/>
      <c r="LD93" s="125"/>
      <c r="LE93" s="125"/>
      <c r="LF93" s="125"/>
      <c r="LG93" s="125"/>
      <c r="LH93" s="125"/>
      <c r="LI93" s="125"/>
      <c r="LJ93" s="125"/>
      <c r="LK93" s="125"/>
      <c r="LL93" s="125"/>
      <c r="LM93" s="125"/>
      <c r="LN93" s="125"/>
      <c r="LO93" s="125"/>
      <c r="LP93" s="125"/>
      <c r="LQ93" s="125"/>
      <c r="LR93" s="125"/>
      <c r="LS93" s="125"/>
      <c r="LT93" s="125"/>
      <c r="LU93" s="125"/>
      <c r="LV93" s="125"/>
      <c r="LW93" s="125"/>
      <c r="LX93" s="125"/>
      <c r="LY93" s="125"/>
      <c r="LZ93" s="125"/>
      <c r="MA93" s="125"/>
      <c r="MB93" s="125"/>
      <c r="MC93" s="125"/>
      <c r="MD93" s="125"/>
      <c r="ME93" s="125"/>
      <c r="MF93" s="125"/>
      <c r="MG93" s="125"/>
      <c r="MH93" s="125"/>
      <c r="MI93" s="125"/>
      <c r="MJ93" s="125"/>
      <c r="MK93" s="125"/>
      <c r="ML93" s="125"/>
      <c r="MM93" s="125"/>
      <c r="MN93" s="125"/>
      <c r="MO93" s="125"/>
      <c r="MP93" s="125"/>
      <c r="MQ93" s="125"/>
      <c r="MR93" s="125"/>
      <c r="MS93" s="125"/>
      <c r="MT93" s="125"/>
      <c r="MU93" s="125"/>
      <c r="MV93" s="125"/>
      <c r="MW93" s="125"/>
      <c r="MX93" s="125"/>
      <c r="MY93" s="125"/>
      <c r="MZ93" s="125"/>
      <c r="NA93" s="125"/>
      <c r="NB93" s="125"/>
      <c r="NC93" s="125"/>
      <c r="ND93" s="125"/>
      <c r="NE93" s="125"/>
      <c r="NF93" s="125"/>
      <c r="NG93" s="125"/>
      <c r="NH93" s="125"/>
      <c r="NI93" s="125"/>
      <c r="NJ93" s="125"/>
      <c r="NK93" s="125"/>
      <c r="NL93" s="125"/>
      <c r="NM93" s="125"/>
      <c r="NN93" s="125"/>
      <c r="NO93" s="125"/>
      <c r="NP93" s="125"/>
      <c r="NQ93" s="125"/>
      <c r="NR93" s="125"/>
      <c r="NS93" s="125"/>
      <c r="NT93" s="125"/>
      <c r="NU93" s="125"/>
      <c r="NV93" s="125"/>
      <c r="NW93" s="125"/>
      <c r="NX93" s="125"/>
      <c r="NY93" s="125"/>
      <c r="NZ93" s="125"/>
      <c r="OA93" s="125"/>
      <c r="OB93" s="125"/>
      <c r="OC93" s="125"/>
      <c r="OD93" s="125"/>
      <c r="OE93" s="125"/>
      <c r="OF93" s="125"/>
      <c r="OG93" s="125"/>
      <c r="OH93" s="125"/>
      <c r="OI93" s="125"/>
      <c r="OJ93" s="125"/>
      <c r="OK93" s="125"/>
      <c r="OL93" s="125"/>
      <c r="OM93" s="125"/>
      <c r="ON93" s="125"/>
      <c r="OO93" s="125"/>
      <c r="OP93" s="125"/>
      <c r="OQ93" s="125"/>
      <c r="OR93" s="125"/>
      <c r="OS93" s="125"/>
      <c r="OT93" s="125"/>
      <c r="OU93" s="125"/>
      <c r="OV93" s="125"/>
      <c r="OW93" s="125"/>
      <c r="OX93" s="125"/>
      <c r="OY93" s="125"/>
      <c r="OZ93" s="125"/>
      <c r="PA93" s="125"/>
      <c r="PB93" s="125"/>
      <c r="PC93" s="125"/>
      <c r="PD93" s="125"/>
      <c r="PE93" s="125"/>
      <c r="PF93" s="125"/>
      <c r="PG93" s="125"/>
      <c r="PH93" s="125"/>
      <c r="PI93" s="125"/>
      <c r="PJ93" s="125"/>
      <c r="PK93" s="125"/>
      <c r="PL93" s="125"/>
      <c r="PM93" s="125"/>
      <c r="PN93" s="125"/>
      <c r="PO93" s="125"/>
      <c r="PP93" s="125"/>
      <c r="PQ93" s="125"/>
      <c r="PR93" s="125"/>
      <c r="PS93" s="125"/>
      <c r="PT93" s="125"/>
      <c r="PU93" s="125"/>
      <c r="PV93" s="125"/>
      <c r="PW93" s="125"/>
      <c r="PX93" s="125"/>
      <c r="PY93" s="125"/>
      <c r="PZ93" s="125"/>
      <c r="QA93" s="125"/>
      <c r="QB93" s="125"/>
      <c r="QC93" s="125"/>
      <c r="QD93" s="125"/>
      <c r="QE93" s="125"/>
      <c r="QF93" s="125"/>
      <c r="QG93" s="125"/>
      <c r="QH93" s="125"/>
      <c r="QI93" s="125"/>
      <c r="QJ93" s="125"/>
      <c r="QK93" s="125"/>
      <c r="QL93" s="125"/>
      <c r="QM93" s="125"/>
      <c r="QN93" s="125"/>
      <c r="QO93" s="125"/>
      <c r="QP93" s="125"/>
      <c r="QQ93" s="125"/>
      <c r="QR93" s="125"/>
      <c r="QS93" s="125"/>
      <c r="QT93" s="125"/>
      <c r="QU93" s="125"/>
      <c r="QV93" s="125"/>
      <c r="QW93" s="125"/>
      <c r="QX93" s="125"/>
      <c r="QY93" s="125"/>
      <c r="QZ93" s="125"/>
      <c r="RA93" s="125"/>
      <c r="RB93" s="125"/>
      <c r="RC93" s="125"/>
      <c r="RD93" s="125"/>
      <c r="RE93" s="125"/>
      <c r="RF93" s="125"/>
      <c r="RG93" s="125"/>
      <c r="RH93" s="125"/>
      <c r="RI93" s="125"/>
      <c r="RJ93" s="125"/>
      <c r="RK93" s="125"/>
      <c r="RL93" s="125"/>
      <c r="RM93" s="125"/>
      <c r="RN93" s="125"/>
      <c r="RO93" s="125"/>
      <c r="RP93" s="125"/>
      <c r="RQ93" s="125"/>
      <c r="RR93" s="125"/>
      <c r="RS93" s="125"/>
      <c r="RT93" s="125"/>
      <c r="RU93" s="125"/>
      <c r="RV93" s="125"/>
      <c r="RW93" s="125"/>
      <c r="RX93" s="125"/>
      <c r="RY93" s="125"/>
      <c r="RZ93" s="125"/>
      <c r="SA93" s="125"/>
      <c r="SB93" s="125"/>
      <c r="SC93" s="125"/>
      <c r="SD93" s="125"/>
      <c r="SE93" s="125"/>
      <c r="SF93" s="125"/>
      <c r="SG93" s="125"/>
      <c r="SH93" s="125"/>
      <c r="SI93" s="125"/>
      <c r="SJ93" s="125"/>
      <c r="SK93" s="125"/>
      <c r="SL93" s="125"/>
      <c r="SM93" s="125"/>
      <c r="SN93" s="125"/>
      <c r="SO93" s="125"/>
      <c r="SP93" s="125"/>
      <c r="SQ93" s="125"/>
      <c r="SR93" s="125"/>
      <c r="SS93" s="125"/>
      <c r="ST93" s="125"/>
      <c r="SU93" s="125"/>
      <c r="SV93" s="125"/>
      <c r="SW93" s="125"/>
      <c r="SX93" s="125"/>
      <c r="SY93" s="125"/>
      <c r="SZ93" s="125"/>
      <c r="TA93" s="125"/>
      <c r="TB93" s="125"/>
      <c r="TC93" s="125"/>
      <c r="TD93" s="125"/>
      <c r="TE93" s="125"/>
      <c r="TF93" s="125"/>
      <c r="TG93" s="125"/>
      <c r="TH93" s="125"/>
      <c r="TI93" s="125"/>
      <c r="TJ93" s="125"/>
      <c r="TK93" s="125"/>
      <c r="TL93" s="125"/>
      <c r="TM93" s="125"/>
      <c r="TN93" s="125"/>
      <c r="TO93" s="125"/>
      <c r="TP93" s="125"/>
      <c r="TQ93" s="125"/>
      <c r="TR93" s="125"/>
      <c r="TS93" s="125"/>
      <c r="TT93" s="125"/>
      <c r="TU93" s="125"/>
      <c r="TV93" s="125"/>
      <c r="TW93" s="125"/>
      <c r="TX93" s="125"/>
      <c r="TY93" s="125"/>
      <c r="TZ93" s="125"/>
      <c r="UA93" s="125"/>
      <c r="UB93" s="125"/>
      <c r="UC93" s="125"/>
      <c r="UD93" s="125"/>
      <c r="UE93" s="125"/>
      <c r="UF93" s="125"/>
      <c r="UG93" s="125"/>
      <c r="UH93" s="125"/>
      <c r="UI93" s="125"/>
      <c r="UJ93" s="125"/>
      <c r="UK93" s="125"/>
      <c r="UL93" s="125"/>
      <c r="UM93" s="125"/>
      <c r="UN93" s="125"/>
      <c r="UO93" s="125"/>
      <c r="UP93" s="125"/>
      <c r="UQ93" s="125"/>
      <c r="UR93" s="125"/>
      <c r="US93" s="125"/>
      <c r="UT93" s="125"/>
      <c r="UU93" s="125"/>
      <c r="UV93" s="125"/>
      <c r="UW93" s="125"/>
      <c r="UX93" s="125"/>
      <c r="UY93" s="125"/>
      <c r="UZ93" s="125"/>
      <c r="VA93" s="125"/>
      <c r="VB93" s="125"/>
      <c r="VC93" s="125"/>
      <c r="VD93" s="125"/>
      <c r="VE93" s="125"/>
      <c r="VF93" s="125"/>
      <c r="VG93" s="125"/>
      <c r="VH93" s="125"/>
      <c r="VI93" s="125"/>
      <c r="VJ93" s="125"/>
      <c r="VK93" s="125"/>
      <c r="VL93" s="125"/>
      <c r="VM93" s="125"/>
      <c r="VN93" s="125"/>
      <c r="VO93" s="125"/>
      <c r="VP93" s="125"/>
      <c r="VQ93" s="125"/>
      <c r="VR93" s="125"/>
      <c r="VS93" s="125"/>
      <c r="VT93" s="125"/>
      <c r="VU93" s="125"/>
      <c r="VV93" s="125"/>
      <c r="VW93" s="125"/>
      <c r="VX93" s="125"/>
      <c r="VY93" s="125"/>
      <c r="VZ93" s="125"/>
      <c r="WA93" s="125"/>
      <c r="WB93" s="125"/>
      <c r="WC93" s="125"/>
      <c r="WD93" s="125"/>
      <c r="WE93" s="125"/>
      <c r="WF93" s="125"/>
      <c r="WG93" s="125"/>
      <c r="WH93" s="125"/>
      <c r="WI93" s="125"/>
      <c r="WJ93" s="125"/>
      <c r="WK93" s="125"/>
      <c r="WL93" s="125"/>
      <c r="WM93" s="125"/>
      <c r="WN93" s="125"/>
      <c r="WO93" s="125"/>
      <c r="WP93" s="125"/>
      <c r="WQ93" s="125"/>
      <c r="WR93" s="125"/>
      <c r="WS93" s="125"/>
      <c r="WT93" s="125"/>
      <c r="WU93" s="125"/>
      <c r="WV93" s="125"/>
      <c r="WW93" s="125"/>
      <c r="WX93" s="125"/>
      <c r="WY93" s="125"/>
      <c r="WZ93" s="125"/>
      <c r="XA93" s="125"/>
      <c r="XB93" s="125"/>
      <c r="XC93" s="125"/>
      <c r="XD93" s="125"/>
      <c r="XE93" s="125"/>
      <c r="XF93" s="125"/>
      <c r="XG93" s="125"/>
      <c r="XH93" s="125"/>
      <c r="XI93" s="125"/>
      <c r="XJ93" s="125"/>
      <c r="XK93" s="125"/>
      <c r="XL93" s="125"/>
      <c r="XM93" s="125"/>
      <c r="XN93" s="125"/>
      <c r="XO93" s="125"/>
      <c r="XP93" s="125"/>
      <c r="XQ93" s="125"/>
      <c r="XR93" s="125"/>
      <c r="XS93" s="125"/>
      <c r="XT93" s="125"/>
      <c r="XU93" s="125"/>
      <c r="XV93" s="125"/>
      <c r="XW93" s="125"/>
      <c r="XX93" s="125"/>
      <c r="XY93" s="125"/>
      <c r="XZ93" s="125"/>
      <c r="YA93" s="125"/>
      <c r="YB93" s="125"/>
      <c r="YC93" s="125"/>
      <c r="YD93" s="125"/>
      <c r="YE93" s="125"/>
      <c r="YF93" s="125"/>
      <c r="YG93" s="125"/>
      <c r="YH93" s="125"/>
      <c r="YI93" s="125"/>
      <c r="YJ93" s="125"/>
      <c r="YK93" s="125"/>
      <c r="YL93" s="125"/>
      <c r="YM93" s="125"/>
      <c r="YN93" s="125"/>
      <c r="YO93" s="125"/>
      <c r="YP93" s="125"/>
      <c r="YQ93" s="125"/>
      <c r="YR93" s="125"/>
      <c r="YS93" s="125"/>
      <c r="YT93" s="125"/>
      <c r="YU93" s="125"/>
      <c r="YV93" s="125"/>
      <c r="YW93" s="125"/>
      <c r="YX93" s="125"/>
      <c r="YY93" s="125"/>
      <c r="YZ93" s="125"/>
      <c r="ZA93" s="125"/>
      <c r="ZB93" s="125"/>
      <c r="ZC93" s="125"/>
      <c r="ZD93" s="125"/>
      <c r="ZE93" s="125"/>
      <c r="ZF93" s="125"/>
      <c r="ZG93" s="125"/>
      <c r="ZH93" s="125"/>
      <c r="ZI93" s="125"/>
      <c r="ZJ93" s="125"/>
      <c r="ZK93" s="125"/>
      <c r="ZL93" s="125"/>
      <c r="ZM93" s="125"/>
      <c r="ZN93" s="125"/>
      <c r="ZO93" s="125"/>
      <c r="ZP93" s="125"/>
      <c r="ZQ93" s="125"/>
      <c r="ZR93" s="125"/>
      <c r="ZS93" s="125"/>
      <c r="ZT93" s="125"/>
      <c r="ZU93" s="125"/>
      <c r="ZV93" s="125"/>
      <c r="ZW93" s="125"/>
      <c r="ZX93" s="125"/>
      <c r="ZY93" s="125"/>
      <c r="ZZ93" s="125"/>
      <c r="AAA93" s="125"/>
      <c r="AAB93" s="125"/>
      <c r="AAC93" s="125"/>
      <c r="AAD93" s="125"/>
      <c r="AAE93" s="125"/>
      <c r="AAF93" s="125"/>
      <c r="AAG93" s="125"/>
      <c r="AAH93" s="125"/>
      <c r="AAI93" s="125"/>
      <c r="AAJ93" s="125"/>
      <c r="AAK93" s="125"/>
      <c r="AAL93" s="125"/>
      <c r="AAM93" s="125"/>
      <c r="AAN93" s="125"/>
      <c r="AAO93" s="125"/>
      <c r="AAP93" s="125"/>
      <c r="AAQ93" s="125"/>
      <c r="AAR93" s="125"/>
      <c r="AAS93" s="125"/>
      <c r="AAT93" s="125"/>
      <c r="AAU93" s="125"/>
      <c r="AAV93" s="125"/>
      <c r="AAW93" s="125"/>
      <c r="AAX93" s="125"/>
      <c r="AAY93" s="125"/>
      <c r="AAZ93" s="125"/>
      <c r="ABA93" s="125"/>
      <c r="ABB93" s="125"/>
      <c r="ABC93" s="125"/>
      <c r="ABD93" s="125"/>
      <c r="ABE93" s="125"/>
      <c r="ABF93" s="125"/>
      <c r="ABG93" s="125"/>
      <c r="ABH93" s="125"/>
      <c r="ABI93" s="125"/>
      <c r="ABJ93" s="125"/>
      <c r="ABK93" s="125"/>
      <c r="ABL93" s="125"/>
      <c r="ABM93" s="125"/>
      <c r="ABN93" s="125"/>
      <c r="ABO93" s="125"/>
      <c r="ABP93" s="125"/>
      <c r="ABQ93" s="125"/>
      <c r="ABR93" s="125"/>
      <c r="ABS93" s="125"/>
      <c r="ABT93" s="125"/>
      <c r="ABU93" s="125"/>
      <c r="ABV93" s="125"/>
      <c r="ABW93" s="125"/>
      <c r="ABX93" s="125"/>
      <c r="ABY93" s="125"/>
      <c r="ABZ93" s="125"/>
      <c r="ACA93" s="125"/>
      <c r="ACB93" s="125"/>
      <c r="ACC93" s="125"/>
      <c r="ACD93" s="125"/>
      <c r="ACE93" s="125"/>
      <c r="ACF93" s="125"/>
      <c r="ACG93" s="125"/>
      <c r="ACH93" s="125"/>
      <c r="ACI93" s="125"/>
      <c r="ACJ93" s="125"/>
      <c r="ACK93" s="125"/>
      <c r="ACL93" s="125"/>
      <c r="ACM93" s="125"/>
      <c r="ACN93" s="125"/>
      <c r="ACO93" s="125"/>
      <c r="ACP93" s="125"/>
      <c r="ACQ93" s="125"/>
      <c r="ACR93" s="125"/>
      <c r="ACS93" s="125"/>
      <c r="ACT93" s="125"/>
      <c r="ACU93" s="125"/>
      <c r="ACV93" s="125"/>
      <c r="ACW93" s="125"/>
      <c r="ACX93" s="125"/>
      <c r="ACY93" s="125"/>
      <c r="ACZ93" s="125"/>
      <c r="ADA93" s="125"/>
      <c r="ADB93" s="125"/>
      <c r="ADC93" s="125"/>
      <c r="ADD93" s="125"/>
      <c r="ADE93" s="125"/>
      <c r="ADF93" s="125"/>
      <c r="ADG93" s="125"/>
      <c r="ADH93" s="125"/>
      <c r="ADI93" s="125"/>
      <c r="ADJ93" s="125"/>
      <c r="ADK93" s="125"/>
      <c r="ADL93" s="125"/>
      <c r="ADM93" s="125"/>
      <c r="ADN93" s="125"/>
      <c r="ADO93" s="125"/>
      <c r="ADP93" s="125"/>
      <c r="ADQ93" s="125"/>
      <c r="ADR93" s="125"/>
      <c r="ADS93" s="125"/>
      <c r="ADT93" s="125"/>
      <c r="ADU93" s="125"/>
      <c r="ADV93" s="125"/>
      <c r="ADW93" s="125"/>
      <c r="ADX93" s="125"/>
      <c r="ADY93" s="125"/>
      <c r="ADZ93" s="125"/>
      <c r="AEA93" s="125"/>
      <c r="AEB93" s="125"/>
      <c r="AEC93" s="125"/>
      <c r="AED93" s="125"/>
      <c r="AEE93" s="125"/>
      <c r="AEF93" s="125"/>
      <c r="AEG93" s="125"/>
      <c r="AEH93" s="125"/>
      <c r="AEI93" s="125"/>
      <c r="AEJ93" s="125"/>
      <c r="AEK93" s="125"/>
      <c r="AEL93" s="125"/>
      <c r="AEM93" s="125"/>
      <c r="AEN93" s="125"/>
      <c r="AEO93" s="125"/>
      <c r="AEP93" s="125"/>
      <c r="AEQ93" s="125"/>
      <c r="AER93" s="125"/>
      <c r="AES93" s="125"/>
      <c r="AET93" s="125"/>
      <c r="AEU93" s="125"/>
      <c r="AEV93" s="125"/>
      <c r="AEW93" s="125"/>
      <c r="AEX93" s="125"/>
      <c r="AEY93" s="125"/>
      <c r="AEZ93" s="125"/>
      <c r="AFA93" s="125"/>
      <c r="AFB93" s="125"/>
      <c r="AFC93" s="125"/>
      <c r="AFD93" s="125"/>
      <c r="AFE93" s="125"/>
      <c r="AFF93" s="125"/>
      <c r="AFG93" s="125"/>
      <c r="AFH93" s="125"/>
      <c r="AFI93" s="125"/>
      <c r="AFJ93" s="125"/>
      <c r="AFK93" s="125"/>
      <c r="AFL93" s="125"/>
      <c r="AFM93" s="125"/>
      <c r="AFN93" s="125"/>
      <c r="AFO93" s="125"/>
      <c r="AFP93" s="125"/>
      <c r="AFQ93" s="125"/>
      <c r="AFR93" s="125"/>
      <c r="AFS93" s="125"/>
      <c r="AFT93" s="125"/>
      <c r="AFU93" s="125"/>
      <c r="AFV93" s="125"/>
      <c r="AFW93" s="125"/>
      <c r="AFX93" s="125"/>
      <c r="AFY93" s="125"/>
      <c r="AFZ93" s="125"/>
      <c r="AGA93" s="125"/>
    </row>
    <row r="94" spans="1:859" s="111" customFormat="1" ht="33.950000000000003" customHeight="1" x14ac:dyDescent="0.2">
      <c r="A94" s="25" t="str">
        <f ca="1">IF((O94="X"),"■",IF(OR((O94&gt;=120),(O94="N/A")),"▲",IF(AND((O94&gt;=90),(O94&lt;120)),"►",IF(AND((O94&lt;90),(O94&gt;=0)),"◄",IF((O94&lt;0),"▼","")))))</f>
        <v>■</v>
      </c>
      <c r="B94" s="75" t="s">
        <v>20</v>
      </c>
      <c r="C94" s="75" t="s">
        <v>883</v>
      </c>
      <c r="D94" s="75" t="s">
        <v>22</v>
      </c>
      <c r="E94" s="75" t="s">
        <v>658</v>
      </c>
      <c r="F94" s="75" t="s">
        <v>302</v>
      </c>
      <c r="G94" s="146" t="s">
        <v>884</v>
      </c>
      <c r="H94" s="81" t="s">
        <v>885</v>
      </c>
      <c r="I94" s="76">
        <v>130290.42</v>
      </c>
      <c r="J94" s="86"/>
      <c r="K94" s="86"/>
      <c r="L94" s="75" t="s">
        <v>519</v>
      </c>
      <c r="M94" s="204"/>
      <c r="N94" s="84">
        <v>41454</v>
      </c>
      <c r="O94" s="75" t="str">
        <f ca="1">IF((N94="INDETERMINADO"),"N/A",IF((L94="ENCERRADO"),"X",(N94-TODAY())))</f>
        <v>X</v>
      </c>
      <c r="P94" s="75" t="s">
        <v>50</v>
      </c>
      <c r="Q94" s="82"/>
      <c r="R94" s="75" t="s">
        <v>30</v>
      </c>
      <c r="S94" s="75" t="s">
        <v>30</v>
      </c>
      <c r="T94" s="75" t="s">
        <v>30</v>
      </c>
      <c r="U94" s="75" t="s">
        <v>30</v>
      </c>
      <c r="V94" s="75" t="str">
        <f>HYPERLINK("www.emater.df.gov.br","VISUALIZAR")</f>
        <v>VISUALIZAR</v>
      </c>
      <c r="W94" s="184"/>
      <c r="X94" s="365"/>
      <c r="Y94" s="365"/>
      <c r="Z94" s="365"/>
      <c r="AA94" s="365"/>
      <c r="AB94" s="366"/>
      <c r="AC94" s="366"/>
      <c r="AD94" s="366"/>
      <c r="AE94" s="366"/>
      <c r="AF94" s="366"/>
      <c r="AG94" s="366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5"/>
      <c r="BD94" s="125"/>
      <c r="BE94" s="125"/>
      <c r="BF94" s="125"/>
      <c r="BG94" s="125"/>
      <c r="BH94" s="125"/>
      <c r="BI94" s="125"/>
      <c r="BJ94" s="125"/>
      <c r="BK94" s="125"/>
      <c r="BL94" s="125"/>
      <c r="BM94" s="125"/>
      <c r="BN94" s="125"/>
      <c r="BO94" s="125"/>
      <c r="BP94" s="125"/>
      <c r="BQ94" s="125"/>
      <c r="BR94" s="125"/>
      <c r="BS94" s="125"/>
      <c r="BT94" s="125"/>
      <c r="BU94" s="125"/>
      <c r="BV94" s="125"/>
      <c r="BW94" s="125"/>
      <c r="BX94" s="125"/>
      <c r="BY94" s="125"/>
      <c r="BZ94" s="125"/>
      <c r="CA94" s="125"/>
      <c r="CB94" s="125"/>
      <c r="CC94" s="125"/>
      <c r="CD94" s="125"/>
      <c r="CE94" s="125"/>
      <c r="CF94" s="125"/>
      <c r="CG94" s="125"/>
      <c r="CH94" s="125"/>
      <c r="CI94" s="125"/>
      <c r="CJ94" s="125"/>
      <c r="CK94" s="125"/>
      <c r="CL94" s="125"/>
      <c r="CM94" s="125"/>
      <c r="CN94" s="125"/>
      <c r="CO94" s="125"/>
      <c r="CP94" s="125"/>
      <c r="CQ94" s="125"/>
      <c r="CR94" s="125"/>
      <c r="CS94" s="125"/>
      <c r="CT94" s="125"/>
      <c r="CU94" s="125"/>
      <c r="CV94" s="125"/>
      <c r="CW94" s="125"/>
      <c r="CX94" s="125"/>
      <c r="CY94" s="125"/>
      <c r="CZ94" s="125"/>
      <c r="DA94" s="125"/>
      <c r="DB94" s="125"/>
      <c r="DC94" s="125"/>
      <c r="DD94" s="125"/>
      <c r="DE94" s="125"/>
      <c r="DF94" s="125"/>
      <c r="DG94" s="125"/>
      <c r="DH94" s="125"/>
      <c r="DI94" s="125"/>
      <c r="DJ94" s="125"/>
      <c r="DK94" s="125"/>
      <c r="DL94" s="125"/>
      <c r="DM94" s="125"/>
      <c r="DN94" s="125"/>
      <c r="DO94" s="125"/>
      <c r="DP94" s="125"/>
      <c r="DQ94" s="125"/>
      <c r="DR94" s="125"/>
      <c r="DS94" s="125"/>
      <c r="DT94" s="125"/>
      <c r="DU94" s="125"/>
      <c r="DV94" s="125"/>
      <c r="DW94" s="125"/>
      <c r="DX94" s="125"/>
      <c r="DY94" s="125"/>
      <c r="DZ94" s="125"/>
      <c r="EA94" s="125"/>
      <c r="EB94" s="125"/>
      <c r="EC94" s="125"/>
      <c r="ED94" s="125"/>
      <c r="EE94" s="125"/>
      <c r="EF94" s="125"/>
      <c r="EG94" s="125"/>
      <c r="EH94" s="125"/>
      <c r="EI94" s="125"/>
      <c r="EJ94" s="125"/>
      <c r="EK94" s="125"/>
      <c r="EL94" s="125"/>
      <c r="EM94" s="125"/>
      <c r="EN94" s="125"/>
      <c r="EO94" s="125"/>
      <c r="EP94" s="125"/>
      <c r="EQ94" s="125"/>
      <c r="ER94" s="125"/>
      <c r="ES94" s="125"/>
      <c r="ET94" s="125"/>
      <c r="EU94" s="125"/>
      <c r="EV94" s="125"/>
      <c r="EW94" s="125"/>
      <c r="EX94" s="125"/>
      <c r="EY94" s="125"/>
      <c r="EZ94" s="125"/>
      <c r="FA94" s="125"/>
      <c r="FB94" s="125"/>
      <c r="FC94" s="125"/>
      <c r="FD94" s="125"/>
      <c r="FE94" s="125"/>
      <c r="FF94" s="125"/>
      <c r="FG94" s="125"/>
      <c r="FH94" s="125"/>
      <c r="FI94" s="125"/>
      <c r="FJ94" s="125"/>
      <c r="FK94" s="125"/>
      <c r="FL94" s="125"/>
      <c r="FM94" s="125"/>
      <c r="FN94" s="125"/>
      <c r="FO94" s="125"/>
      <c r="FP94" s="125"/>
      <c r="FQ94" s="125"/>
      <c r="FR94" s="125"/>
      <c r="FS94" s="125"/>
      <c r="FT94" s="125"/>
      <c r="FU94" s="125"/>
      <c r="FV94" s="125"/>
      <c r="FW94" s="125"/>
      <c r="FX94" s="125"/>
      <c r="FY94" s="125"/>
      <c r="FZ94" s="125"/>
      <c r="GA94" s="125"/>
      <c r="GB94" s="125"/>
      <c r="GC94" s="125"/>
      <c r="GD94" s="125"/>
      <c r="GE94" s="125"/>
      <c r="GF94" s="125"/>
      <c r="GG94" s="125"/>
      <c r="GH94" s="125"/>
      <c r="GI94" s="125"/>
      <c r="GJ94" s="125"/>
      <c r="GK94" s="125"/>
      <c r="GL94" s="125"/>
      <c r="GM94" s="125"/>
      <c r="GN94" s="125"/>
      <c r="GO94" s="125"/>
      <c r="GP94" s="125"/>
      <c r="GQ94" s="125"/>
      <c r="GR94" s="125"/>
      <c r="GS94" s="125"/>
      <c r="GT94" s="125"/>
      <c r="GU94" s="125"/>
      <c r="GV94" s="125"/>
      <c r="GW94" s="125"/>
      <c r="GX94" s="125"/>
      <c r="GY94" s="125"/>
      <c r="GZ94" s="125"/>
      <c r="HA94" s="125"/>
      <c r="HB94" s="125"/>
      <c r="HC94" s="125"/>
      <c r="HD94" s="125"/>
      <c r="HE94" s="125"/>
      <c r="HF94" s="125"/>
      <c r="HG94" s="125"/>
      <c r="HH94" s="125"/>
      <c r="HI94" s="125"/>
      <c r="HJ94" s="125"/>
      <c r="HK94" s="125"/>
      <c r="HL94" s="125"/>
      <c r="HM94" s="125"/>
      <c r="HN94" s="125"/>
      <c r="HO94" s="125"/>
      <c r="HP94" s="125"/>
      <c r="HQ94" s="125"/>
      <c r="HR94" s="125"/>
      <c r="HS94" s="125"/>
      <c r="HT94" s="125"/>
      <c r="HU94" s="125"/>
      <c r="HV94" s="125"/>
      <c r="HW94" s="125"/>
      <c r="HX94" s="125"/>
      <c r="HY94" s="125"/>
      <c r="HZ94" s="125"/>
      <c r="IA94" s="125"/>
      <c r="IB94" s="125"/>
      <c r="IC94" s="125"/>
      <c r="ID94" s="125"/>
      <c r="IE94" s="125"/>
      <c r="IF94" s="125"/>
      <c r="IG94" s="125"/>
      <c r="IH94" s="125"/>
      <c r="II94" s="125"/>
      <c r="IJ94" s="125"/>
      <c r="IK94" s="125"/>
      <c r="IL94" s="125"/>
      <c r="IM94" s="125"/>
      <c r="IN94" s="125"/>
      <c r="IO94" s="125"/>
      <c r="IP94" s="125"/>
      <c r="IQ94" s="125"/>
      <c r="IR94" s="125"/>
      <c r="IS94" s="125"/>
      <c r="IT94" s="125"/>
      <c r="IU94" s="125"/>
      <c r="IV94" s="125"/>
      <c r="IW94" s="125"/>
      <c r="IX94" s="125"/>
      <c r="IY94" s="125"/>
      <c r="IZ94" s="125"/>
      <c r="JA94" s="125"/>
      <c r="JB94" s="125"/>
      <c r="JC94" s="125"/>
      <c r="JD94" s="125"/>
      <c r="JE94" s="125"/>
      <c r="JF94" s="125"/>
      <c r="JG94" s="125"/>
      <c r="JH94" s="125"/>
      <c r="JI94" s="125"/>
      <c r="JJ94" s="125"/>
      <c r="JK94" s="125"/>
      <c r="JL94" s="125"/>
      <c r="JM94" s="125"/>
      <c r="JN94" s="125"/>
      <c r="JO94" s="125"/>
      <c r="JP94" s="125"/>
      <c r="JQ94" s="125"/>
      <c r="JR94" s="125"/>
      <c r="JS94" s="125"/>
      <c r="JT94" s="125"/>
      <c r="JU94" s="125"/>
      <c r="JV94" s="125"/>
      <c r="JW94" s="125"/>
      <c r="JX94" s="125"/>
      <c r="JY94" s="125"/>
      <c r="JZ94" s="125"/>
      <c r="KA94" s="125"/>
      <c r="KB94" s="125"/>
      <c r="KC94" s="125"/>
      <c r="KD94" s="125"/>
      <c r="KE94" s="125"/>
      <c r="KF94" s="125"/>
      <c r="KG94" s="125"/>
      <c r="KH94" s="125"/>
      <c r="KI94" s="125"/>
      <c r="KJ94" s="125"/>
      <c r="KK94" s="125"/>
      <c r="KL94" s="125"/>
      <c r="KM94" s="125"/>
      <c r="KN94" s="125"/>
      <c r="KO94" s="125"/>
      <c r="KP94" s="125"/>
      <c r="KQ94" s="125"/>
      <c r="KR94" s="125"/>
      <c r="KS94" s="125"/>
      <c r="KT94" s="125"/>
      <c r="KU94" s="125"/>
      <c r="KV94" s="125"/>
      <c r="KW94" s="125"/>
      <c r="KX94" s="125"/>
      <c r="KY94" s="125"/>
      <c r="KZ94" s="125"/>
      <c r="LA94" s="125"/>
      <c r="LB94" s="125"/>
      <c r="LC94" s="125"/>
      <c r="LD94" s="125"/>
      <c r="LE94" s="125"/>
      <c r="LF94" s="125"/>
      <c r="LG94" s="125"/>
      <c r="LH94" s="125"/>
      <c r="LI94" s="125"/>
      <c r="LJ94" s="125"/>
      <c r="LK94" s="125"/>
      <c r="LL94" s="125"/>
      <c r="LM94" s="125"/>
      <c r="LN94" s="125"/>
      <c r="LO94" s="125"/>
      <c r="LP94" s="125"/>
      <c r="LQ94" s="125"/>
      <c r="LR94" s="125"/>
      <c r="LS94" s="125"/>
      <c r="LT94" s="125"/>
      <c r="LU94" s="125"/>
      <c r="LV94" s="125"/>
      <c r="LW94" s="125"/>
      <c r="LX94" s="125"/>
      <c r="LY94" s="125"/>
      <c r="LZ94" s="125"/>
      <c r="MA94" s="125"/>
      <c r="MB94" s="125"/>
      <c r="MC94" s="125"/>
      <c r="MD94" s="125"/>
      <c r="ME94" s="125"/>
      <c r="MF94" s="125"/>
      <c r="MG94" s="125"/>
      <c r="MH94" s="125"/>
      <c r="MI94" s="125"/>
      <c r="MJ94" s="125"/>
      <c r="MK94" s="125"/>
      <c r="ML94" s="125"/>
      <c r="MM94" s="125"/>
      <c r="MN94" s="125"/>
      <c r="MO94" s="125"/>
      <c r="MP94" s="125"/>
      <c r="MQ94" s="125"/>
      <c r="MR94" s="125"/>
      <c r="MS94" s="125"/>
      <c r="MT94" s="125"/>
      <c r="MU94" s="125"/>
      <c r="MV94" s="125"/>
      <c r="MW94" s="125"/>
      <c r="MX94" s="125"/>
      <c r="MY94" s="125"/>
      <c r="MZ94" s="125"/>
      <c r="NA94" s="125"/>
      <c r="NB94" s="125"/>
      <c r="NC94" s="125"/>
      <c r="ND94" s="125"/>
      <c r="NE94" s="125"/>
      <c r="NF94" s="125"/>
      <c r="NG94" s="125"/>
      <c r="NH94" s="125"/>
      <c r="NI94" s="125"/>
      <c r="NJ94" s="125"/>
      <c r="NK94" s="125"/>
      <c r="NL94" s="125"/>
      <c r="NM94" s="125"/>
      <c r="NN94" s="125"/>
      <c r="NO94" s="125"/>
      <c r="NP94" s="125"/>
      <c r="NQ94" s="125"/>
      <c r="NR94" s="125"/>
      <c r="NS94" s="125"/>
      <c r="NT94" s="125"/>
      <c r="NU94" s="125"/>
      <c r="NV94" s="125"/>
      <c r="NW94" s="125"/>
      <c r="NX94" s="125"/>
      <c r="NY94" s="125"/>
      <c r="NZ94" s="125"/>
      <c r="OA94" s="125"/>
      <c r="OB94" s="125"/>
      <c r="OC94" s="125"/>
      <c r="OD94" s="125"/>
      <c r="OE94" s="125"/>
      <c r="OF94" s="125"/>
      <c r="OG94" s="125"/>
      <c r="OH94" s="125"/>
      <c r="OI94" s="125"/>
      <c r="OJ94" s="125"/>
      <c r="OK94" s="125"/>
      <c r="OL94" s="125"/>
      <c r="OM94" s="125"/>
      <c r="ON94" s="125"/>
      <c r="OO94" s="125"/>
      <c r="OP94" s="125"/>
      <c r="OQ94" s="125"/>
      <c r="OR94" s="125"/>
      <c r="OS94" s="125"/>
      <c r="OT94" s="125"/>
      <c r="OU94" s="125"/>
      <c r="OV94" s="125"/>
      <c r="OW94" s="125"/>
      <c r="OX94" s="125"/>
      <c r="OY94" s="125"/>
      <c r="OZ94" s="125"/>
      <c r="PA94" s="125"/>
      <c r="PB94" s="125"/>
      <c r="PC94" s="125"/>
      <c r="PD94" s="125"/>
      <c r="PE94" s="125"/>
      <c r="PF94" s="125"/>
      <c r="PG94" s="125"/>
      <c r="PH94" s="125"/>
      <c r="PI94" s="125"/>
      <c r="PJ94" s="125"/>
      <c r="PK94" s="125"/>
      <c r="PL94" s="125"/>
      <c r="PM94" s="125"/>
      <c r="PN94" s="125"/>
      <c r="PO94" s="125"/>
      <c r="PP94" s="125"/>
      <c r="PQ94" s="125"/>
      <c r="PR94" s="125"/>
      <c r="PS94" s="125"/>
      <c r="PT94" s="125"/>
      <c r="PU94" s="125"/>
      <c r="PV94" s="125"/>
      <c r="PW94" s="125"/>
      <c r="PX94" s="125"/>
      <c r="PY94" s="125"/>
      <c r="PZ94" s="125"/>
      <c r="QA94" s="125"/>
      <c r="QB94" s="125"/>
      <c r="QC94" s="125"/>
      <c r="QD94" s="125"/>
      <c r="QE94" s="125"/>
      <c r="QF94" s="125"/>
      <c r="QG94" s="125"/>
      <c r="QH94" s="125"/>
      <c r="QI94" s="125"/>
      <c r="QJ94" s="125"/>
      <c r="QK94" s="125"/>
      <c r="QL94" s="125"/>
      <c r="QM94" s="125"/>
      <c r="QN94" s="125"/>
      <c r="QO94" s="125"/>
      <c r="QP94" s="125"/>
      <c r="QQ94" s="125"/>
      <c r="QR94" s="125"/>
      <c r="QS94" s="125"/>
      <c r="QT94" s="125"/>
      <c r="QU94" s="125"/>
      <c r="QV94" s="125"/>
      <c r="QW94" s="125"/>
      <c r="QX94" s="125"/>
      <c r="QY94" s="125"/>
      <c r="QZ94" s="125"/>
      <c r="RA94" s="125"/>
      <c r="RB94" s="125"/>
      <c r="RC94" s="125"/>
      <c r="RD94" s="125"/>
      <c r="RE94" s="125"/>
      <c r="RF94" s="125"/>
      <c r="RG94" s="125"/>
      <c r="RH94" s="125"/>
      <c r="RI94" s="125"/>
      <c r="RJ94" s="125"/>
      <c r="RK94" s="125"/>
      <c r="RL94" s="125"/>
      <c r="RM94" s="125"/>
      <c r="RN94" s="125"/>
      <c r="RO94" s="125"/>
      <c r="RP94" s="125"/>
      <c r="RQ94" s="125"/>
      <c r="RR94" s="125"/>
      <c r="RS94" s="125"/>
      <c r="RT94" s="125"/>
      <c r="RU94" s="125"/>
      <c r="RV94" s="125"/>
      <c r="RW94" s="125"/>
      <c r="RX94" s="125"/>
      <c r="RY94" s="125"/>
      <c r="RZ94" s="125"/>
      <c r="SA94" s="125"/>
      <c r="SB94" s="125"/>
      <c r="SC94" s="125"/>
      <c r="SD94" s="125"/>
      <c r="SE94" s="125"/>
      <c r="SF94" s="125"/>
      <c r="SG94" s="125"/>
      <c r="SH94" s="125"/>
      <c r="SI94" s="125"/>
      <c r="SJ94" s="125"/>
      <c r="SK94" s="125"/>
      <c r="SL94" s="125"/>
      <c r="SM94" s="125"/>
      <c r="SN94" s="125"/>
      <c r="SO94" s="125"/>
      <c r="SP94" s="125"/>
      <c r="SQ94" s="125"/>
      <c r="SR94" s="125"/>
      <c r="SS94" s="125"/>
      <c r="ST94" s="125"/>
      <c r="SU94" s="125"/>
      <c r="SV94" s="125"/>
      <c r="SW94" s="125"/>
      <c r="SX94" s="125"/>
      <c r="SY94" s="125"/>
      <c r="SZ94" s="125"/>
      <c r="TA94" s="125"/>
      <c r="TB94" s="125"/>
      <c r="TC94" s="125"/>
      <c r="TD94" s="125"/>
      <c r="TE94" s="125"/>
      <c r="TF94" s="125"/>
      <c r="TG94" s="125"/>
      <c r="TH94" s="125"/>
      <c r="TI94" s="125"/>
      <c r="TJ94" s="125"/>
      <c r="TK94" s="125"/>
      <c r="TL94" s="125"/>
      <c r="TM94" s="125"/>
      <c r="TN94" s="125"/>
      <c r="TO94" s="125"/>
      <c r="TP94" s="125"/>
      <c r="TQ94" s="125"/>
      <c r="TR94" s="125"/>
      <c r="TS94" s="125"/>
      <c r="TT94" s="125"/>
      <c r="TU94" s="125"/>
      <c r="TV94" s="125"/>
      <c r="TW94" s="125"/>
      <c r="TX94" s="125"/>
      <c r="TY94" s="125"/>
      <c r="TZ94" s="125"/>
      <c r="UA94" s="125"/>
      <c r="UB94" s="125"/>
      <c r="UC94" s="125"/>
      <c r="UD94" s="125"/>
      <c r="UE94" s="125"/>
      <c r="UF94" s="125"/>
      <c r="UG94" s="125"/>
      <c r="UH94" s="125"/>
      <c r="UI94" s="125"/>
      <c r="UJ94" s="125"/>
      <c r="UK94" s="125"/>
      <c r="UL94" s="125"/>
      <c r="UM94" s="125"/>
      <c r="UN94" s="125"/>
      <c r="UO94" s="125"/>
      <c r="UP94" s="125"/>
      <c r="UQ94" s="125"/>
      <c r="UR94" s="125"/>
      <c r="US94" s="125"/>
      <c r="UT94" s="125"/>
      <c r="UU94" s="125"/>
      <c r="UV94" s="125"/>
      <c r="UW94" s="125"/>
      <c r="UX94" s="125"/>
      <c r="UY94" s="125"/>
      <c r="UZ94" s="125"/>
      <c r="VA94" s="125"/>
      <c r="VB94" s="125"/>
      <c r="VC94" s="125"/>
      <c r="VD94" s="125"/>
      <c r="VE94" s="125"/>
      <c r="VF94" s="125"/>
      <c r="VG94" s="125"/>
      <c r="VH94" s="125"/>
      <c r="VI94" s="125"/>
      <c r="VJ94" s="125"/>
      <c r="VK94" s="125"/>
      <c r="VL94" s="125"/>
      <c r="VM94" s="125"/>
      <c r="VN94" s="125"/>
      <c r="VO94" s="125"/>
      <c r="VP94" s="125"/>
      <c r="VQ94" s="125"/>
      <c r="VR94" s="125"/>
      <c r="VS94" s="125"/>
      <c r="VT94" s="125"/>
      <c r="VU94" s="125"/>
      <c r="VV94" s="125"/>
      <c r="VW94" s="125"/>
      <c r="VX94" s="125"/>
      <c r="VY94" s="125"/>
      <c r="VZ94" s="125"/>
      <c r="WA94" s="125"/>
      <c r="WB94" s="125"/>
      <c r="WC94" s="125"/>
      <c r="WD94" s="125"/>
      <c r="WE94" s="125"/>
      <c r="WF94" s="125"/>
      <c r="WG94" s="125"/>
      <c r="WH94" s="125"/>
      <c r="WI94" s="125"/>
      <c r="WJ94" s="125"/>
      <c r="WK94" s="125"/>
      <c r="WL94" s="125"/>
      <c r="WM94" s="125"/>
      <c r="WN94" s="125"/>
      <c r="WO94" s="125"/>
      <c r="WP94" s="125"/>
      <c r="WQ94" s="125"/>
      <c r="WR94" s="125"/>
      <c r="WS94" s="125"/>
      <c r="WT94" s="125"/>
      <c r="WU94" s="125"/>
      <c r="WV94" s="125"/>
      <c r="WW94" s="125"/>
      <c r="WX94" s="125"/>
      <c r="WY94" s="125"/>
      <c r="WZ94" s="125"/>
      <c r="XA94" s="125"/>
      <c r="XB94" s="125"/>
      <c r="XC94" s="125"/>
      <c r="XD94" s="125"/>
      <c r="XE94" s="125"/>
      <c r="XF94" s="125"/>
      <c r="XG94" s="125"/>
      <c r="XH94" s="125"/>
      <c r="XI94" s="125"/>
      <c r="XJ94" s="125"/>
      <c r="XK94" s="125"/>
      <c r="XL94" s="125"/>
      <c r="XM94" s="125"/>
      <c r="XN94" s="125"/>
      <c r="XO94" s="125"/>
      <c r="XP94" s="125"/>
      <c r="XQ94" s="125"/>
      <c r="XR94" s="125"/>
      <c r="XS94" s="125"/>
      <c r="XT94" s="125"/>
      <c r="XU94" s="125"/>
      <c r="XV94" s="125"/>
      <c r="XW94" s="125"/>
      <c r="XX94" s="125"/>
      <c r="XY94" s="125"/>
      <c r="XZ94" s="125"/>
      <c r="YA94" s="125"/>
      <c r="YB94" s="125"/>
      <c r="YC94" s="125"/>
      <c r="YD94" s="125"/>
      <c r="YE94" s="125"/>
      <c r="YF94" s="125"/>
      <c r="YG94" s="125"/>
      <c r="YH94" s="125"/>
      <c r="YI94" s="125"/>
      <c r="YJ94" s="125"/>
      <c r="YK94" s="125"/>
      <c r="YL94" s="125"/>
      <c r="YM94" s="125"/>
      <c r="YN94" s="125"/>
      <c r="YO94" s="125"/>
      <c r="YP94" s="125"/>
      <c r="YQ94" s="125"/>
      <c r="YR94" s="125"/>
      <c r="YS94" s="125"/>
      <c r="YT94" s="125"/>
      <c r="YU94" s="125"/>
      <c r="YV94" s="125"/>
      <c r="YW94" s="125"/>
      <c r="YX94" s="125"/>
      <c r="YY94" s="125"/>
      <c r="YZ94" s="125"/>
      <c r="ZA94" s="125"/>
      <c r="ZB94" s="125"/>
      <c r="ZC94" s="125"/>
      <c r="ZD94" s="125"/>
      <c r="ZE94" s="125"/>
      <c r="ZF94" s="125"/>
      <c r="ZG94" s="125"/>
      <c r="ZH94" s="125"/>
      <c r="ZI94" s="125"/>
      <c r="ZJ94" s="125"/>
      <c r="ZK94" s="125"/>
      <c r="ZL94" s="125"/>
      <c r="ZM94" s="125"/>
      <c r="ZN94" s="125"/>
      <c r="ZO94" s="125"/>
      <c r="ZP94" s="125"/>
      <c r="ZQ94" s="125"/>
      <c r="ZR94" s="125"/>
      <c r="ZS94" s="125"/>
      <c r="ZT94" s="125"/>
      <c r="ZU94" s="125"/>
      <c r="ZV94" s="125"/>
      <c r="ZW94" s="125"/>
      <c r="ZX94" s="125"/>
      <c r="ZY94" s="125"/>
      <c r="ZZ94" s="125"/>
      <c r="AAA94" s="125"/>
      <c r="AAB94" s="125"/>
      <c r="AAC94" s="125"/>
      <c r="AAD94" s="125"/>
      <c r="AAE94" s="125"/>
      <c r="AAF94" s="125"/>
      <c r="AAG94" s="125"/>
      <c r="AAH94" s="125"/>
      <c r="AAI94" s="125"/>
      <c r="AAJ94" s="125"/>
      <c r="AAK94" s="125"/>
      <c r="AAL94" s="125"/>
      <c r="AAM94" s="125"/>
      <c r="AAN94" s="125"/>
      <c r="AAO94" s="125"/>
      <c r="AAP94" s="125"/>
      <c r="AAQ94" s="125"/>
      <c r="AAR94" s="125"/>
      <c r="AAS94" s="125"/>
      <c r="AAT94" s="125"/>
      <c r="AAU94" s="125"/>
      <c r="AAV94" s="125"/>
      <c r="AAW94" s="125"/>
      <c r="AAX94" s="125"/>
      <c r="AAY94" s="125"/>
      <c r="AAZ94" s="125"/>
      <c r="ABA94" s="125"/>
      <c r="ABB94" s="125"/>
      <c r="ABC94" s="125"/>
      <c r="ABD94" s="125"/>
      <c r="ABE94" s="125"/>
      <c r="ABF94" s="125"/>
      <c r="ABG94" s="125"/>
      <c r="ABH94" s="125"/>
      <c r="ABI94" s="125"/>
      <c r="ABJ94" s="125"/>
      <c r="ABK94" s="125"/>
      <c r="ABL94" s="125"/>
      <c r="ABM94" s="125"/>
      <c r="ABN94" s="125"/>
      <c r="ABO94" s="125"/>
      <c r="ABP94" s="125"/>
      <c r="ABQ94" s="125"/>
      <c r="ABR94" s="125"/>
      <c r="ABS94" s="125"/>
      <c r="ABT94" s="125"/>
      <c r="ABU94" s="125"/>
      <c r="ABV94" s="125"/>
      <c r="ABW94" s="125"/>
      <c r="ABX94" s="125"/>
      <c r="ABY94" s="125"/>
      <c r="ABZ94" s="125"/>
      <c r="ACA94" s="125"/>
      <c r="ACB94" s="125"/>
      <c r="ACC94" s="125"/>
      <c r="ACD94" s="125"/>
      <c r="ACE94" s="125"/>
      <c r="ACF94" s="125"/>
      <c r="ACG94" s="125"/>
      <c r="ACH94" s="125"/>
      <c r="ACI94" s="125"/>
      <c r="ACJ94" s="125"/>
      <c r="ACK94" s="125"/>
      <c r="ACL94" s="125"/>
      <c r="ACM94" s="125"/>
      <c r="ACN94" s="125"/>
      <c r="ACO94" s="125"/>
      <c r="ACP94" s="125"/>
      <c r="ACQ94" s="125"/>
      <c r="ACR94" s="125"/>
      <c r="ACS94" s="125"/>
      <c r="ACT94" s="125"/>
      <c r="ACU94" s="125"/>
      <c r="ACV94" s="125"/>
      <c r="ACW94" s="125"/>
      <c r="ACX94" s="125"/>
      <c r="ACY94" s="125"/>
      <c r="ACZ94" s="125"/>
      <c r="ADA94" s="125"/>
      <c r="ADB94" s="125"/>
      <c r="ADC94" s="125"/>
      <c r="ADD94" s="125"/>
      <c r="ADE94" s="125"/>
      <c r="ADF94" s="125"/>
      <c r="ADG94" s="125"/>
      <c r="ADH94" s="125"/>
      <c r="ADI94" s="125"/>
      <c r="ADJ94" s="125"/>
      <c r="ADK94" s="125"/>
      <c r="ADL94" s="125"/>
      <c r="ADM94" s="125"/>
      <c r="ADN94" s="125"/>
      <c r="ADO94" s="125"/>
      <c r="ADP94" s="125"/>
      <c r="ADQ94" s="125"/>
      <c r="ADR94" s="125"/>
      <c r="ADS94" s="125"/>
      <c r="ADT94" s="125"/>
      <c r="ADU94" s="125"/>
      <c r="ADV94" s="125"/>
      <c r="ADW94" s="125"/>
      <c r="ADX94" s="125"/>
      <c r="ADY94" s="125"/>
      <c r="ADZ94" s="125"/>
      <c r="AEA94" s="125"/>
      <c r="AEB94" s="125"/>
      <c r="AEC94" s="125"/>
      <c r="AED94" s="125"/>
      <c r="AEE94" s="125"/>
      <c r="AEF94" s="125"/>
      <c r="AEG94" s="125"/>
      <c r="AEH94" s="125"/>
      <c r="AEI94" s="125"/>
      <c r="AEJ94" s="125"/>
      <c r="AEK94" s="125"/>
      <c r="AEL94" s="125"/>
      <c r="AEM94" s="125"/>
      <c r="AEN94" s="125"/>
      <c r="AEO94" s="125"/>
      <c r="AEP94" s="125"/>
      <c r="AEQ94" s="125"/>
      <c r="AER94" s="125"/>
      <c r="AES94" s="125"/>
      <c r="AET94" s="125"/>
      <c r="AEU94" s="125"/>
      <c r="AEV94" s="125"/>
      <c r="AEW94" s="125"/>
      <c r="AEX94" s="125"/>
      <c r="AEY94" s="125"/>
      <c r="AEZ94" s="125"/>
      <c r="AFA94" s="125"/>
      <c r="AFB94" s="125"/>
      <c r="AFC94" s="125"/>
      <c r="AFD94" s="125"/>
      <c r="AFE94" s="125"/>
      <c r="AFF94" s="125"/>
      <c r="AFG94" s="125"/>
      <c r="AFH94" s="125"/>
      <c r="AFI94" s="125"/>
      <c r="AFJ94" s="125"/>
      <c r="AFK94" s="125"/>
      <c r="AFL94" s="125"/>
      <c r="AFM94" s="125"/>
      <c r="AFN94" s="125"/>
      <c r="AFO94" s="125"/>
      <c r="AFP94" s="125"/>
      <c r="AFQ94" s="125"/>
      <c r="AFR94" s="125"/>
      <c r="AFS94" s="125"/>
      <c r="AFT94" s="125"/>
      <c r="AFU94" s="125"/>
      <c r="AFV94" s="125"/>
      <c r="AFW94" s="125"/>
      <c r="AFX94" s="125"/>
      <c r="AFY94" s="125"/>
      <c r="AFZ94" s="125"/>
      <c r="AGA94" s="125"/>
    </row>
    <row r="95" spans="1:859" ht="33.950000000000003" customHeight="1" x14ac:dyDescent="0.2">
      <c r="A95" s="25" t="str">
        <f ca="1">IF((O95="X"),"■",IF(OR((O95&gt;=120),(O95="N/A")),"▲",IF(AND((O95&gt;=90),(O95&lt;120)),"►",IF(AND((O95&lt;90),(O95&gt;=0)),"◄",IF((O95&lt;0),"▼","")))))</f>
        <v>■</v>
      </c>
      <c r="B95" s="75" t="s">
        <v>20</v>
      </c>
      <c r="C95" s="75" t="s">
        <v>882</v>
      </c>
      <c r="D95" s="75" t="s">
        <v>22</v>
      </c>
      <c r="E95" s="75" t="s">
        <v>558</v>
      </c>
      <c r="F95" s="75" t="s">
        <v>677</v>
      </c>
      <c r="G95" s="146" t="s">
        <v>678</v>
      </c>
      <c r="H95" s="81" t="s">
        <v>679</v>
      </c>
      <c r="I95" s="76">
        <v>7000</v>
      </c>
      <c r="J95" s="86"/>
      <c r="K95" s="86"/>
      <c r="L95" s="75" t="s">
        <v>519</v>
      </c>
      <c r="M95" s="204"/>
      <c r="N95" s="84">
        <v>41411</v>
      </c>
      <c r="O95" s="75" t="str">
        <f ca="1">IF((N95="INDETERMINADO"),"N/A",IF((L95="ENCERRADO"),"X",(N95-TODAY())))</f>
        <v>X</v>
      </c>
      <c r="P95" s="75"/>
      <c r="Q95" s="82" t="s">
        <v>881</v>
      </c>
      <c r="R95" s="75" t="s">
        <v>30</v>
      </c>
      <c r="S95" s="75" t="s">
        <v>30</v>
      </c>
      <c r="T95" s="75" t="s">
        <v>30</v>
      </c>
      <c r="U95" s="75" t="s">
        <v>30</v>
      </c>
      <c r="V95" s="75" t="str">
        <f>HYPERLINK("www.emater.df.gov.br","VISUALIZAR")</f>
        <v>VISUALIZAR</v>
      </c>
      <c r="W95" s="184"/>
      <c r="X95" s="365"/>
      <c r="Y95" s="365"/>
      <c r="Z95" s="365"/>
      <c r="AA95" s="365"/>
      <c r="AB95" s="366"/>
      <c r="AC95" s="366"/>
      <c r="AD95" s="366"/>
      <c r="AE95" s="366"/>
      <c r="AF95" s="366"/>
      <c r="AG95" s="366"/>
    </row>
    <row r="96" spans="1:859" ht="33.950000000000003" customHeight="1" x14ac:dyDescent="0.2">
      <c r="A96" s="25" t="str">
        <f ca="1">IF((O96="X"),"■",IF(OR((O96&gt;=120),(O96="N/A")),"▲",IF(AND((O96&gt;=90),(O96&lt;120)),"►",IF(AND((O96&lt;90),(O96&gt;=0)),"◄",IF((O96&lt;0),"▼","")))))</f>
        <v>■</v>
      </c>
      <c r="B96" s="75" t="s">
        <v>20</v>
      </c>
      <c r="C96" s="75" t="s">
        <v>875</v>
      </c>
      <c r="D96" s="75" t="s">
        <v>22</v>
      </c>
      <c r="E96" s="75" t="s">
        <v>653</v>
      </c>
      <c r="F96" s="75" t="s">
        <v>587</v>
      </c>
      <c r="G96" s="146" t="s">
        <v>588</v>
      </c>
      <c r="H96" s="81" t="s">
        <v>876</v>
      </c>
      <c r="I96" s="76">
        <v>245400</v>
      </c>
      <c r="J96" s="86"/>
      <c r="K96" s="86"/>
      <c r="L96" s="75" t="s">
        <v>519</v>
      </c>
      <c r="M96" s="204"/>
      <c r="N96" s="84">
        <v>41407</v>
      </c>
      <c r="O96" s="75" t="str">
        <f ca="1">IF((N96="INDETERMINADO"),"N/A",IF((L96="ENCERRADO"),"X",(N96-TODAY())))</f>
        <v>X</v>
      </c>
      <c r="P96" s="75" t="s">
        <v>877</v>
      </c>
      <c r="Q96" s="82" t="s">
        <v>871</v>
      </c>
      <c r="R96" s="75" t="s">
        <v>30</v>
      </c>
      <c r="S96" s="75" t="s">
        <v>30</v>
      </c>
      <c r="T96" s="75" t="s">
        <v>30</v>
      </c>
      <c r="U96" s="75" t="s">
        <v>30</v>
      </c>
      <c r="V96" s="75" t="str">
        <f>HYPERLINK("www.emater.df.gov.br","VISUALIZAR")</f>
        <v>VISUALIZAR</v>
      </c>
      <c r="W96" s="184"/>
      <c r="X96" s="365"/>
      <c r="Y96" s="365"/>
      <c r="Z96" s="365"/>
      <c r="AA96" s="365"/>
      <c r="AB96" s="366"/>
      <c r="AC96" s="366"/>
      <c r="AD96" s="366"/>
      <c r="AE96" s="366"/>
      <c r="AF96" s="366"/>
      <c r="AG96" s="366"/>
    </row>
    <row r="97" spans="1:859" ht="33.950000000000003" customHeight="1" x14ac:dyDescent="0.2">
      <c r="A97" s="25" t="str">
        <f ca="1">IF((O97="X"),"■",IF(OR((O97&gt;=120),(O97="N/A")),"▲",IF(AND((O97&gt;=90),(O97&lt;120)),"►",IF(AND((O97&lt;90),(O97&gt;=0)),"◄",IF((O97&lt;0),"▼","")))))</f>
        <v>■</v>
      </c>
      <c r="B97" s="75" t="s">
        <v>20</v>
      </c>
      <c r="C97" s="75" t="s">
        <v>878</v>
      </c>
      <c r="D97" s="75" t="s">
        <v>22</v>
      </c>
      <c r="E97" s="75" t="s">
        <v>879</v>
      </c>
      <c r="F97" s="75" t="s">
        <v>587</v>
      </c>
      <c r="G97" s="146" t="s">
        <v>588</v>
      </c>
      <c r="H97" s="81" t="s">
        <v>880</v>
      </c>
      <c r="I97" s="76">
        <v>516000</v>
      </c>
      <c r="J97" s="86"/>
      <c r="K97" s="86"/>
      <c r="L97" s="75" t="s">
        <v>519</v>
      </c>
      <c r="M97" s="204"/>
      <c r="N97" s="84">
        <v>41407</v>
      </c>
      <c r="O97" s="75" t="str">
        <f ca="1">IF((N97="INDETERMINADO"),"N/A",IF((L97="ENCERRADO"),"X",(N97-TODAY())))</f>
        <v>X</v>
      </c>
      <c r="P97" s="75" t="s">
        <v>877</v>
      </c>
      <c r="Q97" s="82" t="s">
        <v>881</v>
      </c>
      <c r="R97" s="75" t="s">
        <v>30</v>
      </c>
      <c r="S97" s="75" t="s">
        <v>30</v>
      </c>
      <c r="T97" s="75" t="s">
        <v>30</v>
      </c>
      <c r="U97" s="75" t="s">
        <v>30</v>
      </c>
      <c r="V97" s="75" t="str">
        <f>HYPERLINK("www.emater.df.gov.br","VISUALIZAR")</f>
        <v>VISUALIZAR</v>
      </c>
      <c r="W97" s="184"/>
      <c r="X97" s="365"/>
      <c r="Y97" s="365"/>
      <c r="Z97" s="365"/>
      <c r="AA97" s="365"/>
      <c r="AB97" s="366"/>
      <c r="AC97" s="366"/>
      <c r="AD97" s="366"/>
      <c r="AE97" s="366"/>
      <c r="AF97" s="366"/>
      <c r="AG97" s="366"/>
    </row>
    <row r="98" spans="1:859" ht="33.950000000000003" customHeight="1" x14ac:dyDescent="0.2">
      <c r="A98" s="25" t="str">
        <f ca="1">IF((O98="X"),"■",IF(OR((O98&gt;=120),(O98="N/A")),"▲",IF(AND((O98&gt;=90),(O98&lt;120)),"►",IF(AND((O98&lt;90),(O98&gt;=0)),"◄",IF((O98&lt;0),"▼","")))))</f>
        <v>■</v>
      </c>
      <c r="B98" s="75" t="s">
        <v>20</v>
      </c>
      <c r="C98" s="75" t="s">
        <v>856</v>
      </c>
      <c r="D98" s="75" t="s">
        <v>22</v>
      </c>
      <c r="E98" s="75" t="s">
        <v>654</v>
      </c>
      <c r="F98" s="75" t="s">
        <v>857</v>
      </c>
      <c r="G98" s="146" t="s">
        <v>618</v>
      </c>
      <c r="H98" s="81" t="s">
        <v>858</v>
      </c>
      <c r="I98" s="76">
        <v>48865</v>
      </c>
      <c r="J98" s="86"/>
      <c r="K98" s="86"/>
      <c r="L98" s="75" t="s">
        <v>519</v>
      </c>
      <c r="M98" s="204"/>
      <c r="N98" s="84">
        <v>41404</v>
      </c>
      <c r="O98" s="75" t="str">
        <f ca="1">IF((N98="INDETERMINADO"),"N/A",IF((L98="ENCERRADO"),"X",(N98-TODAY())))</f>
        <v>X</v>
      </c>
      <c r="P98" s="75" t="s">
        <v>101</v>
      </c>
      <c r="Q98" s="82" t="s">
        <v>203</v>
      </c>
      <c r="R98" s="75" t="s">
        <v>30</v>
      </c>
      <c r="S98" s="75" t="s">
        <v>30</v>
      </c>
      <c r="T98" s="75" t="s">
        <v>30</v>
      </c>
      <c r="U98" s="75" t="s">
        <v>30</v>
      </c>
      <c r="V98" s="75" t="str">
        <f>HYPERLINK("www.emater.df.gov.br","VISUALIZAR")</f>
        <v>VISUALIZAR</v>
      </c>
      <c r="W98" s="184"/>
      <c r="X98" s="365"/>
      <c r="Y98" s="365"/>
      <c r="Z98" s="365"/>
      <c r="AA98" s="365"/>
      <c r="AB98" s="366"/>
      <c r="AC98" s="366"/>
      <c r="AD98" s="366"/>
      <c r="AE98" s="366"/>
      <c r="AF98" s="366"/>
      <c r="AG98" s="366"/>
    </row>
    <row r="99" spans="1:859" ht="33.950000000000003" customHeight="1" x14ac:dyDescent="0.2">
      <c r="A99" s="25" t="str">
        <f ca="1">IF((O99="X"),"■",IF(OR((O99&gt;=120),(O99="N/A")),"▲",IF(AND((O99&gt;=90),(O99&lt;120)),"►",IF(AND((O99&lt;90),(O99&gt;=0)),"◄",IF((O99&lt;0),"▼","")))))</f>
        <v>■</v>
      </c>
      <c r="B99" s="75" t="s">
        <v>20</v>
      </c>
      <c r="C99" s="75" t="s">
        <v>859</v>
      </c>
      <c r="D99" s="75" t="s">
        <v>22</v>
      </c>
      <c r="E99" s="75" t="s">
        <v>656</v>
      </c>
      <c r="F99" s="75" t="s">
        <v>860</v>
      </c>
      <c r="G99" s="146" t="s">
        <v>861</v>
      </c>
      <c r="H99" s="81" t="s">
        <v>862</v>
      </c>
      <c r="I99" s="76">
        <v>6900</v>
      </c>
      <c r="J99" s="86"/>
      <c r="K99" s="86"/>
      <c r="L99" s="75" t="s">
        <v>519</v>
      </c>
      <c r="M99" s="204"/>
      <c r="N99" s="84">
        <v>41404</v>
      </c>
      <c r="O99" s="75" t="str">
        <f ca="1">IF((N99="INDETERMINADO"),"N/A",IF((L99="ENCERRADO"),"X",(N99-TODAY())))</f>
        <v>X</v>
      </c>
      <c r="P99" s="75" t="s">
        <v>420</v>
      </c>
      <c r="Q99" s="82" t="s">
        <v>102</v>
      </c>
      <c r="R99" s="75" t="s">
        <v>30</v>
      </c>
      <c r="S99" s="75" t="s">
        <v>30</v>
      </c>
      <c r="T99" s="75" t="s">
        <v>30</v>
      </c>
      <c r="U99" s="75" t="s">
        <v>30</v>
      </c>
      <c r="V99" s="75" t="str">
        <f>HYPERLINK("www.emater.df.gov.br","VISUALIZAR")</f>
        <v>VISUALIZAR</v>
      </c>
      <c r="W99" s="184"/>
      <c r="X99" s="365"/>
      <c r="Y99" s="365"/>
      <c r="Z99" s="365"/>
      <c r="AA99" s="365"/>
      <c r="AB99" s="366"/>
      <c r="AC99" s="366"/>
      <c r="AD99" s="366"/>
      <c r="AE99" s="366"/>
      <c r="AF99" s="366"/>
      <c r="AG99" s="366"/>
    </row>
    <row r="100" spans="1:859" ht="33.950000000000003" customHeight="1" x14ac:dyDescent="0.2">
      <c r="A100" s="25" t="str">
        <f ca="1">IF((O100="X"),"■",IF(OR((O100&gt;=120),(O100="N/A")),"▲",IF(AND((O100&gt;=90),(O100&lt;120)),"►",IF(AND((O100&lt;90),(O100&gt;=0)),"◄",IF((O100&lt;0),"▼","")))))</f>
        <v>■</v>
      </c>
      <c r="B100" s="75" t="s">
        <v>20</v>
      </c>
      <c r="C100" s="75" t="s">
        <v>863</v>
      </c>
      <c r="D100" s="75" t="s">
        <v>22</v>
      </c>
      <c r="E100" s="75" t="s">
        <v>864</v>
      </c>
      <c r="F100" s="75" t="s">
        <v>860</v>
      </c>
      <c r="G100" s="146" t="s">
        <v>861</v>
      </c>
      <c r="H100" s="81" t="s">
        <v>865</v>
      </c>
      <c r="I100" s="76">
        <v>860000</v>
      </c>
      <c r="J100" s="86"/>
      <c r="K100" s="86"/>
      <c r="L100" s="75" t="s">
        <v>519</v>
      </c>
      <c r="M100" s="204"/>
      <c r="N100" s="84">
        <v>41404</v>
      </c>
      <c r="O100" s="75" t="str">
        <f ca="1">IF((N100="INDETERMINADO"),"N/A",IF((L100="ENCERRADO"),"X",(N100-TODAY())))</f>
        <v>X</v>
      </c>
      <c r="P100" s="75" t="s">
        <v>624</v>
      </c>
      <c r="Q100" s="82" t="s">
        <v>866</v>
      </c>
      <c r="R100" s="75" t="s">
        <v>30</v>
      </c>
      <c r="S100" s="75" t="s">
        <v>30</v>
      </c>
      <c r="T100" s="75" t="s">
        <v>30</v>
      </c>
      <c r="U100" s="75" t="s">
        <v>30</v>
      </c>
      <c r="V100" s="75" t="str">
        <f>HYPERLINK("www.emater.df.gov.br","VISUALIZAR")</f>
        <v>VISUALIZAR</v>
      </c>
      <c r="W100" s="184"/>
      <c r="X100" s="365"/>
      <c r="Y100" s="365"/>
      <c r="Z100" s="365"/>
      <c r="AA100" s="365"/>
      <c r="AB100" s="366"/>
      <c r="AC100" s="366"/>
      <c r="AD100" s="366"/>
      <c r="AE100" s="366"/>
      <c r="AF100" s="366"/>
      <c r="AG100" s="366"/>
    </row>
    <row r="101" spans="1:859" ht="33.950000000000003" customHeight="1" x14ac:dyDescent="0.2">
      <c r="A101" s="25" t="str">
        <f ca="1">IF((O101="X"),"■",IF(OR((O101&gt;=120),(O101="N/A")),"▲",IF(AND((O101&gt;=90),(O101&lt;120)),"►",IF(AND((O101&lt;90),(O101&gt;=0)),"◄",IF((O101&lt;0),"▼","")))))</f>
        <v>■</v>
      </c>
      <c r="B101" s="75" t="s">
        <v>20</v>
      </c>
      <c r="C101" s="75" t="s">
        <v>872</v>
      </c>
      <c r="D101" s="75" t="s">
        <v>22</v>
      </c>
      <c r="E101" s="75" t="s">
        <v>873</v>
      </c>
      <c r="F101" s="75" t="s">
        <v>631</v>
      </c>
      <c r="G101" s="146" t="s">
        <v>632</v>
      </c>
      <c r="H101" s="81" t="s">
        <v>874</v>
      </c>
      <c r="I101" s="76">
        <v>10360</v>
      </c>
      <c r="J101" s="86"/>
      <c r="K101" s="86"/>
      <c r="L101" s="75" t="s">
        <v>519</v>
      </c>
      <c r="M101" s="204"/>
      <c r="N101" s="84">
        <v>41404</v>
      </c>
      <c r="O101" s="75" t="str">
        <f ca="1">IF((N101="INDETERMINADO"),"N/A",IF((L101="ENCERRADO"),"X",(N101-TODAY())))</f>
        <v>X</v>
      </c>
      <c r="P101" s="75" t="s">
        <v>624</v>
      </c>
      <c r="Q101" s="82" t="s">
        <v>211</v>
      </c>
      <c r="R101" s="75" t="s">
        <v>30</v>
      </c>
      <c r="S101" s="75" t="s">
        <v>30</v>
      </c>
      <c r="T101" s="75" t="s">
        <v>30</v>
      </c>
      <c r="U101" s="75" t="s">
        <v>30</v>
      </c>
      <c r="V101" s="75" t="str">
        <f>HYPERLINK("www.emater.df.gov.br","VISUALIZAR")</f>
        <v>VISUALIZAR</v>
      </c>
      <c r="W101" s="184"/>
      <c r="X101" s="365"/>
      <c r="Y101" s="365"/>
      <c r="Z101" s="365"/>
      <c r="AA101" s="365"/>
      <c r="AB101" s="366"/>
      <c r="AC101" s="366"/>
      <c r="AD101" s="366"/>
      <c r="AE101" s="366"/>
      <c r="AF101" s="366"/>
      <c r="AG101" s="366"/>
    </row>
    <row r="102" spans="1:859" ht="33.950000000000003" customHeight="1" x14ac:dyDescent="0.2">
      <c r="A102" s="102" t="str">
        <f ca="1">IF((O102="X"),"■",IF(OR((O102&gt;=120),(O102="N/A")),"▲",IF(AND((O102&gt;=90),(O102&lt;120)),"►",IF(AND((O102&lt;90),(O102&gt;=0)),"◄",IF((O102&lt;0),"▼","")))))</f>
        <v>■</v>
      </c>
      <c r="B102" s="103" t="s">
        <v>20</v>
      </c>
      <c r="C102" s="103" t="s">
        <v>867</v>
      </c>
      <c r="D102" s="103" t="s">
        <v>22</v>
      </c>
      <c r="E102" s="103" t="s">
        <v>655</v>
      </c>
      <c r="F102" s="103" t="s">
        <v>868</v>
      </c>
      <c r="G102" s="147" t="s">
        <v>869</v>
      </c>
      <c r="H102" s="104" t="s">
        <v>870</v>
      </c>
      <c r="I102" s="105">
        <v>39330</v>
      </c>
      <c r="J102" s="128"/>
      <c r="K102" s="128"/>
      <c r="L102" s="103" t="s">
        <v>519</v>
      </c>
      <c r="M102" s="115">
        <v>41405</v>
      </c>
      <c r="N102" s="112">
        <v>41404</v>
      </c>
      <c r="O102" s="103" t="str">
        <f ca="1">IF((N102="INDETERMINADO"),"N/A",IF((L102="ENCERRADO"),"X",(N102-TODAY())))</f>
        <v>X</v>
      </c>
      <c r="P102" s="103" t="s">
        <v>50</v>
      </c>
      <c r="Q102" s="99" t="s">
        <v>211</v>
      </c>
      <c r="R102" s="103" t="s">
        <v>30</v>
      </c>
      <c r="S102" s="103" t="s">
        <v>30</v>
      </c>
      <c r="T102" s="103" t="s">
        <v>30</v>
      </c>
      <c r="U102" s="103" t="s">
        <v>43</v>
      </c>
      <c r="V102" s="98" t="s">
        <v>1095</v>
      </c>
      <c r="W102" s="184"/>
      <c r="X102" s="365"/>
      <c r="Y102" s="365"/>
      <c r="Z102" s="365"/>
      <c r="AA102" s="365"/>
      <c r="AB102" s="366"/>
      <c r="AC102" s="366"/>
      <c r="AD102" s="366"/>
      <c r="AE102" s="366"/>
      <c r="AF102" s="366"/>
      <c r="AG102" s="366"/>
    </row>
    <row r="103" spans="1:859" ht="33.950000000000003" customHeight="1" x14ac:dyDescent="0.2">
      <c r="A103" s="25" t="str">
        <f ca="1">IF((O103="X"),"■",IF(OR((O103&gt;=120),(O103="N/A")),"▲",IF(AND((O103&gt;=90),(O103&lt;120)),"►",IF(AND((O103&lt;90),(O103&gt;=0)),"◄",IF((O103&lt;0),"▼","")))))</f>
        <v>■</v>
      </c>
      <c r="B103" s="75" t="s">
        <v>20</v>
      </c>
      <c r="C103" s="75" t="s">
        <v>852</v>
      </c>
      <c r="D103" s="75" t="s">
        <v>22</v>
      </c>
      <c r="E103" s="75" t="s">
        <v>657</v>
      </c>
      <c r="F103" s="75" t="s">
        <v>853</v>
      </c>
      <c r="G103" s="146" t="s">
        <v>854</v>
      </c>
      <c r="H103" s="81" t="s">
        <v>855</v>
      </c>
      <c r="I103" s="76">
        <v>450225.86</v>
      </c>
      <c r="J103" s="86"/>
      <c r="K103" s="86"/>
      <c r="L103" s="75" t="s">
        <v>519</v>
      </c>
      <c r="M103" s="204"/>
      <c r="N103" s="84">
        <v>41395</v>
      </c>
      <c r="O103" s="75" t="str">
        <f ca="1">IF((N103="INDETERMINADO"),"N/A",IF((L103="ENCERRADO"),"X",(N103-TODAY())))</f>
        <v>X</v>
      </c>
      <c r="P103" s="75" t="s">
        <v>420</v>
      </c>
      <c r="Q103" s="82" t="s">
        <v>203</v>
      </c>
      <c r="R103" s="75" t="s">
        <v>30</v>
      </c>
      <c r="S103" s="75" t="s">
        <v>30</v>
      </c>
      <c r="T103" s="75" t="s">
        <v>30</v>
      </c>
      <c r="U103" s="75" t="s">
        <v>30</v>
      </c>
      <c r="V103" s="75" t="str">
        <f>HYPERLINK("www.emater.df.gov.br","VISUALIZAR")</f>
        <v>VISUALIZAR</v>
      </c>
      <c r="W103" s="184"/>
      <c r="X103" s="365"/>
      <c r="Y103" s="365"/>
      <c r="Z103" s="365"/>
      <c r="AA103" s="365"/>
      <c r="AB103" s="366"/>
      <c r="AC103" s="366"/>
      <c r="AD103" s="366"/>
      <c r="AE103" s="366"/>
      <c r="AF103" s="366"/>
      <c r="AG103" s="366"/>
    </row>
    <row r="104" spans="1:859" ht="33.950000000000003" customHeight="1" x14ac:dyDescent="0.2">
      <c r="A104" s="25" t="str">
        <f ca="1">IF((O104="X"),"■",IF(OR((O104&gt;=120),(O104="N/A")),"▲",IF(AND((O104&gt;=90),(O104&lt;120)),"►",IF(AND((O104&lt;90),(O104&gt;=0)),"◄",IF((O104&lt;0),"▼","")))))</f>
        <v>■</v>
      </c>
      <c r="B104" s="75" t="s">
        <v>20</v>
      </c>
      <c r="C104" s="75" t="s">
        <v>826</v>
      </c>
      <c r="D104" s="75" t="s">
        <v>22</v>
      </c>
      <c r="E104" s="75" t="s">
        <v>827</v>
      </c>
      <c r="F104" s="75" t="s">
        <v>828</v>
      </c>
      <c r="G104" s="146" t="s">
        <v>829</v>
      </c>
      <c r="H104" s="81" t="s">
        <v>830</v>
      </c>
      <c r="I104" s="76">
        <v>47500</v>
      </c>
      <c r="J104" s="86"/>
      <c r="K104" s="86"/>
      <c r="L104" s="75" t="s">
        <v>519</v>
      </c>
      <c r="M104" s="204"/>
      <c r="N104" s="84">
        <v>41362</v>
      </c>
      <c r="O104" s="75" t="str">
        <f ca="1">IF((N104="INDETERMINADO"),"N/A",IF((L104="ENCERRADO"),"X",(N104-TODAY())))</f>
        <v>X</v>
      </c>
      <c r="P104" s="75"/>
      <c r="Q104" s="82" t="s">
        <v>691</v>
      </c>
      <c r="R104" s="75" t="s">
        <v>30</v>
      </c>
      <c r="S104" s="75" t="s">
        <v>30</v>
      </c>
      <c r="T104" s="75" t="s">
        <v>30</v>
      </c>
      <c r="U104" s="75" t="s">
        <v>30</v>
      </c>
      <c r="V104" s="75" t="str">
        <f>HYPERLINK("www.emater.df.gov.br","VISUALIZAR")</f>
        <v>VISUALIZAR</v>
      </c>
      <c r="W104" s="184"/>
      <c r="X104" s="365"/>
      <c r="Y104" s="365"/>
      <c r="Z104" s="365"/>
      <c r="AA104" s="365"/>
      <c r="AB104" s="366"/>
      <c r="AC104" s="366"/>
      <c r="AD104" s="366"/>
      <c r="AE104" s="366"/>
      <c r="AF104" s="366"/>
      <c r="AG104" s="366"/>
    </row>
    <row r="105" spans="1:859" ht="33.950000000000003" customHeight="1" x14ac:dyDescent="0.2">
      <c r="A105" s="25" t="str">
        <f ca="1">IF((O105="X"),"■",IF(OR((O105&gt;=120),(O105="N/A")),"▲",IF(AND((O105&gt;=90),(O105&lt;120)),"►",IF(AND((O105&lt;90),(O105&gt;=0)),"◄",IF((O105&lt;0),"▼","")))))</f>
        <v>■</v>
      </c>
      <c r="B105" s="75" t="s">
        <v>20</v>
      </c>
      <c r="C105" s="75" t="s">
        <v>826</v>
      </c>
      <c r="D105" s="75" t="s">
        <v>22</v>
      </c>
      <c r="E105" s="75" t="s">
        <v>831</v>
      </c>
      <c r="F105" s="75" t="s">
        <v>832</v>
      </c>
      <c r="G105" s="146" t="s">
        <v>833</v>
      </c>
      <c r="H105" s="81" t="s">
        <v>834</v>
      </c>
      <c r="I105" s="76">
        <v>14363.82</v>
      </c>
      <c r="J105" s="86"/>
      <c r="K105" s="86"/>
      <c r="L105" s="75" t="s">
        <v>519</v>
      </c>
      <c r="M105" s="204"/>
      <c r="N105" s="84">
        <v>41362</v>
      </c>
      <c r="O105" s="75" t="str">
        <f ca="1">IF((N105="INDETERMINADO"),"N/A",IF((L105="ENCERRADO"),"X",(N105-TODAY())))</f>
        <v>X</v>
      </c>
      <c r="P105" s="75"/>
      <c r="Q105" s="82"/>
      <c r="R105" s="75" t="s">
        <v>30</v>
      </c>
      <c r="S105" s="75" t="s">
        <v>30</v>
      </c>
      <c r="T105" s="75" t="s">
        <v>30</v>
      </c>
      <c r="U105" s="75" t="s">
        <v>30</v>
      </c>
      <c r="V105" s="75" t="str">
        <f>HYPERLINK("www.emater.df.gov.br","VISUALIZAR")</f>
        <v>VISUALIZAR</v>
      </c>
      <c r="W105" s="184"/>
      <c r="X105" s="365"/>
      <c r="Y105" s="365"/>
      <c r="Z105" s="365"/>
      <c r="AA105" s="365"/>
      <c r="AB105" s="366"/>
      <c r="AC105" s="366"/>
      <c r="AD105" s="366"/>
      <c r="AE105" s="366"/>
      <c r="AF105" s="366"/>
      <c r="AG105" s="366"/>
    </row>
    <row r="106" spans="1:859" ht="33.950000000000003" customHeight="1" x14ac:dyDescent="0.2">
      <c r="A106" s="25" t="str">
        <f ca="1">IF((O106="X"),"■",IF(OR((O106&gt;=120),(O106="N/A")),"▲",IF(AND((O106&gt;=90),(O106&lt;120)),"►",IF(AND((O106&lt;90),(O106&gt;=0)),"◄",IF((O106&lt;0),"▼","")))))</f>
        <v>■</v>
      </c>
      <c r="B106" s="75" t="s">
        <v>20</v>
      </c>
      <c r="C106" s="75" t="s">
        <v>826</v>
      </c>
      <c r="D106" s="75" t="s">
        <v>22</v>
      </c>
      <c r="E106" s="75" t="s">
        <v>835</v>
      </c>
      <c r="F106" s="75" t="s">
        <v>836</v>
      </c>
      <c r="G106" s="146" t="s">
        <v>837</v>
      </c>
      <c r="H106" s="81"/>
      <c r="I106" s="76">
        <v>455000</v>
      </c>
      <c r="J106" s="86"/>
      <c r="K106" s="86"/>
      <c r="L106" s="75" t="s">
        <v>519</v>
      </c>
      <c r="M106" s="204"/>
      <c r="N106" s="84">
        <v>41362</v>
      </c>
      <c r="O106" s="75" t="str">
        <f ca="1">IF((N106="INDETERMINADO"),"N/A",IF((L106="ENCERRADO"),"X",(N106-TODAY())))</f>
        <v>X</v>
      </c>
      <c r="P106" s="75"/>
      <c r="Q106" s="82"/>
      <c r="R106" s="75" t="s">
        <v>30</v>
      </c>
      <c r="S106" s="75" t="s">
        <v>30</v>
      </c>
      <c r="T106" s="75" t="s">
        <v>30</v>
      </c>
      <c r="U106" s="75" t="s">
        <v>30</v>
      </c>
      <c r="V106" s="75" t="str">
        <f>HYPERLINK("www.emater.df.gov.br","VISUALIZAR")</f>
        <v>VISUALIZAR</v>
      </c>
      <c r="W106" s="184"/>
      <c r="X106" s="365"/>
      <c r="Y106" s="365"/>
      <c r="Z106" s="365"/>
      <c r="AA106" s="365"/>
      <c r="AB106" s="366"/>
      <c r="AC106" s="366"/>
      <c r="AD106" s="366"/>
      <c r="AE106" s="366"/>
      <c r="AF106" s="366"/>
      <c r="AG106" s="366"/>
    </row>
    <row r="107" spans="1:859" s="111" customFormat="1" ht="33.950000000000003" customHeight="1" x14ac:dyDescent="0.2">
      <c r="A107" s="25" t="str">
        <f ca="1">IF((O107="X"),"■",IF(OR((O107&gt;=120),(O107="N/A")),"▲",IF(AND((O107&gt;=90),(O107&lt;120)),"►",IF(AND((O107&lt;90),(O107&gt;=0)),"◄",IF((O107&lt;0),"▼","")))))</f>
        <v>■</v>
      </c>
      <c r="B107" s="75" t="s">
        <v>20</v>
      </c>
      <c r="C107" s="75" t="s">
        <v>826</v>
      </c>
      <c r="D107" s="75" t="s">
        <v>22</v>
      </c>
      <c r="E107" s="75" t="s">
        <v>838</v>
      </c>
      <c r="F107" s="75" t="s">
        <v>839</v>
      </c>
      <c r="G107" s="146" t="s">
        <v>840</v>
      </c>
      <c r="H107" s="81" t="s">
        <v>841</v>
      </c>
      <c r="I107" s="76">
        <v>52250</v>
      </c>
      <c r="J107" s="86"/>
      <c r="K107" s="86"/>
      <c r="L107" s="75" t="s">
        <v>519</v>
      </c>
      <c r="M107" s="204"/>
      <c r="N107" s="84">
        <v>41362</v>
      </c>
      <c r="O107" s="75" t="str">
        <f ca="1">IF((N107="INDETERMINADO"),"N/A",IF((L107="ENCERRADO"),"X",(N107-TODAY())))</f>
        <v>X</v>
      </c>
      <c r="P107" s="75"/>
      <c r="Q107" s="82"/>
      <c r="R107" s="75" t="s">
        <v>30</v>
      </c>
      <c r="S107" s="75" t="s">
        <v>30</v>
      </c>
      <c r="T107" s="75" t="s">
        <v>30</v>
      </c>
      <c r="U107" s="75" t="s">
        <v>30</v>
      </c>
      <c r="V107" s="75" t="str">
        <f>HYPERLINK("www.emater.df.gov.br","VISUALIZAR")</f>
        <v>VISUALIZAR</v>
      </c>
      <c r="W107" s="184"/>
      <c r="X107" s="365"/>
      <c r="Y107" s="365"/>
      <c r="Z107" s="365"/>
      <c r="AA107" s="365"/>
      <c r="AB107" s="366"/>
      <c r="AC107" s="366"/>
      <c r="AD107" s="366"/>
      <c r="AE107" s="366"/>
      <c r="AF107" s="366"/>
      <c r="AG107" s="366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5"/>
      <c r="BD107" s="125"/>
      <c r="BE107" s="125"/>
      <c r="BF107" s="125"/>
      <c r="BG107" s="125"/>
      <c r="BH107" s="125"/>
      <c r="BI107" s="125"/>
      <c r="BJ107" s="125"/>
      <c r="BK107" s="125"/>
      <c r="BL107" s="125"/>
      <c r="BM107" s="125"/>
      <c r="BN107" s="125"/>
      <c r="BO107" s="125"/>
      <c r="BP107" s="125"/>
      <c r="BQ107" s="125"/>
      <c r="BR107" s="125"/>
      <c r="BS107" s="125"/>
      <c r="BT107" s="125"/>
      <c r="BU107" s="125"/>
      <c r="BV107" s="125"/>
      <c r="BW107" s="125"/>
      <c r="BX107" s="125"/>
      <c r="BY107" s="125"/>
      <c r="BZ107" s="125"/>
      <c r="CA107" s="125"/>
      <c r="CB107" s="125"/>
      <c r="CC107" s="125"/>
      <c r="CD107" s="125"/>
      <c r="CE107" s="125"/>
      <c r="CF107" s="125"/>
      <c r="CG107" s="125"/>
      <c r="CH107" s="125"/>
      <c r="CI107" s="125"/>
      <c r="CJ107" s="125"/>
      <c r="CK107" s="125"/>
      <c r="CL107" s="125"/>
      <c r="CM107" s="125"/>
      <c r="CN107" s="125"/>
      <c r="CO107" s="125"/>
      <c r="CP107" s="125"/>
      <c r="CQ107" s="125"/>
      <c r="CR107" s="125"/>
      <c r="CS107" s="125"/>
      <c r="CT107" s="125"/>
      <c r="CU107" s="125"/>
      <c r="CV107" s="125"/>
      <c r="CW107" s="125"/>
      <c r="CX107" s="125"/>
      <c r="CY107" s="125"/>
      <c r="CZ107" s="125"/>
      <c r="DA107" s="125"/>
      <c r="DB107" s="125"/>
      <c r="DC107" s="125"/>
      <c r="DD107" s="125"/>
      <c r="DE107" s="125"/>
      <c r="DF107" s="125"/>
      <c r="DG107" s="125"/>
      <c r="DH107" s="125"/>
      <c r="DI107" s="125"/>
      <c r="DJ107" s="125"/>
      <c r="DK107" s="125"/>
      <c r="DL107" s="125"/>
      <c r="DM107" s="125"/>
      <c r="DN107" s="125"/>
      <c r="DO107" s="125"/>
      <c r="DP107" s="125"/>
      <c r="DQ107" s="125"/>
      <c r="DR107" s="125"/>
      <c r="DS107" s="125"/>
      <c r="DT107" s="125"/>
      <c r="DU107" s="125"/>
      <c r="DV107" s="125"/>
      <c r="DW107" s="125"/>
      <c r="DX107" s="125"/>
      <c r="DY107" s="125"/>
      <c r="DZ107" s="125"/>
      <c r="EA107" s="125"/>
      <c r="EB107" s="125"/>
      <c r="EC107" s="125"/>
      <c r="ED107" s="125"/>
      <c r="EE107" s="125"/>
      <c r="EF107" s="125"/>
      <c r="EG107" s="125"/>
      <c r="EH107" s="125"/>
      <c r="EI107" s="125"/>
      <c r="EJ107" s="125"/>
      <c r="EK107" s="125"/>
      <c r="EL107" s="125"/>
      <c r="EM107" s="125"/>
      <c r="EN107" s="125"/>
      <c r="EO107" s="125"/>
      <c r="EP107" s="125"/>
      <c r="EQ107" s="125"/>
      <c r="ER107" s="125"/>
      <c r="ES107" s="125"/>
      <c r="ET107" s="125"/>
      <c r="EU107" s="125"/>
      <c r="EV107" s="125"/>
      <c r="EW107" s="125"/>
      <c r="EX107" s="125"/>
      <c r="EY107" s="125"/>
      <c r="EZ107" s="125"/>
      <c r="FA107" s="125"/>
      <c r="FB107" s="125"/>
      <c r="FC107" s="125"/>
      <c r="FD107" s="125"/>
      <c r="FE107" s="125"/>
      <c r="FF107" s="125"/>
      <c r="FG107" s="125"/>
      <c r="FH107" s="125"/>
      <c r="FI107" s="125"/>
      <c r="FJ107" s="125"/>
      <c r="FK107" s="125"/>
      <c r="FL107" s="125"/>
      <c r="FM107" s="125"/>
      <c r="FN107" s="125"/>
      <c r="FO107" s="125"/>
      <c r="FP107" s="125"/>
      <c r="FQ107" s="125"/>
      <c r="FR107" s="125"/>
      <c r="FS107" s="125"/>
      <c r="FT107" s="125"/>
      <c r="FU107" s="125"/>
      <c r="FV107" s="125"/>
      <c r="FW107" s="125"/>
      <c r="FX107" s="125"/>
      <c r="FY107" s="125"/>
      <c r="FZ107" s="125"/>
      <c r="GA107" s="125"/>
      <c r="GB107" s="125"/>
      <c r="GC107" s="125"/>
      <c r="GD107" s="125"/>
      <c r="GE107" s="125"/>
      <c r="GF107" s="125"/>
      <c r="GG107" s="125"/>
      <c r="GH107" s="125"/>
      <c r="GI107" s="125"/>
      <c r="GJ107" s="125"/>
      <c r="GK107" s="125"/>
      <c r="GL107" s="125"/>
      <c r="GM107" s="125"/>
      <c r="GN107" s="125"/>
      <c r="GO107" s="125"/>
      <c r="GP107" s="125"/>
      <c r="GQ107" s="125"/>
      <c r="GR107" s="125"/>
      <c r="GS107" s="125"/>
      <c r="GT107" s="125"/>
      <c r="GU107" s="125"/>
      <c r="GV107" s="125"/>
      <c r="GW107" s="125"/>
      <c r="GX107" s="125"/>
      <c r="GY107" s="125"/>
      <c r="GZ107" s="125"/>
      <c r="HA107" s="125"/>
      <c r="HB107" s="125"/>
      <c r="HC107" s="125"/>
      <c r="HD107" s="125"/>
      <c r="HE107" s="125"/>
      <c r="HF107" s="125"/>
      <c r="HG107" s="125"/>
      <c r="HH107" s="125"/>
      <c r="HI107" s="125"/>
      <c r="HJ107" s="125"/>
      <c r="HK107" s="125"/>
      <c r="HL107" s="125"/>
      <c r="HM107" s="125"/>
      <c r="HN107" s="125"/>
      <c r="HO107" s="125"/>
      <c r="HP107" s="125"/>
      <c r="HQ107" s="125"/>
      <c r="HR107" s="125"/>
      <c r="HS107" s="125"/>
      <c r="HT107" s="125"/>
      <c r="HU107" s="125"/>
      <c r="HV107" s="125"/>
      <c r="HW107" s="125"/>
      <c r="HX107" s="125"/>
      <c r="HY107" s="125"/>
      <c r="HZ107" s="125"/>
      <c r="IA107" s="125"/>
      <c r="IB107" s="125"/>
      <c r="IC107" s="125"/>
      <c r="ID107" s="125"/>
      <c r="IE107" s="125"/>
      <c r="IF107" s="125"/>
      <c r="IG107" s="125"/>
      <c r="IH107" s="125"/>
      <c r="II107" s="125"/>
      <c r="IJ107" s="125"/>
      <c r="IK107" s="125"/>
      <c r="IL107" s="125"/>
      <c r="IM107" s="125"/>
      <c r="IN107" s="125"/>
      <c r="IO107" s="125"/>
      <c r="IP107" s="125"/>
      <c r="IQ107" s="125"/>
      <c r="IR107" s="125"/>
      <c r="IS107" s="125"/>
      <c r="IT107" s="125"/>
      <c r="IU107" s="125"/>
      <c r="IV107" s="125"/>
      <c r="IW107" s="125"/>
      <c r="IX107" s="125"/>
      <c r="IY107" s="125"/>
      <c r="IZ107" s="125"/>
      <c r="JA107" s="125"/>
      <c r="JB107" s="125"/>
      <c r="JC107" s="125"/>
      <c r="JD107" s="125"/>
      <c r="JE107" s="125"/>
      <c r="JF107" s="125"/>
      <c r="JG107" s="125"/>
      <c r="JH107" s="125"/>
      <c r="JI107" s="125"/>
      <c r="JJ107" s="125"/>
      <c r="JK107" s="125"/>
      <c r="JL107" s="125"/>
      <c r="JM107" s="125"/>
      <c r="JN107" s="125"/>
      <c r="JO107" s="125"/>
      <c r="JP107" s="125"/>
      <c r="JQ107" s="125"/>
      <c r="JR107" s="125"/>
      <c r="JS107" s="125"/>
      <c r="JT107" s="125"/>
      <c r="JU107" s="125"/>
      <c r="JV107" s="125"/>
      <c r="JW107" s="125"/>
      <c r="JX107" s="125"/>
      <c r="JY107" s="125"/>
      <c r="JZ107" s="125"/>
      <c r="KA107" s="125"/>
      <c r="KB107" s="125"/>
      <c r="KC107" s="125"/>
      <c r="KD107" s="125"/>
      <c r="KE107" s="125"/>
      <c r="KF107" s="125"/>
      <c r="KG107" s="125"/>
      <c r="KH107" s="125"/>
      <c r="KI107" s="125"/>
      <c r="KJ107" s="125"/>
      <c r="KK107" s="125"/>
      <c r="KL107" s="125"/>
      <c r="KM107" s="125"/>
      <c r="KN107" s="125"/>
      <c r="KO107" s="125"/>
      <c r="KP107" s="125"/>
      <c r="KQ107" s="125"/>
      <c r="KR107" s="125"/>
      <c r="KS107" s="125"/>
      <c r="KT107" s="125"/>
      <c r="KU107" s="125"/>
      <c r="KV107" s="125"/>
      <c r="KW107" s="125"/>
      <c r="KX107" s="125"/>
      <c r="KY107" s="125"/>
      <c r="KZ107" s="125"/>
      <c r="LA107" s="125"/>
      <c r="LB107" s="125"/>
      <c r="LC107" s="125"/>
      <c r="LD107" s="125"/>
      <c r="LE107" s="125"/>
      <c r="LF107" s="125"/>
      <c r="LG107" s="125"/>
      <c r="LH107" s="125"/>
      <c r="LI107" s="125"/>
      <c r="LJ107" s="125"/>
      <c r="LK107" s="125"/>
      <c r="LL107" s="125"/>
      <c r="LM107" s="125"/>
      <c r="LN107" s="125"/>
      <c r="LO107" s="125"/>
      <c r="LP107" s="125"/>
      <c r="LQ107" s="125"/>
      <c r="LR107" s="125"/>
      <c r="LS107" s="125"/>
      <c r="LT107" s="125"/>
      <c r="LU107" s="125"/>
      <c r="LV107" s="125"/>
      <c r="LW107" s="125"/>
      <c r="LX107" s="125"/>
      <c r="LY107" s="125"/>
      <c r="LZ107" s="125"/>
      <c r="MA107" s="125"/>
      <c r="MB107" s="125"/>
      <c r="MC107" s="125"/>
      <c r="MD107" s="125"/>
      <c r="ME107" s="125"/>
      <c r="MF107" s="125"/>
      <c r="MG107" s="125"/>
      <c r="MH107" s="125"/>
      <c r="MI107" s="125"/>
      <c r="MJ107" s="125"/>
      <c r="MK107" s="125"/>
      <c r="ML107" s="125"/>
      <c r="MM107" s="125"/>
      <c r="MN107" s="125"/>
      <c r="MO107" s="125"/>
      <c r="MP107" s="125"/>
      <c r="MQ107" s="125"/>
      <c r="MR107" s="125"/>
      <c r="MS107" s="125"/>
      <c r="MT107" s="125"/>
      <c r="MU107" s="125"/>
      <c r="MV107" s="125"/>
      <c r="MW107" s="125"/>
      <c r="MX107" s="125"/>
      <c r="MY107" s="125"/>
      <c r="MZ107" s="125"/>
      <c r="NA107" s="125"/>
      <c r="NB107" s="125"/>
      <c r="NC107" s="125"/>
      <c r="ND107" s="125"/>
      <c r="NE107" s="125"/>
      <c r="NF107" s="125"/>
      <c r="NG107" s="125"/>
      <c r="NH107" s="125"/>
      <c r="NI107" s="125"/>
      <c r="NJ107" s="125"/>
      <c r="NK107" s="125"/>
      <c r="NL107" s="125"/>
      <c r="NM107" s="125"/>
      <c r="NN107" s="125"/>
      <c r="NO107" s="125"/>
      <c r="NP107" s="125"/>
      <c r="NQ107" s="125"/>
      <c r="NR107" s="125"/>
      <c r="NS107" s="125"/>
      <c r="NT107" s="125"/>
      <c r="NU107" s="125"/>
      <c r="NV107" s="125"/>
      <c r="NW107" s="125"/>
      <c r="NX107" s="125"/>
      <c r="NY107" s="125"/>
      <c r="NZ107" s="125"/>
      <c r="OA107" s="125"/>
      <c r="OB107" s="125"/>
      <c r="OC107" s="125"/>
      <c r="OD107" s="125"/>
      <c r="OE107" s="125"/>
      <c r="OF107" s="125"/>
      <c r="OG107" s="125"/>
      <c r="OH107" s="125"/>
      <c r="OI107" s="125"/>
      <c r="OJ107" s="125"/>
      <c r="OK107" s="125"/>
      <c r="OL107" s="125"/>
      <c r="OM107" s="125"/>
      <c r="ON107" s="125"/>
      <c r="OO107" s="125"/>
      <c r="OP107" s="125"/>
      <c r="OQ107" s="125"/>
      <c r="OR107" s="125"/>
      <c r="OS107" s="125"/>
      <c r="OT107" s="125"/>
      <c r="OU107" s="125"/>
      <c r="OV107" s="125"/>
      <c r="OW107" s="125"/>
      <c r="OX107" s="125"/>
      <c r="OY107" s="125"/>
      <c r="OZ107" s="125"/>
      <c r="PA107" s="125"/>
      <c r="PB107" s="125"/>
      <c r="PC107" s="125"/>
      <c r="PD107" s="125"/>
      <c r="PE107" s="125"/>
      <c r="PF107" s="125"/>
      <c r="PG107" s="125"/>
      <c r="PH107" s="125"/>
      <c r="PI107" s="125"/>
      <c r="PJ107" s="125"/>
      <c r="PK107" s="125"/>
      <c r="PL107" s="125"/>
      <c r="PM107" s="125"/>
      <c r="PN107" s="125"/>
      <c r="PO107" s="125"/>
      <c r="PP107" s="125"/>
      <c r="PQ107" s="125"/>
      <c r="PR107" s="125"/>
      <c r="PS107" s="125"/>
      <c r="PT107" s="125"/>
      <c r="PU107" s="125"/>
      <c r="PV107" s="125"/>
      <c r="PW107" s="125"/>
      <c r="PX107" s="125"/>
      <c r="PY107" s="125"/>
      <c r="PZ107" s="125"/>
      <c r="QA107" s="125"/>
      <c r="QB107" s="125"/>
      <c r="QC107" s="125"/>
      <c r="QD107" s="125"/>
      <c r="QE107" s="125"/>
      <c r="QF107" s="125"/>
      <c r="QG107" s="125"/>
      <c r="QH107" s="125"/>
      <c r="QI107" s="125"/>
      <c r="QJ107" s="125"/>
      <c r="QK107" s="125"/>
      <c r="QL107" s="125"/>
      <c r="QM107" s="125"/>
      <c r="QN107" s="125"/>
      <c r="QO107" s="125"/>
      <c r="QP107" s="125"/>
      <c r="QQ107" s="125"/>
      <c r="QR107" s="125"/>
      <c r="QS107" s="125"/>
      <c r="QT107" s="125"/>
      <c r="QU107" s="125"/>
      <c r="QV107" s="125"/>
      <c r="QW107" s="125"/>
      <c r="QX107" s="125"/>
      <c r="QY107" s="125"/>
      <c r="QZ107" s="125"/>
      <c r="RA107" s="125"/>
      <c r="RB107" s="125"/>
      <c r="RC107" s="125"/>
      <c r="RD107" s="125"/>
      <c r="RE107" s="125"/>
      <c r="RF107" s="125"/>
      <c r="RG107" s="125"/>
      <c r="RH107" s="125"/>
      <c r="RI107" s="125"/>
      <c r="RJ107" s="125"/>
      <c r="RK107" s="125"/>
      <c r="RL107" s="125"/>
      <c r="RM107" s="125"/>
      <c r="RN107" s="125"/>
      <c r="RO107" s="125"/>
      <c r="RP107" s="125"/>
      <c r="RQ107" s="125"/>
      <c r="RR107" s="125"/>
      <c r="RS107" s="125"/>
      <c r="RT107" s="125"/>
      <c r="RU107" s="125"/>
      <c r="RV107" s="125"/>
      <c r="RW107" s="125"/>
      <c r="RX107" s="125"/>
      <c r="RY107" s="125"/>
      <c r="RZ107" s="125"/>
      <c r="SA107" s="125"/>
      <c r="SB107" s="125"/>
      <c r="SC107" s="125"/>
      <c r="SD107" s="125"/>
      <c r="SE107" s="125"/>
      <c r="SF107" s="125"/>
      <c r="SG107" s="125"/>
      <c r="SH107" s="125"/>
      <c r="SI107" s="125"/>
      <c r="SJ107" s="125"/>
      <c r="SK107" s="125"/>
      <c r="SL107" s="125"/>
      <c r="SM107" s="125"/>
      <c r="SN107" s="125"/>
      <c r="SO107" s="125"/>
      <c r="SP107" s="125"/>
      <c r="SQ107" s="125"/>
      <c r="SR107" s="125"/>
      <c r="SS107" s="125"/>
      <c r="ST107" s="125"/>
      <c r="SU107" s="125"/>
      <c r="SV107" s="125"/>
      <c r="SW107" s="125"/>
      <c r="SX107" s="125"/>
      <c r="SY107" s="125"/>
      <c r="SZ107" s="125"/>
      <c r="TA107" s="125"/>
      <c r="TB107" s="125"/>
      <c r="TC107" s="125"/>
      <c r="TD107" s="125"/>
      <c r="TE107" s="125"/>
      <c r="TF107" s="125"/>
      <c r="TG107" s="125"/>
      <c r="TH107" s="125"/>
      <c r="TI107" s="125"/>
      <c r="TJ107" s="125"/>
      <c r="TK107" s="125"/>
      <c r="TL107" s="125"/>
      <c r="TM107" s="125"/>
      <c r="TN107" s="125"/>
      <c r="TO107" s="125"/>
      <c r="TP107" s="125"/>
      <c r="TQ107" s="125"/>
      <c r="TR107" s="125"/>
      <c r="TS107" s="125"/>
      <c r="TT107" s="125"/>
      <c r="TU107" s="125"/>
      <c r="TV107" s="125"/>
      <c r="TW107" s="125"/>
      <c r="TX107" s="125"/>
      <c r="TY107" s="125"/>
      <c r="TZ107" s="125"/>
      <c r="UA107" s="125"/>
      <c r="UB107" s="125"/>
      <c r="UC107" s="125"/>
      <c r="UD107" s="125"/>
      <c r="UE107" s="125"/>
      <c r="UF107" s="125"/>
      <c r="UG107" s="125"/>
      <c r="UH107" s="125"/>
      <c r="UI107" s="125"/>
      <c r="UJ107" s="125"/>
      <c r="UK107" s="125"/>
      <c r="UL107" s="125"/>
      <c r="UM107" s="125"/>
      <c r="UN107" s="125"/>
      <c r="UO107" s="125"/>
      <c r="UP107" s="125"/>
      <c r="UQ107" s="125"/>
      <c r="UR107" s="125"/>
      <c r="US107" s="125"/>
      <c r="UT107" s="125"/>
      <c r="UU107" s="125"/>
      <c r="UV107" s="125"/>
      <c r="UW107" s="125"/>
      <c r="UX107" s="125"/>
      <c r="UY107" s="125"/>
      <c r="UZ107" s="125"/>
      <c r="VA107" s="125"/>
      <c r="VB107" s="125"/>
      <c r="VC107" s="125"/>
      <c r="VD107" s="125"/>
      <c r="VE107" s="125"/>
      <c r="VF107" s="125"/>
      <c r="VG107" s="125"/>
      <c r="VH107" s="125"/>
      <c r="VI107" s="125"/>
      <c r="VJ107" s="125"/>
      <c r="VK107" s="125"/>
      <c r="VL107" s="125"/>
      <c r="VM107" s="125"/>
      <c r="VN107" s="125"/>
      <c r="VO107" s="125"/>
      <c r="VP107" s="125"/>
      <c r="VQ107" s="125"/>
      <c r="VR107" s="125"/>
      <c r="VS107" s="125"/>
      <c r="VT107" s="125"/>
      <c r="VU107" s="125"/>
      <c r="VV107" s="125"/>
      <c r="VW107" s="125"/>
      <c r="VX107" s="125"/>
      <c r="VY107" s="125"/>
      <c r="VZ107" s="125"/>
      <c r="WA107" s="125"/>
      <c r="WB107" s="125"/>
      <c r="WC107" s="125"/>
      <c r="WD107" s="125"/>
      <c r="WE107" s="125"/>
      <c r="WF107" s="125"/>
      <c r="WG107" s="125"/>
      <c r="WH107" s="125"/>
      <c r="WI107" s="125"/>
      <c r="WJ107" s="125"/>
      <c r="WK107" s="125"/>
      <c r="WL107" s="125"/>
      <c r="WM107" s="125"/>
      <c r="WN107" s="125"/>
      <c r="WO107" s="125"/>
      <c r="WP107" s="125"/>
      <c r="WQ107" s="125"/>
      <c r="WR107" s="125"/>
      <c r="WS107" s="125"/>
      <c r="WT107" s="125"/>
      <c r="WU107" s="125"/>
      <c r="WV107" s="125"/>
      <c r="WW107" s="125"/>
      <c r="WX107" s="125"/>
      <c r="WY107" s="125"/>
      <c r="WZ107" s="125"/>
      <c r="XA107" s="125"/>
      <c r="XB107" s="125"/>
      <c r="XC107" s="125"/>
      <c r="XD107" s="125"/>
      <c r="XE107" s="125"/>
      <c r="XF107" s="125"/>
      <c r="XG107" s="125"/>
      <c r="XH107" s="125"/>
      <c r="XI107" s="125"/>
      <c r="XJ107" s="125"/>
      <c r="XK107" s="125"/>
      <c r="XL107" s="125"/>
      <c r="XM107" s="125"/>
      <c r="XN107" s="125"/>
      <c r="XO107" s="125"/>
      <c r="XP107" s="125"/>
      <c r="XQ107" s="125"/>
      <c r="XR107" s="125"/>
      <c r="XS107" s="125"/>
      <c r="XT107" s="125"/>
      <c r="XU107" s="125"/>
      <c r="XV107" s="125"/>
      <c r="XW107" s="125"/>
      <c r="XX107" s="125"/>
      <c r="XY107" s="125"/>
      <c r="XZ107" s="125"/>
      <c r="YA107" s="125"/>
      <c r="YB107" s="125"/>
      <c r="YC107" s="125"/>
      <c r="YD107" s="125"/>
      <c r="YE107" s="125"/>
      <c r="YF107" s="125"/>
      <c r="YG107" s="125"/>
      <c r="YH107" s="125"/>
      <c r="YI107" s="125"/>
      <c r="YJ107" s="125"/>
      <c r="YK107" s="125"/>
      <c r="YL107" s="125"/>
      <c r="YM107" s="125"/>
      <c r="YN107" s="125"/>
      <c r="YO107" s="125"/>
      <c r="YP107" s="125"/>
      <c r="YQ107" s="125"/>
      <c r="YR107" s="125"/>
      <c r="YS107" s="125"/>
      <c r="YT107" s="125"/>
      <c r="YU107" s="125"/>
      <c r="YV107" s="125"/>
      <c r="YW107" s="125"/>
      <c r="YX107" s="125"/>
      <c r="YY107" s="125"/>
      <c r="YZ107" s="125"/>
      <c r="ZA107" s="125"/>
      <c r="ZB107" s="125"/>
      <c r="ZC107" s="125"/>
      <c r="ZD107" s="125"/>
      <c r="ZE107" s="125"/>
      <c r="ZF107" s="125"/>
      <c r="ZG107" s="125"/>
      <c r="ZH107" s="125"/>
      <c r="ZI107" s="125"/>
      <c r="ZJ107" s="125"/>
      <c r="ZK107" s="125"/>
      <c r="ZL107" s="125"/>
      <c r="ZM107" s="125"/>
      <c r="ZN107" s="125"/>
      <c r="ZO107" s="125"/>
      <c r="ZP107" s="125"/>
      <c r="ZQ107" s="125"/>
      <c r="ZR107" s="125"/>
      <c r="ZS107" s="125"/>
      <c r="ZT107" s="125"/>
      <c r="ZU107" s="125"/>
      <c r="ZV107" s="125"/>
      <c r="ZW107" s="125"/>
      <c r="ZX107" s="125"/>
      <c r="ZY107" s="125"/>
      <c r="ZZ107" s="125"/>
      <c r="AAA107" s="125"/>
      <c r="AAB107" s="125"/>
      <c r="AAC107" s="125"/>
      <c r="AAD107" s="125"/>
      <c r="AAE107" s="125"/>
      <c r="AAF107" s="125"/>
      <c r="AAG107" s="125"/>
      <c r="AAH107" s="125"/>
      <c r="AAI107" s="125"/>
      <c r="AAJ107" s="125"/>
      <c r="AAK107" s="125"/>
      <c r="AAL107" s="125"/>
      <c r="AAM107" s="125"/>
      <c r="AAN107" s="125"/>
      <c r="AAO107" s="125"/>
      <c r="AAP107" s="125"/>
      <c r="AAQ107" s="125"/>
      <c r="AAR107" s="125"/>
      <c r="AAS107" s="125"/>
      <c r="AAT107" s="125"/>
      <c r="AAU107" s="125"/>
      <c r="AAV107" s="125"/>
      <c r="AAW107" s="125"/>
      <c r="AAX107" s="125"/>
      <c r="AAY107" s="125"/>
      <c r="AAZ107" s="125"/>
      <c r="ABA107" s="125"/>
      <c r="ABB107" s="125"/>
      <c r="ABC107" s="125"/>
      <c r="ABD107" s="125"/>
      <c r="ABE107" s="125"/>
      <c r="ABF107" s="125"/>
      <c r="ABG107" s="125"/>
      <c r="ABH107" s="125"/>
      <c r="ABI107" s="125"/>
      <c r="ABJ107" s="125"/>
      <c r="ABK107" s="125"/>
      <c r="ABL107" s="125"/>
      <c r="ABM107" s="125"/>
      <c r="ABN107" s="125"/>
      <c r="ABO107" s="125"/>
      <c r="ABP107" s="125"/>
      <c r="ABQ107" s="125"/>
      <c r="ABR107" s="125"/>
      <c r="ABS107" s="125"/>
      <c r="ABT107" s="125"/>
      <c r="ABU107" s="125"/>
      <c r="ABV107" s="125"/>
      <c r="ABW107" s="125"/>
      <c r="ABX107" s="125"/>
      <c r="ABY107" s="125"/>
      <c r="ABZ107" s="125"/>
      <c r="ACA107" s="125"/>
      <c r="ACB107" s="125"/>
      <c r="ACC107" s="125"/>
      <c r="ACD107" s="125"/>
      <c r="ACE107" s="125"/>
      <c r="ACF107" s="125"/>
      <c r="ACG107" s="125"/>
      <c r="ACH107" s="125"/>
      <c r="ACI107" s="125"/>
      <c r="ACJ107" s="125"/>
      <c r="ACK107" s="125"/>
      <c r="ACL107" s="125"/>
      <c r="ACM107" s="125"/>
      <c r="ACN107" s="125"/>
      <c r="ACO107" s="125"/>
      <c r="ACP107" s="125"/>
      <c r="ACQ107" s="125"/>
      <c r="ACR107" s="125"/>
      <c r="ACS107" s="125"/>
      <c r="ACT107" s="125"/>
      <c r="ACU107" s="125"/>
      <c r="ACV107" s="125"/>
      <c r="ACW107" s="125"/>
      <c r="ACX107" s="125"/>
      <c r="ACY107" s="125"/>
      <c r="ACZ107" s="125"/>
      <c r="ADA107" s="125"/>
      <c r="ADB107" s="125"/>
      <c r="ADC107" s="125"/>
      <c r="ADD107" s="125"/>
      <c r="ADE107" s="125"/>
      <c r="ADF107" s="125"/>
      <c r="ADG107" s="125"/>
      <c r="ADH107" s="125"/>
      <c r="ADI107" s="125"/>
      <c r="ADJ107" s="125"/>
      <c r="ADK107" s="125"/>
      <c r="ADL107" s="125"/>
      <c r="ADM107" s="125"/>
      <c r="ADN107" s="125"/>
      <c r="ADO107" s="125"/>
      <c r="ADP107" s="125"/>
      <c r="ADQ107" s="125"/>
      <c r="ADR107" s="125"/>
      <c r="ADS107" s="125"/>
      <c r="ADT107" s="125"/>
      <c r="ADU107" s="125"/>
      <c r="ADV107" s="125"/>
      <c r="ADW107" s="125"/>
      <c r="ADX107" s="125"/>
      <c r="ADY107" s="125"/>
      <c r="ADZ107" s="125"/>
      <c r="AEA107" s="125"/>
      <c r="AEB107" s="125"/>
      <c r="AEC107" s="125"/>
      <c r="AED107" s="125"/>
      <c r="AEE107" s="125"/>
      <c r="AEF107" s="125"/>
      <c r="AEG107" s="125"/>
      <c r="AEH107" s="125"/>
      <c r="AEI107" s="125"/>
      <c r="AEJ107" s="125"/>
      <c r="AEK107" s="125"/>
      <c r="AEL107" s="125"/>
      <c r="AEM107" s="125"/>
      <c r="AEN107" s="125"/>
      <c r="AEO107" s="125"/>
      <c r="AEP107" s="125"/>
      <c r="AEQ107" s="125"/>
      <c r="AER107" s="125"/>
      <c r="AES107" s="125"/>
      <c r="AET107" s="125"/>
      <c r="AEU107" s="125"/>
      <c r="AEV107" s="125"/>
      <c r="AEW107" s="125"/>
      <c r="AEX107" s="125"/>
      <c r="AEY107" s="125"/>
      <c r="AEZ107" s="125"/>
      <c r="AFA107" s="125"/>
      <c r="AFB107" s="125"/>
      <c r="AFC107" s="125"/>
      <c r="AFD107" s="125"/>
      <c r="AFE107" s="125"/>
      <c r="AFF107" s="125"/>
      <c r="AFG107" s="125"/>
      <c r="AFH107" s="125"/>
      <c r="AFI107" s="125"/>
      <c r="AFJ107" s="125"/>
      <c r="AFK107" s="125"/>
      <c r="AFL107" s="125"/>
      <c r="AFM107" s="125"/>
      <c r="AFN107" s="125"/>
      <c r="AFO107" s="125"/>
      <c r="AFP107" s="125"/>
      <c r="AFQ107" s="125"/>
      <c r="AFR107" s="125"/>
      <c r="AFS107" s="125"/>
      <c r="AFT107" s="125"/>
      <c r="AFU107" s="125"/>
      <c r="AFV107" s="125"/>
      <c r="AFW107" s="125"/>
      <c r="AFX107" s="125"/>
      <c r="AFY107" s="125"/>
      <c r="AFZ107" s="125"/>
      <c r="AGA107" s="125"/>
    </row>
    <row r="108" spans="1:859" ht="33.950000000000003" customHeight="1" x14ac:dyDescent="0.2">
      <c r="A108" s="25" t="str">
        <f ca="1">IF((O108="X"),"■",IF(OR((O108&gt;=120),(O108="N/A")),"▲",IF(AND((O108&gt;=90),(O108&lt;120)),"►",IF(AND((O108&lt;90),(O108&gt;=0)),"◄",IF((O108&lt;0),"▼","")))))</f>
        <v>■</v>
      </c>
      <c r="B108" s="75" t="s">
        <v>20</v>
      </c>
      <c r="C108" s="75" t="s">
        <v>826</v>
      </c>
      <c r="D108" s="75" t="s">
        <v>22</v>
      </c>
      <c r="E108" s="75" t="s">
        <v>842</v>
      </c>
      <c r="F108" s="75" t="s">
        <v>843</v>
      </c>
      <c r="G108" s="146" t="s">
        <v>844</v>
      </c>
      <c r="H108" s="81" t="s">
        <v>845</v>
      </c>
      <c r="I108" s="76">
        <v>25650</v>
      </c>
      <c r="J108" s="86"/>
      <c r="K108" s="86"/>
      <c r="L108" s="75" t="s">
        <v>519</v>
      </c>
      <c r="M108" s="204"/>
      <c r="N108" s="84">
        <v>41362</v>
      </c>
      <c r="O108" s="75" t="str">
        <f ca="1">IF((N108="INDETERMINADO"),"N/A",IF((L108="ENCERRADO"),"X",(N108-TODAY())))</f>
        <v>X</v>
      </c>
      <c r="P108" s="75"/>
      <c r="Q108" s="82"/>
      <c r="R108" s="75" t="s">
        <v>30</v>
      </c>
      <c r="S108" s="75" t="s">
        <v>30</v>
      </c>
      <c r="T108" s="75" t="s">
        <v>30</v>
      </c>
      <c r="U108" s="75" t="s">
        <v>30</v>
      </c>
      <c r="V108" s="75" t="str">
        <f>HYPERLINK("www.emater.df.gov.br","VISUALIZAR")</f>
        <v>VISUALIZAR</v>
      </c>
      <c r="W108" s="184"/>
      <c r="X108" s="365"/>
      <c r="Y108" s="365"/>
      <c r="Z108" s="365"/>
      <c r="AA108" s="365"/>
      <c r="AB108" s="366"/>
      <c r="AC108" s="366"/>
      <c r="AD108" s="366"/>
      <c r="AE108" s="366"/>
      <c r="AF108" s="366"/>
      <c r="AG108" s="366"/>
    </row>
    <row r="109" spans="1:859" ht="33.950000000000003" customHeight="1" x14ac:dyDescent="0.2">
      <c r="A109" s="25" t="str">
        <f ca="1">IF((O109="X"),"■",IF(OR((O109&gt;=120),(O109="N/A")),"▲",IF(AND((O109&gt;=90),(O109&lt;120)),"►",IF(AND((O109&lt;90),(O109&gt;=0)),"◄",IF((O109&lt;0),"▼","")))))</f>
        <v>■</v>
      </c>
      <c r="B109" s="75" t="s">
        <v>20</v>
      </c>
      <c r="C109" s="75" t="s">
        <v>826</v>
      </c>
      <c r="D109" s="75" t="s">
        <v>22</v>
      </c>
      <c r="E109" s="75" t="s">
        <v>846</v>
      </c>
      <c r="F109" s="75" t="s">
        <v>847</v>
      </c>
      <c r="G109" s="146" t="s">
        <v>848</v>
      </c>
      <c r="H109" s="81" t="s">
        <v>849</v>
      </c>
      <c r="I109" s="76">
        <v>77000</v>
      </c>
      <c r="J109" s="86"/>
      <c r="K109" s="86"/>
      <c r="L109" s="75" t="s">
        <v>519</v>
      </c>
      <c r="M109" s="204"/>
      <c r="N109" s="84">
        <v>41362</v>
      </c>
      <c r="O109" s="75" t="str">
        <f ca="1">IF((N109="INDETERMINADO"),"N/A",IF((L109="ENCERRADO"),"X",(N109-TODAY())))</f>
        <v>X</v>
      </c>
      <c r="P109" s="75"/>
      <c r="Q109" s="82"/>
      <c r="R109" s="75" t="s">
        <v>30</v>
      </c>
      <c r="S109" s="75" t="s">
        <v>30</v>
      </c>
      <c r="T109" s="75" t="s">
        <v>30</v>
      </c>
      <c r="U109" s="75" t="s">
        <v>30</v>
      </c>
      <c r="V109" s="75" t="str">
        <f>HYPERLINK("www.emater.df.gov.br","VISUALIZAR")</f>
        <v>VISUALIZAR</v>
      </c>
      <c r="W109" s="184"/>
      <c r="X109" s="365"/>
      <c r="Y109" s="365"/>
      <c r="Z109" s="365"/>
      <c r="AA109" s="365"/>
      <c r="AB109" s="366"/>
      <c r="AC109" s="366"/>
      <c r="AD109" s="366"/>
      <c r="AE109" s="366"/>
      <c r="AF109" s="366"/>
      <c r="AG109" s="366"/>
    </row>
    <row r="110" spans="1:859" ht="33.950000000000003" customHeight="1" x14ac:dyDescent="0.2">
      <c r="A110" s="25" t="str">
        <f ca="1">IF((O110="X"),"■",IF(OR((O110&gt;=120),(O110="N/A")),"▲",IF(AND((O110&gt;=90),(O110&lt;120)),"►",IF(AND((O110&lt;90),(O110&gt;=0)),"◄",IF((O110&lt;0),"▼","")))))</f>
        <v>■</v>
      </c>
      <c r="B110" s="75" t="s">
        <v>20</v>
      </c>
      <c r="C110" s="75" t="s">
        <v>826</v>
      </c>
      <c r="D110" s="75" t="s">
        <v>22</v>
      </c>
      <c r="E110" s="75" t="s">
        <v>850</v>
      </c>
      <c r="F110" s="75" t="s">
        <v>847</v>
      </c>
      <c r="G110" s="146" t="s">
        <v>848</v>
      </c>
      <c r="H110" s="81" t="s">
        <v>851</v>
      </c>
      <c r="I110" s="76">
        <v>96500</v>
      </c>
      <c r="J110" s="86"/>
      <c r="K110" s="86"/>
      <c r="L110" s="75" t="s">
        <v>519</v>
      </c>
      <c r="M110" s="204"/>
      <c r="N110" s="84">
        <v>41362</v>
      </c>
      <c r="O110" s="75" t="str">
        <f ca="1">IF((N110="INDETERMINADO"),"N/A",IF((L110="ENCERRADO"),"X",(N110-TODAY())))</f>
        <v>X</v>
      </c>
      <c r="P110" s="75"/>
      <c r="Q110" s="82"/>
      <c r="R110" s="75" t="s">
        <v>30</v>
      </c>
      <c r="S110" s="75" t="s">
        <v>30</v>
      </c>
      <c r="T110" s="75" t="s">
        <v>30</v>
      </c>
      <c r="U110" s="75" t="s">
        <v>30</v>
      </c>
      <c r="V110" s="75" t="str">
        <f>HYPERLINK("www.emater.df.gov.br","VISUALIZAR")</f>
        <v>VISUALIZAR</v>
      </c>
      <c r="W110" s="184"/>
      <c r="X110" s="365"/>
      <c r="Y110" s="365"/>
      <c r="Z110" s="365"/>
      <c r="AA110" s="365"/>
      <c r="AB110" s="366"/>
      <c r="AC110" s="366"/>
      <c r="AD110" s="366"/>
      <c r="AE110" s="366"/>
      <c r="AF110" s="366"/>
      <c r="AG110" s="366"/>
    </row>
    <row r="111" spans="1:859" ht="33.950000000000003" customHeight="1" x14ac:dyDescent="0.2">
      <c r="A111" s="25" t="str">
        <f ca="1">IF((O111="X"),"■",IF(OR((O111&gt;=120),(O111="N/A")),"▲",IF(AND((O111&gt;=90),(O111&lt;120)),"►",IF(AND((O111&lt;90),(O111&gt;=0)),"◄",IF((O111&lt;0),"▼","")))))</f>
        <v>■</v>
      </c>
      <c r="B111" s="75" t="s">
        <v>20</v>
      </c>
      <c r="C111" s="75" t="s">
        <v>822</v>
      </c>
      <c r="D111" s="75" t="s">
        <v>22</v>
      </c>
      <c r="E111" s="75" t="s">
        <v>499</v>
      </c>
      <c r="F111" s="75" t="s">
        <v>823</v>
      </c>
      <c r="G111" s="146" t="s">
        <v>824</v>
      </c>
      <c r="H111" s="81" t="s">
        <v>825</v>
      </c>
      <c r="I111" s="76">
        <v>70000</v>
      </c>
      <c r="J111" s="86"/>
      <c r="K111" s="86"/>
      <c r="L111" s="75" t="s">
        <v>519</v>
      </c>
      <c r="M111" s="204"/>
      <c r="N111" s="84">
        <v>41335</v>
      </c>
      <c r="O111" s="75" t="str">
        <f ca="1">IF((N111="INDETERMINADO"),"N/A",IF((L111="ENCERRADO"),"X",(N111-TODAY())))</f>
        <v>X</v>
      </c>
      <c r="P111" s="75" t="s">
        <v>121</v>
      </c>
      <c r="Q111" s="82"/>
      <c r="R111" s="75" t="s">
        <v>30</v>
      </c>
      <c r="S111" s="75" t="s">
        <v>30</v>
      </c>
      <c r="T111" s="75" t="s">
        <v>30</v>
      </c>
      <c r="U111" s="75" t="s">
        <v>30</v>
      </c>
      <c r="V111" s="75" t="str">
        <f>HYPERLINK("www.emater.df.gov.br","VISUALIZAR")</f>
        <v>VISUALIZAR</v>
      </c>
      <c r="W111" s="184"/>
      <c r="X111" s="367"/>
      <c r="Y111" s="367"/>
      <c r="Z111" s="367"/>
      <c r="AA111" s="367"/>
      <c r="AB111" s="368"/>
      <c r="AC111" s="368"/>
      <c r="AD111" s="368"/>
      <c r="AE111" s="368"/>
      <c r="AF111" s="368"/>
      <c r="AG111" s="368"/>
    </row>
    <row r="112" spans="1:859" ht="33.950000000000003" customHeight="1" x14ac:dyDescent="0.2">
      <c r="A112" s="77" t="str">
        <f ca="1">IF((O112="X"),"■",IF(OR((O112&gt;=120),(O112="N/A")),"▲",IF(AND((O112&gt;=90),(O112&lt;120)),"►",IF(AND((O112&lt;90),(O112&gt;=0)),"◄",IF((O112&lt;0),"▼","")))))</f>
        <v>■</v>
      </c>
      <c r="B112" s="77" t="s">
        <v>20</v>
      </c>
      <c r="C112" s="77" t="s">
        <v>21</v>
      </c>
      <c r="D112" s="77" t="s">
        <v>22</v>
      </c>
      <c r="E112" s="77" t="s">
        <v>23</v>
      </c>
      <c r="F112" s="77" t="s">
        <v>24</v>
      </c>
      <c r="G112" s="146" t="s">
        <v>25</v>
      </c>
      <c r="H112" s="77" t="s">
        <v>26</v>
      </c>
      <c r="I112" s="92">
        <v>120000</v>
      </c>
      <c r="J112" s="201"/>
      <c r="K112" s="201">
        <f>I112-J112</f>
        <v>120000</v>
      </c>
      <c r="L112" s="77" t="s">
        <v>519</v>
      </c>
      <c r="M112" s="90">
        <v>40908</v>
      </c>
      <c r="N112" s="90">
        <v>41274</v>
      </c>
      <c r="O112" s="77" t="str">
        <f ca="1">IF((N112="INDETERMINADO"),"N/A",IF((L112="ENCERRADO"),"X",(N112-TODAY())))</f>
        <v>X</v>
      </c>
      <c r="P112" s="91" t="s">
        <v>50</v>
      </c>
      <c r="Q112" s="167" t="s">
        <v>96</v>
      </c>
      <c r="R112" s="77" t="s">
        <v>30</v>
      </c>
      <c r="S112" s="91" t="s">
        <v>87</v>
      </c>
      <c r="T112" s="77" t="s">
        <v>32</v>
      </c>
      <c r="U112" s="77" t="s">
        <v>33</v>
      </c>
      <c r="V112" s="167" t="s">
        <v>1095</v>
      </c>
      <c r="W112" s="184"/>
      <c r="X112" s="357"/>
      <c r="Y112" s="357"/>
      <c r="Z112" s="357"/>
      <c r="AA112" s="357"/>
      <c r="AB112" s="358"/>
      <c r="AC112" s="358"/>
      <c r="AD112" s="358"/>
      <c r="AE112" s="358"/>
      <c r="AF112" s="358"/>
      <c r="AG112" s="358"/>
    </row>
    <row r="113" spans="1:859" ht="33.950000000000003" customHeight="1" x14ac:dyDescent="0.2">
      <c r="A113" s="25" t="str">
        <f ca="1">IF((O113="X"),"■",IF(OR((O113&gt;=120),(O113="N/A")),"▲",IF(AND((O113&gt;=90),(O113&lt;120)),"►",IF(AND((O113&lt;90),(O113&gt;=0)),"◄",IF((O113&lt;0),"▼","")))))</f>
        <v>■</v>
      </c>
      <c r="B113" s="75" t="s">
        <v>20</v>
      </c>
      <c r="C113" s="75" t="s">
        <v>818</v>
      </c>
      <c r="D113" s="75" t="s">
        <v>22</v>
      </c>
      <c r="E113" s="75" t="s">
        <v>819</v>
      </c>
      <c r="F113" s="75" t="s">
        <v>302</v>
      </c>
      <c r="G113" s="146" t="s">
        <v>820</v>
      </c>
      <c r="H113" s="81" t="s">
        <v>821</v>
      </c>
      <c r="I113" s="76">
        <v>200000</v>
      </c>
      <c r="J113" s="86"/>
      <c r="K113" s="86"/>
      <c r="L113" s="75" t="s">
        <v>519</v>
      </c>
      <c r="M113" s="204"/>
      <c r="N113" s="84">
        <v>41274</v>
      </c>
      <c r="O113" s="75" t="str">
        <f ca="1">IF((N113="INDETERMINADO"),"N/A",IF((L113="ENCERRADO"),"X",(N113-TODAY())))</f>
        <v>X</v>
      </c>
      <c r="P113" s="75" t="s">
        <v>50</v>
      </c>
      <c r="Q113" s="82" t="s">
        <v>816</v>
      </c>
      <c r="R113" s="75" t="s">
        <v>30</v>
      </c>
      <c r="S113" s="75" t="s">
        <v>30</v>
      </c>
      <c r="T113" s="75" t="s">
        <v>30</v>
      </c>
      <c r="U113" s="75" t="s">
        <v>30</v>
      </c>
      <c r="V113" s="75" t="str">
        <f>HYPERLINK("www.emater.df.gov.br","VISUALIZAR")</f>
        <v>VISUALIZAR</v>
      </c>
      <c r="W113" s="184"/>
      <c r="X113" s="369"/>
      <c r="Y113" s="369"/>
      <c r="Z113" s="369"/>
      <c r="AA113" s="369"/>
      <c r="AB113" s="370"/>
      <c r="AC113" s="370"/>
      <c r="AD113" s="370"/>
      <c r="AE113" s="370"/>
      <c r="AF113" s="370"/>
      <c r="AG113" s="370"/>
    </row>
    <row r="114" spans="1:859" ht="33.950000000000003" customHeight="1" x14ac:dyDescent="0.2">
      <c r="A114" s="102" t="str">
        <f ca="1">IF((O114="X"),"■",IF(OR((O114&gt;=120),(O114="N/A")),"▲",IF(AND((O114&gt;=90),(O114&lt;120)),"►",IF(AND((O114&lt;90),(O114&gt;=0)),"◄",IF((O114&lt;0),"▼","")))))</f>
        <v>■</v>
      </c>
      <c r="B114" s="103" t="s">
        <v>20</v>
      </c>
      <c r="C114" s="103" t="s">
        <v>811</v>
      </c>
      <c r="D114" s="103" t="s">
        <v>22</v>
      </c>
      <c r="E114" s="103" t="s">
        <v>812</v>
      </c>
      <c r="F114" s="103" t="s">
        <v>813</v>
      </c>
      <c r="G114" s="147" t="s">
        <v>814</v>
      </c>
      <c r="H114" s="104" t="s">
        <v>815</v>
      </c>
      <c r="I114" s="105">
        <v>1233696</v>
      </c>
      <c r="J114" s="128"/>
      <c r="K114" s="128"/>
      <c r="L114" s="103" t="s">
        <v>519</v>
      </c>
      <c r="M114" s="115">
        <v>40889</v>
      </c>
      <c r="N114" s="112">
        <v>41271</v>
      </c>
      <c r="O114" s="103" t="str">
        <f ca="1">IF((N114="INDETERMINADO"),"N/A",IF((L114="ENCERRADO"),"X",(N114-TODAY())))</f>
        <v>X</v>
      </c>
      <c r="P114" s="103" t="s">
        <v>101</v>
      </c>
      <c r="Q114" s="107" t="s">
        <v>816</v>
      </c>
      <c r="R114" s="103" t="s">
        <v>33</v>
      </c>
      <c r="S114" s="103" t="s">
        <v>30</v>
      </c>
      <c r="T114" s="103" t="s">
        <v>817</v>
      </c>
      <c r="U114" s="103" t="s">
        <v>33</v>
      </c>
      <c r="V114" s="98" t="str">
        <f>HYPERLINK("https://drive.google.com/drive/u/0/#folders/0Bw19ATw30pOSMjVxb2EtOGxyUWc/0B61l6cqJie_XfnFzRUwxV0huZnpackRRSENMejJmanNPLTdPODY5cGdyanFYRTNLaHBBUGM","VISUALIZAR")</f>
        <v>VISUALIZAR</v>
      </c>
      <c r="W114" s="184"/>
      <c r="X114" s="365"/>
      <c r="Y114" s="365"/>
      <c r="Z114" s="365"/>
      <c r="AA114" s="365"/>
      <c r="AB114" s="366"/>
      <c r="AC114" s="366"/>
      <c r="AD114" s="366"/>
      <c r="AE114" s="366"/>
      <c r="AF114" s="366"/>
      <c r="AG114" s="366"/>
    </row>
    <row r="115" spans="1:859" ht="33.950000000000003" customHeight="1" x14ac:dyDescent="0.2">
      <c r="A115" s="102" t="str">
        <f ca="1">IF((O115="X"),"■",IF(OR((O115&gt;=120),(O115="N/A")),"▲",IF(AND((O115&gt;=90),(O115&lt;120)),"►",IF(AND((O115&lt;90),(O115&gt;=0)),"◄",IF((O115&lt;0),"▼","")))))</f>
        <v>■</v>
      </c>
      <c r="B115" s="103" t="s">
        <v>20</v>
      </c>
      <c r="C115" s="103" t="s">
        <v>805</v>
      </c>
      <c r="D115" s="103" t="s">
        <v>22</v>
      </c>
      <c r="E115" s="103" t="s">
        <v>806</v>
      </c>
      <c r="F115" s="103" t="s">
        <v>807</v>
      </c>
      <c r="G115" s="147" t="s">
        <v>808</v>
      </c>
      <c r="H115" s="104" t="s">
        <v>809</v>
      </c>
      <c r="I115" s="105">
        <v>782000</v>
      </c>
      <c r="J115" s="128"/>
      <c r="K115" s="128"/>
      <c r="L115" s="103" t="s">
        <v>519</v>
      </c>
      <c r="M115" s="115">
        <v>40889</v>
      </c>
      <c r="N115" s="112">
        <v>41255</v>
      </c>
      <c r="O115" s="103" t="str">
        <f ca="1">IF((N115="INDETERMINADO"),"N/A",IF((L115="ENCERRADO"),"X",(N115-TODAY())))</f>
        <v>X</v>
      </c>
      <c r="P115" s="103" t="s">
        <v>101</v>
      </c>
      <c r="Q115" s="107" t="s">
        <v>816</v>
      </c>
      <c r="R115" s="103" t="s">
        <v>30</v>
      </c>
      <c r="S115" s="103" t="s">
        <v>30</v>
      </c>
      <c r="T115" s="103" t="s">
        <v>810</v>
      </c>
      <c r="U115" s="103" t="s">
        <v>33</v>
      </c>
      <c r="V115" s="98" t="str">
        <f>HYPERLINK("https://drive.google.com/drive/u/0/#folders/0Bw19ATw30pOSMjVxb2EtOGxyUWc/0B61l6cqJie_XfkF6bEJ5WXlvTG5SRnlEeTVFV21TWmRmMXpFSHpIUVpvUGRXa2FhTEhUc0U","VISUALIZAR")</f>
        <v>VISUALIZAR</v>
      </c>
      <c r="W115" s="184"/>
      <c r="X115" s="363"/>
      <c r="Y115" s="363"/>
      <c r="Z115" s="363"/>
      <c r="AA115" s="363"/>
      <c r="AB115" s="364"/>
      <c r="AC115" s="364"/>
      <c r="AD115" s="364"/>
      <c r="AE115" s="364"/>
      <c r="AF115" s="364"/>
      <c r="AG115" s="364"/>
    </row>
    <row r="116" spans="1:859" ht="33.950000000000003" customHeight="1" x14ac:dyDescent="0.2">
      <c r="A116" s="25" t="str">
        <f ca="1">IF((O116="X"),"■",IF(OR((O116&gt;=120),(O116="N/A")),"▲",IF(AND((O116&gt;=90),(O116&lt;120)),"►",IF(AND((O116&lt;90),(O116&gt;=0)),"◄",IF((O116&lt;0),"▼","")))))</f>
        <v>■</v>
      </c>
      <c r="B116" s="75" t="s">
        <v>20</v>
      </c>
      <c r="C116" s="75" t="s">
        <v>801</v>
      </c>
      <c r="D116" s="75" t="s">
        <v>22</v>
      </c>
      <c r="E116" s="75" t="s">
        <v>802</v>
      </c>
      <c r="F116" s="75" t="s">
        <v>709</v>
      </c>
      <c r="G116" s="146" t="s">
        <v>803</v>
      </c>
      <c r="H116" s="81" t="s">
        <v>711</v>
      </c>
      <c r="I116" s="76">
        <v>315940</v>
      </c>
      <c r="J116" s="86"/>
      <c r="K116" s="86"/>
      <c r="L116" s="75" t="s">
        <v>519</v>
      </c>
      <c r="M116" s="204"/>
      <c r="N116" s="84">
        <v>41250</v>
      </c>
      <c r="O116" s="75" t="str">
        <f ca="1">IF((N116="INDETERMINADO"),"N/A",IF((L116="ENCERRADO"),"X",(N116-TODAY())))</f>
        <v>X</v>
      </c>
      <c r="P116" s="75"/>
      <c r="Q116" s="82" t="s">
        <v>804</v>
      </c>
      <c r="R116" s="75" t="s">
        <v>30</v>
      </c>
      <c r="S116" s="75" t="s">
        <v>30</v>
      </c>
      <c r="T116" s="75" t="s">
        <v>30</v>
      </c>
      <c r="U116" s="75" t="s">
        <v>30</v>
      </c>
      <c r="V116" s="75" t="str">
        <f>HYPERLINK("www.emater.df.gov.br","VISUALIZAR")</f>
        <v>VISUALIZAR</v>
      </c>
      <c r="W116" s="184"/>
      <c r="X116" s="363"/>
      <c r="Y116" s="363"/>
      <c r="Z116" s="363"/>
      <c r="AA116" s="363"/>
      <c r="AB116" s="364"/>
      <c r="AC116" s="364"/>
      <c r="AD116" s="364"/>
      <c r="AE116" s="364"/>
      <c r="AF116" s="364"/>
      <c r="AG116" s="364"/>
    </row>
    <row r="117" spans="1:859" ht="33.950000000000003" customHeight="1" x14ac:dyDescent="0.2">
      <c r="A117" s="25" t="str">
        <f ca="1">IF((O117="X"),"■",IF(OR((O117&gt;=120),(O117="N/A")),"▲",IF(AND((O117&gt;=90),(O117&lt;120)),"►",IF(AND((O117&lt;90),(O117&gt;=0)),"◄",IF((O117&lt;0),"▼","")))))</f>
        <v>■</v>
      </c>
      <c r="B117" s="75" t="s">
        <v>20</v>
      </c>
      <c r="C117" s="75" t="s">
        <v>796</v>
      </c>
      <c r="D117" s="75" t="s">
        <v>22</v>
      </c>
      <c r="E117" s="75" t="s">
        <v>797</v>
      </c>
      <c r="F117" s="75" t="s">
        <v>735</v>
      </c>
      <c r="G117" s="146" t="s">
        <v>736</v>
      </c>
      <c r="H117" s="81" t="s">
        <v>798</v>
      </c>
      <c r="I117" s="76">
        <v>105600</v>
      </c>
      <c r="J117" s="86"/>
      <c r="K117" s="86"/>
      <c r="L117" s="75" t="s">
        <v>519</v>
      </c>
      <c r="M117" s="204"/>
      <c r="N117" s="84">
        <v>41241</v>
      </c>
      <c r="O117" s="75" t="str">
        <f ca="1">IF((N117="INDETERMINADO"),"N/A",IF((L117="ENCERRADO"),"X",(N117-TODAY())))</f>
        <v>X</v>
      </c>
      <c r="P117" s="75" t="s">
        <v>799</v>
      </c>
      <c r="Q117" s="82" t="s">
        <v>800</v>
      </c>
      <c r="R117" s="75" t="s">
        <v>30</v>
      </c>
      <c r="S117" s="75" t="s">
        <v>30</v>
      </c>
      <c r="T117" s="75" t="s">
        <v>30</v>
      </c>
      <c r="U117" s="75" t="s">
        <v>30</v>
      </c>
      <c r="V117" s="75" t="str">
        <f>HYPERLINK("www.emater.df.gov.br","VISUALIZAR")</f>
        <v>VISUALIZAR</v>
      </c>
      <c r="W117" s="184"/>
      <c r="X117" s="363"/>
      <c r="Y117" s="363"/>
      <c r="Z117" s="363"/>
      <c r="AA117" s="363"/>
      <c r="AB117" s="364"/>
      <c r="AC117" s="364"/>
      <c r="AD117" s="364"/>
      <c r="AE117" s="364"/>
      <c r="AF117" s="364"/>
      <c r="AG117" s="364"/>
    </row>
    <row r="118" spans="1:859" ht="33.950000000000003" customHeight="1" x14ac:dyDescent="0.2">
      <c r="A118" s="25" t="str">
        <f ca="1">IF((O118="X"),"■",IF(OR((O118&gt;=120),(O118="N/A")),"▲",IF(AND((O118&gt;=90),(O118&lt;120)),"►",IF(AND((O118&lt;90),(O118&gt;=0)),"◄",IF((O118&lt;0),"▼","")))))</f>
        <v>■</v>
      </c>
      <c r="B118" s="75" t="s">
        <v>20</v>
      </c>
      <c r="C118" s="75" t="s">
        <v>790</v>
      </c>
      <c r="D118" s="75" t="s">
        <v>22</v>
      </c>
      <c r="E118" s="75" t="s">
        <v>791</v>
      </c>
      <c r="F118" s="75" t="s">
        <v>792</v>
      </c>
      <c r="G118" s="146" t="s">
        <v>793</v>
      </c>
      <c r="H118" s="81" t="s">
        <v>794</v>
      </c>
      <c r="I118" s="76">
        <v>600000</v>
      </c>
      <c r="J118" s="86"/>
      <c r="K118" s="86"/>
      <c r="L118" s="75" t="s">
        <v>519</v>
      </c>
      <c r="M118" s="204"/>
      <c r="N118" s="84">
        <v>41236</v>
      </c>
      <c r="O118" s="75" t="str">
        <f ca="1">IF((N118="INDETERMINADO"),"N/A",IF((L118="ENCERRADO"),"X",(N118-TODAY())))</f>
        <v>X</v>
      </c>
      <c r="P118" s="75" t="s">
        <v>795</v>
      </c>
      <c r="Q118" s="82" t="s">
        <v>523</v>
      </c>
      <c r="R118" s="75" t="s">
        <v>30</v>
      </c>
      <c r="S118" s="75" t="s">
        <v>30</v>
      </c>
      <c r="T118" s="75" t="s">
        <v>30</v>
      </c>
      <c r="U118" s="75" t="s">
        <v>30</v>
      </c>
      <c r="V118" s="75" t="str">
        <f>HYPERLINK("www.emater.df.gov.br","VISUALIZAR")</f>
        <v>VISUALIZAR</v>
      </c>
      <c r="W118" s="184"/>
      <c r="X118" s="363"/>
      <c r="Y118" s="363"/>
      <c r="Z118" s="363"/>
      <c r="AA118" s="363"/>
      <c r="AB118" s="364"/>
      <c r="AC118" s="364"/>
      <c r="AD118" s="364"/>
      <c r="AE118" s="364"/>
      <c r="AF118" s="364"/>
      <c r="AG118" s="364"/>
    </row>
    <row r="119" spans="1:859" ht="33.950000000000003" customHeight="1" x14ac:dyDescent="0.2">
      <c r="A119" s="25" t="str">
        <f ca="1">IF((O119="X"),"■",IF(OR((O119&gt;=120),(O119="N/A")),"▲",IF(AND((O119&gt;=90),(O119&lt;120)),"►",IF(AND((O119&lt;90),(O119&gt;=0)),"◄",IF((O119&lt;0),"▼","")))))</f>
        <v>■</v>
      </c>
      <c r="B119" s="75" t="s">
        <v>20</v>
      </c>
      <c r="C119" s="75" t="s">
        <v>781</v>
      </c>
      <c r="D119" s="75" t="s">
        <v>22</v>
      </c>
      <c r="E119" s="75" t="s">
        <v>782</v>
      </c>
      <c r="F119" s="75" t="s">
        <v>783</v>
      </c>
      <c r="G119" s="146" t="s">
        <v>784</v>
      </c>
      <c r="H119" s="81" t="s">
        <v>785</v>
      </c>
      <c r="I119" s="76">
        <v>23850</v>
      </c>
      <c r="J119" s="133"/>
      <c r="K119" s="133"/>
      <c r="L119" s="75" t="s">
        <v>519</v>
      </c>
      <c r="M119" s="204"/>
      <c r="N119" s="84">
        <v>41182</v>
      </c>
      <c r="O119" s="75" t="str">
        <f ca="1">IF((N119="INDETERMINADO"),"N/A",IF((L119="ENCERRADO"),"X",(N119-TODAY())))</f>
        <v>X</v>
      </c>
      <c r="P119" s="75" t="s">
        <v>397</v>
      </c>
      <c r="Q119" s="82" t="s">
        <v>102</v>
      </c>
      <c r="R119" s="75" t="s">
        <v>30</v>
      </c>
      <c r="S119" s="75" t="s">
        <v>30</v>
      </c>
      <c r="T119" s="75" t="s">
        <v>30</v>
      </c>
      <c r="U119" s="75" t="s">
        <v>30</v>
      </c>
      <c r="V119" s="75" t="str">
        <f>HYPERLINK("www.emater.df.gov.br","VISUALIZAR")</f>
        <v>VISUALIZAR</v>
      </c>
      <c r="W119" s="184"/>
      <c r="X119" s="363"/>
      <c r="Y119" s="363"/>
      <c r="Z119" s="363"/>
      <c r="AA119" s="363"/>
      <c r="AB119" s="364"/>
      <c r="AC119" s="364"/>
      <c r="AD119" s="364"/>
      <c r="AE119" s="364"/>
      <c r="AF119" s="364"/>
      <c r="AG119" s="364"/>
    </row>
    <row r="120" spans="1:859" s="111" customFormat="1" ht="33.950000000000003" customHeight="1" x14ac:dyDescent="0.2">
      <c r="A120" s="25" t="str">
        <f ca="1">IF((O120="X"),"■",IF(OR((O120&gt;=120),(O120="N/A")),"▲",IF(AND((O120&gt;=90),(O120&lt;120)),"►",IF(AND((O120&lt;90),(O120&gt;=0)),"◄",IF((O120&lt;0),"▼","")))))</f>
        <v>■</v>
      </c>
      <c r="B120" s="75" t="s">
        <v>20</v>
      </c>
      <c r="C120" s="75" t="s">
        <v>786</v>
      </c>
      <c r="D120" s="75" t="s">
        <v>22</v>
      </c>
      <c r="E120" s="75" t="s">
        <v>787</v>
      </c>
      <c r="F120" s="75" t="s">
        <v>241</v>
      </c>
      <c r="G120" s="146" t="s">
        <v>242</v>
      </c>
      <c r="H120" s="81" t="s">
        <v>788</v>
      </c>
      <c r="I120" s="76">
        <v>431400</v>
      </c>
      <c r="J120" s="86"/>
      <c r="K120" s="86"/>
      <c r="L120" s="75" t="s">
        <v>519</v>
      </c>
      <c r="M120" s="204"/>
      <c r="N120" s="84">
        <v>41182</v>
      </c>
      <c r="O120" s="75" t="str">
        <f ca="1">IF((N120="INDETERMINADO"),"N/A",IF((L120="ENCERRADO"),"X",(N120-TODAY())))</f>
        <v>X</v>
      </c>
      <c r="P120" s="75" t="s">
        <v>101</v>
      </c>
      <c r="Q120" s="82" t="s">
        <v>789</v>
      </c>
      <c r="R120" s="75" t="s">
        <v>30</v>
      </c>
      <c r="S120" s="75" t="s">
        <v>30</v>
      </c>
      <c r="T120" s="75" t="s">
        <v>30</v>
      </c>
      <c r="U120" s="75" t="s">
        <v>30</v>
      </c>
      <c r="V120" s="239" t="str">
        <f>HYPERLINK("www.emater.df.gov.br","VISUALIZAR")</f>
        <v>VISUALIZAR</v>
      </c>
      <c r="W120" s="184"/>
      <c r="X120" s="430"/>
      <c r="Y120" s="371"/>
      <c r="Z120" s="371"/>
      <c r="AA120" s="371"/>
      <c r="AB120" s="372"/>
      <c r="AC120" s="372"/>
      <c r="AD120" s="372"/>
      <c r="AE120" s="372"/>
      <c r="AF120" s="372"/>
      <c r="AG120" s="372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  <c r="BG120" s="125"/>
      <c r="BH120" s="125"/>
      <c r="BI120" s="125"/>
      <c r="BJ120" s="125"/>
      <c r="BK120" s="125"/>
      <c r="BL120" s="125"/>
      <c r="BM120" s="125"/>
      <c r="BN120" s="125"/>
      <c r="BO120" s="125"/>
      <c r="BP120" s="125"/>
      <c r="BQ120" s="125"/>
      <c r="BR120" s="125"/>
      <c r="BS120" s="125"/>
      <c r="BT120" s="125"/>
      <c r="BU120" s="125"/>
      <c r="BV120" s="125"/>
      <c r="BW120" s="125"/>
      <c r="BX120" s="125"/>
      <c r="BY120" s="125"/>
      <c r="BZ120" s="125"/>
      <c r="CA120" s="125"/>
      <c r="CB120" s="125"/>
      <c r="CC120" s="125"/>
      <c r="CD120" s="125"/>
      <c r="CE120" s="125"/>
      <c r="CF120" s="125"/>
      <c r="CG120" s="125"/>
      <c r="CH120" s="125"/>
      <c r="CI120" s="125"/>
      <c r="CJ120" s="125"/>
      <c r="CK120" s="125"/>
      <c r="CL120" s="125"/>
      <c r="CM120" s="125"/>
      <c r="CN120" s="125"/>
      <c r="CO120" s="125"/>
      <c r="CP120" s="125"/>
      <c r="CQ120" s="125"/>
      <c r="CR120" s="125"/>
      <c r="CS120" s="125"/>
      <c r="CT120" s="125"/>
      <c r="CU120" s="125"/>
      <c r="CV120" s="125"/>
      <c r="CW120" s="125"/>
      <c r="CX120" s="125"/>
      <c r="CY120" s="125"/>
      <c r="CZ120" s="125"/>
      <c r="DA120" s="125"/>
      <c r="DB120" s="125"/>
      <c r="DC120" s="125"/>
      <c r="DD120" s="125"/>
      <c r="DE120" s="125"/>
      <c r="DF120" s="125"/>
      <c r="DG120" s="125"/>
      <c r="DH120" s="125"/>
      <c r="DI120" s="125"/>
      <c r="DJ120" s="125"/>
      <c r="DK120" s="125"/>
      <c r="DL120" s="125"/>
      <c r="DM120" s="125"/>
      <c r="DN120" s="125"/>
      <c r="DO120" s="125"/>
      <c r="DP120" s="125"/>
      <c r="DQ120" s="125"/>
      <c r="DR120" s="125"/>
      <c r="DS120" s="125"/>
      <c r="DT120" s="125"/>
      <c r="DU120" s="125"/>
      <c r="DV120" s="125"/>
      <c r="DW120" s="125"/>
      <c r="DX120" s="125"/>
      <c r="DY120" s="125"/>
      <c r="DZ120" s="125"/>
      <c r="EA120" s="125"/>
      <c r="EB120" s="125"/>
      <c r="EC120" s="125"/>
      <c r="ED120" s="125"/>
      <c r="EE120" s="125"/>
      <c r="EF120" s="125"/>
      <c r="EG120" s="125"/>
      <c r="EH120" s="125"/>
      <c r="EI120" s="125"/>
      <c r="EJ120" s="125"/>
      <c r="EK120" s="125"/>
      <c r="EL120" s="125"/>
      <c r="EM120" s="125"/>
      <c r="EN120" s="125"/>
      <c r="EO120" s="125"/>
      <c r="EP120" s="125"/>
      <c r="EQ120" s="125"/>
      <c r="ER120" s="125"/>
      <c r="ES120" s="125"/>
      <c r="ET120" s="125"/>
      <c r="EU120" s="125"/>
      <c r="EV120" s="125"/>
      <c r="EW120" s="125"/>
      <c r="EX120" s="125"/>
      <c r="EY120" s="125"/>
      <c r="EZ120" s="125"/>
      <c r="FA120" s="125"/>
      <c r="FB120" s="125"/>
      <c r="FC120" s="125"/>
      <c r="FD120" s="125"/>
      <c r="FE120" s="125"/>
      <c r="FF120" s="125"/>
      <c r="FG120" s="125"/>
      <c r="FH120" s="125"/>
      <c r="FI120" s="125"/>
      <c r="FJ120" s="125"/>
      <c r="FK120" s="125"/>
      <c r="FL120" s="125"/>
      <c r="FM120" s="125"/>
      <c r="FN120" s="125"/>
      <c r="FO120" s="125"/>
      <c r="FP120" s="125"/>
      <c r="FQ120" s="125"/>
      <c r="FR120" s="125"/>
      <c r="FS120" s="125"/>
      <c r="FT120" s="125"/>
      <c r="FU120" s="125"/>
      <c r="FV120" s="125"/>
      <c r="FW120" s="125"/>
      <c r="FX120" s="125"/>
      <c r="FY120" s="125"/>
      <c r="FZ120" s="125"/>
      <c r="GA120" s="125"/>
      <c r="GB120" s="125"/>
      <c r="GC120" s="125"/>
      <c r="GD120" s="125"/>
      <c r="GE120" s="125"/>
      <c r="GF120" s="125"/>
      <c r="GG120" s="125"/>
      <c r="GH120" s="125"/>
      <c r="GI120" s="125"/>
      <c r="GJ120" s="125"/>
      <c r="GK120" s="125"/>
      <c r="GL120" s="125"/>
      <c r="GM120" s="125"/>
      <c r="GN120" s="125"/>
      <c r="GO120" s="125"/>
      <c r="GP120" s="125"/>
      <c r="GQ120" s="125"/>
      <c r="GR120" s="125"/>
      <c r="GS120" s="125"/>
      <c r="GT120" s="125"/>
      <c r="GU120" s="125"/>
      <c r="GV120" s="125"/>
      <c r="GW120" s="125"/>
      <c r="GX120" s="125"/>
      <c r="GY120" s="125"/>
      <c r="GZ120" s="125"/>
      <c r="HA120" s="125"/>
      <c r="HB120" s="125"/>
      <c r="HC120" s="125"/>
      <c r="HD120" s="125"/>
      <c r="HE120" s="125"/>
      <c r="HF120" s="125"/>
      <c r="HG120" s="125"/>
      <c r="HH120" s="125"/>
      <c r="HI120" s="125"/>
      <c r="HJ120" s="125"/>
      <c r="HK120" s="125"/>
      <c r="HL120" s="125"/>
      <c r="HM120" s="125"/>
      <c r="HN120" s="125"/>
      <c r="HO120" s="125"/>
      <c r="HP120" s="125"/>
      <c r="HQ120" s="125"/>
      <c r="HR120" s="125"/>
      <c r="HS120" s="125"/>
      <c r="HT120" s="125"/>
      <c r="HU120" s="125"/>
      <c r="HV120" s="125"/>
      <c r="HW120" s="125"/>
      <c r="HX120" s="125"/>
      <c r="HY120" s="125"/>
      <c r="HZ120" s="125"/>
      <c r="IA120" s="125"/>
      <c r="IB120" s="125"/>
      <c r="IC120" s="125"/>
      <c r="ID120" s="125"/>
      <c r="IE120" s="125"/>
      <c r="IF120" s="125"/>
      <c r="IG120" s="125"/>
      <c r="IH120" s="125"/>
      <c r="II120" s="125"/>
      <c r="IJ120" s="125"/>
      <c r="IK120" s="125"/>
      <c r="IL120" s="125"/>
      <c r="IM120" s="125"/>
      <c r="IN120" s="125"/>
      <c r="IO120" s="125"/>
      <c r="IP120" s="125"/>
      <c r="IQ120" s="125"/>
      <c r="IR120" s="125"/>
      <c r="IS120" s="125"/>
      <c r="IT120" s="125"/>
      <c r="IU120" s="125"/>
      <c r="IV120" s="125"/>
      <c r="IW120" s="125"/>
      <c r="IX120" s="125"/>
      <c r="IY120" s="125"/>
      <c r="IZ120" s="125"/>
      <c r="JA120" s="125"/>
      <c r="JB120" s="125"/>
      <c r="JC120" s="125"/>
      <c r="JD120" s="125"/>
      <c r="JE120" s="125"/>
      <c r="JF120" s="125"/>
      <c r="JG120" s="125"/>
      <c r="JH120" s="125"/>
      <c r="JI120" s="125"/>
      <c r="JJ120" s="125"/>
      <c r="JK120" s="125"/>
      <c r="JL120" s="125"/>
      <c r="JM120" s="125"/>
      <c r="JN120" s="125"/>
      <c r="JO120" s="125"/>
      <c r="JP120" s="125"/>
      <c r="JQ120" s="125"/>
      <c r="JR120" s="125"/>
      <c r="JS120" s="125"/>
      <c r="JT120" s="125"/>
      <c r="JU120" s="125"/>
      <c r="JV120" s="125"/>
      <c r="JW120" s="125"/>
      <c r="JX120" s="125"/>
      <c r="JY120" s="125"/>
      <c r="JZ120" s="125"/>
      <c r="KA120" s="125"/>
      <c r="KB120" s="125"/>
      <c r="KC120" s="125"/>
      <c r="KD120" s="125"/>
      <c r="KE120" s="125"/>
      <c r="KF120" s="125"/>
      <c r="KG120" s="125"/>
      <c r="KH120" s="125"/>
      <c r="KI120" s="125"/>
      <c r="KJ120" s="125"/>
      <c r="KK120" s="125"/>
      <c r="KL120" s="125"/>
      <c r="KM120" s="125"/>
      <c r="KN120" s="125"/>
      <c r="KO120" s="125"/>
      <c r="KP120" s="125"/>
      <c r="KQ120" s="125"/>
      <c r="KR120" s="125"/>
      <c r="KS120" s="125"/>
      <c r="KT120" s="125"/>
      <c r="KU120" s="125"/>
      <c r="KV120" s="125"/>
      <c r="KW120" s="125"/>
      <c r="KX120" s="125"/>
      <c r="KY120" s="125"/>
      <c r="KZ120" s="125"/>
      <c r="LA120" s="125"/>
      <c r="LB120" s="125"/>
      <c r="LC120" s="125"/>
      <c r="LD120" s="125"/>
      <c r="LE120" s="125"/>
      <c r="LF120" s="125"/>
      <c r="LG120" s="125"/>
      <c r="LH120" s="125"/>
      <c r="LI120" s="125"/>
      <c r="LJ120" s="125"/>
      <c r="LK120" s="125"/>
      <c r="LL120" s="125"/>
      <c r="LM120" s="125"/>
      <c r="LN120" s="125"/>
      <c r="LO120" s="125"/>
      <c r="LP120" s="125"/>
      <c r="LQ120" s="125"/>
      <c r="LR120" s="125"/>
      <c r="LS120" s="125"/>
      <c r="LT120" s="125"/>
      <c r="LU120" s="125"/>
      <c r="LV120" s="125"/>
      <c r="LW120" s="125"/>
      <c r="LX120" s="125"/>
      <c r="LY120" s="125"/>
      <c r="LZ120" s="125"/>
      <c r="MA120" s="125"/>
      <c r="MB120" s="125"/>
      <c r="MC120" s="125"/>
      <c r="MD120" s="125"/>
      <c r="ME120" s="125"/>
      <c r="MF120" s="125"/>
      <c r="MG120" s="125"/>
      <c r="MH120" s="125"/>
      <c r="MI120" s="125"/>
      <c r="MJ120" s="125"/>
      <c r="MK120" s="125"/>
      <c r="ML120" s="125"/>
      <c r="MM120" s="125"/>
      <c r="MN120" s="125"/>
      <c r="MO120" s="125"/>
      <c r="MP120" s="125"/>
      <c r="MQ120" s="125"/>
      <c r="MR120" s="125"/>
      <c r="MS120" s="125"/>
      <c r="MT120" s="125"/>
      <c r="MU120" s="125"/>
      <c r="MV120" s="125"/>
      <c r="MW120" s="125"/>
      <c r="MX120" s="125"/>
      <c r="MY120" s="125"/>
      <c r="MZ120" s="125"/>
      <c r="NA120" s="125"/>
      <c r="NB120" s="125"/>
      <c r="NC120" s="125"/>
      <c r="ND120" s="125"/>
      <c r="NE120" s="125"/>
      <c r="NF120" s="125"/>
      <c r="NG120" s="125"/>
      <c r="NH120" s="125"/>
      <c r="NI120" s="125"/>
      <c r="NJ120" s="125"/>
      <c r="NK120" s="125"/>
      <c r="NL120" s="125"/>
      <c r="NM120" s="125"/>
      <c r="NN120" s="125"/>
      <c r="NO120" s="125"/>
      <c r="NP120" s="125"/>
      <c r="NQ120" s="125"/>
      <c r="NR120" s="125"/>
      <c r="NS120" s="125"/>
      <c r="NT120" s="125"/>
      <c r="NU120" s="125"/>
      <c r="NV120" s="125"/>
      <c r="NW120" s="125"/>
      <c r="NX120" s="125"/>
      <c r="NY120" s="125"/>
      <c r="NZ120" s="125"/>
      <c r="OA120" s="125"/>
      <c r="OB120" s="125"/>
      <c r="OC120" s="125"/>
      <c r="OD120" s="125"/>
      <c r="OE120" s="125"/>
      <c r="OF120" s="125"/>
      <c r="OG120" s="125"/>
      <c r="OH120" s="125"/>
      <c r="OI120" s="125"/>
      <c r="OJ120" s="125"/>
      <c r="OK120" s="125"/>
      <c r="OL120" s="125"/>
      <c r="OM120" s="125"/>
      <c r="ON120" s="125"/>
      <c r="OO120" s="125"/>
      <c r="OP120" s="125"/>
      <c r="OQ120" s="125"/>
      <c r="OR120" s="125"/>
      <c r="OS120" s="125"/>
      <c r="OT120" s="125"/>
      <c r="OU120" s="125"/>
      <c r="OV120" s="125"/>
      <c r="OW120" s="125"/>
      <c r="OX120" s="125"/>
      <c r="OY120" s="125"/>
      <c r="OZ120" s="125"/>
      <c r="PA120" s="125"/>
      <c r="PB120" s="125"/>
      <c r="PC120" s="125"/>
      <c r="PD120" s="125"/>
      <c r="PE120" s="125"/>
      <c r="PF120" s="125"/>
      <c r="PG120" s="125"/>
      <c r="PH120" s="125"/>
      <c r="PI120" s="125"/>
      <c r="PJ120" s="125"/>
      <c r="PK120" s="125"/>
      <c r="PL120" s="125"/>
      <c r="PM120" s="125"/>
      <c r="PN120" s="125"/>
      <c r="PO120" s="125"/>
      <c r="PP120" s="125"/>
      <c r="PQ120" s="125"/>
      <c r="PR120" s="125"/>
      <c r="PS120" s="125"/>
      <c r="PT120" s="125"/>
      <c r="PU120" s="125"/>
      <c r="PV120" s="125"/>
      <c r="PW120" s="125"/>
      <c r="PX120" s="125"/>
      <c r="PY120" s="125"/>
      <c r="PZ120" s="125"/>
      <c r="QA120" s="125"/>
      <c r="QB120" s="125"/>
      <c r="QC120" s="125"/>
      <c r="QD120" s="125"/>
      <c r="QE120" s="125"/>
      <c r="QF120" s="125"/>
      <c r="QG120" s="125"/>
      <c r="QH120" s="125"/>
      <c r="QI120" s="125"/>
      <c r="QJ120" s="125"/>
      <c r="QK120" s="125"/>
      <c r="QL120" s="125"/>
      <c r="QM120" s="125"/>
      <c r="QN120" s="125"/>
      <c r="QO120" s="125"/>
      <c r="QP120" s="125"/>
      <c r="QQ120" s="125"/>
      <c r="QR120" s="125"/>
      <c r="QS120" s="125"/>
      <c r="QT120" s="125"/>
      <c r="QU120" s="125"/>
      <c r="QV120" s="125"/>
      <c r="QW120" s="125"/>
      <c r="QX120" s="125"/>
      <c r="QY120" s="125"/>
      <c r="QZ120" s="125"/>
      <c r="RA120" s="125"/>
      <c r="RB120" s="125"/>
      <c r="RC120" s="125"/>
      <c r="RD120" s="125"/>
      <c r="RE120" s="125"/>
      <c r="RF120" s="125"/>
      <c r="RG120" s="125"/>
      <c r="RH120" s="125"/>
      <c r="RI120" s="125"/>
      <c r="RJ120" s="125"/>
      <c r="RK120" s="125"/>
      <c r="RL120" s="125"/>
      <c r="RM120" s="125"/>
      <c r="RN120" s="125"/>
      <c r="RO120" s="125"/>
      <c r="RP120" s="125"/>
      <c r="RQ120" s="125"/>
      <c r="RR120" s="125"/>
      <c r="RS120" s="125"/>
      <c r="RT120" s="125"/>
      <c r="RU120" s="125"/>
      <c r="RV120" s="125"/>
      <c r="RW120" s="125"/>
      <c r="RX120" s="125"/>
      <c r="RY120" s="125"/>
      <c r="RZ120" s="125"/>
      <c r="SA120" s="125"/>
      <c r="SB120" s="125"/>
      <c r="SC120" s="125"/>
      <c r="SD120" s="125"/>
      <c r="SE120" s="125"/>
      <c r="SF120" s="125"/>
      <c r="SG120" s="125"/>
      <c r="SH120" s="125"/>
      <c r="SI120" s="125"/>
      <c r="SJ120" s="125"/>
      <c r="SK120" s="125"/>
      <c r="SL120" s="125"/>
      <c r="SM120" s="125"/>
      <c r="SN120" s="125"/>
      <c r="SO120" s="125"/>
      <c r="SP120" s="125"/>
      <c r="SQ120" s="125"/>
      <c r="SR120" s="125"/>
      <c r="SS120" s="125"/>
      <c r="ST120" s="125"/>
      <c r="SU120" s="125"/>
      <c r="SV120" s="125"/>
      <c r="SW120" s="125"/>
      <c r="SX120" s="125"/>
      <c r="SY120" s="125"/>
      <c r="SZ120" s="125"/>
      <c r="TA120" s="125"/>
      <c r="TB120" s="125"/>
      <c r="TC120" s="125"/>
      <c r="TD120" s="125"/>
      <c r="TE120" s="125"/>
      <c r="TF120" s="125"/>
      <c r="TG120" s="125"/>
      <c r="TH120" s="125"/>
      <c r="TI120" s="125"/>
      <c r="TJ120" s="125"/>
      <c r="TK120" s="125"/>
      <c r="TL120" s="125"/>
      <c r="TM120" s="125"/>
      <c r="TN120" s="125"/>
      <c r="TO120" s="125"/>
      <c r="TP120" s="125"/>
      <c r="TQ120" s="125"/>
      <c r="TR120" s="125"/>
      <c r="TS120" s="125"/>
      <c r="TT120" s="125"/>
      <c r="TU120" s="125"/>
      <c r="TV120" s="125"/>
      <c r="TW120" s="125"/>
      <c r="TX120" s="125"/>
      <c r="TY120" s="125"/>
      <c r="TZ120" s="125"/>
      <c r="UA120" s="125"/>
      <c r="UB120" s="125"/>
      <c r="UC120" s="125"/>
      <c r="UD120" s="125"/>
      <c r="UE120" s="125"/>
      <c r="UF120" s="125"/>
      <c r="UG120" s="125"/>
      <c r="UH120" s="125"/>
      <c r="UI120" s="125"/>
      <c r="UJ120" s="125"/>
      <c r="UK120" s="125"/>
      <c r="UL120" s="125"/>
      <c r="UM120" s="125"/>
      <c r="UN120" s="125"/>
      <c r="UO120" s="125"/>
      <c r="UP120" s="125"/>
      <c r="UQ120" s="125"/>
      <c r="UR120" s="125"/>
      <c r="US120" s="125"/>
      <c r="UT120" s="125"/>
      <c r="UU120" s="125"/>
      <c r="UV120" s="125"/>
      <c r="UW120" s="125"/>
      <c r="UX120" s="125"/>
      <c r="UY120" s="125"/>
      <c r="UZ120" s="125"/>
      <c r="VA120" s="125"/>
      <c r="VB120" s="125"/>
      <c r="VC120" s="125"/>
      <c r="VD120" s="125"/>
      <c r="VE120" s="125"/>
      <c r="VF120" s="125"/>
      <c r="VG120" s="125"/>
      <c r="VH120" s="125"/>
      <c r="VI120" s="125"/>
      <c r="VJ120" s="125"/>
      <c r="VK120" s="125"/>
      <c r="VL120" s="125"/>
      <c r="VM120" s="125"/>
      <c r="VN120" s="125"/>
      <c r="VO120" s="125"/>
      <c r="VP120" s="125"/>
      <c r="VQ120" s="125"/>
      <c r="VR120" s="125"/>
      <c r="VS120" s="125"/>
      <c r="VT120" s="125"/>
      <c r="VU120" s="125"/>
      <c r="VV120" s="125"/>
      <c r="VW120" s="125"/>
      <c r="VX120" s="125"/>
      <c r="VY120" s="125"/>
      <c r="VZ120" s="125"/>
      <c r="WA120" s="125"/>
      <c r="WB120" s="125"/>
      <c r="WC120" s="125"/>
      <c r="WD120" s="125"/>
      <c r="WE120" s="125"/>
      <c r="WF120" s="125"/>
      <c r="WG120" s="125"/>
      <c r="WH120" s="125"/>
      <c r="WI120" s="125"/>
      <c r="WJ120" s="125"/>
      <c r="WK120" s="125"/>
      <c r="WL120" s="125"/>
      <c r="WM120" s="125"/>
      <c r="WN120" s="125"/>
      <c r="WO120" s="125"/>
      <c r="WP120" s="125"/>
      <c r="WQ120" s="125"/>
      <c r="WR120" s="125"/>
      <c r="WS120" s="125"/>
      <c r="WT120" s="125"/>
      <c r="WU120" s="125"/>
      <c r="WV120" s="125"/>
      <c r="WW120" s="125"/>
      <c r="WX120" s="125"/>
      <c r="WY120" s="125"/>
      <c r="WZ120" s="125"/>
      <c r="XA120" s="125"/>
      <c r="XB120" s="125"/>
      <c r="XC120" s="125"/>
      <c r="XD120" s="125"/>
      <c r="XE120" s="125"/>
      <c r="XF120" s="125"/>
      <c r="XG120" s="125"/>
      <c r="XH120" s="125"/>
      <c r="XI120" s="125"/>
      <c r="XJ120" s="125"/>
      <c r="XK120" s="125"/>
      <c r="XL120" s="125"/>
      <c r="XM120" s="125"/>
      <c r="XN120" s="125"/>
      <c r="XO120" s="125"/>
      <c r="XP120" s="125"/>
      <c r="XQ120" s="125"/>
      <c r="XR120" s="125"/>
      <c r="XS120" s="125"/>
      <c r="XT120" s="125"/>
      <c r="XU120" s="125"/>
      <c r="XV120" s="125"/>
      <c r="XW120" s="125"/>
      <c r="XX120" s="125"/>
      <c r="XY120" s="125"/>
      <c r="XZ120" s="125"/>
      <c r="YA120" s="125"/>
      <c r="YB120" s="125"/>
      <c r="YC120" s="125"/>
      <c r="YD120" s="125"/>
      <c r="YE120" s="125"/>
      <c r="YF120" s="125"/>
      <c r="YG120" s="125"/>
      <c r="YH120" s="125"/>
      <c r="YI120" s="125"/>
      <c r="YJ120" s="125"/>
      <c r="YK120" s="125"/>
      <c r="YL120" s="125"/>
      <c r="YM120" s="125"/>
      <c r="YN120" s="125"/>
      <c r="YO120" s="125"/>
      <c r="YP120" s="125"/>
      <c r="YQ120" s="125"/>
      <c r="YR120" s="125"/>
      <c r="YS120" s="125"/>
      <c r="YT120" s="125"/>
      <c r="YU120" s="125"/>
      <c r="YV120" s="125"/>
      <c r="YW120" s="125"/>
      <c r="YX120" s="125"/>
      <c r="YY120" s="125"/>
      <c r="YZ120" s="125"/>
      <c r="ZA120" s="125"/>
      <c r="ZB120" s="125"/>
      <c r="ZC120" s="125"/>
      <c r="ZD120" s="125"/>
      <c r="ZE120" s="125"/>
      <c r="ZF120" s="125"/>
      <c r="ZG120" s="125"/>
      <c r="ZH120" s="125"/>
      <c r="ZI120" s="125"/>
      <c r="ZJ120" s="125"/>
      <c r="ZK120" s="125"/>
      <c r="ZL120" s="125"/>
      <c r="ZM120" s="125"/>
      <c r="ZN120" s="125"/>
      <c r="ZO120" s="125"/>
      <c r="ZP120" s="125"/>
      <c r="ZQ120" s="125"/>
      <c r="ZR120" s="125"/>
      <c r="ZS120" s="125"/>
      <c r="ZT120" s="125"/>
      <c r="ZU120" s="125"/>
      <c r="ZV120" s="125"/>
      <c r="ZW120" s="125"/>
      <c r="ZX120" s="125"/>
      <c r="ZY120" s="125"/>
      <c r="ZZ120" s="125"/>
      <c r="AAA120" s="125"/>
      <c r="AAB120" s="125"/>
      <c r="AAC120" s="125"/>
      <c r="AAD120" s="125"/>
      <c r="AAE120" s="125"/>
      <c r="AAF120" s="125"/>
      <c r="AAG120" s="125"/>
      <c r="AAH120" s="125"/>
      <c r="AAI120" s="125"/>
      <c r="AAJ120" s="125"/>
      <c r="AAK120" s="125"/>
      <c r="AAL120" s="125"/>
      <c r="AAM120" s="125"/>
      <c r="AAN120" s="125"/>
      <c r="AAO120" s="125"/>
      <c r="AAP120" s="125"/>
      <c r="AAQ120" s="125"/>
      <c r="AAR120" s="125"/>
      <c r="AAS120" s="125"/>
      <c r="AAT120" s="125"/>
      <c r="AAU120" s="125"/>
      <c r="AAV120" s="125"/>
      <c r="AAW120" s="125"/>
      <c r="AAX120" s="125"/>
      <c r="AAY120" s="125"/>
      <c r="AAZ120" s="125"/>
      <c r="ABA120" s="125"/>
      <c r="ABB120" s="125"/>
      <c r="ABC120" s="125"/>
      <c r="ABD120" s="125"/>
      <c r="ABE120" s="125"/>
      <c r="ABF120" s="125"/>
      <c r="ABG120" s="125"/>
      <c r="ABH120" s="125"/>
      <c r="ABI120" s="125"/>
      <c r="ABJ120" s="125"/>
      <c r="ABK120" s="125"/>
      <c r="ABL120" s="125"/>
      <c r="ABM120" s="125"/>
      <c r="ABN120" s="125"/>
      <c r="ABO120" s="125"/>
      <c r="ABP120" s="125"/>
      <c r="ABQ120" s="125"/>
      <c r="ABR120" s="125"/>
      <c r="ABS120" s="125"/>
      <c r="ABT120" s="125"/>
      <c r="ABU120" s="125"/>
      <c r="ABV120" s="125"/>
      <c r="ABW120" s="125"/>
      <c r="ABX120" s="125"/>
      <c r="ABY120" s="125"/>
      <c r="ABZ120" s="125"/>
      <c r="ACA120" s="125"/>
      <c r="ACB120" s="125"/>
      <c r="ACC120" s="125"/>
      <c r="ACD120" s="125"/>
      <c r="ACE120" s="125"/>
      <c r="ACF120" s="125"/>
      <c r="ACG120" s="125"/>
      <c r="ACH120" s="125"/>
      <c r="ACI120" s="125"/>
      <c r="ACJ120" s="125"/>
      <c r="ACK120" s="125"/>
      <c r="ACL120" s="125"/>
      <c r="ACM120" s="125"/>
      <c r="ACN120" s="125"/>
      <c r="ACO120" s="125"/>
      <c r="ACP120" s="125"/>
      <c r="ACQ120" s="125"/>
      <c r="ACR120" s="125"/>
      <c r="ACS120" s="125"/>
      <c r="ACT120" s="125"/>
      <c r="ACU120" s="125"/>
      <c r="ACV120" s="125"/>
      <c r="ACW120" s="125"/>
      <c r="ACX120" s="125"/>
      <c r="ACY120" s="125"/>
      <c r="ACZ120" s="125"/>
      <c r="ADA120" s="125"/>
      <c r="ADB120" s="125"/>
      <c r="ADC120" s="125"/>
      <c r="ADD120" s="125"/>
      <c r="ADE120" s="125"/>
      <c r="ADF120" s="125"/>
      <c r="ADG120" s="125"/>
      <c r="ADH120" s="125"/>
      <c r="ADI120" s="125"/>
      <c r="ADJ120" s="125"/>
      <c r="ADK120" s="125"/>
      <c r="ADL120" s="125"/>
      <c r="ADM120" s="125"/>
      <c r="ADN120" s="125"/>
      <c r="ADO120" s="125"/>
      <c r="ADP120" s="125"/>
      <c r="ADQ120" s="125"/>
      <c r="ADR120" s="125"/>
      <c r="ADS120" s="125"/>
      <c r="ADT120" s="125"/>
      <c r="ADU120" s="125"/>
      <c r="ADV120" s="125"/>
      <c r="ADW120" s="125"/>
      <c r="ADX120" s="125"/>
      <c r="ADY120" s="125"/>
      <c r="ADZ120" s="125"/>
      <c r="AEA120" s="125"/>
      <c r="AEB120" s="125"/>
      <c r="AEC120" s="125"/>
      <c r="AED120" s="125"/>
      <c r="AEE120" s="125"/>
      <c r="AEF120" s="125"/>
      <c r="AEG120" s="125"/>
      <c r="AEH120" s="125"/>
      <c r="AEI120" s="125"/>
      <c r="AEJ120" s="125"/>
      <c r="AEK120" s="125"/>
      <c r="AEL120" s="125"/>
      <c r="AEM120" s="125"/>
      <c r="AEN120" s="125"/>
      <c r="AEO120" s="125"/>
      <c r="AEP120" s="125"/>
      <c r="AEQ120" s="125"/>
      <c r="AER120" s="125"/>
      <c r="AES120" s="125"/>
      <c r="AET120" s="125"/>
      <c r="AEU120" s="125"/>
      <c r="AEV120" s="125"/>
      <c r="AEW120" s="125"/>
      <c r="AEX120" s="125"/>
      <c r="AEY120" s="125"/>
      <c r="AEZ120" s="125"/>
      <c r="AFA120" s="125"/>
      <c r="AFB120" s="125"/>
      <c r="AFC120" s="125"/>
      <c r="AFD120" s="125"/>
      <c r="AFE120" s="125"/>
      <c r="AFF120" s="125"/>
      <c r="AFG120" s="125"/>
      <c r="AFH120" s="125"/>
      <c r="AFI120" s="125"/>
      <c r="AFJ120" s="125"/>
      <c r="AFK120" s="125"/>
      <c r="AFL120" s="125"/>
      <c r="AFM120" s="125"/>
      <c r="AFN120" s="125"/>
      <c r="AFO120" s="125"/>
      <c r="AFP120" s="125"/>
      <c r="AFQ120" s="125"/>
      <c r="AFR120" s="125"/>
      <c r="AFS120" s="125"/>
      <c r="AFT120" s="125"/>
      <c r="AFU120" s="125"/>
      <c r="AFV120" s="125"/>
      <c r="AFW120" s="125"/>
      <c r="AFX120" s="125"/>
      <c r="AFY120" s="125"/>
      <c r="AFZ120" s="125"/>
      <c r="AGA120" s="125"/>
    </row>
    <row r="121" spans="1:859" s="86" customFormat="1" ht="25.5" x14ac:dyDescent="0.2">
      <c r="A121" s="205" t="str">
        <f ca="1">IF((O121="X"),"■",IF(OR((O121&gt;=120),(O121="N/A")),"▲",IF(AND((O121&gt;=90),(O121&lt;120)),"►",IF(AND((O121&lt;90),(O121&gt;=0)),"◄",IF((O121&lt;0),"▼","")))))</f>
        <v>■</v>
      </c>
      <c r="B121" s="239" t="s">
        <v>20</v>
      </c>
      <c r="C121" s="239" t="s">
        <v>775</v>
      </c>
      <c r="D121" s="239" t="s">
        <v>22</v>
      </c>
      <c r="E121" s="239" t="s">
        <v>776</v>
      </c>
      <c r="F121" s="239" t="s">
        <v>777</v>
      </c>
      <c r="G121" s="240" t="s">
        <v>778</v>
      </c>
      <c r="H121" s="241" t="s">
        <v>779</v>
      </c>
      <c r="I121" s="242">
        <v>17235</v>
      </c>
      <c r="L121" s="239" t="s">
        <v>519</v>
      </c>
      <c r="M121" s="243"/>
      <c r="N121" s="244">
        <v>41181</v>
      </c>
      <c r="O121" s="239" t="str">
        <f ca="1">IF((N121="INDETERMINADO"),"N/A",IF((L121="ENCERRADO"),"X",(N121-TODAY())))</f>
        <v>X</v>
      </c>
      <c r="P121" s="239" t="s">
        <v>101</v>
      </c>
      <c r="Q121" s="245" t="s">
        <v>780</v>
      </c>
      <c r="R121" s="239" t="s">
        <v>30</v>
      </c>
      <c r="S121" s="239" t="s">
        <v>30</v>
      </c>
      <c r="T121" s="239" t="s">
        <v>30</v>
      </c>
      <c r="U121" s="239" t="s">
        <v>30</v>
      </c>
      <c r="V121" s="239" t="str">
        <f>HYPERLINK("www.emater.df.gov.br","VISUALIZAR")</f>
        <v>VISUALIZAR</v>
      </c>
      <c r="W121" s="184"/>
      <c r="X121" s="373"/>
      <c r="Y121" s="373"/>
      <c r="Z121" s="373"/>
      <c r="AA121" s="373"/>
      <c r="AB121" s="374"/>
      <c r="AC121" s="374"/>
      <c r="AD121" s="374"/>
      <c r="AE121" s="374"/>
      <c r="AF121" s="374"/>
      <c r="AG121" s="374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  <c r="BG121" s="125"/>
      <c r="BH121" s="125"/>
      <c r="BI121" s="125"/>
      <c r="BJ121" s="125"/>
      <c r="BK121" s="125"/>
      <c r="BL121" s="125"/>
      <c r="BM121" s="125"/>
      <c r="BN121" s="125"/>
      <c r="BO121" s="125"/>
      <c r="BP121" s="125"/>
      <c r="BQ121" s="125"/>
      <c r="BR121" s="125"/>
      <c r="BS121" s="125"/>
      <c r="BT121" s="125"/>
      <c r="BU121" s="125"/>
      <c r="BV121" s="125"/>
      <c r="BW121" s="125"/>
      <c r="BX121" s="125"/>
      <c r="BY121" s="125"/>
      <c r="BZ121" s="125"/>
      <c r="CA121" s="125"/>
      <c r="CB121" s="125"/>
      <c r="CC121" s="125"/>
      <c r="CD121" s="125"/>
      <c r="CE121" s="125"/>
      <c r="CF121" s="125"/>
      <c r="CG121" s="125"/>
      <c r="CH121" s="125"/>
      <c r="CI121" s="125"/>
      <c r="CJ121" s="125"/>
      <c r="CK121" s="125"/>
      <c r="CL121" s="125"/>
      <c r="CM121" s="125"/>
      <c r="CN121" s="125"/>
      <c r="CO121" s="125"/>
      <c r="CP121" s="125"/>
      <c r="CQ121" s="125"/>
      <c r="CR121" s="125"/>
      <c r="CS121" s="125"/>
      <c r="CT121" s="125"/>
      <c r="CU121" s="125"/>
      <c r="CV121" s="125"/>
      <c r="CW121" s="125"/>
      <c r="CX121" s="125"/>
      <c r="CY121" s="125"/>
      <c r="CZ121" s="125"/>
      <c r="DA121" s="125"/>
      <c r="DB121" s="125"/>
      <c r="DC121" s="125"/>
      <c r="DD121" s="125"/>
      <c r="DE121" s="125"/>
      <c r="DF121" s="125"/>
      <c r="DG121" s="125"/>
      <c r="DH121" s="125"/>
      <c r="DI121" s="125"/>
      <c r="DJ121" s="125"/>
      <c r="DK121" s="125"/>
      <c r="DL121" s="125"/>
      <c r="DM121" s="125"/>
      <c r="DN121" s="125"/>
      <c r="DO121" s="125"/>
      <c r="DP121" s="125"/>
      <c r="DQ121" s="125"/>
      <c r="DR121" s="125"/>
      <c r="DS121" s="125"/>
      <c r="DT121" s="125"/>
      <c r="DU121" s="125"/>
      <c r="DV121" s="125"/>
      <c r="DW121" s="125"/>
      <c r="DX121" s="125"/>
      <c r="DY121" s="125"/>
      <c r="DZ121" s="125"/>
      <c r="EA121" s="125"/>
      <c r="EB121" s="125"/>
      <c r="EC121" s="125"/>
      <c r="ED121" s="125"/>
      <c r="EE121" s="125"/>
      <c r="EF121" s="125"/>
      <c r="EG121" s="125"/>
      <c r="EH121" s="125"/>
      <c r="EI121" s="125"/>
      <c r="EJ121" s="125"/>
      <c r="EK121" s="125"/>
      <c r="EL121" s="125"/>
      <c r="EM121" s="125"/>
      <c r="EN121" s="125"/>
      <c r="EO121" s="125"/>
      <c r="EP121" s="125"/>
      <c r="EQ121" s="125"/>
      <c r="ER121" s="125"/>
      <c r="ES121" s="125"/>
      <c r="ET121" s="125"/>
      <c r="EU121" s="125"/>
      <c r="EV121" s="125"/>
      <c r="EW121" s="125"/>
      <c r="EX121" s="125"/>
      <c r="EY121" s="125"/>
      <c r="EZ121" s="125"/>
      <c r="FA121" s="125"/>
      <c r="FB121" s="125"/>
      <c r="FC121" s="125"/>
      <c r="FD121" s="125"/>
      <c r="FE121" s="125"/>
      <c r="FF121" s="125"/>
      <c r="FG121" s="125"/>
      <c r="FH121" s="125"/>
      <c r="FI121" s="125"/>
      <c r="FJ121" s="125"/>
      <c r="FK121" s="125"/>
      <c r="FL121" s="125"/>
      <c r="FM121" s="125"/>
      <c r="FN121" s="125"/>
      <c r="FO121" s="125"/>
      <c r="FP121" s="125"/>
      <c r="FQ121" s="125"/>
      <c r="FR121" s="125"/>
      <c r="FS121" s="125"/>
      <c r="FT121" s="125"/>
      <c r="FU121" s="125"/>
      <c r="FV121" s="125"/>
      <c r="FW121" s="125"/>
      <c r="FX121" s="125"/>
      <c r="FY121" s="125"/>
      <c r="FZ121" s="125"/>
      <c r="GA121" s="125"/>
      <c r="GB121" s="125"/>
      <c r="GC121" s="125"/>
      <c r="GD121" s="125"/>
      <c r="GE121" s="125"/>
      <c r="GF121" s="125"/>
      <c r="GG121" s="125"/>
      <c r="GH121" s="125"/>
      <c r="GI121" s="125"/>
      <c r="GJ121" s="125"/>
      <c r="GK121" s="125"/>
      <c r="GL121" s="125"/>
      <c r="GM121" s="125"/>
      <c r="GN121" s="125"/>
      <c r="GO121" s="125"/>
      <c r="GP121" s="125"/>
      <c r="GQ121" s="125"/>
      <c r="GR121" s="125"/>
      <c r="GS121" s="125"/>
      <c r="GT121" s="125"/>
      <c r="GU121" s="125"/>
      <c r="GV121" s="125"/>
      <c r="GW121" s="125"/>
      <c r="GX121" s="125"/>
      <c r="GY121" s="125"/>
      <c r="GZ121" s="125"/>
      <c r="HA121" s="125"/>
      <c r="HB121" s="125"/>
      <c r="HC121" s="125"/>
      <c r="HD121" s="125"/>
      <c r="HE121" s="125"/>
      <c r="HF121" s="125"/>
      <c r="HG121" s="125"/>
      <c r="HH121" s="125"/>
      <c r="HI121" s="125"/>
      <c r="HJ121" s="125"/>
      <c r="HK121" s="125"/>
      <c r="HL121" s="125"/>
      <c r="HM121" s="125"/>
      <c r="HN121" s="125"/>
      <c r="HO121" s="125"/>
      <c r="HP121" s="125"/>
      <c r="HQ121" s="125"/>
      <c r="HR121" s="125"/>
      <c r="HS121" s="125"/>
      <c r="HT121" s="125"/>
      <c r="HU121" s="125"/>
      <c r="HV121" s="125"/>
      <c r="HW121" s="125"/>
      <c r="HX121" s="125"/>
      <c r="HY121" s="125"/>
      <c r="HZ121" s="125"/>
      <c r="IA121" s="125"/>
      <c r="IB121" s="125"/>
      <c r="IC121" s="125"/>
      <c r="ID121" s="125"/>
      <c r="IE121" s="125"/>
      <c r="IF121" s="125"/>
      <c r="IG121" s="125"/>
      <c r="IH121" s="125"/>
      <c r="II121" s="125"/>
      <c r="IJ121" s="125"/>
      <c r="IK121" s="125"/>
      <c r="IL121" s="125"/>
      <c r="IM121" s="125"/>
      <c r="IN121" s="125"/>
      <c r="IO121" s="125"/>
      <c r="IP121" s="125"/>
      <c r="IQ121" s="125"/>
      <c r="IR121" s="125"/>
      <c r="IS121" s="125"/>
      <c r="IT121" s="125"/>
      <c r="IU121" s="125"/>
      <c r="IV121" s="125"/>
      <c r="IW121" s="125"/>
      <c r="IX121" s="125"/>
      <c r="IY121" s="125"/>
      <c r="IZ121" s="125"/>
      <c r="JA121" s="125"/>
      <c r="JB121" s="125"/>
      <c r="JC121" s="125"/>
      <c r="JD121" s="125"/>
      <c r="JE121" s="125"/>
      <c r="JF121" s="125"/>
      <c r="JG121" s="125"/>
      <c r="JH121" s="125"/>
      <c r="JI121" s="125"/>
      <c r="JJ121" s="125"/>
      <c r="JK121" s="125"/>
      <c r="JL121" s="125"/>
      <c r="JM121" s="125"/>
      <c r="JN121" s="125"/>
      <c r="JO121" s="125"/>
      <c r="JP121" s="125"/>
      <c r="JQ121" s="125"/>
      <c r="JR121" s="125"/>
      <c r="JS121" s="125"/>
      <c r="JT121" s="125"/>
      <c r="JU121" s="125"/>
      <c r="JV121" s="125"/>
      <c r="JW121" s="125"/>
      <c r="JX121" s="125"/>
      <c r="JY121" s="125"/>
      <c r="JZ121" s="125"/>
      <c r="KA121" s="125"/>
      <c r="KB121" s="125"/>
      <c r="KC121" s="125"/>
      <c r="KD121" s="125"/>
      <c r="KE121" s="125"/>
      <c r="KF121" s="125"/>
      <c r="KG121" s="125"/>
      <c r="KH121" s="125"/>
      <c r="KI121" s="125"/>
      <c r="KJ121" s="125"/>
      <c r="KK121" s="125"/>
      <c r="KL121" s="125"/>
      <c r="KM121" s="125"/>
      <c r="KN121" s="125"/>
      <c r="KO121" s="125"/>
      <c r="KP121" s="125"/>
      <c r="KQ121" s="125"/>
      <c r="KR121" s="125"/>
      <c r="KS121" s="125"/>
      <c r="KT121" s="125"/>
      <c r="KU121" s="125"/>
      <c r="KV121" s="125"/>
      <c r="KW121" s="125"/>
      <c r="KX121" s="125"/>
      <c r="KY121" s="125"/>
      <c r="KZ121" s="125"/>
      <c r="LA121" s="125"/>
      <c r="LB121" s="125"/>
      <c r="LC121" s="125"/>
      <c r="LD121" s="125"/>
      <c r="LE121" s="125"/>
      <c r="LF121" s="125"/>
      <c r="LG121" s="125"/>
      <c r="LH121" s="125"/>
      <c r="LI121" s="125"/>
      <c r="LJ121" s="125"/>
      <c r="LK121" s="125"/>
      <c r="LL121" s="125"/>
      <c r="LM121" s="125"/>
      <c r="LN121" s="125"/>
      <c r="LO121" s="125"/>
      <c r="LP121" s="125"/>
      <c r="LQ121" s="125"/>
      <c r="LR121" s="125"/>
      <c r="LS121" s="125"/>
      <c r="LT121" s="125"/>
      <c r="LU121" s="125"/>
      <c r="LV121" s="125"/>
      <c r="LW121" s="125"/>
      <c r="LX121" s="125"/>
      <c r="LY121" s="125"/>
      <c r="LZ121" s="125"/>
      <c r="MA121" s="125"/>
      <c r="MB121" s="125"/>
      <c r="MC121" s="125"/>
      <c r="MD121" s="125"/>
      <c r="ME121" s="125"/>
      <c r="MF121" s="125"/>
      <c r="MG121" s="125"/>
      <c r="MH121" s="125"/>
      <c r="MI121" s="125"/>
      <c r="MJ121" s="125"/>
      <c r="MK121" s="125"/>
      <c r="ML121" s="125"/>
      <c r="MM121" s="125"/>
      <c r="MN121" s="125"/>
      <c r="MO121" s="125"/>
      <c r="MP121" s="125"/>
      <c r="MQ121" s="125"/>
      <c r="MR121" s="125"/>
      <c r="MS121" s="125"/>
      <c r="MT121" s="125"/>
      <c r="MU121" s="125"/>
      <c r="MV121" s="125"/>
      <c r="MW121" s="125"/>
      <c r="MX121" s="125"/>
      <c r="MY121" s="125"/>
      <c r="MZ121" s="125"/>
      <c r="NA121" s="125"/>
      <c r="NB121" s="125"/>
      <c r="NC121" s="125"/>
      <c r="ND121" s="125"/>
      <c r="NE121" s="125"/>
      <c r="NF121" s="125"/>
      <c r="NG121" s="125"/>
      <c r="NH121" s="125"/>
      <c r="NI121" s="125"/>
      <c r="NJ121" s="125"/>
      <c r="NK121" s="125"/>
      <c r="NL121" s="125"/>
      <c r="NM121" s="125"/>
      <c r="NN121" s="125"/>
      <c r="NO121" s="125"/>
      <c r="NP121" s="125"/>
      <c r="NQ121" s="125"/>
      <c r="NR121" s="125"/>
      <c r="NS121" s="125"/>
      <c r="NT121" s="125"/>
      <c r="NU121" s="125"/>
      <c r="NV121" s="125"/>
      <c r="NW121" s="125"/>
      <c r="NX121" s="125"/>
      <c r="NY121" s="125"/>
      <c r="NZ121" s="125"/>
      <c r="OA121" s="125"/>
      <c r="OB121" s="125"/>
      <c r="OC121" s="125"/>
      <c r="OD121" s="125"/>
      <c r="OE121" s="125"/>
      <c r="OF121" s="125"/>
      <c r="OG121" s="125"/>
      <c r="OH121" s="125"/>
      <c r="OI121" s="125"/>
      <c r="OJ121" s="125"/>
      <c r="OK121" s="125"/>
      <c r="OL121" s="125"/>
      <c r="OM121" s="125"/>
      <c r="ON121" s="125"/>
      <c r="OO121" s="125"/>
      <c r="OP121" s="125"/>
      <c r="OQ121" s="125"/>
      <c r="OR121" s="125"/>
      <c r="OS121" s="125"/>
      <c r="OT121" s="125"/>
      <c r="OU121" s="125"/>
      <c r="OV121" s="125"/>
      <c r="OW121" s="125"/>
      <c r="OX121" s="125"/>
      <c r="OY121" s="125"/>
      <c r="OZ121" s="125"/>
      <c r="PA121" s="125"/>
      <c r="PB121" s="125"/>
      <c r="PC121" s="125"/>
      <c r="PD121" s="125"/>
      <c r="PE121" s="125"/>
      <c r="PF121" s="125"/>
      <c r="PG121" s="125"/>
      <c r="PH121" s="125"/>
      <c r="PI121" s="125"/>
      <c r="PJ121" s="125"/>
      <c r="PK121" s="125"/>
      <c r="PL121" s="125"/>
      <c r="PM121" s="125"/>
      <c r="PN121" s="125"/>
      <c r="PO121" s="125"/>
      <c r="PP121" s="125"/>
      <c r="PQ121" s="125"/>
      <c r="PR121" s="125"/>
      <c r="PS121" s="125"/>
      <c r="PT121" s="125"/>
      <c r="PU121" s="125"/>
      <c r="PV121" s="125"/>
      <c r="PW121" s="125"/>
      <c r="PX121" s="125"/>
      <c r="PY121" s="125"/>
      <c r="PZ121" s="125"/>
      <c r="QA121" s="125"/>
      <c r="QB121" s="125"/>
      <c r="QC121" s="125"/>
      <c r="QD121" s="125"/>
      <c r="QE121" s="125"/>
      <c r="QF121" s="125"/>
      <c r="QG121" s="125"/>
      <c r="QH121" s="125"/>
      <c r="QI121" s="125"/>
      <c r="QJ121" s="125"/>
      <c r="QK121" s="125"/>
      <c r="QL121" s="125"/>
      <c r="QM121" s="125"/>
      <c r="QN121" s="125"/>
      <c r="QO121" s="125"/>
      <c r="QP121" s="125"/>
      <c r="QQ121" s="125"/>
      <c r="QR121" s="125"/>
      <c r="QS121" s="125"/>
      <c r="QT121" s="125"/>
      <c r="QU121" s="125"/>
      <c r="QV121" s="125"/>
      <c r="QW121" s="125"/>
      <c r="QX121" s="125"/>
      <c r="QY121" s="125"/>
      <c r="QZ121" s="125"/>
      <c r="RA121" s="125"/>
      <c r="RB121" s="125"/>
      <c r="RC121" s="125"/>
      <c r="RD121" s="125"/>
      <c r="RE121" s="125"/>
      <c r="RF121" s="125"/>
      <c r="RG121" s="125"/>
      <c r="RH121" s="125"/>
      <c r="RI121" s="125"/>
      <c r="RJ121" s="125"/>
      <c r="RK121" s="125"/>
      <c r="RL121" s="125"/>
      <c r="RM121" s="125"/>
      <c r="RN121" s="125"/>
      <c r="RO121" s="125"/>
      <c r="RP121" s="125"/>
      <c r="RQ121" s="125"/>
      <c r="RR121" s="125"/>
      <c r="RS121" s="125"/>
      <c r="RT121" s="125"/>
      <c r="RU121" s="125"/>
      <c r="RV121" s="125"/>
      <c r="RW121" s="125"/>
      <c r="RX121" s="125"/>
      <c r="RY121" s="125"/>
      <c r="RZ121" s="125"/>
      <c r="SA121" s="125"/>
      <c r="SB121" s="125"/>
      <c r="SC121" s="125"/>
      <c r="SD121" s="125"/>
      <c r="SE121" s="125"/>
      <c r="SF121" s="125"/>
      <c r="SG121" s="125"/>
      <c r="SH121" s="125"/>
      <c r="SI121" s="125"/>
      <c r="SJ121" s="125"/>
      <c r="SK121" s="125"/>
      <c r="SL121" s="125"/>
      <c r="SM121" s="125"/>
      <c r="SN121" s="125"/>
      <c r="SO121" s="125"/>
      <c r="SP121" s="125"/>
      <c r="SQ121" s="125"/>
      <c r="SR121" s="125"/>
      <c r="SS121" s="125"/>
      <c r="ST121" s="125"/>
      <c r="SU121" s="125"/>
      <c r="SV121" s="125"/>
      <c r="SW121" s="125"/>
      <c r="SX121" s="125"/>
      <c r="SY121" s="125"/>
      <c r="SZ121" s="125"/>
      <c r="TA121" s="125"/>
      <c r="TB121" s="125"/>
      <c r="TC121" s="125"/>
      <c r="TD121" s="125"/>
      <c r="TE121" s="125"/>
      <c r="TF121" s="125"/>
      <c r="TG121" s="125"/>
      <c r="TH121" s="125"/>
      <c r="TI121" s="125"/>
      <c r="TJ121" s="125"/>
      <c r="TK121" s="125"/>
      <c r="TL121" s="125"/>
      <c r="TM121" s="125"/>
      <c r="TN121" s="125"/>
      <c r="TO121" s="125"/>
      <c r="TP121" s="125"/>
      <c r="TQ121" s="125"/>
      <c r="TR121" s="125"/>
      <c r="TS121" s="125"/>
      <c r="TT121" s="125"/>
      <c r="TU121" s="125"/>
      <c r="TV121" s="125"/>
      <c r="TW121" s="125"/>
      <c r="TX121" s="125"/>
      <c r="TY121" s="125"/>
      <c r="TZ121" s="125"/>
      <c r="UA121" s="125"/>
      <c r="UB121" s="125"/>
      <c r="UC121" s="125"/>
      <c r="UD121" s="125"/>
      <c r="UE121" s="125"/>
      <c r="UF121" s="125"/>
      <c r="UG121" s="125"/>
      <c r="UH121" s="125"/>
      <c r="UI121" s="125"/>
      <c r="UJ121" s="125"/>
      <c r="UK121" s="125"/>
      <c r="UL121" s="125"/>
      <c r="UM121" s="125"/>
      <c r="UN121" s="125"/>
      <c r="UO121" s="125"/>
      <c r="UP121" s="125"/>
      <c r="UQ121" s="125"/>
      <c r="UR121" s="125"/>
      <c r="US121" s="125"/>
      <c r="UT121" s="125"/>
      <c r="UU121" s="125"/>
      <c r="UV121" s="125"/>
      <c r="UW121" s="125"/>
      <c r="UX121" s="125"/>
      <c r="UY121" s="125"/>
      <c r="UZ121" s="125"/>
      <c r="VA121" s="125"/>
      <c r="VB121" s="125"/>
      <c r="VC121" s="125"/>
      <c r="VD121" s="125"/>
      <c r="VE121" s="125"/>
      <c r="VF121" s="125"/>
      <c r="VG121" s="125"/>
      <c r="VH121" s="125"/>
      <c r="VI121" s="125"/>
      <c r="VJ121" s="125"/>
      <c r="VK121" s="125"/>
      <c r="VL121" s="125"/>
      <c r="VM121" s="125"/>
      <c r="VN121" s="125"/>
      <c r="VO121" s="125"/>
      <c r="VP121" s="125"/>
      <c r="VQ121" s="125"/>
      <c r="VR121" s="125"/>
      <c r="VS121" s="125"/>
      <c r="VT121" s="125"/>
      <c r="VU121" s="125"/>
      <c r="VV121" s="125"/>
      <c r="VW121" s="125"/>
      <c r="VX121" s="125"/>
      <c r="VY121" s="125"/>
      <c r="VZ121" s="125"/>
      <c r="WA121" s="125"/>
      <c r="WB121" s="125"/>
      <c r="WC121" s="125"/>
      <c r="WD121" s="125"/>
      <c r="WE121" s="125"/>
      <c r="WF121" s="125"/>
      <c r="WG121" s="125"/>
      <c r="WH121" s="125"/>
      <c r="WI121" s="125"/>
      <c r="WJ121" s="125"/>
      <c r="WK121" s="125"/>
      <c r="WL121" s="125"/>
      <c r="WM121" s="125"/>
      <c r="WN121" s="125"/>
      <c r="WO121" s="125"/>
      <c r="WP121" s="125"/>
      <c r="WQ121" s="125"/>
      <c r="WR121" s="125"/>
      <c r="WS121" s="125"/>
      <c r="WT121" s="125"/>
      <c r="WU121" s="125"/>
      <c r="WV121" s="125"/>
      <c r="WW121" s="125"/>
      <c r="WX121" s="125"/>
      <c r="WY121" s="125"/>
      <c r="WZ121" s="125"/>
      <c r="XA121" s="125"/>
      <c r="XB121" s="125"/>
      <c r="XC121" s="125"/>
      <c r="XD121" s="125"/>
      <c r="XE121" s="125"/>
      <c r="XF121" s="125"/>
      <c r="XG121" s="125"/>
      <c r="XH121" s="125"/>
      <c r="XI121" s="125"/>
      <c r="XJ121" s="125"/>
      <c r="XK121" s="125"/>
      <c r="XL121" s="125"/>
      <c r="XM121" s="125"/>
      <c r="XN121" s="125"/>
      <c r="XO121" s="125"/>
      <c r="XP121" s="125"/>
      <c r="XQ121" s="125"/>
      <c r="XR121" s="125"/>
      <c r="XS121" s="125"/>
      <c r="XT121" s="125"/>
      <c r="XU121" s="125"/>
      <c r="XV121" s="125"/>
      <c r="XW121" s="125"/>
      <c r="XX121" s="125"/>
      <c r="XY121" s="125"/>
      <c r="XZ121" s="125"/>
      <c r="YA121" s="125"/>
      <c r="YB121" s="125"/>
      <c r="YC121" s="125"/>
      <c r="YD121" s="125"/>
      <c r="YE121" s="125"/>
      <c r="YF121" s="125"/>
      <c r="YG121" s="125"/>
      <c r="YH121" s="125"/>
      <c r="YI121" s="125"/>
      <c r="YJ121" s="125"/>
      <c r="YK121" s="125"/>
      <c r="YL121" s="125"/>
      <c r="YM121" s="125"/>
      <c r="YN121" s="125"/>
      <c r="YO121" s="125"/>
      <c r="YP121" s="125"/>
      <c r="YQ121" s="125"/>
      <c r="YR121" s="125"/>
      <c r="YS121" s="125"/>
      <c r="YT121" s="125"/>
      <c r="YU121" s="125"/>
      <c r="YV121" s="125"/>
      <c r="YW121" s="125"/>
      <c r="YX121" s="125"/>
      <c r="YY121" s="125"/>
      <c r="YZ121" s="125"/>
      <c r="ZA121" s="125"/>
      <c r="ZB121" s="125"/>
      <c r="ZC121" s="125"/>
      <c r="ZD121" s="125"/>
      <c r="ZE121" s="125"/>
      <c r="ZF121" s="125"/>
      <c r="ZG121" s="125"/>
      <c r="ZH121" s="125"/>
      <c r="ZI121" s="125"/>
      <c r="ZJ121" s="125"/>
      <c r="ZK121" s="125"/>
      <c r="ZL121" s="125"/>
      <c r="ZM121" s="125"/>
      <c r="ZN121" s="125"/>
      <c r="ZO121" s="125"/>
      <c r="ZP121" s="125"/>
      <c r="ZQ121" s="125"/>
      <c r="ZR121" s="125"/>
      <c r="ZS121" s="125"/>
      <c r="ZT121" s="125"/>
      <c r="ZU121" s="125"/>
      <c r="ZV121" s="125"/>
      <c r="ZW121" s="125"/>
      <c r="ZX121" s="125"/>
      <c r="ZY121" s="125"/>
      <c r="ZZ121" s="125"/>
      <c r="AAA121" s="125"/>
      <c r="AAB121" s="125"/>
      <c r="AAC121" s="125"/>
      <c r="AAD121" s="125"/>
      <c r="AAE121" s="125"/>
      <c r="AAF121" s="125"/>
      <c r="AAG121" s="125"/>
      <c r="AAH121" s="125"/>
      <c r="AAI121" s="125"/>
      <c r="AAJ121" s="125"/>
      <c r="AAK121" s="125"/>
      <c r="AAL121" s="125"/>
      <c r="AAM121" s="125"/>
      <c r="AAN121" s="125"/>
      <c r="AAO121" s="125"/>
      <c r="AAP121" s="125"/>
      <c r="AAQ121" s="125"/>
      <c r="AAR121" s="125"/>
      <c r="AAS121" s="125"/>
      <c r="AAT121" s="125"/>
      <c r="AAU121" s="125"/>
      <c r="AAV121" s="125"/>
      <c r="AAW121" s="125"/>
      <c r="AAX121" s="125"/>
      <c r="AAY121" s="125"/>
      <c r="AAZ121" s="125"/>
      <c r="ABA121" s="125"/>
      <c r="ABB121" s="125"/>
      <c r="ABC121" s="125"/>
      <c r="ABD121" s="125"/>
      <c r="ABE121" s="125"/>
      <c r="ABF121" s="125"/>
      <c r="ABG121" s="125"/>
      <c r="ABH121" s="125"/>
      <c r="ABI121" s="125"/>
      <c r="ABJ121" s="125"/>
      <c r="ABK121" s="125"/>
      <c r="ABL121" s="125"/>
      <c r="ABM121" s="125"/>
      <c r="ABN121" s="125"/>
      <c r="ABO121" s="125"/>
      <c r="ABP121" s="125"/>
      <c r="ABQ121" s="125"/>
      <c r="ABR121" s="125"/>
      <c r="ABS121" s="125"/>
      <c r="ABT121" s="125"/>
      <c r="ABU121" s="125"/>
      <c r="ABV121" s="125"/>
      <c r="ABW121" s="125"/>
      <c r="ABX121" s="125"/>
      <c r="ABY121" s="125"/>
      <c r="ABZ121" s="125"/>
      <c r="ACA121" s="125"/>
      <c r="ACB121" s="125"/>
      <c r="ACC121" s="125"/>
      <c r="ACD121" s="125"/>
      <c r="ACE121" s="125"/>
      <c r="ACF121" s="125"/>
      <c r="ACG121" s="125"/>
      <c r="ACH121" s="125"/>
      <c r="ACI121" s="125"/>
      <c r="ACJ121" s="125"/>
      <c r="ACK121" s="125"/>
      <c r="ACL121" s="125"/>
      <c r="ACM121" s="125"/>
      <c r="ACN121" s="125"/>
      <c r="ACO121" s="125"/>
      <c r="ACP121" s="125"/>
      <c r="ACQ121" s="125"/>
      <c r="ACR121" s="125"/>
      <c r="ACS121" s="125"/>
      <c r="ACT121" s="125"/>
      <c r="ACU121" s="125"/>
      <c r="ACV121" s="125"/>
      <c r="ACW121" s="125"/>
      <c r="ACX121" s="125"/>
      <c r="ACY121" s="125"/>
      <c r="ACZ121" s="125"/>
      <c r="ADA121" s="125"/>
      <c r="ADB121" s="125"/>
      <c r="ADC121" s="125"/>
      <c r="ADD121" s="125"/>
      <c r="ADE121" s="125"/>
      <c r="ADF121" s="125"/>
      <c r="ADG121" s="125"/>
      <c r="ADH121" s="125"/>
      <c r="ADI121" s="125"/>
      <c r="ADJ121" s="125"/>
      <c r="ADK121" s="125"/>
      <c r="ADL121" s="125"/>
      <c r="ADM121" s="125"/>
      <c r="ADN121" s="125"/>
      <c r="ADO121" s="125"/>
      <c r="ADP121" s="125"/>
      <c r="ADQ121" s="125"/>
      <c r="ADR121" s="125"/>
      <c r="ADS121" s="125"/>
      <c r="ADT121" s="125"/>
      <c r="ADU121" s="125"/>
      <c r="ADV121" s="125"/>
      <c r="ADW121" s="125"/>
      <c r="ADX121" s="125"/>
      <c r="ADY121" s="125"/>
      <c r="ADZ121" s="125"/>
      <c r="AEA121" s="125"/>
      <c r="AEB121" s="125"/>
      <c r="AEC121" s="125"/>
      <c r="AED121" s="125"/>
      <c r="AEE121" s="125"/>
      <c r="AEF121" s="125"/>
      <c r="AEG121" s="125"/>
      <c r="AEH121" s="125"/>
      <c r="AEI121" s="125"/>
      <c r="AEJ121" s="125"/>
      <c r="AEK121" s="125"/>
      <c r="AEL121" s="125"/>
      <c r="AEM121" s="125"/>
      <c r="AEN121" s="125"/>
      <c r="AEO121" s="125"/>
      <c r="AEP121" s="125"/>
      <c r="AEQ121" s="125"/>
      <c r="AER121" s="125"/>
      <c r="AES121" s="125"/>
      <c r="AET121" s="125"/>
      <c r="AEU121" s="125"/>
      <c r="AEV121" s="125"/>
      <c r="AEW121" s="125"/>
      <c r="AEX121" s="125"/>
      <c r="AEY121" s="125"/>
      <c r="AEZ121" s="125"/>
      <c r="AFA121" s="125"/>
      <c r="AFB121" s="125"/>
      <c r="AFC121" s="125"/>
      <c r="AFD121" s="125"/>
      <c r="AFE121" s="125"/>
      <c r="AFF121" s="125"/>
      <c r="AFG121" s="125"/>
      <c r="AFH121" s="125"/>
      <c r="AFI121" s="125"/>
      <c r="AFJ121" s="125"/>
      <c r="AFK121" s="125"/>
      <c r="AFL121" s="125"/>
      <c r="AFM121" s="125"/>
      <c r="AFN121" s="125"/>
      <c r="AFO121" s="125"/>
      <c r="AFP121" s="125"/>
      <c r="AFQ121" s="125"/>
      <c r="AFR121" s="125"/>
      <c r="AFS121" s="125"/>
      <c r="AFT121" s="125"/>
      <c r="AFU121" s="125"/>
      <c r="AFV121" s="125"/>
      <c r="AFW121" s="125"/>
      <c r="AFX121" s="125"/>
      <c r="AFY121" s="125"/>
      <c r="AFZ121" s="125"/>
      <c r="AGA121" s="125"/>
    </row>
    <row r="122" spans="1:859" s="86" customFormat="1" ht="22.5" x14ac:dyDescent="0.2">
      <c r="A122" s="205" t="str">
        <f ca="1">IF((O122="X"),"■",IF(OR((O122&gt;=120),(O122="N/A")),"▲",IF(AND((O122&gt;=90),(O122&lt;120)),"►",IF(AND((O122&lt;90),(O122&gt;=0)),"◄",IF((O122&lt;0),"▼","")))))</f>
        <v>■</v>
      </c>
      <c r="B122" s="239" t="s">
        <v>20</v>
      </c>
      <c r="C122" s="239" t="s">
        <v>771</v>
      </c>
      <c r="D122" s="239" t="s">
        <v>22</v>
      </c>
      <c r="E122" s="239" t="s">
        <v>772</v>
      </c>
      <c r="F122" s="239" t="s">
        <v>735</v>
      </c>
      <c r="G122" s="240" t="s">
        <v>736</v>
      </c>
      <c r="H122" s="241" t="s">
        <v>773</v>
      </c>
      <c r="I122" s="242">
        <v>549927</v>
      </c>
      <c r="L122" s="239" t="s">
        <v>519</v>
      </c>
      <c r="M122" s="243"/>
      <c r="N122" s="244">
        <v>41176</v>
      </c>
      <c r="O122" s="239" t="str">
        <f ca="1">IF((N122="INDETERMINADO"),"N/A",IF((L122="ENCERRADO"),"X",(N122-TODAY())))</f>
        <v>X</v>
      </c>
      <c r="P122" s="239" t="s">
        <v>420</v>
      </c>
      <c r="Q122" s="245" t="s">
        <v>774</v>
      </c>
      <c r="R122" s="239" t="s">
        <v>30</v>
      </c>
      <c r="S122" s="239" t="s">
        <v>30</v>
      </c>
      <c r="T122" s="239" t="s">
        <v>30</v>
      </c>
      <c r="U122" s="239" t="s">
        <v>30</v>
      </c>
      <c r="V122" s="239" t="str">
        <f>HYPERLINK("www.emater.df.gov.br","VISUALIZAR")</f>
        <v>VISUALIZAR</v>
      </c>
      <c r="W122" s="184"/>
      <c r="X122" s="375"/>
      <c r="Y122" s="375"/>
      <c r="Z122" s="375"/>
      <c r="AA122" s="375"/>
      <c r="AB122" s="376"/>
      <c r="AC122" s="376"/>
      <c r="AD122" s="376"/>
      <c r="AE122" s="376"/>
      <c r="AF122" s="376"/>
      <c r="AG122" s="376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  <c r="BG122" s="125"/>
      <c r="BH122" s="125"/>
      <c r="BI122" s="125"/>
      <c r="BJ122" s="125"/>
      <c r="BK122" s="125"/>
      <c r="BL122" s="125"/>
      <c r="BM122" s="125"/>
      <c r="BN122" s="125"/>
      <c r="BO122" s="125"/>
      <c r="BP122" s="125"/>
      <c r="BQ122" s="125"/>
      <c r="BR122" s="125"/>
      <c r="BS122" s="125"/>
      <c r="BT122" s="125"/>
      <c r="BU122" s="125"/>
      <c r="BV122" s="125"/>
      <c r="BW122" s="125"/>
      <c r="BX122" s="125"/>
      <c r="BY122" s="125"/>
      <c r="BZ122" s="125"/>
      <c r="CA122" s="125"/>
      <c r="CB122" s="125"/>
      <c r="CC122" s="125"/>
      <c r="CD122" s="125"/>
      <c r="CE122" s="125"/>
      <c r="CF122" s="125"/>
      <c r="CG122" s="125"/>
      <c r="CH122" s="125"/>
      <c r="CI122" s="125"/>
      <c r="CJ122" s="125"/>
      <c r="CK122" s="125"/>
      <c r="CL122" s="125"/>
      <c r="CM122" s="125"/>
      <c r="CN122" s="125"/>
      <c r="CO122" s="125"/>
      <c r="CP122" s="125"/>
      <c r="CQ122" s="125"/>
      <c r="CR122" s="125"/>
      <c r="CS122" s="125"/>
      <c r="CT122" s="125"/>
      <c r="CU122" s="125"/>
      <c r="CV122" s="125"/>
      <c r="CW122" s="125"/>
      <c r="CX122" s="125"/>
      <c r="CY122" s="125"/>
      <c r="CZ122" s="125"/>
      <c r="DA122" s="125"/>
      <c r="DB122" s="125"/>
      <c r="DC122" s="125"/>
      <c r="DD122" s="125"/>
      <c r="DE122" s="125"/>
      <c r="DF122" s="125"/>
      <c r="DG122" s="125"/>
      <c r="DH122" s="125"/>
      <c r="DI122" s="125"/>
      <c r="DJ122" s="125"/>
      <c r="DK122" s="125"/>
      <c r="DL122" s="125"/>
      <c r="DM122" s="125"/>
      <c r="DN122" s="125"/>
      <c r="DO122" s="125"/>
      <c r="DP122" s="125"/>
      <c r="DQ122" s="125"/>
      <c r="DR122" s="125"/>
      <c r="DS122" s="125"/>
      <c r="DT122" s="125"/>
      <c r="DU122" s="125"/>
      <c r="DV122" s="125"/>
      <c r="DW122" s="125"/>
      <c r="DX122" s="125"/>
      <c r="DY122" s="125"/>
      <c r="DZ122" s="125"/>
      <c r="EA122" s="125"/>
      <c r="EB122" s="125"/>
      <c r="EC122" s="125"/>
      <c r="ED122" s="125"/>
      <c r="EE122" s="125"/>
      <c r="EF122" s="125"/>
      <c r="EG122" s="125"/>
      <c r="EH122" s="125"/>
      <c r="EI122" s="125"/>
      <c r="EJ122" s="125"/>
      <c r="EK122" s="125"/>
      <c r="EL122" s="125"/>
      <c r="EM122" s="125"/>
      <c r="EN122" s="125"/>
      <c r="EO122" s="125"/>
      <c r="EP122" s="125"/>
      <c r="EQ122" s="125"/>
      <c r="ER122" s="125"/>
      <c r="ES122" s="125"/>
      <c r="ET122" s="125"/>
      <c r="EU122" s="125"/>
      <c r="EV122" s="125"/>
      <c r="EW122" s="125"/>
      <c r="EX122" s="125"/>
      <c r="EY122" s="125"/>
      <c r="EZ122" s="125"/>
      <c r="FA122" s="125"/>
      <c r="FB122" s="125"/>
      <c r="FC122" s="125"/>
      <c r="FD122" s="125"/>
      <c r="FE122" s="125"/>
      <c r="FF122" s="125"/>
      <c r="FG122" s="125"/>
      <c r="FH122" s="125"/>
      <c r="FI122" s="125"/>
      <c r="FJ122" s="125"/>
      <c r="FK122" s="125"/>
      <c r="FL122" s="125"/>
      <c r="FM122" s="125"/>
      <c r="FN122" s="125"/>
      <c r="FO122" s="125"/>
      <c r="FP122" s="125"/>
      <c r="FQ122" s="125"/>
      <c r="FR122" s="125"/>
      <c r="FS122" s="125"/>
      <c r="FT122" s="125"/>
      <c r="FU122" s="125"/>
      <c r="FV122" s="125"/>
      <c r="FW122" s="125"/>
      <c r="FX122" s="125"/>
      <c r="FY122" s="125"/>
      <c r="FZ122" s="125"/>
      <c r="GA122" s="125"/>
      <c r="GB122" s="125"/>
      <c r="GC122" s="125"/>
      <c r="GD122" s="125"/>
      <c r="GE122" s="125"/>
      <c r="GF122" s="125"/>
      <c r="GG122" s="125"/>
      <c r="GH122" s="125"/>
      <c r="GI122" s="125"/>
      <c r="GJ122" s="125"/>
      <c r="GK122" s="125"/>
      <c r="GL122" s="125"/>
      <c r="GM122" s="125"/>
      <c r="GN122" s="125"/>
      <c r="GO122" s="125"/>
      <c r="GP122" s="125"/>
      <c r="GQ122" s="125"/>
      <c r="GR122" s="125"/>
      <c r="GS122" s="125"/>
      <c r="GT122" s="125"/>
      <c r="GU122" s="125"/>
      <c r="GV122" s="125"/>
      <c r="GW122" s="125"/>
      <c r="GX122" s="125"/>
      <c r="GY122" s="125"/>
      <c r="GZ122" s="125"/>
      <c r="HA122" s="125"/>
      <c r="HB122" s="125"/>
      <c r="HC122" s="125"/>
      <c r="HD122" s="125"/>
      <c r="HE122" s="125"/>
      <c r="HF122" s="125"/>
      <c r="HG122" s="125"/>
      <c r="HH122" s="125"/>
      <c r="HI122" s="125"/>
      <c r="HJ122" s="125"/>
      <c r="HK122" s="125"/>
      <c r="HL122" s="125"/>
      <c r="HM122" s="125"/>
      <c r="HN122" s="125"/>
      <c r="HO122" s="125"/>
      <c r="HP122" s="125"/>
      <c r="HQ122" s="125"/>
      <c r="HR122" s="125"/>
      <c r="HS122" s="125"/>
      <c r="HT122" s="125"/>
      <c r="HU122" s="125"/>
      <c r="HV122" s="125"/>
      <c r="HW122" s="125"/>
      <c r="HX122" s="125"/>
      <c r="HY122" s="125"/>
      <c r="HZ122" s="125"/>
      <c r="IA122" s="125"/>
      <c r="IB122" s="125"/>
      <c r="IC122" s="125"/>
      <c r="ID122" s="125"/>
      <c r="IE122" s="125"/>
      <c r="IF122" s="125"/>
      <c r="IG122" s="125"/>
      <c r="IH122" s="125"/>
      <c r="II122" s="125"/>
      <c r="IJ122" s="125"/>
      <c r="IK122" s="125"/>
      <c r="IL122" s="125"/>
      <c r="IM122" s="125"/>
      <c r="IN122" s="125"/>
      <c r="IO122" s="125"/>
      <c r="IP122" s="125"/>
      <c r="IQ122" s="125"/>
      <c r="IR122" s="125"/>
      <c r="IS122" s="125"/>
      <c r="IT122" s="125"/>
      <c r="IU122" s="125"/>
      <c r="IV122" s="125"/>
      <c r="IW122" s="125"/>
      <c r="IX122" s="125"/>
      <c r="IY122" s="125"/>
      <c r="IZ122" s="125"/>
      <c r="JA122" s="125"/>
      <c r="JB122" s="125"/>
      <c r="JC122" s="125"/>
      <c r="JD122" s="125"/>
      <c r="JE122" s="125"/>
      <c r="JF122" s="125"/>
      <c r="JG122" s="125"/>
      <c r="JH122" s="125"/>
      <c r="JI122" s="125"/>
      <c r="JJ122" s="125"/>
      <c r="JK122" s="125"/>
      <c r="JL122" s="125"/>
      <c r="JM122" s="125"/>
      <c r="JN122" s="125"/>
      <c r="JO122" s="125"/>
      <c r="JP122" s="125"/>
      <c r="JQ122" s="125"/>
      <c r="JR122" s="125"/>
      <c r="JS122" s="125"/>
      <c r="JT122" s="125"/>
      <c r="JU122" s="125"/>
      <c r="JV122" s="125"/>
      <c r="JW122" s="125"/>
      <c r="JX122" s="125"/>
      <c r="JY122" s="125"/>
      <c r="JZ122" s="125"/>
      <c r="KA122" s="125"/>
      <c r="KB122" s="125"/>
      <c r="KC122" s="125"/>
      <c r="KD122" s="125"/>
      <c r="KE122" s="125"/>
      <c r="KF122" s="125"/>
      <c r="KG122" s="125"/>
      <c r="KH122" s="125"/>
      <c r="KI122" s="125"/>
      <c r="KJ122" s="125"/>
      <c r="KK122" s="125"/>
      <c r="KL122" s="125"/>
      <c r="KM122" s="125"/>
      <c r="KN122" s="125"/>
      <c r="KO122" s="125"/>
      <c r="KP122" s="125"/>
      <c r="KQ122" s="125"/>
      <c r="KR122" s="125"/>
      <c r="KS122" s="125"/>
      <c r="KT122" s="125"/>
      <c r="KU122" s="125"/>
      <c r="KV122" s="125"/>
      <c r="KW122" s="125"/>
      <c r="KX122" s="125"/>
      <c r="KY122" s="125"/>
      <c r="KZ122" s="125"/>
      <c r="LA122" s="125"/>
      <c r="LB122" s="125"/>
      <c r="LC122" s="125"/>
      <c r="LD122" s="125"/>
      <c r="LE122" s="125"/>
      <c r="LF122" s="125"/>
      <c r="LG122" s="125"/>
      <c r="LH122" s="125"/>
      <c r="LI122" s="125"/>
      <c r="LJ122" s="125"/>
      <c r="LK122" s="125"/>
      <c r="LL122" s="125"/>
      <c r="LM122" s="125"/>
      <c r="LN122" s="125"/>
      <c r="LO122" s="125"/>
      <c r="LP122" s="125"/>
      <c r="LQ122" s="125"/>
      <c r="LR122" s="125"/>
      <c r="LS122" s="125"/>
      <c r="LT122" s="125"/>
      <c r="LU122" s="125"/>
      <c r="LV122" s="125"/>
      <c r="LW122" s="125"/>
      <c r="LX122" s="125"/>
      <c r="LY122" s="125"/>
      <c r="LZ122" s="125"/>
      <c r="MA122" s="125"/>
      <c r="MB122" s="125"/>
      <c r="MC122" s="125"/>
      <c r="MD122" s="125"/>
      <c r="ME122" s="125"/>
      <c r="MF122" s="125"/>
      <c r="MG122" s="125"/>
      <c r="MH122" s="125"/>
      <c r="MI122" s="125"/>
      <c r="MJ122" s="125"/>
      <c r="MK122" s="125"/>
      <c r="ML122" s="125"/>
      <c r="MM122" s="125"/>
      <c r="MN122" s="125"/>
      <c r="MO122" s="125"/>
      <c r="MP122" s="125"/>
      <c r="MQ122" s="125"/>
      <c r="MR122" s="125"/>
      <c r="MS122" s="125"/>
      <c r="MT122" s="125"/>
      <c r="MU122" s="125"/>
      <c r="MV122" s="125"/>
      <c r="MW122" s="125"/>
      <c r="MX122" s="125"/>
      <c r="MY122" s="125"/>
      <c r="MZ122" s="125"/>
      <c r="NA122" s="125"/>
      <c r="NB122" s="125"/>
      <c r="NC122" s="125"/>
      <c r="ND122" s="125"/>
      <c r="NE122" s="125"/>
      <c r="NF122" s="125"/>
      <c r="NG122" s="125"/>
      <c r="NH122" s="125"/>
      <c r="NI122" s="125"/>
      <c r="NJ122" s="125"/>
      <c r="NK122" s="125"/>
      <c r="NL122" s="125"/>
      <c r="NM122" s="125"/>
      <c r="NN122" s="125"/>
      <c r="NO122" s="125"/>
      <c r="NP122" s="125"/>
      <c r="NQ122" s="125"/>
      <c r="NR122" s="125"/>
      <c r="NS122" s="125"/>
      <c r="NT122" s="125"/>
      <c r="NU122" s="125"/>
      <c r="NV122" s="125"/>
      <c r="NW122" s="125"/>
      <c r="NX122" s="125"/>
      <c r="NY122" s="125"/>
      <c r="NZ122" s="125"/>
      <c r="OA122" s="125"/>
      <c r="OB122" s="125"/>
      <c r="OC122" s="125"/>
      <c r="OD122" s="125"/>
      <c r="OE122" s="125"/>
      <c r="OF122" s="125"/>
      <c r="OG122" s="125"/>
      <c r="OH122" s="125"/>
      <c r="OI122" s="125"/>
      <c r="OJ122" s="125"/>
      <c r="OK122" s="125"/>
      <c r="OL122" s="125"/>
      <c r="OM122" s="125"/>
      <c r="ON122" s="125"/>
      <c r="OO122" s="125"/>
      <c r="OP122" s="125"/>
      <c r="OQ122" s="125"/>
      <c r="OR122" s="125"/>
      <c r="OS122" s="125"/>
      <c r="OT122" s="125"/>
      <c r="OU122" s="125"/>
      <c r="OV122" s="125"/>
      <c r="OW122" s="125"/>
      <c r="OX122" s="125"/>
      <c r="OY122" s="125"/>
      <c r="OZ122" s="125"/>
      <c r="PA122" s="125"/>
      <c r="PB122" s="125"/>
      <c r="PC122" s="125"/>
      <c r="PD122" s="125"/>
      <c r="PE122" s="125"/>
      <c r="PF122" s="125"/>
      <c r="PG122" s="125"/>
      <c r="PH122" s="125"/>
      <c r="PI122" s="125"/>
      <c r="PJ122" s="125"/>
      <c r="PK122" s="125"/>
      <c r="PL122" s="125"/>
      <c r="PM122" s="125"/>
      <c r="PN122" s="125"/>
      <c r="PO122" s="125"/>
      <c r="PP122" s="125"/>
      <c r="PQ122" s="125"/>
      <c r="PR122" s="125"/>
      <c r="PS122" s="125"/>
      <c r="PT122" s="125"/>
      <c r="PU122" s="125"/>
      <c r="PV122" s="125"/>
      <c r="PW122" s="125"/>
      <c r="PX122" s="125"/>
      <c r="PY122" s="125"/>
      <c r="PZ122" s="125"/>
      <c r="QA122" s="125"/>
      <c r="QB122" s="125"/>
      <c r="QC122" s="125"/>
      <c r="QD122" s="125"/>
      <c r="QE122" s="125"/>
      <c r="QF122" s="125"/>
      <c r="QG122" s="125"/>
      <c r="QH122" s="125"/>
      <c r="QI122" s="125"/>
      <c r="QJ122" s="125"/>
      <c r="QK122" s="125"/>
      <c r="QL122" s="125"/>
      <c r="QM122" s="125"/>
      <c r="QN122" s="125"/>
      <c r="QO122" s="125"/>
      <c r="QP122" s="125"/>
      <c r="QQ122" s="125"/>
      <c r="QR122" s="125"/>
      <c r="QS122" s="125"/>
      <c r="QT122" s="125"/>
      <c r="QU122" s="125"/>
      <c r="QV122" s="125"/>
      <c r="QW122" s="125"/>
      <c r="QX122" s="125"/>
      <c r="QY122" s="125"/>
      <c r="QZ122" s="125"/>
      <c r="RA122" s="125"/>
      <c r="RB122" s="125"/>
      <c r="RC122" s="125"/>
      <c r="RD122" s="125"/>
      <c r="RE122" s="125"/>
      <c r="RF122" s="125"/>
      <c r="RG122" s="125"/>
      <c r="RH122" s="125"/>
      <c r="RI122" s="125"/>
      <c r="RJ122" s="125"/>
      <c r="RK122" s="125"/>
      <c r="RL122" s="125"/>
      <c r="RM122" s="125"/>
      <c r="RN122" s="125"/>
      <c r="RO122" s="125"/>
      <c r="RP122" s="125"/>
      <c r="RQ122" s="125"/>
      <c r="RR122" s="125"/>
      <c r="RS122" s="125"/>
      <c r="RT122" s="125"/>
      <c r="RU122" s="125"/>
      <c r="RV122" s="125"/>
      <c r="RW122" s="125"/>
      <c r="RX122" s="125"/>
      <c r="RY122" s="125"/>
      <c r="RZ122" s="125"/>
      <c r="SA122" s="125"/>
      <c r="SB122" s="125"/>
      <c r="SC122" s="125"/>
      <c r="SD122" s="125"/>
      <c r="SE122" s="125"/>
      <c r="SF122" s="125"/>
      <c r="SG122" s="125"/>
      <c r="SH122" s="125"/>
      <c r="SI122" s="125"/>
      <c r="SJ122" s="125"/>
      <c r="SK122" s="125"/>
      <c r="SL122" s="125"/>
      <c r="SM122" s="125"/>
      <c r="SN122" s="125"/>
      <c r="SO122" s="125"/>
      <c r="SP122" s="125"/>
      <c r="SQ122" s="125"/>
      <c r="SR122" s="125"/>
      <c r="SS122" s="125"/>
      <c r="ST122" s="125"/>
      <c r="SU122" s="125"/>
      <c r="SV122" s="125"/>
      <c r="SW122" s="125"/>
      <c r="SX122" s="125"/>
      <c r="SY122" s="125"/>
      <c r="SZ122" s="125"/>
      <c r="TA122" s="125"/>
      <c r="TB122" s="125"/>
      <c r="TC122" s="125"/>
      <c r="TD122" s="125"/>
      <c r="TE122" s="125"/>
      <c r="TF122" s="125"/>
      <c r="TG122" s="125"/>
      <c r="TH122" s="125"/>
      <c r="TI122" s="125"/>
      <c r="TJ122" s="125"/>
      <c r="TK122" s="125"/>
      <c r="TL122" s="125"/>
      <c r="TM122" s="125"/>
      <c r="TN122" s="125"/>
      <c r="TO122" s="125"/>
      <c r="TP122" s="125"/>
      <c r="TQ122" s="125"/>
      <c r="TR122" s="125"/>
      <c r="TS122" s="125"/>
      <c r="TT122" s="125"/>
      <c r="TU122" s="125"/>
      <c r="TV122" s="125"/>
      <c r="TW122" s="125"/>
      <c r="TX122" s="125"/>
      <c r="TY122" s="125"/>
      <c r="TZ122" s="125"/>
      <c r="UA122" s="125"/>
      <c r="UB122" s="125"/>
      <c r="UC122" s="125"/>
      <c r="UD122" s="125"/>
      <c r="UE122" s="125"/>
      <c r="UF122" s="125"/>
      <c r="UG122" s="125"/>
      <c r="UH122" s="125"/>
      <c r="UI122" s="125"/>
      <c r="UJ122" s="125"/>
      <c r="UK122" s="125"/>
      <c r="UL122" s="125"/>
      <c r="UM122" s="125"/>
      <c r="UN122" s="125"/>
      <c r="UO122" s="125"/>
      <c r="UP122" s="125"/>
      <c r="UQ122" s="125"/>
      <c r="UR122" s="125"/>
      <c r="US122" s="125"/>
      <c r="UT122" s="125"/>
      <c r="UU122" s="125"/>
      <c r="UV122" s="125"/>
      <c r="UW122" s="125"/>
      <c r="UX122" s="125"/>
      <c r="UY122" s="125"/>
      <c r="UZ122" s="125"/>
      <c r="VA122" s="125"/>
      <c r="VB122" s="125"/>
      <c r="VC122" s="125"/>
      <c r="VD122" s="125"/>
      <c r="VE122" s="125"/>
      <c r="VF122" s="125"/>
      <c r="VG122" s="125"/>
      <c r="VH122" s="125"/>
      <c r="VI122" s="125"/>
      <c r="VJ122" s="125"/>
      <c r="VK122" s="125"/>
      <c r="VL122" s="125"/>
      <c r="VM122" s="125"/>
      <c r="VN122" s="125"/>
      <c r="VO122" s="125"/>
      <c r="VP122" s="125"/>
      <c r="VQ122" s="125"/>
      <c r="VR122" s="125"/>
      <c r="VS122" s="125"/>
      <c r="VT122" s="125"/>
      <c r="VU122" s="125"/>
      <c r="VV122" s="125"/>
      <c r="VW122" s="125"/>
      <c r="VX122" s="125"/>
      <c r="VY122" s="125"/>
      <c r="VZ122" s="125"/>
      <c r="WA122" s="125"/>
      <c r="WB122" s="125"/>
      <c r="WC122" s="125"/>
      <c r="WD122" s="125"/>
      <c r="WE122" s="125"/>
      <c r="WF122" s="125"/>
      <c r="WG122" s="125"/>
      <c r="WH122" s="125"/>
      <c r="WI122" s="125"/>
      <c r="WJ122" s="125"/>
      <c r="WK122" s="125"/>
      <c r="WL122" s="125"/>
      <c r="WM122" s="125"/>
      <c r="WN122" s="125"/>
      <c r="WO122" s="125"/>
      <c r="WP122" s="125"/>
      <c r="WQ122" s="125"/>
      <c r="WR122" s="125"/>
      <c r="WS122" s="125"/>
      <c r="WT122" s="125"/>
      <c r="WU122" s="125"/>
      <c r="WV122" s="125"/>
      <c r="WW122" s="125"/>
      <c r="WX122" s="125"/>
      <c r="WY122" s="125"/>
      <c r="WZ122" s="125"/>
      <c r="XA122" s="125"/>
      <c r="XB122" s="125"/>
      <c r="XC122" s="125"/>
      <c r="XD122" s="125"/>
      <c r="XE122" s="125"/>
      <c r="XF122" s="125"/>
      <c r="XG122" s="125"/>
      <c r="XH122" s="125"/>
      <c r="XI122" s="125"/>
      <c r="XJ122" s="125"/>
      <c r="XK122" s="125"/>
      <c r="XL122" s="125"/>
      <c r="XM122" s="125"/>
      <c r="XN122" s="125"/>
      <c r="XO122" s="125"/>
      <c r="XP122" s="125"/>
      <c r="XQ122" s="125"/>
      <c r="XR122" s="125"/>
      <c r="XS122" s="125"/>
      <c r="XT122" s="125"/>
      <c r="XU122" s="125"/>
      <c r="XV122" s="125"/>
      <c r="XW122" s="125"/>
      <c r="XX122" s="125"/>
      <c r="XY122" s="125"/>
      <c r="XZ122" s="125"/>
      <c r="YA122" s="125"/>
      <c r="YB122" s="125"/>
      <c r="YC122" s="125"/>
      <c r="YD122" s="125"/>
      <c r="YE122" s="125"/>
      <c r="YF122" s="125"/>
      <c r="YG122" s="125"/>
      <c r="YH122" s="125"/>
      <c r="YI122" s="125"/>
      <c r="YJ122" s="125"/>
      <c r="YK122" s="125"/>
      <c r="YL122" s="125"/>
      <c r="YM122" s="125"/>
      <c r="YN122" s="125"/>
      <c r="YO122" s="125"/>
      <c r="YP122" s="125"/>
      <c r="YQ122" s="125"/>
      <c r="YR122" s="125"/>
      <c r="YS122" s="125"/>
      <c r="YT122" s="125"/>
      <c r="YU122" s="125"/>
      <c r="YV122" s="125"/>
      <c r="YW122" s="125"/>
      <c r="YX122" s="125"/>
      <c r="YY122" s="125"/>
      <c r="YZ122" s="125"/>
      <c r="ZA122" s="125"/>
      <c r="ZB122" s="125"/>
      <c r="ZC122" s="125"/>
      <c r="ZD122" s="125"/>
      <c r="ZE122" s="125"/>
      <c r="ZF122" s="125"/>
      <c r="ZG122" s="125"/>
      <c r="ZH122" s="125"/>
      <c r="ZI122" s="125"/>
      <c r="ZJ122" s="125"/>
      <c r="ZK122" s="125"/>
      <c r="ZL122" s="125"/>
      <c r="ZM122" s="125"/>
      <c r="ZN122" s="125"/>
      <c r="ZO122" s="125"/>
      <c r="ZP122" s="125"/>
      <c r="ZQ122" s="125"/>
      <c r="ZR122" s="125"/>
      <c r="ZS122" s="125"/>
      <c r="ZT122" s="125"/>
      <c r="ZU122" s="125"/>
      <c r="ZV122" s="125"/>
      <c r="ZW122" s="125"/>
      <c r="ZX122" s="125"/>
      <c r="ZY122" s="125"/>
      <c r="ZZ122" s="125"/>
      <c r="AAA122" s="125"/>
      <c r="AAB122" s="125"/>
      <c r="AAC122" s="125"/>
      <c r="AAD122" s="125"/>
      <c r="AAE122" s="125"/>
      <c r="AAF122" s="125"/>
      <c r="AAG122" s="125"/>
      <c r="AAH122" s="125"/>
      <c r="AAI122" s="125"/>
      <c r="AAJ122" s="125"/>
      <c r="AAK122" s="125"/>
      <c r="AAL122" s="125"/>
      <c r="AAM122" s="125"/>
      <c r="AAN122" s="125"/>
      <c r="AAO122" s="125"/>
      <c r="AAP122" s="125"/>
      <c r="AAQ122" s="125"/>
      <c r="AAR122" s="125"/>
      <c r="AAS122" s="125"/>
      <c r="AAT122" s="125"/>
      <c r="AAU122" s="125"/>
      <c r="AAV122" s="125"/>
      <c r="AAW122" s="125"/>
      <c r="AAX122" s="125"/>
      <c r="AAY122" s="125"/>
      <c r="AAZ122" s="125"/>
      <c r="ABA122" s="125"/>
      <c r="ABB122" s="125"/>
      <c r="ABC122" s="125"/>
      <c r="ABD122" s="125"/>
      <c r="ABE122" s="125"/>
      <c r="ABF122" s="125"/>
      <c r="ABG122" s="125"/>
      <c r="ABH122" s="125"/>
      <c r="ABI122" s="125"/>
      <c r="ABJ122" s="125"/>
      <c r="ABK122" s="125"/>
      <c r="ABL122" s="125"/>
      <c r="ABM122" s="125"/>
      <c r="ABN122" s="125"/>
      <c r="ABO122" s="125"/>
      <c r="ABP122" s="125"/>
      <c r="ABQ122" s="125"/>
      <c r="ABR122" s="125"/>
      <c r="ABS122" s="125"/>
      <c r="ABT122" s="125"/>
      <c r="ABU122" s="125"/>
      <c r="ABV122" s="125"/>
      <c r="ABW122" s="125"/>
      <c r="ABX122" s="125"/>
      <c r="ABY122" s="125"/>
      <c r="ABZ122" s="125"/>
      <c r="ACA122" s="125"/>
      <c r="ACB122" s="125"/>
      <c r="ACC122" s="125"/>
      <c r="ACD122" s="125"/>
      <c r="ACE122" s="125"/>
      <c r="ACF122" s="125"/>
      <c r="ACG122" s="125"/>
      <c r="ACH122" s="125"/>
      <c r="ACI122" s="125"/>
      <c r="ACJ122" s="125"/>
      <c r="ACK122" s="125"/>
      <c r="ACL122" s="125"/>
      <c r="ACM122" s="125"/>
      <c r="ACN122" s="125"/>
      <c r="ACO122" s="125"/>
      <c r="ACP122" s="125"/>
      <c r="ACQ122" s="125"/>
      <c r="ACR122" s="125"/>
      <c r="ACS122" s="125"/>
      <c r="ACT122" s="125"/>
      <c r="ACU122" s="125"/>
      <c r="ACV122" s="125"/>
      <c r="ACW122" s="125"/>
      <c r="ACX122" s="125"/>
      <c r="ACY122" s="125"/>
      <c r="ACZ122" s="125"/>
      <c r="ADA122" s="125"/>
      <c r="ADB122" s="125"/>
      <c r="ADC122" s="125"/>
      <c r="ADD122" s="125"/>
      <c r="ADE122" s="125"/>
      <c r="ADF122" s="125"/>
      <c r="ADG122" s="125"/>
      <c r="ADH122" s="125"/>
      <c r="ADI122" s="125"/>
      <c r="ADJ122" s="125"/>
      <c r="ADK122" s="125"/>
      <c r="ADL122" s="125"/>
      <c r="ADM122" s="125"/>
      <c r="ADN122" s="125"/>
      <c r="ADO122" s="125"/>
      <c r="ADP122" s="125"/>
      <c r="ADQ122" s="125"/>
      <c r="ADR122" s="125"/>
      <c r="ADS122" s="125"/>
      <c r="ADT122" s="125"/>
      <c r="ADU122" s="125"/>
      <c r="ADV122" s="125"/>
      <c r="ADW122" s="125"/>
      <c r="ADX122" s="125"/>
      <c r="ADY122" s="125"/>
      <c r="ADZ122" s="125"/>
      <c r="AEA122" s="125"/>
      <c r="AEB122" s="125"/>
      <c r="AEC122" s="125"/>
      <c r="AED122" s="125"/>
      <c r="AEE122" s="125"/>
      <c r="AEF122" s="125"/>
      <c r="AEG122" s="125"/>
      <c r="AEH122" s="125"/>
      <c r="AEI122" s="125"/>
      <c r="AEJ122" s="125"/>
      <c r="AEK122" s="125"/>
      <c r="AEL122" s="125"/>
      <c r="AEM122" s="125"/>
      <c r="AEN122" s="125"/>
      <c r="AEO122" s="125"/>
      <c r="AEP122" s="125"/>
      <c r="AEQ122" s="125"/>
      <c r="AER122" s="125"/>
      <c r="AES122" s="125"/>
      <c r="AET122" s="125"/>
      <c r="AEU122" s="125"/>
      <c r="AEV122" s="125"/>
      <c r="AEW122" s="125"/>
      <c r="AEX122" s="125"/>
      <c r="AEY122" s="125"/>
      <c r="AEZ122" s="125"/>
      <c r="AFA122" s="125"/>
      <c r="AFB122" s="125"/>
      <c r="AFC122" s="125"/>
      <c r="AFD122" s="125"/>
      <c r="AFE122" s="125"/>
      <c r="AFF122" s="125"/>
      <c r="AFG122" s="125"/>
      <c r="AFH122" s="125"/>
      <c r="AFI122" s="125"/>
      <c r="AFJ122" s="125"/>
      <c r="AFK122" s="125"/>
      <c r="AFL122" s="125"/>
      <c r="AFM122" s="125"/>
      <c r="AFN122" s="125"/>
      <c r="AFO122" s="125"/>
      <c r="AFP122" s="125"/>
      <c r="AFQ122" s="125"/>
      <c r="AFR122" s="125"/>
      <c r="AFS122" s="125"/>
      <c r="AFT122" s="125"/>
      <c r="AFU122" s="125"/>
      <c r="AFV122" s="125"/>
      <c r="AFW122" s="125"/>
      <c r="AFX122" s="125"/>
      <c r="AFY122" s="125"/>
      <c r="AFZ122" s="125"/>
      <c r="AGA122" s="125"/>
    </row>
    <row r="123" spans="1:859" s="86" customFormat="1" ht="22.5" x14ac:dyDescent="0.2">
      <c r="A123" s="398" t="str">
        <f ca="1">IF((O123="X"),"■",IF(OR((O123&gt;=120),(O123="N/A")),"▲",IF(AND((O123&gt;=90),(O123&lt;120)),"►",IF(AND((O123&lt;90),(O123&gt;=0)),"◄",IF((O123&lt;0),"▼","")))))</f>
        <v>■</v>
      </c>
      <c r="B123" s="135" t="s">
        <v>20</v>
      </c>
      <c r="C123" s="135" t="s">
        <v>765</v>
      </c>
      <c r="D123" s="135" t="s">
        <v>22</v>
      </c>
      <c r="E123" s="135" t="s">
        <v>766</v>
      </c>
      <c r="F123" s="135" t="s">
        <v>767</v>
      </c>
      <c r="G123" s="402" t="s">
        <v>768</v>
      </c>
      <c r="H123" s="405" t="s">
        <v>769</v>
      </c>
      <c r="I123" s="410">
        <v>42258</v>
      </c>
      <c r="J123" s="128"/>
      <c r="K123" s="128"/>
      <c r="L123" s="135" t="s">
        <v>519</v>
      </c>
      <c r="M123" s="417"/>
      <c r="N123" s="420">
        <v>41151</v>
      </c>
      <c r="O123" s="135" t="str">
        <f ca="1">IF((N123="INDETERMINADO"),"N/A",IF((L123="ENCERRADO"),"X",(N123-TODAY())))</f>
        <v>X</v>
      </c>
      <c r="P123" s="135" t="s">
        <v>101</v>
      </c>
      <c r="Q123" s="252" t="s">
        <v>774</v>
      </c>
      <c r="R123" s="135" t="s">
        <v>30</v>
      </c>
      <c r="S123" s="135" t="s">
        <v>30</v>
      </c>
      <c r="T123" s="135" t="s">
        <v>770</v>
      </c>
      <c r="U123" s="135" t="s">
        <v>30</v>
      </c>
      <c r="V123" s="127" t="str">
        <f>HYPERLINK("https://drive.google.com/drive/folders/0Bw19ATw30pOSMjVxb2EtOGxyUWc/0B61l6cqJie_XflJlMlhjM0xaYW9XbmlOWVI0amFBR0E5b1d3NGFPVU1yZWY0UTdYbGRRcmM","VISUALIZAR")</f>
        <v>VISUALIZAR</v>
      </c>
      <c r="W123" s="184" t="s">
        <v>1367</v>
      </c>
      <c r="X123" s="363"/>
      <c r="Y123" s="365"/>
      <c r="Z123" s="365"/>
      <c r="AA123" s="365"/>
      <c r="AB123" s="366"/>
      <c r="AC123" s="366"/>
      <c r="AD123" s="366"/>
      <c r="AE123" s="366"/>
      <c r="AF123" s="366"/>
      <c r="AG123" s="366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125"/>
      <c r="AX123" s="125"/>
      <c r="AY123" s="125"/>
      <c r="AZ123" s="125"/>
      <c r="BA123" s="125"/>
      <c r="BB123" s="125"/>
      <c r="BC123" s="125"/>
      <c r="BD123" s="125"/>
      <c r="BE123" s="125"/>
      <c r="BF123" s="125"/>
      <c r="BG123" s="125"/>
      <c r="BH123" s="125"/>
      <c r="BI123" s="125"/>
      <c r="BJ123" s="125"/>
      <c r="BK123" s="125"/>
      <c r="BL123" s="125"/>
      <c r="BM123" s="125"/>
      <c r="BN123" s="125"/>
      <c r="BO123" s="125"/>
      <c r="BP123" s="125"/>
      <c r="BQ123" s="125"/>
      <c r="BR123" s="125"/>
      <c r="BS123" s="125"/>
      <c r="BT123" s="125"/>
      <c r="BU123" s="125"/>
      <c r="BV123" s="125"/>
      <c r="BW123" s="125"/>
      <c r="BX123" s="125"/>
      <c r="BY123" s="125"/>
      <c r="BZ123" s="125"/>
      <c r="CA123" s="125"/>
      <c r="CB123" s="125"/>
      <c r="CC123" s="125"/>
      <c r="CD123" s="125"/>
      <c r="CE123" s="125"/>
      <c r="CF123" s="125"/>
      <c r="CG123" s="125"/>
      <c r="CH123" s="125"/>
      <c r="CI123" s="125"/>
      <c r="CJ123" s="125"/>
      <c r="CK123" s="125"/>
      <c r="CL123" s="125"/>
      <c r="CM123" s="125"/>
      <c r="CN123" s="125"/>
      <c r="CO123" s="125"/>
      <c r="CP123" s="125"/>
      <c r="CQ123" s="125"/>
      <c r="CR123" s="125"/>
      <c r="CS123" s="125"/>
      <c r="CT123" s="125"/>
      <c r="CU123" s="125"/>
      <c r="CV123" s="125"/>
      <c r="CW123" s="125"/>
      <c r="CX123" s="125"/>
      <c r="CY123" s="125"/>
      <c r="CZ123" s="125"/>
      <c r="DA123" s="125"/>
      <c r="DB123" s="125"/>
      <c r="DC123" s="125"/>
      <c r="DD123" s="125"/>
      <c r="DE123" s="125"/>
      <c r="DF123" s="125"/>
      <c r="DG123" s="125"/>
      <c r="DH123" s="125"/>
      <c r="DI123" s="125"/>
      <c r="DJ123" s="125"/>
      <c r="DK123" s="125"/>
      <c r="DL123" s="125"/>
      <c r="DM123" s="125"/>
      <c r="DN123" s="125"/>
      <c r="DO123" s="125"/>
      <c r="DP123" s="125"/>
      <c r="DQ123" s="125"/>
      <c r="DR123" s="125"/>
      <c r="DS123" s="125"/>
      <c r="DT123" s="125"/>
      <c r="DU123" s="125"/>
      <c r="DV123" s="125"/>
      <c r="DW123" s="125"/>
      <c r="DX123" s="125"/>
      <c r="DY123" s="125"/>
      <c r="DZ123" s="125"/>
      <c r="EA123" s="125"/>
      <c r="EB123" s="125"/>
      <c r="EC123" s="125"/>
      <c r="ED123" s="125"/>
      <c r="EE123" s="125"/>
      <c r="EF123" s="125"/>
      <c r="EG123" s="125"/>
      <c r="EH123" s="125"/>
      <c r="EI123" s="125"/>
      <c r="EJ123" s="125"/>
      <c r="EK123" s="125"/>
      <c r="EL123" s="125"/>
      <c r="EM123" s="125"/>
      <c r="EN123" s="125"/>
      <c r="EO123" s="125"/>
      <c r="EP123" s="125"/>
      <c r="EQ123" s="125"/>
      <c r="ER123" s="125"/>
      <c r="ES123" s="125"/>
      <c r="ET123" s="125"/>
      <c r="EU123" s="125"/>
      <c r="EV123" s="125"/>
      <c r="EW123" s="125"/>
      <c r="EX123" s="125"/>
      <c r="EY123" s="125"/>
      <c r="EZ123" s="125"/>
      <c r="FA123" s="125"/>
      <c r="FB123" s="125"/>
      <c r="FC123" s="125"/>
      <c r="FD123" s="125"/>
      <c r="FE123" s="125"/>
      <c r="FF123" s="125"/>
      <c r="FG123" s="125"/>
      <c r="FH123" s="125"/>
      <c r="FI123" s="125"/>
      <c r="FJ123" s="125"/>
      <c r="FK123" s="125"/>
      <c r="FL123" s="125"/>
      <c r="FM123" s="125"/>
      <c r="FN123" s="125"/>
      <c r="FO123" s="125"/>
      <c r="FP123" s="125"/>
      <c r="FQ123" s="125"/>
      <c r="FR123" s="125"/>
      <c r="FS123" s="125"/>
      <c r="FT123" s="125"/>
      <c r="FU123" s="125"/>
      <c r="FV123" s="125"/>
      <c r="FW123" s="125"/>
      <c r="FX123" s="125"/>
      <c r="FY123" s="125"/>
      <c r="FZ123" s="125"/>
      <c r="GA123" s="125"/>
      <c r="GB123" s="125"/>
      <c r="GC123" s="125"/>
      <c r="GD123" s="125"/>
      <c r="GE123" s="125"/>
      <c r="GF123" s="125"/>
      <c r="GG123" s="125"/>
      <c r="GH123" s="125"/>
      <c r="GI123" s="125"/>
      <c r="GJ123" s="125"/>
      <c r="GK123" s="125"/>
      <c r="GL123" s="125"/>
      <c r="GM123" s="125"/>
      <c r="GN123" s="125"/>
      <c r="GO123" s="125"/>
      <c r="GP123" s="125"/>
      <c r="GQ123" s="125"/>
      <c r="GR123" s="125"/>
      <c r="GS123" s="125"/>
      <c r="GT123" s="125"/>
      <c r="GU123" s="125"/>
      <c r="GV123" s="125"/>
      <c r="GW123" s="125"/>
      <c r="GX123" s="125"/>
      <c r="GY123" s="125"/>
      <c r="GZ123" s="125"/>
      <c r="HA123" s="125"/>
      <c r="HB123" s="125"/>
      <c r="HC123" s="125"/>
      <c r="HD123" s="125"/>
      <c r="HE123" s="125"/>
      <c r="HF123" s="125"/>
      <c r="HG123" s="125"/>
      <c r="HH123" s="125"/>
      <c r="HI123" s="125"/>
      <c r="HJ123" s="125"/>
      <c r="HK123" s="125"/>
      <c r="HL123" s="125"/>
      <c r="HM123" s="125"/>
      <c r="HN123" s="125"/>
      <c r="HO123" s="125"/>
      <c r="HP123" s="125"/>
      <c r="HQ123" s="125"/>
      <c r="HR123" s="125"/>
      <c r="HS123" s="125"/>
      <c r="HT123" s="125"/>
      <c r="HU123" s="125"/>
      <c r="HV123" s="125"/>
      <c r="HW123" s="125"/>
      <c r="HX123" s="125"/>
      <c r="HY123" s="125"/>
      <c r="HZ123" s="125"/>
      <c r="IA123" s="125"/>
      <c r="IB123" s="125"/>
      <c r="IC123" s="125"/>
      <c r="ID123" s="125"/>
      <c r="IE123" s="125"/>
      <c r="IF123" s="125"/>
      <c r="IG123" s="125"/>
      <c r="IH123" s="125"/>
      <c r="II123" s="125"/>
      <c r="IJ123" s="125"/>
      <c r="IK123" s="125"/>
      <c r="IL123" s="125"/>
      <c r="IM123" s="125"/>
      <c r="IN123" s="125"/>
      <c r="IO123" s="125"/>
      <c r="IP123" s="125"/>
      <c r="IQ123" s="125"/>
      <c r="IR123" s="125"/>
      <c r="IS123" s="125"/>
      <c r="IT123" s="125"/>
      <c r="IU123" s="125"/>
      <c r="IV123" s="125"/>
      <c r="IW123" s="125"/>
      <c r="IX123" s="125"/>
      <c r="IY123" s="125"/>
      <c r="IZ123" s="125"/>
      <c r="JA123" s="125"/>
      <c r="JB123" s="125"/>
      <c r="JC123" s="125"/>
      <c r="JD123" s="125"/>
      <c r="JE123" s="125"/>
      <c r="JF123" s="125"/>
      <c r="JG123" s="125"/>
      <c r="JH123" s="125"/>
      <c r="JI123" s="125"/>
      <c r="JJ123" s="125"/>
      <c r="JK123" s="125"/>
      <c r="JL123" s="125"/>
      <c r="JM123" s="125"/>
      <c r="JN123" s="125"/>
      <c r="JO123" s="125"/>
      <c r="JP123" s="125"/>
      <c r="JQ123" s="125"/>
      <c r="JR123" s="125"/>
      <c r="JS123" s="125"/>
      <c r="JT123" s="125"/>
      <c r="JU123" s="125"/>
      <c r="JV123" s="125"/>
      <c r="JW123" s="125"/>
      <c r="JX123" s="125"/>
      <c r="JY123" s="125"/>
      <c r="JZ123" s="125"/>
      <c r="KA123" s="125"/>
      <c r="KB123" s="125"/>
      <c r="KC123" s="125"/>
      <c r="KD123" s="125"/>
      <c r="KE123" s="125"/>
      <c r="KF123" s="125"/>
      <c r="KG123" s="125"/>
      <c r="KH123" s="125"/>
      <c r="KI123" s="125"/>
      <c r="KJ123" s="125"/>
      <c r="KK123" s="125"/>
      <c r="KL123" s="125"/>
      <c r="KM123" s="125"/>
      <c r="KN123" s="125"/>
      <c r="KO123" s="125"/>
      <c r="KP123" s="125"/>
      <c r="KQ123" s="125"/>
      <c r="KR123" s="125"/>
      <c r="KS123" s="125"/>
      <c r="KT123" s="125"/>
      <c r="KU123" s="125"/>
      <c r="KV123" s="125"/>
      <c r="KW123" s="125"/>
      <c r="KX123" s="125"/>
      <c r="KY123" s="125"/>
      <c r="KZ123" s="125"/>
      <c r="LA123" s="125"/>
      <c r="LB123" s="125"/>
      <c r="LC123" s="125"/>
      <c r="LD123" s="125"/>
      <c r="LE123" s="125"/>
      <c r="LF123" s="125"/>
      <c r="LG123" s="125"/>
      <c r="LH123" s="125"/>
      <c r="LI123" s="125"/>
      <c r="LJ123" s="125"/>
      <c r="LK123" s="125"/>
      <c r="LL123" s="125"/>
      <c r="LM123" s="125"/>
      <c r="LN123" s="125"/>
      <c r="LO123" s="125"/>
      <c r="LP123" s="125"/>
      <c r="LQ123" s="125"/>
      <c r="LR123" s="125"/>
      <c r="LS123" s="125"/>
      <c r="LT123" s="125"/>
      <c r="LU123" s="125"/>
      <c r="LV123" s="125"/>
      <c r="LW123" s="125"/>
      <c r="LX123" s="125"/>
      <c r="LY123" s="125"/>
      <c r="LZ123" s="125"/>
      <c r="MA123" s="125"/>
      <c r="MB123" s="125"/>
      <c r="MC123" s="125"/>
      <c r="MD123" s="125"/>
      <c r="ME123" s="125"/>
      <c r="MF123" s="125"/>
      <c r="MG123" s="125"/>
      <c r="MH123" s="125"/>
      <c r="MI123" s="125"/>
      <c r="MJ123" s="125"/>
      <c r="MK123" s="125"/>
      <c r="ML123" s="125"/>
      <c r="MM123" s="125"/>
      <c r="MN123" s="125"/>
      <c r="MO123" s="125"/>
      <c r="MP123" s="125"/>
      <c r="MQ123" s="125"/>
      <c r="MR123" s="125"/>
      <c r="MS123" s="125"/>
      <c r="MT123" s="125"/>
      <c r="MU123" s="125"/>
      <c r="MV123" s="125"/>
      <c r="MW123" s="125"/>
      <c r="MX123" s="125"/>
      <c r="MY123" s="125"/>
      <c r="MZ123" s="125"/>
      <c r="NA123" s="125"/>
      <c r="NB123" s="125"/>
      <c r="NC123" s="125"/>
      <c r="ND123" s="125"/>
      <c r="NE123" s="125"/>
      <c r="NF123" s="125"/>
      <c r="NG123" s="125"/>
      <c r="NH123" s="125"/>
      <c r="NI123" s="125"/>
      <c r="NJ123" s="125"/>
      <c r="NK123" s="125"/>
      <c r="NL123" s="125"/>
      <c r="NM123" s="125"/>
      <c r="NN123" s="125"/>
      <c r="NO123" s="125"/>
      <c r="NP123" s="125"/>
      <c r="NQ123" s="125"/>
      <c r="NR123" s="125"/>
      <c r="NS123" s="125"/>
      <c r="NT123" s="125"/>
      <c r="NU123" s="125"/>
      <c r="NV123" s="125"/>
      <c r="NW123" s="125"/>
      <c r="NX123" s="125"/>
      <c r="NY123" s="125"/>
      <c r="NZ123" s="125"/>
      <c r="OA123" s="125"/>
      <c r="OB123" s="125"/>
      <c r="OC123" s="125"/>
      <c r="OD123" s="125"/>
      <c r="OE123" s="125"/>
      <c r="OF123" s="125"/>
      <c r="OG123" s="125"/>
      <c r="OH123" s="125"/>
      <c r="OI123" s="125"/>
      <c r="OJ123" s="125"/>
      <c r="OK123" s="125"/>
      <c r="OL123" s="125"/>
      <c r="OM123" s="125"/>
      <c r="ON123" s="125"/>
      <c r="OO123" s="125"/>
      <c r="OP123" s="125"/>
      <c r="OQ123" s="125"/>
      <c r="OR123" s="125"/>
      <c r="OS123" s="125"/>
      <c r="OT123" s="125"/>
      <c r="OU123" s="125"/>
      <c r="OV123" s="125"/>
      <c r="OW123" s="125"/>
      <c r="OX123" s="125"/>
      <c r="OY123" s="125"/>
      <c r="OZ123" s="125"/>
      <c r="PA123" s="125"/>
      <c r="PB123" s="125"/>
      <c r="PC123" s="125"/>
      <c r="PD123" s="125"/>
      <c r="PE123" s="125"/>
      <c r="PF123" s="125"/>
      <c r="PG123" s="125"/>
      <c r="PH123" s="125"/>
      <c r="PI123" s="125"/>
      <c r="PJ123" s="125"/>
      <c r="PK123" s="125"/>
      <c r="PL123" s="125"/>
      <c r="PM123" s="125"/>
      <c r="PN123" s="125"/>
      <c r="PO123" s="125"/>
      <c r="PP123" s="125"/>
      <c r="PQ123" s="125"/>
      <c r="PR123" s="125"/>
      <c r="PS123" s="125"/>
      <c r="PT123" s="125"/>
      <c r="PU123" s="125"/>
      <c r="PV123" s="125"/>
      <c r="PW123" s="125"/>
      <c r="PX123" s="125"/>
      <c r="PY123" s="125"/>
      <c r="PZ123" s="125"/>
      <c r="QA123" s="125"/>
      <c r="QB123" s="125"/>
      <c r="QC123" s="125"/>
      <c r="QD123" s="125"/>
      <c r="QE123" s="125"/>
      <c r="QF123" s="125"/>
      <c r="QG123" s="125"/>
      <c r="QH123" s="125"/>
      <c r="QI123" s="125"/>
      <c r="QJ123" s="125"/>
      <c r="QK123" s="125"/>
      <c r="QL123" s="125"/>
      <c r="QM123" s="125"/>
      <c r="QN123" s="125"/>
      <c r="QO123" s="125"/>
      <c r="QP123" s="125"/>
      <c r="QQ123" s="125"/>
      <c r="QR123" s="125"/>
      <c r="QS123" s="125"/>
      <c r="QT123" s="125"/>
      <c r="QU123" s="125"/>
      <c r="QV123" s="125"/>
      <c r="QW123" s="125"/>
      <c r="QX123" s="125"/>
      <c r="QY123" s="125"/>
      <c r="QZ123" s="125"/>
      <c r="RA123" s="125"/>
      <c r="RB123" s="125"/>
      <c r="RC123" s="125"/>
      <c r="RD123" s="125"/>
      <c r="RE123" s="125"/>
      <c r="RF123" s="125"/>
      <c r="RG123" s="125"/>
      <c r="RH123" s="125"/>
      <c r="RI123" s="125"/>
      <c r="RJ123" s="125"/>
      <c r="RK123" s="125"/>
      <c r="RL123" s="125"/>
      <c r="RM123" s="125"/>
      <c r="RN123" s="125"/>
      <c r="RO123" s="125"/>
      <c r="RP123" s="125"/>
      <c r="RQ123" s="125"/>
      <c r="RR123" s="125"/>
      <c r="RS123" s="125"/>
      <c r="RT123" s="125"/>
      <c r="RU123" s="125"/>
      <c r="RV123" s="125"/>
      <c r="RW123" s="125"/>
      <c r="RX123" s="125"/>
      <c r="RY123" s="125"/>
      <c r="RZ123" s="125"/>
      <c r="SA123" s="125"/>
      <c r="SB123" s="125"/>
      <c r="SC123" s="125"/>
      <c r="SD123" s="125"/>
      <c r="SE123" s="125"/>
      <c r="SF123" s="125"/>
      <c r="SG123" s="125"/>
      <c r="SH123" s="125"/>
      <c r="SI123" s="125"/>
      <c r="SJ123" s="125"/>
      <c r="SK123" s="125"/>
      <c r="SL123" s="125"/>
      <c r="SM123" s="125"/>
      <c r="SN123" s="125"/>
      <c r="SO123" s="125"/>
      <c r="SP123" s="125"/>
      <c r="SQ123" s="125"/>
      <c r="SR123" s="125"/>
      <c r="SS123" s="125"/>
      <c r="ST123" s="125"/>
      <c r="SU123" s="125"/>
      <c r="SV123" s="125"/>
      <c r="SW123" s="125"/>
      <c r="SX123" s="125"/>
      <c r="SY123" s="125"/>
      <c r="SZ123" s="125"/>
      <c r="TA123" s="125"/>
      <c r="TB123" s="125"/>
      <c r="TC123" s="125"/>
      <c r="TD123" s="125"/>
      <c r="TE123" s="125"/>
      <c r="TF123" s="125"/>
      <c r="TG123" s="125"/>
      <c r="TH123" s="125"/>
      <c r="TI123" s="125"/>
      <c r="TJ123" s="125"/>
      <c r="TK123" s="125"/>
      <c r="TL123" s="125"/>
      <c r="TM123" s="125"/>
      <c r="TN123" s="125"/>
      <c r="TO123" s="125"/>
      <c r="TP123" s="125"/>
      <c r="TQ123" s="125"/>
      <c r="TR123" s="125"/>
      <c r="TS123" s="125"/>
      <c r="TT123" s="125"/>
      <c r="TU123" s="125"/>
      <c r="TV123" s="125"/>
      <c r="TW123" s="125"/>
      <c r="TX123" s="125"/>
      <c r="TY123" s="125"/>
      <c r="TZ123" s="125"/>
      <c r="UA123" s="125"/>
      <c r="UB123" s="125"/>
      <c r="UC123" s="125"/>
      <c r="UD123" s="125"/>
      <c r="UE123" s="125"/>
      <c r="UF123" s="125"/>
      <c r="UG123" s="125"/>
      <c r="UH123" s="125"/>
      <c r="UI123" s="125"/>
      <c r="UJ123" s="125"/>
      <c r="UK123" s="125"/>
      <c r="UL123" s="125"/>
      <c r="UM123" s="125"/>
      <c r="UN123" s="125"/>
      <c r="UO123" s="125"/>
      <c r="UP123" s="125"/>
      <c r="UQ123" s="125"/>
      <c r="UR123" s="125"/>
      <c r="US123" s="125"/>
      <c r="UT123" s="125"/>
      <c r="UU123" s="125"/>
      <c r="UV123" s="125"/>
      <c r="UW123" s="125"/>
      <c r="UX123" s="125"/>
      <c r="UY123" s="125"/>
      <c r="UZ123" s="125"/>
      <c r="VA123" s="125"/>
      <c r="VB123" s="125"/>
      <c r="VC123" s="125"/>
      <c r="VD123" s="125"/>
      <c r="VE123" s="125"/>
      <c r="VF123" s="125"/>
      <c r="VG123" s="125"/>
      <c r="VH123" s="125"/>
      <c r="VI123" s="125"/>
      <c r="VJ123" s="125"/>
      <c r="VK123" s="125"/>
      <c r="VL123" s="125"/>
      <c r="VM123" s="125"/>
      <c r="VN123" s="125"/>
      <c r="VO123" s="125"/>
      <c r="VP123" s="125"/>
      <c r="VQ123" s="125"/>
      <c r="VR123" s="125"/>
      <c r="VS123" s="125"/>
      <c r="VT123" s="125"/>
      <c r="VU123" s="125"/>
      <c r="VV123" s="125"/>
      <c r="VW123" s="125"/>
      <c r="VX123" s="125"/>
      <c r="VY123" s="125"/>
      <c r="VZ123" s="125"/>
      <c r="WA123" s="125"/>
      <c r="WB123" s="125"/>
      <c r="WC123" s="125"/>
      <c r="WD123" s="125"/>
      <c r="WE123" s="125"/>
      <c r="WF123" s="125"/>
      <c r="WG123" s="125"/>
      <c r="WH123" s="125"/>
      <c r="WI123" s="125"/>
      <c r="WJ123" s="125"/>
      <c r="WK123" s="125"/>
      <c r="WL123" s="125"/>
      <c r="WM123" s="125"/>
      <c r="WN123" s="125"/>
      <c r="WO123" s="125"/>
      <c r="WP123" s="125"/>
      <c r="WQ123" s="125"/>
      <c r="WR123" s="125"/>
      <c r="WS123" s="125"/>
      <c r="WT123" s="125"/>
      <c r="WU123" s="125"/>
      <c r="WV123" s="125"/>
      <c r="WW123" s="125"/>
      <c r="WX123" s="125"/>
      <c r="WY123" s="125"/>
      <c r="WZ123" s="125"/>
      <c r="XA123" s="125"/>
      <c r="XB123" s="125"/>
      <c r="XC123" s="125"/>
      <c r="XD123" s="125"/>
      <c r="XE123" s="125"/>
      <c r="XF123" s="125"/>
      <c r="XG123" s="125"/>
      <c r="XH123" s="125"/>
      <c r="XI123" s="125"/>
      <c r="XJ123" s="125"/>
      <c r="XK123" s="125"/>
      <c r="XL123" s="125"/>
      <c r="XM123" s="125"/>
      <c r="XN123" s="125"/>
      <c r="XO123" s="125"/>
      <c r="XP123" s="125"/>
      <c r="XQ123" s="125"/>
      <c r="XR123" s="125"/>
      <c r="XS123" s="125"/>
      <c r="XT123" s="125"/>
      <c r="XU123" s="125"/>
      <c r="XV123" s="125"/>
      <c r="XW123" s="125"/>
      <c r="XX123" s="125"/>
      <c r="XY123" s="125"/>
      <c r="XZ123" s="125"/>
      <c r="YA123" s="125"/>
      <c r="YB123" s="125"/>
      <c r="YC123" s="125"/>
      <c r="YD123" s="125"/>
      <c r="YE123" s="125"/>
      <c r="YF123" s="125"/>
      <c r="YG123" s="125"/>
      <c r="YH123" s="125"/>
      <c r="YI123" s="125"/>
      <c r="YJ123" s="125"/>
      <c r="YK123" s="125"/>
      <c r="YL123" s="125"/>
      <c r="YM123" s="125"/>
      <c r="YN123" s="125"/>
      <c r="YO123" s="125"/>
      <c r="YP123" s="125"/>
      <c r="YQ123" s="125"/>
      <c r="YR123" s="125"/>
      <c r="YS123" s="125"/>
      <c r="YT123" s="125"/>
      <c r="YU123" s="125"/>
      <c r="YV123" s="125"/>
      <c r="YW123" s="125"/>
      <c r="YX123" s="125"/>
      <c r="YY123" s="125"/>
      <c r="YZ123" s="125"/>
      <c r="ZA123" s="125"/>
      <c r="ZB123" s="125"/>
      <c r="ZC123" s="125"/>
      <c r="ZD123" s="125"/>
      <c r="ZE123" s="125"/>
      <c r="ZF123" s="125"/>
      <c r="ZG123" s="125"/>
      <c r="ZH123" s="125"/>
      <c r="ZI123" s="125"/>
      <c r="ZJ123" s="125"/>
      <c r="ZK123" s="125"/>
      <c r="ZL123" s="125"/>
      <c r="ZM123" s="125"/>
      <c r="ZN123" s="125"/>
      <c r="ZO123" s="125"/>
      <c r="ZP123" s="125"/>
      <c r="ZQ123" s="125"/>
      <c r="ZR123" s="125"/>
      <c r="ZS123" s="125"/>
      <c r="ZT123" s="125"/>
      <c r="ZU123" s="125"/>
      <c r="ZV123" s="125"/>
      <c r="ZW123" s="125"/>
      <c r="ZX123" s="125"/>
      <c r="ZY123" s="125"/>
      <c r="ZZ123" s="125"/>
      <c r="AAA123" s="125"/>
      <c r="AAB123" s="125"/>
      <c r="AAC123" s="125"/>
      <c r="AAD123" s="125"/>
      <c r="AAE123" s="125"/>
      <c r="AAF123" s="125"/>
      <c r="AAG123" s="125"/>
      <c r="AAH123" s="125"/>
      <c r="AAI123" s="125"/>
      <c r="AAJ123" s="125"/>
      <c r="AAK123" s="125"/>
      <c r="AAL123" s="125"/>
      <c r="AAM123" s="125"/>
      <c r="AAN123" s="125"/>
      <c r="AAO123" s="125"/>
      <c r="AAP123" s="125"/>
      <c r="AAQ123" s="125"/>
      <c r="AAR123" s="125"/>
      <c r="AAS123" s="125"/>
      <c r="AAT123" s="125"/>
      <c r="AAU123" s="125"/>
      <c r="AAV123" s="125"/>
      <c r="AAW123" s="125"/>
      <c r="AAX123" s="125"/>
      <c r="AAY123" s="125"/>
      <c r="AAZ123" s="125"/>
      <c r="ABA123" s="125"/>
      <c r="ABB123" s="125"/>
      <c r="ABC123" s="125"/>
      <c r="ABD123" s="125"/>
      <c r="ABE123" s="125"/>
      <c r="ABF123" s="125"/>
      <c r="ABG123" s="125"/>
      <c r="ABH123" s="125"/>
      <c r="ABI123" s="125"/>
      <c r="ABJ123" s="125"/>
      <c r="ABK123" s="125"/>
      <c r="ABL123" s="125"/>
      <c r="ABM123" s="125"/>
      <c r="ABN123" s="125"/>
      <c r="ABO123" s="125"/>
      <c r="ABP123" s="125"/>
      <c r="ABQ123" s="125"/>
      <c r="ABR123" s="125"/>
      <c r="ABS123" s="125"/>
      <c r="ABT123" s="125"/>
      <c r="ABU123" s="125"/>
      <c r="ABV123" s="125"/>
      <c r="ABW123" s="125"/>
      <c r="ABX123" s="125"/>
      <c r="ABY123" s="125"/>
      <c r="ABZ123" s="125"/>
      <c r="ACA123" s="125"/>
      <c r="ACB123" s="125"/>
      <c r="ACC123" s="125"/>
      <c r="ACD123" s="125"/>
      <c r="ACE123" s="125"/>
      <c r="ACF123" s="125"/>
      <c r="ACG123" s="125"/>
      <c r="ACH123" s="125"/>
      <c r="ACI123" s="125"/>
      <c r="ACJ123" s="125"/>
      <c r="ACK123" s="125"/>
      <c r="ACL123" s="125"/>
      <c r="ACM123" s="125"/>
      <c r="ACN123" s="125"/>
      <c r="ACO123" s="125"/>
      <c r="ACP123" s="125"/>
      <c r="ACQ123" s="125"/>
      <c r="ACR123" s="125"/>
      <c r="ACS123" s="125"/>
      <c r="ACT123" s="125"/>
      <c r="ACU123" s="125"/>
      <c r="ACV123" s="125"/>
      <c r="ACW123" s="125"/>
      <c r="ACX123" s="125"/>
      <c r="ACY123" s="125"/>
      <c r="ACZ123" s="125"/>
      <c r="ADA123" s="125"/>
      <c r="ADB123" s="125"/>
      <c r="ADC123" s="125"/>
      <c r="ADD123" s="125"/>
      <c r="ADE123" s="125"/>
      <c r="ADF123" s="125"/>
      <c r="ADG123" s="125"/>
      <c r="ADH123" s="125"/>
      <c r="ADI123" s="125"/>
      <c r="ADJ123" s="125"/>
      <c r="ADK123" s="125"/>
      <c r="ADL123" s="125"/>
      <c r="ADM123" s="125"/>
      <c r="ADN123" s="125"/>
      <c r="ADO123" s="125"/>
      <c r="ADP123" s="125"/>
      <c r="ADQ123" s="125"/>
      <c r="ADR123" s="125"/>
      <c r="ADS123" s="125"/>
      <c r="ADT123" s="125"/>
      <c r="ADU123" s="125"/>
      <c r="ADV123" s="125"/>
      <c r="ADW123" s="125"/>
      <c r="ADX123" s="125"/>
      <c r="ADY123" s="125"/>
      <c r="ADZ123" s="125"/>
      <c r="AEA123" s="125"/>
      <c r="AEB123" s="125"/>
      <c r="AEC123" s="125"/>
      <c r="AED123" s="125"/>
      <c r="AEE123" s="125"/>
      <c r="AEF123" s="125"/>
      <c r="AEG123" s="125"/>
      <c r="AEH123" s="125"/>
      <c r="AEI123" s="125"/>
      <c r="AEJ123" s="125"/>
      <c r="AEK123" s="125"/>
      <c r="AEL123" s="125"/>
      <c r="AEM123" s="125"/>
      <c r="AEN123" s="125"/>
      <c r="AEO123" s="125"/>
      <c r="AEP123" s="125"/>
      <c r="AEQ123" s="125"/>
      <c r="AER123" s="125"/>
      <c r="AES123" s="125"/>
      <c r="AET123" s="125"/>
      <c r="AEU123" s="125"/>
      <c r="AEV123" s="125"/>
      <c r="AEW123" s="125"/>
      <c r="AEX123" s="125"/>
      <c r="AEY123" s="125"/>
      <c r="AEZ123" s="125"/>
      <c r="AFA123" s="125"/>
      <c r="AFB123" s="125"/>
      <c r="AFC123" s="125"/>
      <c r="AFD123" s="125"/>
      <c r="AFE123" s="125"/>
      <c r="AFF123" s="125"/>
      <c r="AFG123" s="125"/>
      <c r="AFH123" s="125"/>
      <c r="AFI123" s="125"/>
      <c r="AFJ123" s="125"/>
      <c r="AFK123" s="125"/>
      <c r="AFL123" s="125"/>
      <c r="AFM123" s="125"/>
      <c r="AFN123" s="125"/>
      <c r="AFO123" s="125"/>
      <c r="AFP123" s="125"/>
      <c r="AFQ123" s="125"/>
      <c r="AFR123" s="125"/>
      <c r="AFS123" s="125"/>
      <c r="AFT123" s="125"/>
      <c r="AFU123" s="125"/>
      <c r="AFV123" s="125"/>
      <c r="AFW123" s="125"/>
      <c r="AFX123" s="125"/>
      <c r="AFY123" s="125"/>
      <c r="AFZ123" s="125"/>
      <c r="AGA123" s="125"/>
    </row>
    <row r="124" spans="1:859" s="86" customFormat="1" ht="25.5" x14ac:dyDescent="0.2">
      <c r="A124" s="205" t="str">
        <f ca="1">IF((O124="X"),"■",IF(OR((O124&gt;=120),(O124="N/A")),"▲",IF(AND((O124&gt;=90),(O124&lt;120)),"►",IF(AND((O124&lt;90),(O124&gt;=0)),"◄",IF((O124&lt;0),"▼","")))))</f>
        <v>■</v>
      </c>
      <c r="B124" s="239" t="s">
        <v>20</v>
      </c>
      <c r="C124" s="239" t="s">
        <v>759</v>
      </c>
      <c r="D124" s="239" t="s">
        <v>22</v>
      </c>
      <c r="E124" s="239" t="s">
        <v>760</v>
      </c>
      <c r="F124" s="239" t="s">
        <v>761</v>
      </c>
      <c r="G124" s="240" t="s">
        <v>762</v>
      </c>
      <c r="H124" s="241" t="s">
        <v>763</v>
      </c>
      <c r="I124" s="242">
        <v>842.4</v>
      </c>
      <c r="L124" s="239" t="s">
        <v>519</v>
      </c>
      <c r="M124" s="243"/>
      <c r="N124" s="244">
        <v>41137</v>
      </c>
      <c r="O124" s="239" t="str">
        <f ca="1">IF((N124="INDETERMINADO"),"N/A",IF((L124="ENCERRADO"),"X",(N124-TODAY())))</f>
        <v>X</v>
      </c>
      <c r="P124" s="239" t="s">
        <v>121</v>
      </c>
      <c r="Q124" s="245" t="s">
        <v>764</v>
      </c>
      <c r="R124" s="239" t="s">
        <v>30</v>
      </c>
      <c r="S124" s="239" t="s">
        <v>30</v>
      </c>
      <c r="T124" s="239" t="s">
        <v>30</v>
      </c>
      <c r="U124" s="239" t="s">
        <v>30</v>
      </c>
      <c r="V124" s="239" t="str">
        <f>HYPERLINK("www.emater.df.gov.br","VISUALIZAR")</f>
        <v>VISUALIZAR</v>
      </c>
      <c r="W124" s="184"/>
      <c r="X124" s="363"/>
      <c r="Y124" s="365"/>
      <c r="Z124" s="365"/>
      <c r="AA124" s="365"/>
      <c r="AB124" s="366"/>
      <c r="AC124" s="366"/>
      <c r="AD124" s="366"/>
      <c r="AE124" s="366"/>
      <c r="AF124" s="366"/>
      <c r="AG124" s="366"/>
      <c r="AH124" s="125"/>
      <c r="AI124" s="125"/>
      <c r="AJ124" s="362"/>
      <c r="AK124" s="362"/>
      <c r="AL124" s="362"/>
      <c r="AM124" s="362"/>
      <c r="AN124" s="362"/>
      <c r="AO124" s="362"/>
      <c r="AP124" s="362"/>
      <c r="AQ124" s="362"/>
      <c r="AR124" s="362"/>
      <c r="AS124" s="362"/>
      <c r="AT124" s="362"/>
      <c r="AU124" s="362"/>
      <c r="AV124" s="362"/>
      <c r="AW124" s="362"/>
      <c r="AX124" s="362"/>
      <c r="AY124" s="362"/>
      <c r="AZ124" s="362"/>
      <c r="BA124" s="362"/>
      <c r="BB124" s="362"/>
      <c r="BC124" s="362"/>
      <c r="BD124" s="362"/>
      <c r="BE124" s="362"/>
      <c r="BF124" s="362"/>
      <c r="BG124" s="362"/>
      <c r="BH124" s="362"/>
      <c r="BI124" s="362"/>
      <c r="BJ124" s="362"/>
      <c r="BK124" s="362"/>
      <c r="BL124" s="362"/>
      <c r="BM124" s="362"/>
      <c r="BN124" s="362"/>
      <c r="BO124" s="362"/>
      <c r="BP124" s="362"/>
      <c r="BQ124" s="362"/>
      <c r="BR124" s="362"/>
      <c r="BS124" s="362"/>
      <c r="BT124" s="362"/>
      <c r="BU124" s="362"/>
      <c r="BV124" s="362"/>
      <c r="BW124" s="362"/>
      <c r="BX124" s="362"/>
      <c r="BY124" s="362"/>
      <c r="BZ124" s="362"/>
      <c r="CA124" s="362"/>
      <c r="CB124" s="362"/>
      <c r="CC124" s="362"/>
      <c r="CD124" s="362"/>
      <c r="CE124" s="362"/>
      <c r="CF124" s="362"/>
      <c r="CG124" s="362"/>
      <c r="CH124" s="362"/>
      <c r="CI124" s="362"/>
      <c r="CJ124" s="362"/>
      <c r="CK124" s="362"/>
      <c r="CL124" s="362"/>
      <c r="CM124" s="362"/>
      <c r="CN124" s="362"/>
      <c r="CO124" s="362"/>
      <c r="CP124" s="362"/>
      <c r="CQ124" s="362"/>
      <c r="CR124" s="362"/>
      <c r="CS124" s="362"/>
      <c r="CT124" s="362"/>
      <c r="CU124" s="362"/>
      <c r="CV124" s="362"/>
      <c r="CW124" s="362"/>
      <c r="CX124" s="362"/>
      <c r="CY124" s="362"/>
      <c r="CZ124" s="125"/>
      <c r="DA124" s="125"/>
      <c r="DB124" s="125"/>
      <c r="DC124" s="125"/>
      <c r="DD124" s="125"/>
      <c r="DE124" s="125"/>
      <c r="DF124" s="125"/>
      <c r="DG124" s="125"/>
      <c r="DH124" s="125"/>
      <c r="DI124" s="125"/>
      <c r="DJ124" s="125"/>
      <c r="DK124" s="125"/>
      <c r="DL124" s="125"/>
      <c r="DM124" s="125"/>
      <c r="DN124" s="125"/>
      <c r="DO124" s="125"/>
      <c r="DP124" s="125"/>
      <c r="DQ124" s="125"/>
      <c r="DR124" s="125"/>
      <c r="DS124" s="125"/>
      <c r="DT124" s="125"/>
      <c r="DU124" s="125"/>
      <c r="DV124" s="125"/>
      <c r="DW124" s="125"/>
      <c r="DX124" s="125"/>
      <c r="DY124" s="125"/>
      <c r="DZ124" s="125"/>
      <c r="EA124" s="125"/>
      <c r="EB124" s="125"/>
      <c r="EC124" s="125"/>
      <c r="ED124" s="125"/>
      <c r="EE124" s="125"/>
      <c r="EF124" s="125"/>
      <c r="EG124" s="125"/>
      <c r="EH124" s="125"/>
      <c r="EI124" s="125"/>
      <c r="EJ124" s="125"/>
      <c r="EK124" s="125"/>
      <c r="EL124" s="125"/>
      <c r="EM124" s="125"/>
      <c r="EN124" s="125"/>
      <c r="EO124" s="125"/>
      <c r="EP124" s="125"/>
      <c r="EQ124" s="125"/>
      <c r="ER124" s="125"/>
      <c r="ES124" s="125"/>
      <c r="ET124" s="125"/>
      <c r="EU124" s="125"/>
      <c r="EV124" s="125"/>
      <c r="EW124" s="125"/>
      <c r="EX124" s="125"/>
      <c r="EY124" s="125"/>
      <c r="EZ124" s="125"/>
      <c r="FA124" s="125"/>
      <c r="FB124" s="125"/>
      <c r="FC124" s="125"/>
      <c r="FD124" s="125"/>
      <c r="FE124" s="125"/>
      <c r="FF124" s="125"/>
      <c r="FG124" s="125"/>
      <c r="FH124" s="125"/>
      <c r="FI124" s="125"/>
      <c r="FJ124" s="125"/>
      <c r="FK124" s="125"/>
      <c r="FL124" s="125"/>
      <c r="FM124" s="125"/>
      <c r="FN124" s="125"/>
      <c r="FO124" s="125"/>
      <c r="FP124" s="125"/>
      <c r="FQ124" s="125"/>
      <c r="FR124" s="125"/>
      <c r="FS124" s="125"/>
      <c r="FT124" s="125"/>
      <c r="FU124" s="125"/>
      <c r="FV124" s="125"/>
      <c r="FW124" s="125"/>
      <c r="FX124" s="125"/>
      <c r="FY124" s="125"/>
      <c r="FZ124" s="125"/>
      <c r="GA124" s="125"/>
      <c r="GB124" s="125"/>
      <c r="GC124" s="125"/>
      <c r="GD124" s="125"/>
      <c r="GE124" s="125"/>
      <c r="GF124" s="125"/>
      <c r="GG124" s="125"/>
      <c r="GH124" s="125"/>
      <c r="GI124" s="125"/>
      <c r="GJ124" s="125"/>
      <c r="GK124" s="125"/>
      <c r="GL124" s="125"/>
      <c r="GM124" s="125"/>
      <c r="GN124" s="125"/>
      <c r="GO124" s="125"/>
      <c r="GP124" s="125"/>
      <c r="GQ124" s="125"/>
      <c r="GR124" s="125"/>
      <c r="GS124" s="125"/>
      <c r="GT124" s="125"/>
      <c r="GU124" s="125"/>
      <c r="GV124" s="125"/>
      <c r="GW124" s="125"/>
      <c r="GX124" s="125"/>
      <c r="GY124" s="125"/>
      <c r="GZ124" s="125"/>
      <c r="HA124" s="125"/>
      <c r="HB124" s="125"/>
      <c r="HC124" s="125"/>
      <c r="HD124" s="125"/>
      <c r="HE124" s="125"/>
      <c r="HF124" s="125"/>
      <c r="HG124" s="125"/>
      <c r="HH124" s="125"/>
      <c r="HI124" s="125"/>
      <c r="HJ124" s="125"/>
      <c r="HK124" s="125"/>
      <c r="HL124" s="125"/>
      <c r="HM124" s="125"/>
      <c r="HN124" s="125"/>
      <c r="HO124" s="125"/>
      <c r="HP124" s="125"/>
      <c r="HQ124" s="125"/>
      <c r="HR124" s="125"/>
      <c r="HS124" s="125"/>
      <c r="HT124" s="125"/>
      <c r="HU124" s="125"/>
      <c r="HV124" s="125"/>
      <c r="HW124" s="125"/>
      <c r="HX124" s="125"/>
      <c r="HY124" s="125"/>
      <c r="HZ124" s="125"/>
      <c r="IA124" s="125"/>
      <c r="IB124" s="125"/>
      <c r="IC124" s="125"/>
      <c r="ID124" s="125"/>
      <c r="IE124" s="125"/>
      <c r="IF124" s="125"/>
      <c r="IG124" s="125"/>
      <c r="IH124" s="125"/>
      <c r="II124" s="125"/>
      <c r="IJ124" s="125"/>
      <c r="IK124" s="125"/>
      <c r="IL124" s="125"/>
      <c r="IM124" s="125"/>
      <c r="IN124" s="125"/>
      <c r="IO124" s="125"/>
      <c r="IP124" s="125"/>
      <c r="IQ124" s="125"/>
      <c r="IR124" s="125"/>
      <c r="IS124" s="125"/>
      <c r="IT124" s="125"/>
      <c r="IU124" s="125"/>
      <c r="IV124" s="125"/>
      <c r="IW124" s="125"/>
      <c r="IX124" s="125"/>
      <c r="IY124" s="125"/>
      <c r="IZ124" s="125"/>
      <c r="JA124" s="125"/>
      <c r="JB124" s="125"/>
      <c r="JC124" s="125"/>
      <c r="JD124" s="125"/>
      <c r="JE124" s="125"/>
      <c r="JF124" s="125"/>
      <c r="JG124" s="125"/>
      <c r="JH124" s="125"/>
      <c r="JI124" s="125"/>
      <c r="JJ124" s="125"/>
      <c r="JK124" s="125"/>
      <c r="JL124" s="125"/>
      <c r="JM124" s="125"/>
      <c r="JN124" s="125"/>
      <c r="JO124" s="125"/>
      <c r="JP124" s="125"/>
      <c r="JQ124" s="125"/>
      <c r="JR124" s="125"/>
      <c r="JS124" s="125"/>
      <c r="JT124" s="125"/>
      <c r="JU124" s="125"/>
      <c r="JV124" s="125"/>
      <c r="JW124" s="125"/>
      <c r="JX124" s="125"/>
      <c r="JY124" s="125"/>
      <c r="JZ124" s="125"/>
      <c r="KA124" s="125"/>
      <c r="KB124" s="125"/>
      <c r="KC124" s="125"/>
      <c r="KD124" s="125"/>
      <c r="KE124" s="125"/>
      <c r="KF124" s="125"/>
      <c r="KG124" s="125"/>
      <c r="KH124" s="125"/>
      <c r="KI124" s="125"/>
      <c r="KJ124" s="125"/>
      <c r="KK124" s="125"/>
      <c r="KL124" s="125"/>
      <c r="KM124" s="125"/>
      <c r="KN124" s="125"/>
      <c r="KO124" s="125"/>
      <c r="KP124" s="125"/>
      <c r="KQ124" s="125"/>
      <c r="KR124" s="125"/>
      <c r="KS124" s="125"/>
      <c r="KT124" s="125"/>
      <c r="KU124" s="125"/>
      <c r="KV124" s="125"/>
      <c r="KW124" s="125"/>
      <c r="KX124" s="125"/>
      <c r="KY124" s="125"/>
      <c r="KZ124" s="125"/>
      <c r="LA124" s="125"/>
      <c r="LB124" s="125"/>
      <c r="LC124" s="125"/>
      <c r="LD124" s="125"/>
      <c r="LE124" s="125"/>
      <c r="LF124" s="125"/>
      <c r="LG124" s="125"/>
      <c r="LH124" s="125"/>
      <c r="LI124" s="125"/>
      <c r="LJ124" s="125"/>
      <c r="LK124" s="125"/>
      <c r="LL124" s="125"/>
      <c r="LM124" s="125"/>
      <c r="LN124" s="125"/>
      <c r="LO124" s="125"/>
      <c r="LP124" s="125"/>
      <c r="LQ124" s="125"/>
      <c r="LR124" s="125"/>
      <c r="LS124" s="125"/>
      <c r="LT124" s="125"/>
      <c r="LU124" s="125"/>
      <c r="LV124" s="125"/>
      <c r="LW124" s="125"/>
      <c r="LX124" s="125"/>
      <c r="LY124" s="125"/>
      <c r="LZ124" s="125"/>
      <c r="MA124" s="125"/>
      <c r="MB124" s="125"/>
      <c r="MC124" s="125"/>
      <c r="MD124" s="125"/>
      <c r="ME124" s="125"/>
      <c r="MF124" s="125"/>
      <c r="MG124" s="125"/>
      <c r="MH124" s="125"/>
      <c r="MI124" s="125"/>
      <c r="MJ124" s="125"/>
      <c r="MK124" s="125"/>
      <c r="ML124" s="125"/>
      <c r="MM124" s="125"/>
      <c r="MN124" s="125"/>
      <c r="MO124" s="125"/>
      <c r="MP124" s="125"/>
      <c r="MQ124" s="125"/>
      <c r="MR124" s="125"/>
      <c r="MS124" s="125"/>
      <c r="MT124" s="125"/>
      <c r="MU124" s="125"/>
      <c r="MV124" s="125"/>
      <c r="MW124" s="125"/>
      <c r="MX124" s="125"/>
      <c r="MY124" s="125"/>
      <c r="MZ124" s="125"/>
      <c r="NA124" s="125"/>
      <c r="NB124" s="125"/>
      <c r="NC124" s="125"/>
      <c r="ND124" s="125"/>
      <c r="NE124" s="125"/>
      <c r="NF124" s="125"/>
      <c r="NG124" s="125"/>
      <c r="NH124" s="125"/>
      <c r="NI124" s="125"/>
      <c r="NJ124" s="125"/>
      <c r="NK124" s="125"/>
      <c r="NL124" s="125"/>
      <c r="NM124" s="125"/>
      <c r="NN124" s="125"/>
      <c r="NO124" s="125"/>
      <c r="NP124" s="125"/>
      <c r="NQ124" s="125"/>
      <c r="NR124" s="125"/>
      <c r="NS124" s="125"/>
      <c r="NT124" s="125"/>
      <c r="NU124" s="125"/>
      <c r="NV124" s="125"/>
      <c r="NW124" s="125"/>
      <c r="NX124" s="125"/>
      <c r="NY124" s="125"/>
      <c r="NZ124" s="125"/>
      <c r="OA124" s="125"/>
      <c r="OB124" s="125"/>
      <c r="OC124" s="125"/>
      <c r="OD124" s="125"/>
      <c r="OE124" s="125"/>
      <c r="OF124" s="125"/>
      <c r="OG124" s="125"/>
      <c r="OH124" s="125"/>
      <c r="OI124" s="125"/>
      <c r="OJ124" s="125"/>
      <c r="OK124" s="125"/>
      <c r="OL124" s="125"/>
      <c r="OM124" s="125"/>
      <c r="ON124" s="125"/>
      <c r="OO124" s="125"/>
      <c r="OP124" s="125"/>
      <c r="OQ124" s="125"/>
      <c r="OR124" s="125"/>
      <c r="OS124" s="125"/>
      <c r="OT124" s="125"/>
      <c r="OU124" s="125"/>
      <c r="OV124" s="125"/>
      <c r="OW124" s="125"/>
      <c r="OX124" s="125"/>
      <c r="OY124" s="125"/>
      <c r="OZ124" s="125"/>
      <c r="PA124" s="125"/>
      <c r="PB124" s="125"/>
      <c r="PC124" s="125"/>
      <c r="PD124" s="125"/>
      <c r="PE124" s="125"/>
      <c r="PF124" s="125"/>
      <c r="PG124" s="125"/>
      <c r="PH124" s="125"/>
      <c r="PI124" s="125"/>
      <c r="PJ124" s="125"/>
      <c r="PK124" s="125"/>
      <c r="PL124" s="125"/>
      <c r="PM124" s="125"/>
      <c r="PN124" s="125"/>
      <c r="PO124" s="125"/>
      <c r="PP124" s="125"/>
      <c r="PQ124" s="125"/>
      <c r="PR124" s="125"/>
      <c r="PS124" s="125"/>
      <c r="PT124" s="125"/>
      <c r="PU124" s="125"/>
      <c r="PV124" s="125"/>
      <c r="PW124" s="125"/>
      <c r="PX124" s="125"/>
      <c r="PY124" s="125"/>
      <c r="PZ124" s="125"/>
      <c r="QA124" s="125"/>
      <c r="QB124" s="125"/>
      <c r="QC124" s="125"/>
      <c r="QD124" s="125"/>
      <c r="QE124" s="125"/>
      <c r="QF124" s="125"/>
      <c r="QG124" s="125"/>
      <c r="QH124" s="125"/>
      <c r="QI124" s="125"/>
      <c r="QJ124" s="125"/>
      <c r="QK124" s="125"/>
      <c r="QL124" s="125"/>
      <c r="QM124" s="125"/>
      <c r="QN124" s="125"/>
      <c r="QO124" s="125"/>
      <c r="QP124" s="125"/>
      <c r="QQ124" s="125"/>
      <c r="QR124" s="125"/>
      <c r="QS124" s="125"/>
      <c r="QT124" s="125"/>
      <c r="QU124" s="125"/>
      <c r="QV124" s="125"/>
      <c r="QW124" s="125"/>
      <c r="QX124" s="125"/>
      <c r="QY124" s="125"/>
      <c r="QZ124" s="125"/>
      <c r="RA124" s="125"/>
      <c r="RB124" s="125"/>
      <c r="RC124" s="125"/>
      <c r="RD124" s="125"/>
      <c r="RE124" s="125"/>
      <c r="RF124" s="125"/>
      <c r="RG124" s="125"/>
      <c r="RH124" s="125"/>
      <c r="RI124" s="125"/>
      <c r="RJ124" s="125"/>
      <c r="RK124" s="125"/>
      <c r="RL124" s="125"/>
      <c r="RM124" s="125"/>
      <c r="RN124" s="125"/>
      <c r="RO124" s="125"/>
      <c r="RP124" s="125"/>
      <c r="RQ124" s="125"/>
      <c r="RR124" s="125"/>
      <c r="RS124" s="125"/>
      <c r="RT124" s="125"/>
      <c r="RU124" s="125"/>
      <c r="RV124" s="125"/>
      <c r="RW124" s="125"/>
      <c r="RX124" s="125"/>
      <c r="RY124" s="125"/>
      <c r="RZ124" s="125"/>
      <c r="SA124" s="125"/>
      <c r="SB124" s="125"/>
      <c r="SC124" s="125"/>
      <c r="SD124" s="125"/>
      <c r="SE124" s="125"/>
      <c r="SF124" s="125"/>
      <c r="SG124" s="125"/>
      <c r="SH124" s="125"/>
      <c r="SI124" s="125"/>
      <c r="SJ124" s="125"/>
      <c r="SK124" s="125"/>
      <c r="SL124" s="125"/>
      <c r="SM124" s="125"/>
      <c r="SN124" s="125"/>
      <c r="SO124" s="125"/>
      <c r="SP124" s="125"/>
      <c r="SQ124" s="125"/>
      <c r="SR124" s="125"/>
      <c r="SS124" s="125"/>
      <c r="ST124" s="125"/>
      <c r="SU124" s="125"/>
      <c r="SV124" s="125"/>
      <c r="SW124" s="125"/>
      <c r="SX124" s="125"/>
      <c r="SY124" s="125"/>
      <c r="SZ124" s="125"/>
      <c r="TA124" s="125"/>
      <c r="TB124" s="125"/>
      <c r="TC124" s="125"/>
      <c r="TD124" s="125"/>
      <c r="TE124" s="125"/>
      <c r="TF124" s="125"/>
      <c r="TG124" s="125"/>
      <c r="TH124" s="125"/>
      <c r="TI124" s="125"/>
      <c r="TJ124" s="125"/>
      <c r="TK124" s="125"/>
      <c r="TL124" s="125"/>
      <c r="TM124" s="125"/>
      <c r="TN124" s="125"/>
      <c r="TO124" s="125"/>
      <c r="TP124" s="125"/>
      <c r="TQ124" s="125"/>
      <c r="TR124" s="125"/>
      <c r="TS124" s="125"/>
      <c r="TT124" s="125"/>
      <c r="TU124" s="125"/>
      <c r="TV124" s="125"/>
      <c r="TW124" s="125"/>
      <c r="TX124" s="125"/>
      <c r="TY124" s="125"/>
      <c r="TZ124" s="125"/>
      <c r="UA124" s="125"/>
      <c r="UB124" s="125"/>
      <c r="UC124" s="125"/>
      <c r="UD124" s="125"/>
      <c r="UE124" s="125"/>
      <c r="UF124" s="125"/>
      <c r="UG124" s="125"/>
      <c r="UH124" s="125"/>
      <c r="UI124" s="125"/>
      <c r="UJ124" s="125"/>
      <c r="UK124" s="125"/>
      <c r="UL124" s="125"/>
      <c r="UM124" s="125"/>
      <c r="UN124" s="125"/>
      <c r="UO124" s="125"/>
      <c r="UP124" s="125"/>
      <c r="UQ124" s="125"/>
      <c r="UR124" s="125"/>
      <c r="US124" s="125"/>
      <c r="UT124" s="125"/>
      <c r="UU124" s="125"/>
      <c r="UV124" s="125"/>
      <c r="UW124" s="125"/>
      <c r="UX124" s="125"/>
      <c r="UY124" s="125"/>
      <c r="UZ124" s="125"/>
      <c r="VA124" s="125"/>
      <c r="VB124" s="125"/>
      <c r="VC124" s="125"/>
      <c r="VD124" s="125"/>
      <c r="VE124" s="125"/>
      <c r="VF124" s="125"/>
      <c r="VG124" s="125"/>
      <c r="VH124" s="125"/>
      <c r="VI124" s="125"/>
      <c r="VJ124" s="125"/>
      <c r="VK124" s="125"/>
      <c r="VL124" s="125"/>
      <c r="VM124" s="125"/>
      <c r="VN124" s="125"/>
      <c r="VO124" s="125"/>
      <c r="VP124" s="125"/>
      <c r="VQ124" s="125"/>
      <c r="VR124" s="125"/>
      <c r="VS124" s="125"/>
      <c r="VT124" s="125"/>
      <c r="VU124" s="125"/>
      <c r="VV124" s="125"/>
      <c r="VW124" s="125"/>
      <c r="VX124" s="125"/>
      <c r="VY124" s="125"/>
      <c r="VZ124" s="125"/>
      <c r="WA124" s="125"/>
      <c r="WB124" s="125"/>
      <c r="WC124" s="125"/>
      <c r="WD124" s="125"/>
      <c r="WE124" s="125"/>
      <c r="WF124" s="125"/>
      <c r="WG124" s="125"/>
      <c r="WH124" s="125"/>
      <c r="WI124" s="125"/>
      <c r="WJ124" s="125"/>
      <c r="WK124" s="125"/>
      <c r="WL124" s="125"/>
      <c r="WM124" s="125"/>
      <c r="WN124" s="125"/>
      <c r="WO124" s="125"/>
      <c r="WP124" s="125"/>
      <c r="WQ124" s="125"/>
      <c r="WR124" s="125"/>
      <c r="WS124" s="125"/>
      <c r="WT124" s="125"/>
      <c r="WU124" s="125"/>
      <c r="WV124" s="125"/>
      <c r="WW124" s="125"/>
      <c r="WX124" s="125"/>
      <c r="WY124" s="125"/>
      <c r="WZ124" s="125"/>
      <c r="XA124" s="125"/>
      <c r="XB124" s="125"/>
      <c r="XC124" s="125"/>
      <c r="XD124" s="125"/>
      <c r="XE124" s="125"/>
      <c r="XF124" s="125"/>
      <c r="XG124" s="125"/>
      <c r="XH124" s="125"/>
      <c r="XI124" s="125"/>
      <c r="XJ124" s="125"/>
      <c r="XK124" s="125"/>
      <c r="XL124" s="125"/>
      <c r="XM124" s="125"/>
      <c r="XN124" s="125"/>
      <c r="XO124" s="125"/>
      <c r="XP124" s="125"/>
      <c r="XQ124" s="125"/>
      <c r="XR124" s="125"/>
      <c r="XS124" s="125"/>
      <c r="XT124" s="125"/>
      <c r="XU124" s="125"/>
      <c r="XV124" s="125"/>
      <c r="XW124" s="125"/>
      <c r="XX124" s="125"/>
      <c r="XY124" s="125"/>
      <c r="XZ124" s="125"/>
      <c r="YA124" s="125"/>
      <c r="YB124" s="125"/>
      <c r="YC124" s="125"/>
      <c r="YD124" s="125"/>
      <c r="YE124" s="125"/>
      <c r="YF124" s="125"/>
      <c r="YG124" s="125"/>
      <c r="YH124" s="125"/>
      <c r="YI124" s="125"/>
      <c r="YJ124" s="125"/>
      <c r="YK124" s="125"/>
      <c r="YL124" s="125"/>
      <c r="YM124" s="125"/>
      <c r="YN124" s="125"/>
      <c r="YO124" s="125"/>
      <c r="YP124" s="125"/>
      <c r="YQ124" s="125"/>
      <c r="YR124" s="125"/>
      <c r="YS124" s="125"/>
      <c r="YT124" s="125"/>
      <c r="YU124" s="125"/>
      <c r="YV124" s="125"/>
      <c r="YW124" s="125"/>
      <c r="YX124" s="125"/>
      <c r="YY124" s="125"/>
      <c r="YZ124" s="125"/>
      <c r="ZA124" s="125"/>
      <c r="ZB124" s="125"/>
      <c r="ZC124" s="125"/>
      <c r="ZD124" s="125"/>
      <c r="ZE124" s="125"/>
      <c r="ZF124" s="125"/>
      <c r="ZG124" s="125"/>
      <c r="ZH124" s="125"/>
      <c r="ZI124" s="125"/>
      <c r="ZJ124" s="125"/>
      <c r="ZK124" s="125"/>
      <c r="ZL124" s="125"/>
      <c r="ZM124" s="125"/>
      <c r="ZN124" s="125"/>
      <c r="ZO124" s="125"/>
      <c r="ZP124" s="125"/>
      <c r="ZQ124" s="125"/>
      <c r="ZR124" s="125"/>
      <c r="ZS124" s="125"/>
      <c r="ZT124" s="125"/>
      <c r="ZU124" s="125"/>
      <c r="ZV124" s="125"/>
      <c r="ZW124" s="125"/>
      <c r="ZX124" s="125"/>
      <c r="ZY124" s="125"/>
      <c r="ZZ124" s="125"/>
      <c r="AAA124" s="125"/>
      <c r="AAB124" s="125"/>
      <c r="AAC124" s="125"/>
      <c r="AAD124" s="125"/>
      <c r="AAE124" s="125"/>
      <c r="AAF124" s="125"/>
      <c r="AAG124" s="125"/>
      <c r="AAH124" s="125"/>
      <c r="AAI124" s="125"/>
      <c r="AAJ124" s="125"/>
      <c r="AAK124" s="125"/>
      <c r="AAL124" s="125"/>
      <c r="AAM124" s="125"/>
      <c r="AAN124" s="125"/>
      <c r="AAO124" s="125"/>
      <c r="AAP124" s="125"/>
      <c r="AAQ124" s="125"/>
      <c r="AAR124" s="125"/>
      <c r="AAS124" s="125"/>
      <c r="AAT124" s="125"/>
      <c r="AAU124" s="125"/>
      <c r="AAV124" s="125"/>
      <c r="AAW124" s="125"/>
      <c r="AAX124" s="125"/>
      <c r="AAY124" s="125"/>
      <c r="AAZ124" s="125"/>
      <c r="ABA124" s="125"/>
      <c r="ABB124" s="125"/>
      <c r="ABC124" s="125"/>
      <c r="ABD124" s="125"/>
      <c r="ABE124" s="125"/>
      <c r="ABF124" s="125"/>
      <c r="ABG124" s="125"/>
      <c r="ABH124" s="125"/>
      <c r="ABI124" s="125"/>
      <c r="ABJ124" s="125"/>
      <c r="ABK124" s="125"/>
      <c r="ABL124" s="125"/>
      <c r="ABM124" s="125"/>
      <c r="ABN124" s="125"/>
      <c r="ABO124" s="125"/>
      <c r="ABP124" s="125"/>
      <c r="ABQ124" s="125"/>
      <c r="ABR124" s="125"/>
      <c r="ABS124" s="125"/>
      <c r="ABT124" s="125"/>
      <c r="ABU124" s="125"/>
      <c r="ABV124" s="125"/>
      <c r="ABW124" s="125"/>
      <c r="ABX124" s="125"/>
      <c r="ABY124" s="125"/>
      <c r="ABZ124" s="125"/>
      <c r="ACA124" s="125"/>
      <c r="ACB124" s="125"/>
      <c r="ACC124" s="125"/>
      <c r="ACD124" s="125"/>
      <c r="ACE124" s="125"/>
      <c r="ACF124" s="125"/>
      <c r="ACG124" s="125"/>
      <c r="ACH124" s="125"/>
      <c r="ACI124" s="125"/>
      <c r="ACJ124" s="125"/>
      <c r="ACK124" s="125"/>
      <c r="ACL124" s="125"/>
      <c r="ACM124" s="125"/>
      <c r="ACN124" s="125"/>
      <c r="ACO124" s="125"/>
      <c r="ACP124" s="125"/>
      <c r="ACQ124" s="125"/>
      <c r="ACR124" s="125"/>
      <c r="ACS124" s="125"/>
      <c r="ACT124" s="125"/>
      <c r="ACU124" s="125"/>
      <c r="ACV124" s="125"/>
      <c r="ACW124" s="125"/>
      <c r="ACX124" s="125"/>
      <c r="ACY124" s="125"/>
      <c r="ACZ124" s="125"/>
      <c r="ADA124" s="125"/>
      <c r="ADB124" s="125"/>
      <c r="ADC124" s="125"/>
      <c r="ADD124" s="125"/>
      <c r="ADE124" s="125"/>
      <c r="ADF124" s="125"/>
      <c r="ADG124" s="125"/>
      <c r="ADH124" s="125"/>
      <c r="ADI124" s="125"/>
      <c r="ADJ124" s="125"/>
      <c r="ADK124" s="125"/>
      <c r="ADL124" s="125"/>
      <c r="ADM124" s="125"/>
      <c r="ADN124" s="125"/>
      <c r="ADO124" s="125"/>
      <c r="ADP124" s="125"/>
      <c r="ADQ124" s="125"/>
      <c r="ADR124" s="125"/>
      <c r="ADS124" s="125"/>
      <c r="ADT124" s="125"/>
      <c r="ADU124" s="125"/>
      <c r="ADV124" s="125"/>
      <c r="ADW124" s="125"/>
      <c r="ADX124" s="125"/>
      <c r="ADY124" s="125"/>
      <c r="ADZ124" s="125"/>
      <c r="AEA124" s="125"/>
      <c r="AEB124" s="125"/>
      <c r="AEC124" s="125"/>
      <c r="AED124" s="125"/>
      <c r="AEE124" s="125"/>
      <c r="AEF124" s="125"/>
      <c r="AEG124" s="125"/>
      <c r="AEH124" s="125"/>
      <c r="AEI124" s="125"/>
      <c r="AEJ124" s="125"/>
      <c r="AEK124" s="125"/>
      <c r="AEL124" s="125"/>
      <c r="AEM124" s="125"/>
      <c r="AEN124" s="125"/>
      <c r="AEO124" s="125"/>
      <c r="AEP124" s="125"/>
      <c r="AEQ124" s="125"/>
      <c r="AER124" s="125"/>
      <c r="AES124" s="125"/>
      <c r="AET124" s="125"/>
      <c r="AEU124" s="125"/>
      <c r="AEV124" s="125"/>
      <c r="AEW124" s="125"/>
      <c r="AEX124" s="125"/>
      <c r="AEY124" s="125"/>
      <c r="AEZ124" s="125"/>
      <c r="AFA124" s="125"/>
      <c r="AFB124" s="125"/>
      <c r="AFC124" s="125"/>
      <c r="AFD124" s="125"/>
      <c r="AFE124" s="125"/>
      <c r="AFF124" s="125"/>
      <c r="AFG124" s="125"/>
      <c r="AFH124" s="125"/>
      <c r="AFI124" s="125"/>
      <c r="AFJ124" s="125"/>
      <c r="AFK124" s="125"/>
      <c r="AFL124" s="125"/>
      <c r="AFM124" s="125"/>
      <c r="AFN124" s="125"/>
      <c r="AFO124" s="125"/>
      <c r="AFP124" s="125"/>
      <c r="AFQ124" s="125"/>
      <c r="AFR124" s="125"/>
      <c r="AFS124" s="125"/>
      <c r="AFT124" s="125"/>
      <c r="AFU124" s="125"/>
      <c r="AFV124" s="125"/>
      <c r="AFW124" s="125"/>
      <c r="AFX124" s="125"/>
      <c r="AFY124" s="125"/>
      <c r="AFZ124" s="125"/>
      <c r="AGA124" s="125"/>
    </row>
    <row r="125" spans="1:859" s="86" customFormat="1" ht="22.5" x14ac:dyDescent="0.2">
      <c r="A125" s="205" t="str">
        <f ca="1">IF((O125="X"),"■",IF(OR((O125&gt;=120),(O125="N/A")),"▲",IF(AND((O125&gt;=90),(O125&lt;120)),"►",IF(AND((O125&lt;90),(O125&gt;=0)),"◄",IF((O125&lt;0),"▼","")))))</f>
        <v>■</v>
      </c>
      <c r="B125" s="239" t="s">
        <v>20</v>
      </c>
      <c r="C125" s="239" t="s">
        <v>753</v>
      </c>
      <c r="D125" s="239" t="s">
        <v>22</v>
      </c>
      <c r="E125" s="239" t="s">
        <v>754</v>
      </c>
      <c r="F125" s="239" t="s">
        <v>755</v>
      </c>
      <c r="G125" s="240" t="s">
        <v>756</v>
      </c>
      <c r="H125" s="241" t="s">
        <v>757</v>
      </c>
      <c r="I125" s="242">
        <v>1200000</v>
      </c>
      <c r="L125" s="239" t="s">
        <v>519</v>
      </c>
      <c r="M125" s="243"/>
      <c r="N125" s="244">
        <v>41119</v>
      </c>
      <c r="O125" s="239" t="str">
        <f ca="1">IF((N125="INDETERMINADO"),"N/A",IF((L125="ENCERRADO"),"X",(N125-TODAY())))</f>
        <v>X</v>
      </c>
      <c r="P125" s="239" t="s">
        <v>65</v>
      </c>
      <c r="Q125" s="245" t="s">
        <v>758</v>
      </c>
      <c r="R125" s="239" t="s">
        <v>30</v>
      </c>
      <c r="S125" s="239" t="s">
        <v>30</v>
      </c>
      <c r="T125" s="239" t="s">
        <v>30</v>
      </c>
      <c r="U125" s="239" t="s">
        <v>30</v>
      </c>
      <c r="V125" s="239" t="str">
        <f>HYPERLINK("www.emater.df.gov.br","VISUALIZAR")</f>
        <v>VISUALIZAR</v>
      </c>
      <c r="W125" s="184"/>
      <c r="X125" s="365"/>
      <c r="Y125" s="365"/>
      <c r="Z125" s="365"/>
      <c r="AA125" s="365"/>
      <c r="AB125" s="366"/>
      <c r="AC125" s="366"/>
      <c r="AD125" s="366"/>
      <c r="AE125" s="366"/>
      <c r="AF125" s="366"/>
      <c r="AG125" s="366"/>
      <c r="AH125" s="125"/>
      <c r="AI125" s="125"/>
      <c r="AJ125" s="362"/>
      <c r="AK125" s="362"/>
      <c r="AL125" s="362"/>
      <c r="AM125" s="362"/>
      <c r="AN125" s="362"/>
      <c r="AO125" s="362"/>
      <c r="AP125" s="362"/>
      <c r="AQ125" s="362"/>
      <c r="AR125" s="362"/>
      <c r="AS125" s="362"/>
      <c r="AT125" s="362"/>
      <c r="AU125" s="362"/>
      <c r="AV125" s="362"/>
      <c r="AW125" s="362"/>
      <c r="AX125" s="362"/>
      <c r="AY125" s="362"/>
      <c r="AZ125" s="362"/>
      <c r="BA125" s="362"/>
      <c r="BB125" s="362"/>
      <c r="BC125" s="362"/>
      <c r="BD125" s="362"/>
      <c r="BE125" s="362"/>
      <c r="BF125" s="362"/>
      <c r="BG125" s="362"/>
      <c r="BH125" s="362"/>
      <c r="BI125" s="362"/>
      <c r="BJ125" s="362"/>
      <c r="BK125" s="362"/>
      <c r="BL125" s="362"/>
      <c r="BM125" s="362"/>
      <c r="BN125" s="362"/>
      <c r="BO125" s="362"/>
      <c r="BP125" s="362"/>
      <c r="BQ125" s="362"/>
      <c r="BR125" s="362"/>
      <c r="BS125" s="362"/>
      <c r="BT125" s="362"/>
      <c r="BU125" s="362"/>
      <c r="BV125" s="362"/>
      <c r="BW125" s="362"/>
      <c r="BX125" s="362"/>
      <c r="BY125" s="362"/>
      <c r="BZ125" s="362"/>
      <c r="CA125" s="362"/>
      <c r="CB125" s="362"/>
      <c r="CC125" s="362"/>
      <c r="CD125" s="362"/>
      <c r="CE125" s="362"/>
      <c r="CF125" s="362"/>
      <c r="CG125" s="362"/>
      <c r="CH125" s="362"/>
      <c r="CI125" s="362"/>
      <c r="CJ125" s="362"/>
      <c r="CK125" s="362"/>
      <c r="CL125" s="362"/>
      <c r="CM125" s="362"/>
      <c r="CN125" s="362"/>
      <c r="CO125" s="362"/>
      <c r="CP125" s="362"/>
      <c r="CQ125" s="362"/>
      <c r="CR125" s="362"/>
      <c r="CS125" s="362"/>
      <c r="CT125" s="362"/>
      <c r="CU125" s="362"/>
      <c r="CV125" s="362"/>
      <c r="CW125" s="362"/>
      <c r="CX125" s="362"/>
      <c r="CY125" s="362"/>
      <c r="CZ125" s="362"/>
      <c r="DA125" s="362"/>
      <c r="DB125" s="362"/>
      <c r="DC125" s="362"/>
      <c r="DD125" s="362"/>
      <c r="DE125" s="362"/>
      <c r="DF125" s="362"/>
      <c r="DG125" s="362"/>
      <c r="DH125" s="362"/>
      <c r="DI125" s="362"/>
      <c r="DJ125" s="362"/>
      <c r="DK125" s="362"/>
      <c r="DL125" s="362"/>
      <c r="DM125" s="362"/>
      <c r="DN125" s="362"/>
      <c r="DO125" s="362"/>
      <c r="DP125" s="362"/>
      <c r="DQ125" s="362"/>
      <c r="DR125" s="362"/>
      <c r="DS125" s="362"/>
      <c r="DT125" s="362"/>
      <c r="DU125" s="362"/>
      <c r="DV125" s="362"/>
      <c r="DW125" s="362"/>
      <c r="DX125" s="362"/>
      <c r="DY125" s="362"/>
      <c r="DZ125" s="362"/>
      <c r="EA125" s="362"/>
      <c r="EB125" s="362"/>
      <c r="EC125" s="362"/>
      <c r="ED125" s="362"/>
      <c r="EE125" s="362"/>
      <c r="EF125" s="362"/>
      <c r="EG125" s="362"/>
      <c r="EH125" s="362"/>
      <c r="EI125" s="362"/>
      <c r="EJ125" s="362"/>
      <c r="EK125" s="362"/>
      <c r="EL125" s="362"/>
      <c r="EM125" s="362"/>
      <c r="EN125" s="362"/>
      <c r="EO125" s="362"/>
      <c r="EP125" s="362"/>
      <c r="EQ125" s="362"/>
      <c r="ER125" s="362"/>
      <c r="ES125" s="362"/>
      <c r="ET125" s="362"/>
      <c r="EU125" s="362"/>
      <c r="EV125" s="362"/>
      <c r="EW125" s="362"/>
      <c r="EX125" s="362"/>
      <c r="EY125" s="362"/>
      <c r="EZ125" s="362"/>
      <c r="FA125" s="362"/>
      <c r="FB125" s="362"/>
      <c r="FC125" s="362"/>
      <c r="FD125" s="362"/>
      <c r="FE125" s="362"/>
      <c r="FF125" s="362"/>
      <c r="FG125" s="362"/>
      <c r="FH125" s="362"/>
      <c r="FI125" s="362"/>
      <c r="FJ125" s="362"/>
      <c r="FK125" s="362"/>
      <c r="FL125" s="362"/>
      <c r="FM125" s="362"/>
      <c r="FN125" s="362"/>
      <c r="FO125" s="362"/>
      <c r="FP125" s="362"/>
      <c r="FQ125" s="362"/>
      <c r="FR125" s="362"/>
      <c r="FS125" s="362"/>
      <c r="FT125" s="362"/>
      <c r="FU125" s="362"/>
      <c r="FV125" s="362"/>
      <c r="FW125" s="362"/>
      <c r="FX125" s="362"/>
      <c r="FY125" s="362"/>
      <c r="FZ125" s="362"/>
      <c r="GA125" s="362"/>
      <c r="GB125" s="362"/>
      <c r="GC125" s="362"/>
      <c r="GD125" s="362"/>
      <c r="GE125" s="362"/>
      <c r="GF125" s="362"/>
      <c r="GG125" s="362"/>
      <c r="GH125" s="362"/>
      <c r="GI125" s="362"/>
      <c r="GJ125" s="362"/>
      <c r="GK125" s="362"/>
      <c r="GL125" s="362"/>
      <c r="GM125" s="362"/>
      <c r="GN125" s="362"/>
      <c r="GO125" s="362"/>
      <c r="GP125" s="362"/>
      <c r="GQ125" s="362"/>
      <c r="GR125" s="362"/>
      <c r="GS125" s="362"/>
      <c r="GT125" s="362"/>
      <c r="GU125" s="362"/>
      <c r="GV125" s="362"/>
      <c r="GW125" s="362"/>
      <c r="GX125" s="362"/>
      <c r="GY125" s="362"/>
      <c r="GZ125" s="362"/>
      <c r="HA125" s="362"/>
      <c r="HB125" s="362"/>
      <c r="HC125" s="362"/>
      <c r="HD125" s="362"/>
      <c r="HE125" s="362"/>
      <c r="HF125" s="362"/>
      <c r="HG125" s="362"/>
      <c r="HH125" s="362"/>
      <c r="HI125" s="362"/>
      <c r="HJ125" s="362"/>
      <c r="HK125" s="362"/>
      <c r="HL125" s="362"/>
      <c r="HM125" s="362"/>
      <c r="HN125" s="362"/>
      <c r="HO125" s="362"/>
      <c r="HP125" s="362"/>
      <c r="HQ125" s="362"/>
      <c r="HR125" s="362"/>
      <c r="HS125" s="362"/>
      <c r="HT125" s="362"/>
      <c r="HU125" s="362"/>
      <c r="HV125" s="362"/>
      <c r="HW125" s="362"/>
      <c r="HX125" s="362"/>
      <c r="HY125" s="362"/>
      <c r="HZ125" s="362"/>
      <c r="IA125" s="362"/>
      <c r="IB125" s="362"/>
      <c r="IC125" s="362"/>
      <c r="ID125" s="362"/>
      <c r="IE125" s="362"/>
      <c r="IF125" s="362"/>
      <c r="IG125" s="362"/>
      <c r="IH125" s="362"/>
      <c r="II125" s="362"/>
      <c r="IJ125" s="362"/>
      <c r="IK125" s="362"/>
      <c r="IL125" s="362"/>
      <c r="IM125" s="362"/>
      <c r="IN125" s="362"/>
      <c r="IO125" s="362"/>
      <c r="IP125" s="362"/>
      <c r="IQ125" s="362"/>
      <c r="IR125" s="362"/>
      <c r="IS125" s="362"/>
      <c r="IT125" s="362"/>
      <c r="IU125" s="362"/>
      <c r="IV125" s="362"/>
      <c r="IW125" s="362"/>
      <c r="IX125" s="362"/>
      <c r="IY125" s="362"/>
      <c r="IZ125" s="362"/>
      <c r="JA125" s="362"/>
      <c r="JB125" s="362"/>
      <c r="JC125" s="362"/>
      <c r="JD125" s="362"/>
      <c r="JE125" s="362"/>
      <c r="JF125" s="362"/>
      <c r="JG125" s="362"/>
      <c r="JH125" s="362"/>
      <c r="JI125" s="362"/>
      <c r="JJ125" s="362"/>
      <c r="JK125" s="362"/>
      <c r="JL125" s="362"/>
      <c r="JM125" s="362"/>
      <c r="JN125" s="362"/>
      <c r="JO125" s="362"/>
      <c r="JP125" s="362"/>
      <c r="JQ125" s="362"/>
      <c r="JR125" s="362"/>
      <c r="JS125" s="362"/>
      <c r="JT125" s="362"/>
      <c r="JU125" s="362"/>
      <c r="JV125" s="362"/>
      <c r="JW125" s="362"/>
      <c r="JX125" s="362"/>
      <c r="JY125" s="362"/>
      <c r="JZ125" s="362"/>
      <c r="KA125" s="362"/>
      <c r="KB125" s="362"/>
      <c r="KC125" s="362"/>
      <c r="KD125" s="362"/>
      <c r="KE125" s="362"/>
      <c r="KF125" s="362"/>
      <c r="KG125" s="362"/>
      <c r="KH125" s="362"/>
      <c r="KI125" s="362"/>
      <c r="KJ125" s="362"/>
      <c r="KK125" s="362"/>
      <c r="KL125" s="362"/>
      <c r="KM125" s="362"/>
      <c r="KN125" s="362"/>
      <c r="KO125" s="362"/>
      <c r="KP125" s="362"/>
      <c r="KQ125" s="362"/>
      <c r="KR125" s="362"/>
      <c r="KS125" s="362"/>
      <c r="KT125" s="362"/>
      <c r="KU125" s="362"/>
      <c r="KV125" s="362"/>
      <c r="KW125" s="362"/>
      <c r="KX125" s="362"/>
      <c r="KY125" s="362"/>
      <c r="KZ125" s="362"/>
      <c r="LA125" s="362"/>
      <c r="LB125" s="362"/>
      <c r="LC125" s="362"/>
      <c r="LD125" s="362"/>
      <c r="LE125" s="362"/>
      <c r="LF125" s="362"/>
      <c r="LG125" s="362"/>
      <c r="LH125" s="362"/>
      <c r="LI125" s="362"/>
      <c r="LJ125" s="362"/>
      <c r="LK125" s="362"/>
      <c r="LL125" s="362"/>
      <c r="LM125" s="362"/>
      <c r="LN125" s="362"/>
      <c r="LO125" s="362"/>
      <c r="LP125" s="362"/>
      <c r="LQ125" s="362"/>
      <c r="LR125" s="362"/>
      <c r="LS125" s="362"/>
      <c r="LT125" s="362"/>
      <c r="LU125" s="362"/>
      <c r="LV125" s="362"/>
      <c r="LW125" s="362"/>
      <c r="LX125" s="362"/>
      <c r="LY125" s="362"/>
      <c r="LZ125" s="362"/>
      <c r="MA125" s="362"/>
      <c r="MB125" s="362"/>
      <c r="MC125" s="362"/>
      <c r="MD125" s="362"/>
      <c r="ME125" s="362"/>
      <c r="MF125" s="362"/>
      <c r="MG125" s="362"/>
      <c r="MH125" s="362"/>
      <c r="MI125" s="362"/>
      <c r="MJ125" s="362"/>
      <c r="MK125" s="362"/>
      <c r="ML125" s="362"/>
      <c r="MM125" s="362"/>
      <c r="MN125" s="362"/>
      <c r="MO125" s="362"/>
      <c r="MP125" s="362"/>
      <c r="MQ125" s="362"/>
      <c r="MR125" s="362"/>
      <c r="MS125" s="362"/>
      <c r="MT125" s="362"/>
      <c r="MU125" s="362"/>
      <c r="MV125" s="362"/>
      <c r="MW125" s="362"/>
      <c r="MX125" s="362"/>
      <c r="MY125" s="362"/>
      <c r="MZ125" s="362"/>
      <c r="NA125" s="362"/>
      <c r="NB125" s="362"/>
      <c r="NC125" s="362"/>
      <c r="ND125" s="362"/>
      <c r="NE125" s="362"/>
      <c r="NF125" s="362"/>
      <c r="NG125" s="362"/>
      <c r="NH125" s="362"/>
      <c r="NI125" s="362"/>
      <c r="NJ125" s="362"/>
      <c r="NK125" s="362"/>
      <c r="NL125" s="362"/>
      <c r="NM125" s="362"/>
      <c r="NN125" s="362"/>
      <c r="NO125" s="362"/>
      <c r="NP125" s="362"/>
      <c r="NQ125" s="362"/>
      <c r="NR125" s="362"/>
      <c r="NS125" s="362"/>
      <c r="NT125" s="362"/>
      <c r="NU125" s="362"/>
      <c r="NV125" s="362"/>
      <c r="NW125" s="362"/>
      <c r="NX125" s="362"/>
      <c r="NY125" s="362"/>
      <c r="NZ125" s="362"/>
      <c r="OA125" s="362"/>
      <c r="OB125" s="362"/>
      <c r="OC125" s="362"/>
      <c r="OD125" s="362"/>
      <c r="OE125" s="362"/>
      <c r="OF125" s="362"/>
      <c r="OG125" s="362"/>
      <c r="OH125" s="362"/>
      <c r="OI125" s="362"/>
      <c r="OJ125" s="362"/>
      <c r="OK125" s="362"/>
      <c r="OL125" s="362"/>
      <c r="OM125" s="362"/>
      <c r="ON125" s="362"/>
      <c r="OO125" s="362"/>
      <c r="OP125" s="362"/>
      <c r="OQ125" s="362"/>
      <c r="OR125" s="362"/>
      <c r="OS125" s="362"/>
      <c r="OT125" s="362"/>
      <c r="OU125" s="362"/>
      <c r="OV125" s="362"/>
      <c r="OW125" s="362"/>
      <c r="OX125" s="362"/>
      <c r="OY125" s="362"/>
      <c r="OZ125" s="362"/>
      <c r="PA125" s="362"/>
      <c r="PB125" s="362"/>
      <c r="PC125" s="362"/>
      <c r="PD125" s="362"/>
      <c r="PE125" s="362"/>
      <c r="PF125" s="362"/>
      <c r="PG125" s="362"/>
      <c r="PH125" s="362"/>
      <c r="PI125" s="362"/>
      <c r="PJ125" s="362"/>
      <c r="PK125" s="362"/>
      <c r="PL125" s="362"/>
      <c r="PM125" s="362"/>
      <c r="PN125" s="362"/>
      <c r="PO125" s="362"/>
      <c r="PP125" s="362"/>
      <c r="PQ125" s="362"/>
      <c r="PR125" s="362"/>
      <c r="PS125" s="362"/>
      <c r="PT125" s="362"/>
      <c r="PU125" s="362"/>
      <c r="PV125" s="362"/>
      <c r="PW125" s="362"/>
      <c r="PX125" s="362"/>
      <c r="PY125" s="362"/>
      <c r="PZ125" s="362"/>
      <c r="QA125" s="362"/>
      <c r="QB125" s="362"/>
      <c r="QC125" s="362"/>
      <c r="QD125" s="362"/>
      <c r="QE125" s="362"/>
      <c r="QF125" s="362"/>
      <c r="QG125" s="362"/>
      <c r="QH125" s="362"/>
      <c r="QI125" s="362"/>
      <c r="QJ125" s="362"/>
      <c r="QK125" s="362"/>
      <c r="QL125" s="362"/>
      <c r="QM125" s="362"/>
      <c r="QN125" s="362"/>
      <c r="QO125" s="362"/>
      <c r="QP125" s="362"/>
      <c r="QQ125" s="362"/>
      <c r="QR125" s="362"/>
      <c r="QS125" s="362"/>
      <c r="QT125" s="362"/>
      <c r="QU125" s="362"/>
      <c r="QV125" s="362"/>
      <c r="QW125" s="362"/>
      <c r="QX125" s="362"/>
      <c r="QY125" s="362"/>
      <c r="QZ125" s="362"/>
      <c r="RA125" s="362"/>
      <c r="RB125" s="362"/>
      <c r="RC125" s="362"/>
      <c r="RD125" s="362"/>
      <c r="RE125" s="362"/>
      <c r="RF125" s="362"/>
      <c r="RG125" s="362"/>
      <c r="RH125" s="362"/>
      <c r="RI125" s="362"/>
      <c r="RJ125" s="362"/>
      <c r="RK125" s="362"/>
      <c r="RL125" s="362"/>
      <c r="RM125" s="362"/>
      <c r="RN125" s="362"/>
      <c r="RO125" s="362"/>
      <c r="RP125" s="362"/>
      <c r="RQ125" s="362"/>
      <c r="RR125" s="362"/>
      <c r="RS125" s="362"/>
      <c r="RT125" s="362"/>
      <c r="RU125" s="362"/>
      <c r="RV125" s="362"/>
      <c r="RW125" s="362"/>
      <c r="RX125" s="362"/>
      <c r="RY125" s="362"/>
      <c r="RZ125" s="362"/>
      <c r="SA125" s="362"/>
      <c r="SB125" s="362"/>
      <c r="SC125" s="362"/>
      <c r="SD125" s="362"/>
      <c r="SE125" s="362"/>
      <c r="SF125" s="362"/>
      <c r="SG125" s="362"/>
      <c r="SH125" s="362"/>
      <c r="SI125" s="362"/>
      <c r="SJ125" s="362"/>
      <c r="SK125" s="362"/>
      <c r="SL125" s="362"/>
      <c r="SM125" s="362"/>
      <c r="SN125" s="362"/>
      <c r="SO125" s="362"/>
      <c r="SP125" s="362"/>
      <c r="SQ125" s="362"/>
      <c r="SR125" s="362"/>
      <c r="SS125" s="362"/>
      <c r="ST125" s="362"/>
      <c r="SU125" s="362"/>
      <c r="SV125" s="362"/>
      <c r="SW125" s="362"/>
      <c r="SX125" s="362"/>
      <c r="SY125" s="362"/>
      <c r="SZ125" s="362"/>
      <c r="TA125" s="362"/>
      <c r="TB125" s="362"/>
      <c r="TC125" s="362"/>
      <c r="TD125" s="362"/>
      <c r="TE125" s="362"/>
      <c r="TF125" s="362"/>
      <c r="TG125" s="362"/>
      <c r="TH125" s="362"/>
      <c r="TI125" s="362"/>
      <c r="TJ125" s="362"/>
      <c r="TK125" s="362"/>
      <c r="TL125" s="362"/>
      <c r="TM125" s="362"/>
      <c r="TN125" s="362"/>
      <c r="TO125" s="362"/>
      <c r="TP125" s="362"/>
      <c r="TQ125" s="362"/>
      <c r="TR125" s="362"/>
      <c r="TS125" s="362"/>
      <c r="TT125" s="362"/>
      <c r="TU125" s="362"/>
      <c r="TV125" s="362"/>
      <c r="TW125" s="362"/>
      <c r="TX125" s="362"/>
      <c r="TY125" s="362"/>
      <c r="TZ125" s="362"/>
      <c r="UA125" s="362"/>
      <c r="UB125" s="362"/>
      <c r="UC125" s="362"/>
      <c r="UD125" s="362"/>
      <c r="UE125" s="362"/>
      <c r="UF125" s="362"/>
      <c r="UG125" s="362"/>
      <c r="UH125" s="362"/>
      <c r="UI125" s="362"/>
      <c r="UJ125" s="362"/>
      <c r="UK125" s="362"/>
      <c r="UL125" s="362"/>
      <c r="UM125" s="362"/>
      <c r="UN125" s="362"/>
      <c r="UO125" s="362"/>
      <c r="UP125" s="362"/>
      <c r="UQ125" s="362"/>
      <c r="UR125" s="362"/>
      <c r="US125" s="362"/>
      <c r="UT125" s="362"/>
      <c r="UU125" s="362"/>
      <c r="UV125" s="362"/>
      <c r="UW125" s="362"/>
      <c r="UX125" s="362"/>
      <c r="UY125" s="362"/>
      <c r="UZ125" s="362"/>
      <c r="VA125" s="362"/>
      <c r="VB125" s="362"/>
      <c r="VC125" s="362"/>
      <c r="VD125" s="362"/>
      <c r="VE125" s="362"/>
      <c r="VF125" s="362"/>
      <c r="VG125" s="362"/>
      <c r="VH125" s="362"/>
      <c r="VI125" s="362"/>
      <c r="VJ125" s="362"/>
      <c r="VK125" s="362"/>
      <c r="VL125" s="362"/>
      <c r="VM125" s="362"/>
      <c r="VN125" s="362"/>
      <c r="VO125" s="362"/>
      <c r="VP125" s="362"/>
      <c r="VQ125" s="362"/>
      <c r="VR125" s="362"/>
      <c r="VS125" s="362"/>
      <c r="VT125" s="362"/>
      <c r="VU125" s="362"/>
      <c r="VV125" s="362"/>
      <c r="VW125" s="362"/>
      <c r="VX125" s="362"/>
      <c r="VY125" s="362"/>
      <c r="VZ125" s="362"/>
      <c r="WA125" s="362"/>
      <c r="WB125" s="362"/>
      <c r="WC125" s="362"/>
      <c r="WD125" s="362"/>
      <c r="WE125" s="362"/>
      <c r="WF125" s="362"/>
      <c r="WG125" s="362"/>
      <c r="WH125" s="362"/>
      <c r="WI125" s="362"/>
      <c r="WJ125" s="362"/>
      <c r="WK125" s="362"/>
      <c r="WL125" s="362"/>
      <c r="WM125" s="362"/>
      <c r="WN125" s="362"/>
      <c r="WO125" s="362"/>
      <c r="WP125" s="362"/>
      <c r="WQ125" s="362"/>
      <c r="WR125" s="362"/>
      <c r="WS125" s="362"/>
      <c r="WT125" s="362"/>
      <c r="WU125" s="362"/>
      <c r="WV125" s="362"/>
      <c r="WW125" s="362"/>
      <c r="WX125" s="362"/>
      <c r="WY125" s="362"/>
      <c r="WZ125" s="362"/>
      <c r="XA125" s="362"/>
      <c r="XB125" s="362"/>
      <c r="XC125" s="362"/>
      <c r="XD125" s="362"/>
      <c r="XE125" s="362"/>
      <c r="XF125" s="362"/>
      <c r="XG125" s="362"/>
      <c r="XH125" s="362"/>
      <c r="XI125" s="362"/>
      <c r="XJ125" s="362"/>
      <c r="XK125" s="362"/>
      <c r="XL125" s="362"/>
      <c r="XM125" s="362"/>
      <c r="XN125" s="362"/>
      <c r="XO125" s="362"/>
      <c r="XP125" s="362"/>
      <c r="XQ125" s="362"/>
      <c r="XR125" s="362"/>
      <c r="XS125" s="362"/>
      <c r="XT125" s="362"/>
      <c r="XU125" s="362"/>
      <c r="XV125" s="362"/>
      <c r="XW125" s="362"/>
      <c r="XX125" s="362"/>
      <c r="XY125" s="362"/>
      <c r="XZ125" s="362"/>
      <c r="YA125" s="362"/>
      <c r="YB125" s="362"/>
      <c r="YC125" s="362"/>
      <c r="YD125" s="362"/>
      <c r="YE125" s="362"/>
      <c r="YF125" s="362"/>
      <c r="YG125" s="362"/>
      <c r="YH125" s="362"/>
      <c r="YI125" s="362"/>
      <c r="YJ125" s="362"/>
      <c r="YK125" s="362"/>
      <c r="YL125" s="362"/>
      <c r="YM125" s="362"/>
      <c r="YN125" s="362"/>
      <c r="YO125" s="362"/>
      <c r="YP125" s="362"/>
      <c r="YQ125" s="362"/>
      <c r="YR125" s="362"/>
      <c r="YS125" s="362"/>
      <c r="YT125" s="362"/>
      <c r="YU125" s="362"/>
      <c r="YV125" s="362"/>
      <c r="YW125" s="362"/>
      <c r="YX125" s="362"/>
      <c r="YY125" s="362"/>
      <c r="YZ125" s="362"/>
      <c r="ZA125" s="362"/>
      <c r="ZB125" s="362"/>
      <c r="ZC125" s="362"/>
      <c r="ZD125" s="362"/>
      <c r="ZE125" s="362"/>
      <c r="ZF125" s="362"/>
      <c r="ZG125" s="362"/>
      <c r="ZH125" s="362"/>
      <c r="ZI125" s="362"/>
      <c r="ZJ125" s="362"/>
      <c r="ZK125" s="362"/>
      <c r="ZL125" s="362"/>
      <c r="ZM125" s="362"/>
      <c r="ZN125" s="362"/>
      <c r="ZO125" s="362"/>
      <c r="ZP125" s="362"/>
      <c r="ZQ125" s="362"/>
      <c r="ZR125" s="362"/>
      <c r="ZS125" s="362"/>
      <c r="ZT125" s="362"/>
      <c r="ZU125" s="362"/>
      <c r="ZV125" s="362"/>
      <c r="ZW125" s="362"/>
      <c r="ZX125" s="362"/>
      <c r="ZY125" s="362"/>
      <c r="ZZ125" s="362"/>
      <c r="AAA125" s="362"/>
      <c r="AAB125" s="362"/>
      <c r="AAC125" s="362"/>
      <c r="AAD125" s="362"/>
      <c r="AAE125" s="362"/>
      <c r="AAF125" s="362"/>
      <c r="AAG125" s="362"/>
      <c r="AAH125" s="362"/>
      <c r="AAI125" s="362"/>
      <c r="AAJ125" s="362"/>
      <c r="AAK125" s="362"/>
      <c r="AAL125" s="362"/>
      <c r="AAM125" s="362"/>
      <c r="AAN125" s="362"/>
      <c r="AAO125" s="362"/>
      <c r="AAP125" s="362"/>
      <c r="AAQ125" s="362"/>
      <c r="AAR125" s="362"/>
      <c r="AAS125" s="362"/>
      <c r="AAT125" s="362"/>
      <c r="AAU125" s="362"/>
      <c r="AAV125" s="362"/>
      <c r="AAW125" s="362"/>
      <c r="AAX125" s="362"/>
      <c r="AAY125" s="362"/>
      <c r="AAZ125" s="362"/>
      <c r="ABA125" s="362"/>
      <c r="ABB125" s="362"/>
      <c r="ABC125" s="362"/>
      <c r="ABD125" s="362"/>
      <c r="ABE125" s="362"/>
      <c r="ABF125" s="362"/>
      <c r="ABG125" s="362"/>
      <c r="ABH125" s="362"/>
      <c r="ABI125" s="362"/>
      <c r="ABJ125" s="362"/>
      <c r="ABK125" s="362"/>
      <c r="ABL125" s="362"/>
      <c r="ABM125" s="362"/>
      <c r="ABN125" s="362"/>
      <c r="ABO125" s="362"/>
      <c r="ABP125" s="362"/>
      <c r="ABQ125" s="362"/>
      <c r="ABR125" s="362"/>
      <c r="ABS125" s="362"/>
      <c r="ABT125" s="362"/>
      <c r="ABU125" s="362"/>
      <c r="ABV125" s="362"/>
      <c r="ABW125" s="362"/>
      <c r="ABX125" s="362"/>
      <c r="ABY125" s="362"/>
      <c r="ABZ125" s="362"/>
      <c r="ACA125" s="362"/>
      <c r="ACB125" s="362"/>
      <c r="ACC125" s="362"/>
      <c r="ACD125" s="362"/>
      <c r="ACE125" s="362"/>
      <c r="ACF125" s="362"/>
      <c r="ACG125" s="362"/>
      <c r="ACH125" s="362"/>
      <c r="ACI125" s="362"/>
      <c r="ACJ125" s="362"/>
      <c r="ACK125" s="362"/>
      <c r="ACL125" s="362"/>
      <c r="ACM125" s="362"/>
      <c r="ACN125" s="362"/>
      <c r="ACO125" s="362"/>
      <c r="ACP125" s="362"/>
      <c r="ACQ125" s="362"/>
      <c r="ACR125" s="362"/>
      <c r="ACS125" s="362"/>
      <c r="ACT125" s="362"/>
      <c r="ACU125" s="362"/>
      <c r="ACV125" s="362"/>
      <c r="ACW125" s="362"/>
      <c r="ACX125" s="362"/>
      <c r="ACY125" s="362"/>
      <c r="ACZ125" s="362"/>
      <c r="ADA125" s="362"/>
      <c r="ADB125" s="362"/>
      <c r="ADC125" s="362"/>
      <c r="ADD125" s="362"/>
      <c r="ADE125" s="362"/>
      <c r="ADF125" s="362"/>
      <c r="ADG125" s="362"/>
      <c r="ADH125" s="362"/>
      <c r="ADI125" s="362"/>
      <c r="ADJ125" s="362"/>
      <c r="ADK125" s="362"/>
      <c r="ADL125" s="362"/>
      <c r="ADM125" s="362"/>
      <c r="ADN125" s="362"/>
      <c r="ADO125" s="362"/>
      <c r="ADP125" s="362"/>
      <c r="ADQ125" s="362"/>
      <c r="ADR125" s="362"/>
      <c r="ADS125" s="362"/>
      <c r="ADT125" s="362"/>
      <c r="ADU125" s="362"/>
      <c r="ADV125" s="362"/>
      <c r="ADW125" s="362"/>
      <c r="ADX125" s="362"/>
      <c r="ADY125" s="362"/>
      <c r="ADZ125" s="362"/>
      <c r="AEA125" s="362"/>
      <c r="AEB125" s="362"/>
      <c r="AEC125" s="362"/>
      <c r="AED125" s="362"/>
      <c r="AEE125" s="362"/>
      <c r="AEF125" s="362"/>
      <c r="AEG125" s="362"/>
      <c r="AEH125" s="362"/>
      <c r="AEI125" s="362"/>
      <c r="AEJ125" s="362"/>
      <c r="AEK125" s="362"/>
      <c r="AEL125" s="362"/>
      <c r="AEM125" s="362"/>
      <c r="AEN125" s="362"/>
      <c r="AEO125" s="362"/>
      <c r="AEP125" s="362"/>
      <c r="AEQ125" s="362"/>
      <c r="AER125" s="362"/>
      <c r="AES125" s="362"/>
      <c r="AET125" s="362"/>
      <c r="AEU125" s="362"/>
      <c r="AEV125" s="362"/>
      <c r="AEW125" s="362"/>
      <c r="AEX125" s="362"/>
      <c r="AEY125" s="362"/>
      <c r="AEZ125" s="362"/>
      <c r="AFA125" s="362"/>
      <c r="AFB125" s="362"/>
      <c r="AFC125" s="362"/>
      <c r="AFD125" s="362"/>
      <c r="AFE125" s="362"/>
      <c r="AFF125" s="362"/>
      <c r="AFG125" s="362"/>
      <c r="AFH125" s="362"/>
      <c r="AFI125" s="362"/>
      <c r="AFJ125" s="362"/>
      <c r="AFK125" s="362"/>
      <c r="AFL125" s="362"/>
      <c r="AFM125" s="362"/>
      <c r="AFN125" s="362"/>
      <c r="AFO125" s="362"/>
      <c r="AFP125" s="362"/>
      <c r="AFQ125" s="362"/>
      <c r="AFR125" s="362"/>
      <c r="AFS125" s="362"/>
      <c r="AFT125" s="362"/>
      <c r="AFU125" s="362"/>
      <c r="AFV125" s="362"/>
      <c r="AFW125" s="362"/>
      <c r="AFX125" s="362"/>
      <c r="AFY125" s="362"/>
      <c r="AFZ125" s="362"/>
      <c r="AGA125" s="362"/>
    </row>
    <row r="126" spans="1:859" s="86" customFormat="1" ht="22.5" x14ac:dyDescent="0.2">
      <c r="A126" s="205" t="str">
        <f ca="1">IF((O126="X"),"■",IF(OR((O126&gt;=120),(O126="N/A")),"▲",IF(AND((O126&gt;=90),(O126&lt;120)),"►",IF(AND((O126&lt;90),(O126&gt;=0)),"◄",IF((O126&lt;0),"▼","")))))</f>
        <v>■</v>
      </c>
      <c r="B126" s="239" t="s">
        <v>20</v>
      </c>
      <c r="C126" s="239" t="s">
        <v>747</v>
      </c>
      <c r="D126" s="239" t="s">
        <v>22</v>
      </c>
      <c r="E126" s="239" t="s">
        <v>748</v>
      </c>
      <c r="F126" s="239" t="s">
        <v>749</v>
      </c>
      <c r="G126" s="240" t="s">
        <v>750</v>
      </c>
      <c r="H126" s="241" t="s">
        <v>751</v>
      </c>
      <c r="I126" s="242">
        <v>200000</v>
      </c>
      <c r="L126" s="239" t="s">
        <v>519</v>
      </c>
      <c r="M126" s="243"/>
      <c r="N126" s="244">
        <v>41039</v>
      </c>
      <c r="O126" s="239" t="str">
        <f ca="1">IF((N126="INDETERMINADO"),"N/A",IF((L126="ENCERRADO"),"X",(N126-TODAY())))</f>
        <v>X</v>
      </c>
      <c r="P126" s="239"/>
      <c r="Q126" s="245" t="s">
        <v>752</v>
      </c>
      <c r="R126" s="239" t="s">
        <v>30</v>
      </c>
      <c r="S126" s="239" t="s">
        <v>30</v>
      </c>
      <c r="T126" s="239" t="s">
        <v>30</v>
      </c>
      <c r="U126" s="239" t="s">
        <v>30</v>
      </c>
      <c r="V126" s="239" t="str">
        <f>HYPERLINK("www.emater.df.gov.br","VISUALIZAR")</f>
        <v>VISUALIZAR</v>
      </c>
      <c r="W126" s="184"/>
      <c r="X126" s="363"/>
      <c r="Y126" s="365"/>
      <c r="Z126" s="365"/>
      <c r="AA126" s="365"/>
      <c r="AB126" s="366"/>
      <c r="AC126" s="366"/>
      <c r="AD126" s="366"/>
      <c r="AE126" s="366"/>
      <c r="AF126" s="366"/>
      <c r="AG126" s="366"/>
      <c r="AH126" s="125"/>
      <c r="AI126" s="125"/>
      <c r="AJ126" s="362"/>
      <c r="AK126" s="362"/>
      <c r="AL126" s="362"/>
      <c r="AM126" s="362"/>
      <c r="AN126" s="362"/>
      <c r="AO126" s="362"/>
      <c r="AP126" s="362"/>
      <c r="AQ126" s="362"/>
      <c r="AR126" s="362"/>
      <c r="AS126" s="362"/>
      <c r="AT126" s="362"/>
      <c r="AU126" s="362"/>
      <c r="AV126" s="362"/>
      <c r="AW126" s="362"/>
      <c r="AX126" s="362"/>
      <c r="AY126" s="362"/>
      <c r="AZ126" s="362"/>
      <c r="BA126" s="362"/>
      <c r="BB126" s="362"/>
      <c r="BC126" s="362"/>
      <c r="BD126" s="362"/>
      <c r="BE126" s="362"/>
      <c r="BF126" s="362"/>
      <c r="BG126" s="362"/>
      <c r="BH126" s="362"/>
      <c r="BI126" s="362"/>
      <c r="BJ126" s="362"/>
      <c r="BK126" s="362"/>
      <c r="BL126" s="362"/>
      <c r="BM126" s="362"/>
      <c r="BN126" s="362"/>
      <c r="BO126" s="362"/>
      <c r="BP126" s="362"/>
      <c r="BQ126" s="362"/>
      <c r="BR126" s="362"/>
      <c r="BS126" s="362"/>
      <c r="BT126" s="362"/>
      <c r="BU126" s="362"/>
      <c r="BV126" s="362"/>
      <c r="BW126" s="362"/>
      <c r="BX126" s="362"/>
      <c r="BY126" s="362"/>
      <c r="BZ126" s="362"/>
      <c r="CA126" s="362"/>
      <c r="CB126" s="362"/>
      <c r="CC126" s="362"/>
      <c r="CD126" s="362"/>
      <c r="CE126" s="362"/>
      <c r="CF126" s="362"/>
      <c r="CG126" s="362"/>
      <c r="CH126" s="362"/>
      <c r="CI126" s="362"/>
      <c r="CJ126" s="362"/>
      <c r="CK126" s="362"/>
      <c r="CL126" s="362"/>
      <c r="CM126" s="362"/>
      <c r="CN126" s="362"/>
      <c r="CO126" s="362"/>
      <c r="CP126" s="362"/>
      <c r="CQ126" s="362"/>
      <c r="CR126" s="362"/>
      <c r="CS126" s="362"/>
      <c r="CT126" s="362"/>
      <c r="CU126" s="362"/>
      <c r="CV126" s="362"/>
      <c r="CW126" s="362"/>
      <c r="CX126" s="362"/>
      <c r="CY126" s="362"/>
      <c r="CZ126" s="362"/>
      <c r="DA126" s="362"/>
      <c r="DB126" s="362"/>
      <c r="DC126" s="362"/>
      <c r="DD126" s="362"/>
      <c r="DE126" s="362"/>
      <c r="DF126" s="362"/>
      <c r="DG126" s="362"/>
      <c r="DH126" s="362"/>
      <c r="DI126" s="362"/>
      <c r="DJ126" s="362"/>
      <c r="DK126" s="362"/>
      <c r="DL126" s="362"/>
      <c r="DM126" s="362"/>
      <c r="DN126" s="362"/>
      <c r="DO126" s="362"/>
      <c r="DP126" s="362"/>
      <c r="DQ126" s="362"/>
      <c r="DR126" s="362"/>
      <c r="DS126" s="362"/>
      <c r="DT126" s="362"/>
      <c r="DU126" s="362"/>
      <c r="DV126" s="362"/>
      <c r="DW126" s="362"/>
      <c r="DX126" s="362"/>
      <c r="DY126" s="362"/>
      <c r="DZ126" s="362"/>
      <c r="EA126" s="362"/>
      <c r="EB126" s="362"/>
      <c r="EC126" s="362"/>
      <c r="ED126" s="362"/>
      <c r="EE126" s="362"/>
      <c r="EF126" s="362"/>
      <c r="EG126" s="362"/>
      <c r="EH126" s="362"/>
      <c r="EI126" s="362"/>
      <c r="EJ126" s="362"/>
      <c r="EK126" s="362"/>
      <c r="EL126" s="362"/>
      <c r="EM126" s="362"/>
      <c r="EN126" s="362"/>
      <c r="EO126" s="362"/>
      <c r="EP126" s="362"/>
      <c r="EQ126" s="362"/>
      <c r="ER126" s="362"/>
      <c r="ES126" s="362"/>
      <c r="ET126" s="362"/>
      <c r="EU126" s="362"/>
      <c r="EV126" s="362"/>
      <c r="EW126" s="362"/>
      <c r="EX126" s="362"/>
      <c r="EY126" s="362"/>
      <c r="EZ126" s="362"/>
      <c r="FA126" s="362"/>
      <c r="FB126" s="362"/>
      <c r="FC126" s="362"/>
      <c r="FD126" s="362"/>
      <c r="FE126" s="362"/>
      <c r="FF126" s="362"/>
      <c r="FG126" s="362"/>
      <c r="FH126" s="362"/>
      <c r="FI126" s="362"/>
      <c r="FJ126" s="362"/>
      <c r="FK126" s="362"/>
      <c r="FL126" s="362"/>
      <c r="FM126" s="362"/>
      <c r="FN126" s="362"/>
      <c r="FO126" s="362"/>
      <c r="FP126" s="362"/>
      <c r="FQ126" s="362"/>
      <c r="FR126" s="362"/>
      <c r="FS126" s="362"/>
      <c r="FT126" s="362"/>
      <c r="FU126" s="362"/>
      <c r="FV126" s="362"/>
      <c r="FW126" s="362"/>
      <c r="FX126" s="362"/>
      <c r="FY126" s="362"/>
      <c r="FZ126" s="362"/>
      <c r="GA126" s="362"/>
      <c r="GB126" s="362"/>
      <c r="GC126" s="362"/>
      <c r="GD126" s="362"/>
      <c r="GE126" s="362"/>
      <c r="GF126" s="362"/>
      <c r="GG126" s="362"/>
      <c r="GH126" s="362"/>
      <c r="GI126" s="362"/>
      <c r="GJ126" s="362"/>
      <c r="GK126" s="362"/>
      <c r="GL126" s="362"/>
      <c r="GM126" s="362"/>
      <c r="GN126" s="362"/>
      <c r="GO126" s="362"/>
      <c r="GP126" s="362"/>
      <c r="GQ126" s="362"/>
      <c r="GR126" s="362"/>
      <c r="GS126" s="362"/>
      <c r="GT126" s="362"/>
      <c r="GU126" s="362"/>
      <c r="GV126" s="362"/>
      <c r="GW126" s="362"/>
      <c r="GX126" s="362"/>
      <c r="GY126" s="362"/>
      <c r="GZ126" s="362"/>
      <c r="HA126" s="362"/>
      <c r="HB126" s="362"/>
      <c r="HC126" s="362"/>
      <c r="HD126" s="362"/>
      <c r="HE126" s="362"/>
      <c r="HF126" s="362"/>
      <c r="HG126" s="362"/>
      <c r="HH126" s="362"/>
      <c r="HI126" s="362"/>
      <c r="HJ126" s="362"/>
      <c r="HK126" s="362"/>
      <c r="HL126" s="362"/>
      <c r="HM126" s="362"/>
      <c r="HN126" s="362"/>
      <c r="HO126" s="362"/>
      <c r="HP126" s="362"/>
      <c r="HQ126" s="362"/>
      <c r="HR126" s="362"/>
      <c r="HS126" s="362"/>
      <c r="HT126" s="362"/>
      <c r="HU126" s="362"/>
      <c r="HV126" s="362"/>
      <c r="HW126" s="362"/>
      <c r="HX126" s="362"/>
      <c r="HY126" s="362"/>
      <c r="HZ126" s="362"/>
      <c r="IA126" s="362"/>
      <c r="IB126" s="362"/>
      <c r="IC126" s="362"/>
      <c r="ID126" s="362"/>
      <c r="IE126" s="362"/>
      <c r="IF126" s="362"/>
      <c r="IG126" s="362"/>
      <c r="IH126" s="362"/>
      <c r="II126" s="362"/>
      <c r="IJ126" s="362"/>
      <c r="IK126" s="362"/>
      <c r="IL126" s="362"/>
      <c r="IM126" s="362"/>
      <c r="IN126" s="362"/>
      <c r="IO126" s="362"/>
      <c r="IP126" s="362"/>
      <c r="IQ126" s="362"/>
      <c r="IR126" s="362"/>
      <c r="IS126" s="362"/>
      <c r="IT126" s="362"/>
      <c r="IU126" s="362"/>
      <c r="IV126" s="362"/>
      <c r="IW126" s="362"/>
      <c r="IX126" s="362"/>
      <c r="IY126" s="362"/>
      <c r="IZ126" s="362"/>
      <c r="JA126" s="362"/>
      <c r="JB126" s="362"/>
      <c r="JC126" s="362"/>
      <c r="JD126" s="362"/>
      <c r="JE126" s="362"/>
      <c r="JF126" s="362"/>
      <c r="JG126" s="362"/>
      <c r="JH126" s="362"/>
      <c r="JI126" s="362"/>
      <c r="JJ126" s="362"/>
      <c r="JK126" s="362"/>
      <c r="JL126" s="362"/>
      <c r="JM126" s="362"/>
      <c r="JN126" s="362"/>
      <c r="JO126" s="362"/>
      <c r="JP126" s="362"/>
      <c r="JQ126" s="362"/>
      <c r="JR126" s="362"/>
      <c r="JS126" s="362"/>
      <c r="JT126" s="362"/>
      <c r="JU126" s="362"/>
      <c r="JV126" s="362"/>
      <c r="JW126" s="362"/>
      <c r="JX126" s="362"/>
      <c r="JY126" s="362"/>
      <c r="JZ126" s="362"/>
      <c r="KA126" s="362"/>
      <c r="KB126" s="362"/>
      <c r="KC126" s="362"/>
      <c r="KD126" s="362"/>
      <c r="KE126" s="362"/>
      <c r="KF126" s="362"/>
      <c r="KG126" s="362"/>
      <c r="KH126" s="362"/>
      <c r="KI126" s="362"/>
      <c r="KJ126" s="362"/>
      <c r="KK126" s="362"/>
      <c r="KL126" s="362"/>
      <c r="KM126" s="362"/>
      <c r="KN126" s="362"/>
      <c r="KO126" s="362"/>
      <c r="KP126" s="362"/>
      <c r="KQ126" s="362"/>
      <c r="KR126" s="362"/>
      <c r="KS126" s="362"/>
      <c r="KT126" s="362"/>
      <c r="KU126" s="362"/>
      <c r="KV126" s="362"/>
      <c r="KW126" s="362"/>
      <c r="KX126" s="362"/>
      <c r="KY126" s="362"/>
      <c r="KZ126" s="362"/>
      <c r="LA126" s="362"/>
      <c r="LB126" s="362"/>
      <c r="LC126" s="362"/>
      <c r="LD126" s="362"/>
      <c r="LE126" s="362"/>
      <c r="LF126" s="362"/>
      <c r="LG126" s="362"/>
      <c r="LH126" s="362"/>
      <c r="LI126" s="362"/>
      <c r="LJ126" s="362"/>
      <c r="LK126" s="362"/>
      <c r="LL126" s="362"/>
      <c r="LM126" s="362"/>
      <c r="LN126" s="362"/>
      <c r="LO126" s="362"/>
      <c r="LP126" s="362"/>
      <c r="LQ126" s="362"/>
      <c r="LR126" s="362"/>
      <c r="LS126" s="362"/>
      <c r="LT126" s="362"/>
      <c r="LU126" s="362"/>
      <c r="LV126" s="362"/>
      <c r="LW126" s="362"/>
      <c r="LX126" s="362"/>
      <c r="LY126" s="362"/>
      <c r="LZ126" s="362"/>
      <c r="MA126" s="362"/>
      <c r="MB126" s="362"/>
      <c r="MC126" s="362"/>
      <c r="MD126" s="362"/>
      <c r="ME126" s="362"/>
      <c r="MF126" s="362"/>
      <c r="MG126" s="362"/>
      <c r="MH126" s="362"/>
      <c r="MI126" s="362"/>
      <c r="MJ126" s="362"/>
      <c r="MK126" s="362"/>
      <c r="ML126" s="362"/>
      <c r="MM126" s="362"/>
      <c r="MN126" s="362"/>
      <c r="MO126" s="362"/>
      <c r="MP126" s="362"/>
      <c r="MQ126" s="362"/>
      <c r="MR126" s="362"/>
      <c r="MS126" s="362"/>
      <c r="MT126" s="362"/>
      <c r="MU126" s="362"/>
      <c r="MV126" s="362"/>
      <c r="MW126" s="362"/>
      <c r="MX126" s="362"/>
      <c r="MY126" s="362"/>
      <c r="MZ126" s="362"/>
      <c r="NA126" s="362"/>
      <c r="NB126" s="362"/>
      <c r="NC126" s="362"/>
      <c r="ND126" s="362"/>
      <c r="NE126" s="362"/>
      <c r="NF126" s="362"/>
      <c r="NG126" s="362"/>
      <c r="NH126" s="362"/>
      <c r="NI126" s="362"/>
      <c r="NJ126" s="362"/>
      <c r="NK126" s="362"/>
      <c r="NL126" s="362"/>
      <c r="NM126" s="362"/>
      <c r="NN126" s="362"/>
      <c r="NO126" s="362"/>
      <c r="NP126" s="362"/>
      <c r="NQ126" s="362"/>
      <c r="NR126" s="362"/>
      <c r="NS126" s="362"/>
      <c r="NT126" s="362"/>
      <c r="NU126" s="362"/>
      <c r="NV126" s="362"/>
      <c r="NW126" s="362"/>
      <c r="NX126" s="362"/>
      <c r="NY126" s="362"/>
      <c r="NZ126" s="362"/>
      <c r="OA126" s="362"/>
      <c r="OB126" s="362"/>
      <c r="OC126" s="362"/>
      <c r="OD126" s="362"/>
      <c r="OE126" s="362"/>
      <c r="OF126" s="362"/>
      <c r="OG126" s="362"/>
      <c r="OH126" s="362"/>
      <c r="OI126" s="362"/>
      <c r="OJ126" s="362"/>
      <c r="OK126" s="362"/>
      <c r="OL126" s="362"/>
      <c r="OM126" s="362"/>
      <c r="ON126" s="362"/>
      <c r="OO126" s="362"/>
      <c r="OP126" s="362"/>
      <c r="OQ126" s="362"/>
      <c r="OR126" s="362"/>
      <c r="OS126" s="362"/>
      <c r="OT126" s="362"/>
      <c r="OU126" s="362"/>
      <c r="OV126" s="362"/>
      <c r="OW126" s="362"/>
      <c r="OX126" s="362"/>
      <c r="OY126" s="362"/>
      <c r="OZ126" s="362"/>
      <c r="PA126" s="362"/>
      <c r="PB126" s="362"/>
      <c r="PC126" s="362"/>
      <c r="PD126" s="362"/>
      <c r="PE126" s="362"/>
      <c r="PF126" s="362"/>
      <c r="PG126" s="362"/>
      <c r="PH126" s="362"/>
      <c r="PI126" s="362"/>
      <c r="PJ126" s="362"/>
      <c r="PK126" s="362"/>
      <c r="PL126" s="362"/>
      <c r="PM126" s="362"/>
      <c r="PN126" s="362"/>
      <c r="PO126" s="362"/>
      <c r="PP126" s="362"/>
      <c r="PQ126" s="362"/>
      <c r="PR126" s="362"/>
      <c r="PS126" s="362"/>
      <c r="PT126" s="362"/>
      <c r="PU126" s="362"/>
      <c r="PV126" s="362"/>
      <c r="PW126" s="362"/>
      <c r="PX126" s="362"/>
      <c r="PY126" s="362"/>
      <c r="PZ126" s="362"/>
      <c r="QA126" s="362"/>
      <c r="QB126" s="362"/>
      <c r="QC126" s="362"/>
      <c r="QD126" s="362"/>
      <c r="QE126" s="362"/>
      <c r="QF126" s="362"/>
      <c r="QG126" s="362"/>
      <c r="QH126" s="362"/>
      <c r="QI126" s="362"/>
      <c r="QJ126" s="362"/>
      <c r="QK126" s="362"/>
      <c r="QL126" s="362"/>
      <c r="QM126" s="362"/>
      <c r="QN126" s="362"/>
      <c r="QO126" s="362"/>
      <c r="QP126" s="362"/>
      <c r="QQ126" s="362"/>
      <c r="QR126" s="362"/>
      <c r="QS126" s="362"/>
      <c r="QT126" s="362"/>
      <c r="QU126" s="362"/>
      <c r="QV126" s="362"/>
      <c r="QW126" s="362"/>
      <c r="QX126" s="362"/>
      <c r="QY126" s="362"/>
      <c r="QZ126" s="362"/>
      <c r="RA126" s="362"/>
      <c r="RB126" s="362"/>
      <c r="RC126" s="362"/>
      <c r="RD126" s="362"/>
      <c r="RE126" s="362"/>
      <c r="RF126" s="362"/>
      <c r="RG126" s="362"/>
      <c r="RH126" s="362"/>
      <c r="RI126" s="362"/>
      <c r="RJ126" s="362"/>
      <c r="RK126" s="362"/>
      <c r="RL126" s="362"/>
      <c r="RM126" s="362"/>
      <c r="RN126" s="362"/>
      <c r="RO126" s="362"/>
      <c r="RP126" s="362"/>
      <c r="RQ126" s="362"/>
      <c r="RR126" s="362"/>
      <c r="RS126" s="362"/>
      <c r="RT126" s="362"/>
      <c r="RU126" s="362"/>
      <c r="RV126" s="362"/>
      <c r="RW126" s="362"/>
      <c r="RX126" s="362"/>
      <c r="RY126" s="362"/>
      <c r="RZ126" s="362"/>
      <c r="SA126" s="362"/>
      <c r="SB126" s="362"/>
      <c r="SC126" s="362"/>
      <c r="SD126" s="362"/>
      <c r="SE126" s="362"/>
      <c r="SF126" s="362"/>
      <c r="SG126" s="362"/>
      <c r="SH126" s="362"/>
      <c r="SI126" s="362"/>
      <c r="SJ126" s="362"/>
      <c r="SK126" s="362"/>
      <c r="SL126" s="362"/>
      <c r="SM126" s="362"/>
      <c r="SN126" s="362"/>
      <c r="SO126" s="362"/>
      <c r="SP126" s="362"/>
      <c r="SQ126" s="362"/>
      <c r="SR126" s="362"/>
      <c r="SS126" s="362"/>
      <c r="ST126" s="362"/>
      <c r="SU126" s="362"/>
      <c r="SV126" s="362"/>
      <c r="SW126" s="362"/>
      <c r="SX126" s="362"/>
      <c r="SY126" s="362"/>
      <c r="SZ126" s="362"/>
      <c r="TA126" s="362"/>
      <c r="TB126" s="362"/>
      <c r="TC126" s="362"/>
      <c r="TD126" s="362"/>
      <c r="TE126" s="362"/>
      <c r="TF126" s="362"/>
      <c r="TG126" s="362"/>
      <c r="TH126" s="362"/>
      <c r="TI126" s="362"/>
      <c r="TJ126" s="362"/>
      <c r="TK126" s="362"/>
      <c r="TL126" s="362"/>
      <c r="TM126" s="362"/>
      <c r="TN126" s="362"/>
      <c r="TO126" s="362"/>
      <c r="TP126" s="362"/>
      <c r="TQ126" s="362"/>
      <c r="TR126" s="362"/>
      <c r="TS126" s="362"/>
      <c r="TT126" s="362"/>
      <c r="TU126" s="362"/>
      <c r="TV126" s="362"/>
      <c r="TW126" s="362"/>
      <c r="TX126" s="362"/>
      <c r="TY126" s="362"/>
      <c r="TZ126" s="362"/>
      <c r="UA126" s="362"/>
      <c r="UB126" s="362"/>
      <c r="UC126" s="362"/>
      <c r="UD126" s="362"/>
      <c r="UE126" s="362"/>
      <c r="UF126" s="362"/>
      <c r="UG126" s="362"/>
      <c r="UH126" s="362"/>
      <c r="UI126" s="362"/>
      <c r="UJ126" s="362"/>
      <c r="UK126" s="362"/>
      <c r="UL126" s="362"/>
      <c r="UM126" s="362"/>
      <c r="UN126" s="362"/>
      <c r="UO126" s="362"/>
      <c r="UP126" s="362"/>
      <c r="UQ126" s="362"/>
      <c r="UR126" s="362"/>
      <c r="US126" s="362"/>
      <c r="UT126" s="362"/>
      <c r="UU126" s="362"/>
      <c r="UV126" s="362"/>
      <c r="UW126" s="362"/>
      <c r="UX126" s="362"/>
      <c r="UY126" s="362"/>
      <c r="UZ126" s="362"/>
      <c r="VA126" s="362"/>
      <c r="VB126" s="362"/>
      <c r="VC126" s="362"/>
      <c r="VD126" s="362"/>
      <c r="VE126" s="362"/>
      <c r="VF126" s="362"/>
      <c r="VG126" s="362"/>
      <c r="VH126" s="362"/>
      <c r="VI126" s="362"/>
      <c r="VJ126" s="362"/>
      <c r="VK126" s="362"/>
      <c r="VL126" s="362"/>
      <c r="VM126" s="362"/>
      <c r="VN126" s="362"/>
      <c r="VO126" s="362"/>
      <c r="VP126" s="362"/>
      <c r="VQ126" s="362"/>
      <c r="VR126" s="362"/>
      <c r="VS126" s="362"/>
      <c r="VT126" s="362"/>
      <c r="VU126" s="362"/>
      <c r="VV126" s="362"/>
      <c r="VW126" s="362"/>
      <c r="VX126" s="362"/>
      <c r="VY126" s="362"/>
      <c r="VZ126" s="362"/>
      <c r="WA126" s="362"/>
      <c r="WB126" s="362"/>
      <c r="WC126" s="362"/>
      <c r="WD126" s="362"/>
      <c r="WE126" s="362"/>
      <c r="WF126" s="362"/>
      <c r="WG126" s="362"/>
      <c r="WH126" s="362"/>
      <c r="WI126" s="362"/>
      <c r="WJ126" s="362"/>
      <c r="WK126" s="362"/>
      <c r="WL126" s="362"/>
      <c r="WM126" s="362"/>
      <c r="WN126" s="362"/>
      <c r="WO126" s="362"/>
      <c r="WP126" s="362"/>
      <c r="WQ126" s="362"/>
      <c r="WR126" s="362"/>
      <c r="WS126" s="362"/>
      <c r="WT126" s="362"/>
      <c r="WU126" s="362"/>
      <c r="WV126" s="362"/>
      <c r="WW126" s="362"/>
      <c r="WX126" s="362"/>
      <c r="WY126" s="362"/>
      <c r="WZ126" s="362"/>
      <c r="XA126" s="362"/>
      <c r="XB126" s="362"/>
      <c r="XC126" s="362"/>
      <c r="XD126" s="362"/>
      <c r="XE126" s="362"/>
      <c r="XF126" s="362"/>
      <c r="XG126" s="362"/>
      <c r="XH126" s="362"/>
      <c r="XI126" s="362"/>
      <c r="XJ126" s="362"/>
      <c r="XK126" s="362"/>
      <c r="XL126" s="362"/>
      <c r="XM126" s="362"/>
      <c r="XN126" s="362"/>
      <c r="XO126" s="362"/>
      <c r="XP126" s="362"/>
      <c r="XQ126" s="362"/>
      <c r="XR126" s="362"/>
      <c r="XS126" s="362"/>
      <c r="XT126" s="362"/>
      <c r="XU126" s="362"/>
      <c r="XV126" s="362"/>
      <c r="XW126" s="362"/>
      <c r="XX126" s="362"/>
      <c r="XY126" s="362"/>
      <c r="XZ126" s="362"/>
      <c r="YA126" s="362"/>
      <c r="YB126" s="362"/>
      <c r="YC126" s="362"/>
      <c r="YD126" s="362"/>
      <c r="YE126" s="362"/>
      <c r="YF126" s="362"/>
      <c r="YG126" s="362"/>
      <c r="YH126" s="362"/>
      <c r="YI126" s="362"/>
      <c r="YJ126" s="362"/>
      <c r="YK126" s="362"/>
      <c r="YL126" s="362"/>
      <c r="YM126" s="362"/>
      <c r="YN126" s="362"/>
      <c r="YO126" s="362"/>
      <c r="YP126" s="362"/>
      <c r="YQ126" s="362"/>
      <c r="YR126" s="362"/>
      <c r="YS126" s="362"/>
      <c r="YT126" s="362"/>
      <c r="YU126" s="362"/>
      <c r="YV126" s="362"/>
      <c r="YW126" s="362"/>
      <c r="YX126" s="362"/>
      <c r="YY126" s="362"/>
      <c r="YZ126" s="362"/>
      <c r="ZA126" s="362"/>
      <c r="ZB126" s="362"/>
      <c r="ZC126" s="362"/>
      <c r="ZD126" s="362"/>
      <c r="ZE126" s="362"/>
      <c r="ZF126" s="362"/>
      <c r="ZG126" s="362"/>
      <c r="ZH126" s="362"/>
      <c r="ZI126" s="362"/>
      <c r="ZJ126" s="362"/>
      <c r="ZK126" s="362"/>
      <c r="ZL126" s="362"/>
      <c r="ZM126" s="362"/>
      <c r="ZN126" s="362"/>
      <c r="ZO126" s="362"/>
      <c r="ZP126" s="362"/>
      <c r="ZQ126" s="362"/>
      <c r="ZR126" s="362"/>
      <c r="ZS126" s="362"/>
      <c r="ZT126" s="362"/>
      <c r="ZU126" s="362"/>
      <c r="ZV126" s="362"/>
      <c r="ZW126" s="362"/>
      <c r="ZX126" s="362"/>
      <c r="ZY126" s="362"/>
      <c r="ZZ126" s="362"/>
      <c r="AAA126" s="362"/>
      <c r="AAB126" s="362"/>
      <c r="AAC126" s="362"/>
      <c r="AAD126" s="362"/>
      <c r="AAE126" s="362"/>
      <c r="AAF126" s="362"/>
      <c r="AAG126" s="362"/>
      <c r="AAH126" s="362"/>
      <c r="AAI126" s="362"/>
      <c r="AAJ126" s="362"/>
      <c r="AAK126" s="362"/>
      <c r="AAL126" s="362"/>
      <c r="AAM126" s="362"/>
      <c r="AAN126" s="362"/>
      <c r="AAO126" s="362"/>
      <c r="AAP126" s="362"/>
      <c r="AAQ126" s="362"/>
      <c r="AAR126" s="362"/>
      <c r="AAS126" s="362"/>
      <c r="AAT126" s="362"/>
      <c r="AAU126" s="362"/>
      <c r="AAV126" s="362"/>
      <c r="AAW126" s="362"/>
      <c r="AAX126" s="362"/>
      <c r="AAY126" s="362"/>
      <c r="AAZ126" s="362"/>
      <c r="ABA126" s="362"/>
      <c r="ABB126" s="362"/>
      <c r="ABC126" s="362"/>
      <c r="ABD126" s="362"/>
      <c r="ABE126" s="362"/>
      <c r="ABF126" s="362"/>
      <c r="ABG126" s="362"/>
      <c r="ABH126" s="362"/>
      <c r="ABI126" s="362"/>
      <c r="ABJ126" s="362"/>
      <c r="ABK126" s="362"/>
      <c r="ABL126" s="362"/>
      <c r="ABM126" s="362"/>
      <c r="ABN126" s="362"/>
      <c r="ABO126" s="362"/>
      <c r="ABP126" s="362"/>
      <c r="ABQ126" s="362"/>
      <c r="ABR126" s="362"/>
      <c r="ABS126" s="362"/>
      <c r="ABT126" s="362"/>
      <c r="ABU126" s="362"/>
      <c r="ABV126" s="362"/>
      <c r="ABW126" s="362"/>
      <c r="ABX126" s="362"/>
      <c r="ABY126" s="362"/>
      <c r="ABZ126" s="362"/>
      <c r="ACA126" s="362"/>
      <c r="ACB126" s="362"/>
      <c r="ACC126" s="362"/>
      <c r="ACD126" s="362"/>
      <c r="ACE126" s="362"/>
      <c r="ACF126" s="362"/>
      <c r="ACG126" s="362"/>
      <c r="ACH126" s="362"/>
      <c r="ACI126" s="362"/>
      <c r="ACJ126" s="362"/>
      <c r="ACK126" s="362"/>
      <c r="ACL126" s="362"/>
      <c r="ACM126" s="362"/>
      <c r="ACN126" s="362"/>
      <c r="ACO126" s="362"/>
      <c r="ACP126" s="362"/>
      <c r="ACQ126" s="362"/>
      <c r="ACR126" s="362"/>
      <c r="ACS126" s="362"/>
      <c r="ACT126" s="362"/>
      <c r="ACU126" s="362"/>
      <c r="ACV126" s="362"/>
      <c r="ACW126" s="362"/>
      <c r="ACX126" s="362"/>
      <c r="ACY126" s="362"/>
      <c r="ACZ126" s="362"/>
      <c r="ADA126" s="362"/>
      <c r="ADB126" s="362"/>
      <c r="ADC126" s="362"/>
      <c r="ADD126" s="362"/>
      <c r="ADE126" s="362"/>
      <c r="ADF126" s="362"/>
      <c r="ADG126" s="362"/>
      <c r="ADH126" s="362"/>
      <c r="ADI126" s="362"/>
      <c r="ADJ126" s="362"/>
      <c r="ADK126" s="362"/>
      <c r="ADL126" s="362"/>
      <c r="ADM126" s="362"/>
      <c r="ADN126" s="362"/>
      <c r="ADO126" s="362"/>
      <c r="ADP126" s="362"/>
      <c r="ADQ126" s="362"/>
      <c r="ADR126" s="362"/>
      <c r="ADS126" s="362"/>
      <c r="ADT126" s="362"/>
      <c r="ADU126" s="362"/>
      <c r="ADV126" s="362"/>
      <c r="ADW126" s="362"/>
      <c r="ADX126" s="362"/>
      <c r="ADY126" s="362"/>
      <c r="ADZ126" s="362"/>
      <c r="AEA126" s="362"/>
      <c r="AEB126" s="362"/>
      <c r="AEC126" s="362"/>
      <c r="AED126" s="362"/>
      <c r="AEE126" s="362"/>
      <c r="AEF126" s="362"/>
      <c r="AEG126" s="362"/>
      <c r="AEH126" s="362"/>
      <c r="AEI126" s="362"/>
      <c r="AEJ126" s="362"/>
      <c r="AEK126" s="362"/>
      <c r="AEL126" s="362"/>
      <c r="AEM126" s="362"/>
      <c r="AEN126" s="362"/>
      <c r="AEO126" s="362"/>
      <c r="AEP126" s="362"/>
      <c r="AEQ126" s="362"/>
      <c r="AER126" s="362"/>
      <c r="AES126" s="362"/>
      <c r="AET126" s="362"/>
      <c r="AEU126" s="362"/>
      <c r="AEV126" s="362"/>
      <c r="AEW126" s="362"/>
      <c r="AEX126" s="362"/>
      <c r="AEY126" s="362"/>
      <c r="AEZ126" s="362"/>
      <c r="AFA126" s="362"/>
      <c r="AFB126" s="362"/>
      <c r="AFC126" s="362"/>
      <c r="AFD126" s="362"/>
      <c r="AFE126" s="362"/>
      <c r="AFF126" s="362"/>
      <c r="AFG126" s="362"/>
      <c r="AFH126" s="362"/>
      <c r="AFI126" s="362"/>
      <c r="AFJ126" s="362"/>
      <c r="AFK126" s="362"/>
      <c r="AFL126" s="362"/>
      <c r="AFM126" s="362"/>
      <c r="AFN126" s="362"/>
      <c r="AFO126" s="362"/>
      <c r="AFP126" s="362"/>
      <c r="AFQ126" s="362"/>
      <c r="AFR126" s="362"/>
      <c r="AFS126" s="362"/>
      <c r="AFT126" s="362"/>
      <c r="AFU126" s="362"/>
      <c r="AFV126" s="362"/>
      <c r="AFW126" s="362"/>
      <c r="AFX126" s="362"/>
      <c r="AFY126" s="362"/>
      <c r="AFZ126" s="362"/>
      <c r="AGA126" s="362"/>
    </row>
    <row r="127" spans="1:859" s="86" customFormat="1" ht="22.5" x14ac:dyDescent="0.2">
      <c r="A127" s="205" t="str">
        <f ca="1">IF((O127="X"),"■",IF(OR((O127&gt;=120),(O127="N/A")),"▲",IF(AND((O127&gt;=90),(O127&lt;120)),"►",IF(AND((O127&lt;90),(O127&gt;=0)),"◄",IF((O127&lt;0),"▼","")))))</f>
        <v>■</v>
      </c>
      <c r="B127" s="239" t="s">
        <v>20</v>
      </c>
      <c r="C127" s="239" t="s">
        <v>740</v>
      </c>
      <c r="D127" s="239" t="s">
        <v>22</v>
      </c>
      <c r="E127" s="239" t="s">
        <v>741</v>
      </c>
      <c r="F127" s="239" t="s">
        <v>742</v>
      </c>
      <c r="G127" s="240" t="s">
        <v>743</v>
      </c>
      <c r="H127" s="241" t="s">
        <v>744</v>
      </c>
      <c r="I127" s="242">
        <v>828</v>
      </c>
      <c r="L127" s="239" t="s">
        <v>519</v>
      </c>
      <c r="M127" s="243"/>
      <c r="N127" s="244">
        <v>41030</v>
      </c>
      <c r="O127" s="239" t="str">
        <f ca="1">IF((N127="INDETERMINADO"),"N/A",IF((L127="ENCERRADO"),"X",(N127-TODAY())))</f>
        <v>X</v>
      </c>
      <c r="P127" s="239" t="s">
        <v>745</v>
      </c>
      <c r="Q127" s="245" t="s">
        <v>746</v>
      </c>
      <c r="R127" s="239" t="s">
        <v>30</v>
      </c>
      <c r="S127" s="239" t="s">
        <v>30</v>
      </c>
      <c r="T127" s="239" t="s">
        <v>30</v>
      </c>
      <c r="U127" s="239" t="s">
        <v>30</v>
      </c>
      <c r="V127" s="239" t="str">
        <f>HYPERLINK("www.emater.df.gov.br","VISUALIZAR")</f>
        <v>VISUALIZAR</v>
      </c>
      <c r="W127" s="184"/>
      <c r="X127" s="365"/>
      <c r="Y127" s="365"/>
      <c r="Z127" s="365"/>
      <c r="AA127" s="365"/>
      <c r="AB127" s="366"/>
      <c r="AC127" s="366"/>
      <c r="AD127" s="366"/>
      <c r="AE127" s="366"/>
      <c r="AF127" s="366"/>
      <c r="AG127" s="366"/>
      <c r="AH127" s="125"/>
      <c r="AI127" s="125"/>
      <c r="AJ127" s="362"/>
      <c r="AK127" s="362"/>
      <c r="AL127" s="362"/>
      <c r="AM127" s="362"/>
      <c r="AN127" s="362"/>
      <c r="AO127" s="362"/>
      <c r="AP127" s="362"/>
      <c r="AQ127" s="362"/>
      <c r="AR127" s="362"/>
      <c r="AS127" s="362"/>
      <c r="AT127" s="362"/>
      <c r="AU127" s="362"/>
      <c r="AV127" s="362"/>
      <c r="AW127" s="362"/>
      <c r="AX127" s="362"/>
      <c r="AY127" s="362"/>
      <c r="AZ127" s="362"/>
      <c r="BA127" s="362"/>
      <c r="BB127" s="362"/>
      <c r="BC127" s="362"/>
      <c r="BD127" s="362"/>
      <c r="BE127" s="362"/>
      <c r="BF127" s="362"/>
      <c r="BG127" s="362"/>
      <c r="BH127" s="362"/>
      <c r="BI127" s="362"/>
      <c r="BJ127" s="362"/>
      <c r="BK127" s="362"/>
      <c r="BL127" s="362"/>
      <c r="BM127" s="362"/>
      <c r="BN127" s="362"/>
      <c r="BO127" s="362"/>
      <c r="BP127" s="362"/>
      <c r="BQ127" s="362"/>
      <c r="BR127" s="362"/>
      <c r="BS127" s="362"/>
      <c r="BT127" s="362"/>
      <c r="BU127" s="362"/>
      <c r="BV127" s="362"/>
      <c r="BW127" s="362"/>
      <c r="BX127" s="362"/>
      <c r="BY127" s="362"/>
      <c r="BZ127" s="362"/>
      <c r="CA127" s="362"/>
      <c r="CB127" s="362"/>
      <c r="CC127" s="362"/>
      <c r="CD127" s="362"/>
      <c r="CE127" s="362"/>
      <c r="CF127" s="362"/>
      <c r="CG127" s="362"/>
      <c r="CH127" s="362"/>
      <c r="CI127" s="362"/>
      <c r="CJ127" s="362"/>
      <c r="CK127" s="362"/>
      <c r="CL127" s="362"/>
      <c r="CM127" s="362"/>
      <c r="CN127" s="362"/>
      <c r="CO127" s="362"/>
      <c r="CP127" s="362"/>
      <c r="CQ127" s="362"/>
      <c r="CR127" s="362"/>
      <c r="CS127" s="362"/>
      <c r="CT127" s="362"/>
      <c r="CU127" s="362"/>
      <c r="CV127" s="362"/>
      <c r="CW127" s="362"/>
      <c r="CX127" s="362"/>
      <c r="CY127" s="362"/>
      <c r="CZ127" s="362"/>
      <c r="DA127" s="362"/>
      <c r="DB127" s="362"/>
      <c r="DC127" s="362"/>
      <c r="DD127" s="362"/>
      <c r="DE127" s="362"/>
      <c r="DF127" s="362"/>
      <c r="DG127" s="362"/>
      <c r="DH127" s="362"/>
      <c r="DI127" s="362"/>
      <c r="DJ127" s="362"/>
      <c r="DK127" s="362"/>
      <c r="DL127" s="362"/>
      <c r="DM127" s="362"/>
      <c r="DN127" s="362"/>
      <c r="DO127" s="362"/>
      <c r="DP127" s="362"/>
      <c r="DQ127" s="362"/>
      <c r="DR127" s="362"/>
      <c r="DS127" s="362"/>
      <c r="DT127" s="362"/>
      <c r="DU127" s="362"/>
      <c r="DV127" s="362"/>
      <c r="DW127" s="362"/>
      <c r="DX127" s="362"/>
      <c r="DY127" s="362"/>
      <c r="DZ127" s="362"/>
      <c r="EA127" s="362"/>
      <c r="EB127" s="362"/>
      <c r="EC127" s="362"/>
      <c r="ED127" s="362"/>
      <c r="EE127" s="362"/>
      <c r="EF127" s="362"/>
      <c r="EG127" s="362"/>
      <c r="EH127" s="362"/>
      <c r="EI127" s="362"/>
      <c r="EJ127" s="362"/>
      <c r="EK127" s="362"/>
      <c r="EL127" s="362"/>
      <c r="EM127" s="362"/>
      <c r="EN127" s="362"/>
      <c r="EO127" s="362"/>
      <c r="EP127" s="362"/>
      <c r="EQ127" s="362"/>
      <c r="ER127" s="362"/>
      <c r="ES127" s="362"/>
      <c r="ET127" s="362"/>
      <c r="EU127" s="362"/>
      <c r="EV127" s="362"/>
      <c r="EW127" s="362"/>
      <c r="EX127" s="362"/>
      <c r="EY127" s="362"/>
      <c r="EZ127" s="362"/>
      <c r="FA127" s="362"/>
      <c r="FB127" s="362"/>
      <c r="FC127" s="362"/>
      <c r="FD127" s="362"/>
      <c r="FE127" s="362"/>
      <c r="FF127" s="362"/>
      <c r="FG127" s="362"/>
      <c r="FH127" s="362"/>
      <c r="FI127" s="362"/>
      <c r="FJ127" s="362"/>
      <c r="FK127" s="362"/>
      <c r="FL127" s="362"/>
      <c r="FM127" s="362"/>
      <c r="FN127" s="362"/>
      <c r="FO127" s="362"/>
      <c r="FP127" s="362"/>
      <c r="FQ127" s="362"/>
      <c r="FR127" s="362"/>
      <c r="FS127" s="362"/>
      <c r="FT127" s="362"/>
      <c r="FU127" s="362"/>
      <c r="FV127" s="362"/>
      <c r="FW127" s="362"/>
      <c r="FX127" s="362"/>
      <c r="FY127" s="362"/>
      <c r="FZ127" s="362"/>
      <c r="GA127" s="362"/>
      <c r="GB127" s="362"/>
      <c r="GC127" s="362"/>
      <c r="GD127" s="362"/>
      <c r="GE127" s="362"/>
      <c r="GF127" s="362"/>
      <c r="GG127" s="362"/>
      <c r="GH127" s="362"/>
      <c r="GI127" s="362"/>
      <c r="GJ127" s="362"/>
      <c r="GK127" s="362"/>
      <c r="GL127" s="362"/>
      <c r="GM127" s="362"/>
      <c r="GN127" s="362"/>
      <c r="GO127" s="362"/>
      <c r="GP127" s="362"/>
      <c r="GQ127" s="362"/>
      <c r="GR127" s="362"/>
      <c r="GS127" s="362"/>
      <c r="GT127" s="362"/>
      <c r="GU127" s="362"/>
      <c r="GV127" s="362"/>
      <c r="GW127" s="362"/>
      <c r="GX127" s="362"/>
      <c r="GY127" s="362"/>
      <c r="GZ127" s="362"/>
      <c r="HA127" s="362"/>
      <c r="HB127" s="362"/>
      <c r="HC127" s="362"/>
      <c r="HD127" s="362"/>
      <c r="HE127" s="362"/>
      <c r="HF127" s="362"/>
      <c r="HG127" s="362"/>
      <c r="HH127" s="362"/>
      <c r="HI127" s="362"/>
      <c r="HJ127" s="362"/>
      <c r="HK127" s="362"/>
      <c r="HL127" s="362"/>
      <c r="HM127" s="362"/>
      <c r="HN127" s="362"/>
      <c r="HO127" s="362"/>
      <c r="HP127" s="362"/>
      <c r="HQ127" s="362"/>
      <c r="HR127" s="362"/>
      <c r="HS127" s="362"/>
      <c r="HT127" s="362"/>
      <c r="HU127" s="362"/>
      <c r="HV127" s="362"/>
      <c r="HW127" s="362"/>
      <c r="HX127" s="362"/>
      <c r="HY127" s="362"/>
      <c r="HZ127" s="362"/>
      <c r="IA127" s="362"/>
      <c r="IB127" s="362"/>
      <c r="IC127" s="362"/>
      <c r="ID127" s="362"/>
      <c r="IE127" s="362"/>
      <c r="IF127" s="362"/>
      <c r="IG127" s="362"/>
      <c r="IH127" s="362"/>
      <c r="II127" s="362"/>
      <c r="IJ127" s="362"/>
      <c r="IK127" s="362"/>
      <c r="IL127" s="362"/>
      <c r="IM127" s="362"/>
      <c r="IN127" s="362"/>
      <c r="IO127" s="362"/>
      <c r="IP127" s="362"/>
      <c r="IQ127" s="362"/>
      <c r="IR127" s="362"/>
      <c r="IS127" s="362"/>
      <c r="IT127" s="362"/>
      <c r="IU127" s="362"/>
      <c r="IV127" s="362"/>
      <c r="IW127" s="362"/>
      <c r="IX127" s="362"/>
      <c r="IY127" s="362"/>
      <c r="IZ127" s="362"/>
      <c r="JA127" s="362"/>
      <c r="JB127" s="362"/>
      <c r="JC127" s="362"/>
      <c r="JD127" s="362"/>
      <c r="JE127" s="362"/>
      <c r="JF127" s="362"/>
      <c r="JG127" s="362"/>
      <c r="JH127" s="362"/>
      <c r="JI127" s="362"/>
      <c r="JJ127" s="362"/>
      <c r="JK127" s="362"/>
      <c r="JL127" s="362"/>
      <c r="JM127" s="362"/>
      <c r="JN127" s="362"/>
      <c r="JO127" s="362"/>
      <c r="JP127" s="362"/>
      <c r="JQ127" s="362"/>
      <c r="JR127" s="362"/>
      <c r="JS127" s="362"/>
      <c r="JT127" s="362"/>
      <c r="JU127" s="362"/>
      <c r="JV127" s="362"/>
      <c r="JW127" s="362"/>
      <c r="JX127" s="362"/>
      <c r="JY127" s="362"/>
      <c r="JZ127" s="362"/>
      <c r="KA127" s="362"/>
      <c r="KB127" s="362"/>
      <c r="KC127" s="362"/>
      <c r="KD127" s="362"/>
      <c r="KE127" s="362"/>
      <c r="KF127" s="362"/>
      <c r="KG127" s="362"/>
      <c r="KH127" s="362"/>
      <c r="KI127" s="362"/>
      <c r="KJ127" s="362"/>
      <c r="KK127" s="362"/>
      <c r="KL127" s="362"/>
      <c r="KM127" s="362"/>
      <c r="KN127" s="362"/>
      <c r="KO127" s="362"/>
      <c r="KP127" s="362"/>
      <c r="KQ127" s="362"/>
      <c r="KR127" s="362"/>
      <c r="KS127" s="362"/>
      <c r="KT127" s="362"/>
      <c r="KU127" s="362"/>
      <c r="KV127" s="362"/>
      <c r="KW127" s="362"/>
      <c r="KX127" s="362"/>
      <c r="KY127" s="362"/>
      <c r="KZ127" s="362"/>
      <c r="LA127" s="362"/>
      <c r="LB127" s="362"/>
      <c r="LC127" s="362"/>
      <c r="LD127" s="362"/>
      <c r="LE127" s="362"/>
      <c r="LF127" s="362"/>
      <c r="LG127" s="362"/>
      <c r="LH127" s="362"/>
      <c r="LI127" s="362"/>
      <c r="LJ127" s="362"/>
      <c r="LK127" s="362"/>
      <c r="LL127" s="362"/>
      <c r="LM127" s="362"/>
      <c r="LN127" s="362"/>
      <c r="LO127" s="362"/>
      <c r="LP127" s="362"/>
      <c r="LQ127" s="362"/>
      <c r="LR127" s="362"/>
      <c r="LS127" s="362"/>
      <c r="LT127" s="362"/>
      <c r="LU127" s="362"/>
      <c r="LV127" s="362"/>
      <c r="LW127" s="362"/>
      <c r="LX127" s="362"/>
      <c r="LY127" s="362"/>
      <c r="LZ127" s="362"/>
      <c r="MA127" s="362"/>
      <c r="MB127" s="362"/>
      <c r="MC127" s="362"/>
      <c r="MD127" s="362"/>
      <c r="ME127" s="362"/>
      <c r="MF127" s="362"/>
      <c r="MG127" s="362"/>
      <c r="MH127" s="362"/>
      <c r="MI127" s="362"/>
      <c r="MJ127" s="362"/>
      <c r="MK127" s="362"/>
      <c r="ML127" s="362"/>
      <c r="MM127" s="362"/>
      <c r="MN127" s="362"/>
      <c r="MO127" s="362"/>
      <c r="MP127" s="362"/>
      <c r="MQ127" s="362"/>
      <c r="MR127" s="362"/>
      <c r="MS127" s="362"/>
      <c r="MT127" s="362"/>
      <c r="MU127" s="362"/>
      <c r="MV127" s="362"/>
      <c r="MW127" s="362"/>
      <c r="MX127" s="362"/>
      <c r="MY127" s="362"/>
      <c r="MZ127" s="362"/>
      <c r="NA127" s="362"/>
      <c r="NB127" s="362"/>
      <c r="NC127" s="362"/>
      <c r="ND127" s="362"/>
      <c r="NE127" s="362"/>
      <c r="NF127" s="362"/>
      <c r="NG127" s="362"/>
      <c r="NH127" s="362"/>
      <c r="NI127" s="362"/>
      <c r="NJ127" s="362"/>
      <c r="NK127" s="362"/>
      <c r="NL127" s="362"/>
      <c r="NM127" s="362"/>
      <c r="NN127" s="362"/>
      <c r="NO127" s="362"/>
      <c r="NP127" s="362"/>
      <c r="NQ127" s="362"/>
      <c r="NR127" s="362"/>
      <c r="NS127" s="362"/>
      <c r="NT127" s="362"/>
      <c r="NU127" s="362"/>
      <c r="NV127" s="362"/>
      <c r="NW127" s="362"/>
      <c r="NX127" s="362"/>
      <c r="NY127" s="362"/>
      <c r="NZ127" s="362"/>
      <c r="OA127" s="362"/>
      <c r="OB127" s="362"/>
      <c r="OC127" s="362"/>
      <c r="OD127" s="362"/>
      <c r="OE127" s="362"/>
      <c r="OF127" s="362"/>
      <c r="OG127" s="362"/>
      <c r="OH127" s="362"/>
      <c r="OI127" s="362"/>
      <c r="OJ127" s="362"/>
      <c r="OK127" s="362"/>
      <c r="OL127" s="362"/>
      <c r="OM127" s="362"/>
      <c r="ON127" s="362"/>
      <c r="OO127" s="362"/>
      <c r="OP127" s="362"/>
      <c r="OQ127" s="362"/>
      <c r="OR127" s="362"/>
      <c r="OS127" s="362"/>
      <c r="OT127" s="362"/>
      <c r="OU127" s="362"/>
      <c r="OV127" s="362"/>
      <c r="OW127" s="362"/>
      <c r="OX127" s="362"/>
      <c r="OY127" s="362"/>
      <c r="OZ127" s="362"/>
      <c r="PA127" s="362"/>
      <c r="PB127" s="362"/>
      <c r="PC127" s="362"/>
      <c r="PD127" s="362"/>
      <c r="PE127" s="362"/>
      <c r="PF127" s="362"/>
      <c r="PG127" s="362"/>
      <c r="PH127" s="362"/>
      <c r="PI127" s="362"/>
      <c r="PJ127" s="362"/>
      <c r="PK127" s="362"/>
      <c r="PL127" s="362"/>
      <c r="PM127" s="362"/>
      <c r="PN127" s="362"/>
      <c r="PO127" s="362"/>
      <c r="PP127" s="362"/>
      <c r="PQ127" s="362"/>
      <c r="PR127" s="362"/>
      <c r="PS127" s="362"/>
      <c r="PT127" s="362"/>
      <c r="PU127" s="362"/>
      <c r="PV127" s="362"/>
      <c r="PW127" s="362"/>
      <c r="PX127" s="362"/>
      <c r="PY127" s="362"/>
      <c r="PZ127" s="362"/>
      <c r="QA127" s="362"/>
      <c r="QB127" s="362"/>
      <c r="QC127" s="362"/>
      <c r="QD127" s="362"/>
      <c r="QE127" s="362"/>
      <c r="QF127" s="362"/>
      <c r="QG127" s="362"/>
      <c r="QH127" s="362"/>
      <c r="QI127" s="362"/>
      <c r="QJ127" s="362"/>
      <c r="QK127" s="362"/>
      <c r="QL127" s="362"/>
      <c r="QM127" s="362"/>
      <c r="QN127" s="362"/>
      <c r="QO127" s="362"/>
      <c r="QP127" s="362"/>
      <c r="QQ127" s="362"/>
      <c r="QR127" s="362"/>
      <c r="QS127" s="362"/>
      <c r="QT127" s="362"/>
      <c r="QU127" s="362"/>
      <c r="QV127" s="362"/>
      <c r="QW127" s="362"/>
      <c r="QX127" s="362"/>
      <c r="QY127" s="362"/>
      <c r="QZ127" s="362"/>
      <c r="RA127" s="362"/>
      <c r="RB127" s="362"/>
      <c r="RC127" s="362"/>
      <c r="RD127" s="362"/>
      <c r="RE127" s="362"/>
      <c r="RF127" s="362"/>
      <c r="RG127" s="362"/>
      <c r="RH127" s="362"/>
      <c r="RI127" s="362"/>
      <c r="RJ127" s="362"/>
      <c r="RK127" s="362"/>
      <c r="RL127" s="362"/>
      <c r="RM127" s="362"/>
      <c r="RN127" s="362"/>
      <c r="RO127" s="362"/>
      <c r="RP127" s="362"/>
      <c r="RQ127" s="362"/>
      <c r="RR127" s="362"/>
      <c r="RS127" s="362"/>
      <c r="RT127" s="362"/>
      <c r="RU127" s="362"/>
      <c r="RV127" s="362"/>
      <c r="RW127" s="362"/>
      <c r="RX127" s="362"/>
      <c r="RY127" s="362"/>
      <c r="RZ127" s="362"/>
      <c r="SA127" s="362"/>
      <c r="SB127" s="362"/>
      <c r="SC127" s="362"/>
      <c r="SD127" s="362"/>
      <c r="SE127" s="362"/>
      <c r="SF127" s="362"/>
      <c r="SG127" s="362"/>
      <c r="SH127" s="362"/>
      <c r="SI127" s="362"/>
      <c r="SJ127" s="362"/>
      <c r="SK127" s="362"/>
      <c r="SL127" s="362"/>
      <c r="SM127" s="362"/>
      <c r="SN127" s="362"/>
      <c r="SO127" s="362"/>
      <c r="SP127" s="362"/>
      <c r="SQ127" s="362"/>
      <c r="SR127" s="362"/>
      <c r="SS127" s="362"/>
      <c r="ST127" s="362"/>
      <c r="SU127" s="362"/>
      <c r="SV127" s="362"/>
      <c r="SW127" s="362"/>
      <c r="SX127" s="362"/>
      <c r="SY127" s="362"/>
      <c r="SZ127" s="362"/>
      <c r="TA127" s="362"/>
      <c r="TB127" s="362"/>
      <c r="TC127" s="362"/>
      <c r="TD127" s="362"/>
      <c r="TE127" s="362"/>
      <c r="TF127" s="362"/>
      <c r="TG127" s="362"/>
      <c r="TH127" s="362"/>
      <c r="TI127" s="362"/>
      <c r="TJ127" s="362"/>
      <c r="TK127" s="362"/>
      <c r="TL127" s="362"/>
      <c r="TM127" s="362"/>
      <c r="TN127" s="362"/>
      <c r="TO127" s="362"/>
      <c r="TP127" s="362"/>
      <c r="TQ127" s="362"/>
      <c r="TR127" s="362"/>
      <c r="TS127" s="362"/>
      <c r="TT127" s="362"/>
      <c r="TU127" s="362"/>
      <c r="TV127" s="362"/>
      <c r="TW127" s="362"/>
      <c r="TX127" s="362"/>
      <c r="TY127" s="362"/>
      <c r="TZ127" s="362"/>
      <c r="UA127" s="362"/>
      <c r="UB127" s="362"/>
      <c r="UC127" s="362"/>
      <c r="UD127" s="362"/>
      <c r="UE127" s="362"/>
      <c r="UF127" s="362"/>
      <c r="UG127" s="362"/>
      <c r="UH127" s="362"/>
      <c r="UI127" s="362"/>
      <c r="UJ127" s="362"/>
      <c r="UK127" s="362"/>
      <c r="UL127" s="362"/>
      <c r="UM127" s="362"/>
      <c r="UN127" s="362"/>
      <c r="UO127" s="362"/>
      <c r="UP127" s="362"/>
      <c r="UQ127" s="362"/>
      <c r="UR127" s="362"/>
      <c r="US127" s="362"/>
      <c r="UT127" s="362"/>
      <c r="UU127" s="362"/>
      <c r="UV127" s="362"/>
      <c r="UW127" s="362"/>
      <c r="UX127" s="362"/>
      <c r="UY127" s="362"/>
      <c r="UZ127" s="362"/>
      <c r="VA127" s="362"/>
      <c r="VB127" s="362"/>
      <c r="VC127" s="362"/>
      <c r="VD127" s="362"/>
      <c r="VE127" s="362"/>
      <c r="VF127" s="362"/>
      <c r="VG127" s="362"/>
      <c r="VH127" s="362"/>
      <c r="VI127" s="362"/>
      <c r="VJ127" s="362"/>
      <c r="VK127" s="362"/>
      <c r="VL127" s="362"/>
      <c r="VM127" s="362"/>
      <c r="VN127" s="362"/>
      <c r="VO127" s="362"/>
      <c r="VP127" s="362"/>
      <c r="VQ127" s="362"/>
      <c r="VR127" s="362"/>
      <c r="VS127" s="362"/>
      <c r="VT127" s="362"/>
      <c r="VU127" s="362"/>
      <c r="VV127" s="362"/>
      <c r="VW127" s="362"/>
      <c r="VX127" s="362"/>
      <c r="VY127" s="362"/>
      <c r="VZ127" s="362"/>
      <c r="WA127" s="362"/>
      <c r="WB127" s="362"/>
      <c r="WC127" s="362"/>
      <c r="WD127" s="362"/>
      <c r="WE127" s="362"/>
      <c r="WF127" s="362"/>
      <c r="WG127" s="362"/>
      <c r="WH127" s="362"/>
      <c r="WI127" s="362"/>
      <c r="WJ127" s="362"/>
      <c r="WK127" s="362"/>
      <c r="WL127" s="362"/>
      <c r="WM127" s="362"/>
      <c r="WN127" s="362"/>
      <c r="WO127" s="362"/>
      <c r="WP127" s="362"/>
      <c r="WQ127" s="362"/>
      <c r="WR127" s="362"/>
      <c r="WS127" s="362"/>
      <c r="WT127" s="362"/>
      <c r="WU127" s="362"/>
      <c r="WV127" s="362"/>
      <c r="WW127" s="362"/>
      <c r="WX127" s="362"/>
      <c r="WY127" s="362"/>
      <c r="WZ127" s="362"/>
      <c r="XA127" s="362"/>
      <c r="XB127" s="362"/>
      <c r="XC127" s="362"/>
      <c r="XD127" s="362"/>
      <c r="XE127" s="362"/>
      <c r="XF127" s="362"/>
      <c r="XG127" s="362"/>
      <c r="XH127" s="362"/>
      <c r="XI127" s="362"/>
      <c r="XJ127" s="362"/>
      <c r="XK127" s="362"/>
      <c r="XL127" s="362"/>
      <c r="XM127" s="362"/>
      <c r="XN127" s="362"/>
      <c r="XO127" s="362"/>
      <c r="XP127" s="362"/>
      <c r="XQ127" s="362"/>
      <c r="XR127" s="362"/>
      <c r="XS127" s="362"/>
      <c r="XT127" s="362"/>
      <c r="XU127" s="362"/>
      <c r="XV127" s="362"/>
      <c r="XW127" s="362"/>
      <c r="XX127" s="362"/>
      <c r="XY127" s="362"/>
      <c r="XZ127" s="362"/>
      <c r="YA127" s="362"/>
      <c r="YB127" s="362"/>
      <c r="YC127" s="362"/>
      <c r="YD127" s="362"/>
      <c r="YE127" s="362"/>
      <c r="YF127" s="362"/>
      <c r="YG127" s="362"/>
      <c r="YH127" s="362"/>
      <c r="YI127" s="362"/>
      <c r="YJ127" s="362"/>
      <c r="YK127" s="362"/>
      <c r="YL127" s="362"/>
      <c r="YM127" s="362"/>
      <c r="YN127" s="362"/>
      <c r="YO127" s="362"/>
      <c r="YP127" s="362"/>
      <c r="YQ127" s="362"/>
      <c r="YR127" s="362"/>
      <c r="YS127" s="362"/>
      <c r="YT127" s="362"/>
      <c r="YU127" s="362"/>
      <c r="YV127" s="362"/>
      <c r="YW127" s="362"/>
      <c r="YX127" s="362"/>
      <c r="YY127" s="362"/>
      <c r="YZ127" s="362"/>
      <c r="ZA127" s="362"/>
      <c r="ZB127" s="362"/>
      <c r="ZC127" s="362"/>
      <c r="ZD127" s="362"/>
      <c r="ZE127" s="362"/>
      <c r="ZF127" s="362"/>
      <c r="ZG127" s="362"/>
      <c r="ZH127" s="362"/>
      <c r="ZI127" s="362"/>
      <c r="ZJ127" s="362"/>
      <c r="ZK127" s="362"/>
      <c r="ZL127" s="362"/>
      <c r="ZM127" s="362"/>
      <c r="ZN127" s="362"/>
      <c r="ZO127" s="362"/>
      <c r="ZP127" s="362"/>
      <c r="ZQ127" s="362"/>
      <c r="ZR127" s="362"/>
      <c r="ZS127" s="362"/>
      <c r="ZT127" s="362"/>
      <c r="ZU127" s="362"/>
      <c r="ZV127" s="362"/>
      <c r="ZW127" s="362"/>
      <c r="ZX127" s="362"/>
      <c r="ZY127" s="362"/>
      <c r="ZZ127" s="362"/>
      <c r="AAA127" s="362"/>
      <c r="AAB127" s="362"/>
      <c r="AAC127" s="362"/>
      <c r="AAD127" s="362"/>
      <c r="AAE127" s="362"/>
      <c r="AAF127" s="362"/>
      <c r="AAG127" s="362"/>
      <c r="AAH127" s="362"/>
      <c r="AAI127" s="362"/>
      <c r="AAJ127" s="362"/>
      <c r="AAK127" s="362"/>
      <c r="AAL127" s="362"/>
      <c r="AAM127" s="362"/>
      <c r="AAN127" s="362"/>
      <c r="AAO127" s="362"/>
      <c r="AAP127" s="362"/>
      <c r="AAQ127" s="362"/>
      <c r="AAR127" s="362"/>
      <c r="AAS127" s="362"/>
      <c r="AAT127" s="362"/>
      <c r="AAU127" s="362"/>
      <c r="AAV127" s="362"/>
      <c r="AAW127" s="362"/>
      <c r="AAX127" s="362"/>
      <c r="AAY127" s="362"/>
      <c r="AAZ127" s="362"/>
      <c r="ABA127" s="362"/>
      <c r="ABB127" s="362"/>
      <c r="ABC127" s="362"/>
      <c r="ABD127" s="362"/>
      <c r="ABE127" s="362"/>
      <c r="ABF127" s="362"/>
      <c r="ABG127" s="362"/>
      <c r="ABH127" s="362"/>
      <c r="ABI127" s="362"/>
      <c r="ABJ127" s="362"/>
      <c r="ABK127" s="362"/>
      <c r="ABL127" s="362"/>
      <c r="ABM127" s="362"/>
      <c r="ABN127" s="362"/>
      <c r="ABO127" s="362"/>
      <c r="ABP127" s="362"/>
      <c r="ABQ127" s="362"/>
      <c r="ABR127" s="362"/>
      <c r="ABS127" s="362"/>
      <c r="ABT127" s="362"/>
      <c r="ABU127" s="362"/>
      <c r="ABV127" s="362"/>
      <c r="ABW127" s="362"/>
      <c r="ABX127" s="362"/>
      <c r="ABY127" s="362"/>
      <c r="ABZ127" s="362"/>
      <c r="ACA127" s="362"/>
      <c r="ACB127" s="362"/>
      <c r="ACC127" s="362"/>
      <c r="ACD127" s="362"/>
      <c r="ACE127" s="362"/>
      <c r="ACF127" s="362"/>
      <c r="ACG127" s="362"/>
      <c r="ACH127" s="362"/>
      <c r="ACI127" s="362"/>
      <c r="ACJ127" s="362"/>
      <c r="ACK127" s="362"/>
      <c r="ACL127" s="362"/>
      <c r="ACM127" s="362"/>
      <c r="ACN127" s="362"/>
      <c r="ACO127" s="362"/>
      <c r="ACP127" s="362"/>
      <c r="ACQ127" s="362"/>
      <c r="ACR127" s="362"/>
      <c r="ACS127" s="362"/>
      <c r="ACT127" s="362"/>
      <c r="ACU127" s="362"/>
      <c r="ACV127" s="362"/>
      <c r="ACW127" s="362"/>
      <c r="ACX127" s="362"/>
      <c r="ACY127" s="362"/>
      <c r="ACZ127" s="362"/>
      <c r="ADA127" s="362"/>
      <c r="ADB127" s="362"/>
      <c r="ADC127" s="362"/>
      <c r="ADD127" s="362"/>
      <c r="ADE127" s="362"/>
      <c r="ADF127" s="362"/>
      <c r="ADG127" s="362"/>
      <c r="ADH127" s="362"/>
      <c r="ADI127" s="362"/>
      <c r="ADJ127" s="362"/>
      <c r="ADK127" s="362"/>
      <c r="ADL127" s="362"/>
      <c r="ADM127" s="362"/>
      <c r="ADN127" s="362"/>
      <c r="ADO127" s="362"/>
      <c r="ADP127" s="362"/>
      <c r="ADQ127" s="362"/>
      <c r="ADR127" s="362"/>
      <c r="ADS127" s="362"/>
      <c r="ADT127" s="362"/>
      <c r="ADU127" s="362"/>
      <c r="ADV127" s="362"/>
      <c r="ADW127" s="362"/>
      <c r="ADX127" s="362"/>
      <c r="ADY127" s="362"/>
      <c r="ADZ127" s="362"/>
      <c r="AEA127" s="362"/>
      <c r="AEB127" s="362"/>
      <c r="AEC127" s="362"/>
      <c r="AED127" s="362"/>
      <c r="AEE127" s="362"/>
      <c r="AEF127" s="362"/>
      <c r="AEG127" s="362"/>
      <c r="AEH127" s="362"/>
      <c r="AEI127" s="362"/>
      <c r="AEJ127" s="362"/>
      <c r="AEK127" s="362"/>
      <c r="AEL127" s="362"/>
      <c r="AEM127" s="362"/>
      <c r="AEN127" s="362"/>
      <c r="AEO127" s="362"/>
      <c r="AEP127" s="362"/>
      <c r="AEQ127" s="362"/>
      <c r="AER127" s="362"/>
      <c r="AES127" s="362"/>
      <c r="AET127" s="362"/>
      <c r="AEU127" s="362"/>
      <c r="AEV127" s="362"/>
      <c r="AEW127" s="362"/>
      <c r="AEX127" s="362"/>
      <c r="AEY127" s="362"/>
      <c r="AEZ127" s="362"/>
      <c r="AFA127" s="362"/>
      <c r="AFB127" s="362"/>
      <c r="AFC127" s="362"/>
      <c r="AFD127" s="362"/>
      <c r="AFE127" s="362"/>
      <c r="AFF127" s="362"/>
      <c r="AFG127" s="362"/>
      <c r="AFH127" s="362"/>
      <c r="AFI127" s="362"/>
      <c r="AFJ127" s="362"/>
      <c r="AFK127" s="362"/>
      <c r="AFL127" s="362"/>
      <c r="AFM127" s="362"/>
      <c r="AFN127" s="362"/>
      <c r="AFO127" s="362"/>
      <c r="AFP127" s="362"/>
      <c r="AFQ127" s="362"/>
      <c r="AFR127" s="362"/>
      <c r="AFS127" s="362"/>
      <c r="AFT127" s="362"/>
      <c r="AFU127" s="362"/>
      <c r="AFV127" s="362"/>
      <c r="AFW127" s="362"/>
      <c r="AFX127" s="362"/>
      <c r="AFY127" s="362"/>
      <c r="AFZ127" s="362"/>
      <c r="AGA127" s="362"/>
    </row>
    <row r="128" spans="1:859" s="94" customFormat="1" ht="33.950000000000003" customHeight="1" x14ac:dyDescent="0.2">
      <c r="A128" s="25" t="str">
        <f ca="1">IF((O128="X"),"■",IF(OR((O128&gt;=120),(O128="N/A")),"▲",IF(AND((O128&gt;=90),(O128&lt;120)),"►",IF(AND((O128&lt;90),(O128&gt;=0)),"◄",IF((O128&lt;0),"▼","")))))</f>
        <v>■</v>
      </c>
      <c r="B128" s="75" t="s">
        <v>20</v>
      </c>
      <c r="C128" s="239" t="s">
        <v>738</v>
      </c>
      <c r="D128" s="75" t="s">
        <v>22</v>
      </c>
      <c r="E128" s="239" t="s">
        <v>209</v>
      </c>
      <c r="F128" s="239" t="s">
        <v>677</v>
      </c>
      <c r="G128" s="240" t="s">
        <v>678</v>
      </c>
      <c r="H128" s="241" t="s">
        <v>739</v>
      </c>
      <c r="I128" s="242">
        <v>6999</v>
      </c>
      <c r="J128" s="133"/>
      <c r="K128" s="133"/>
      <c r="L128" s="75" t="s">
        <v>519</v>
      </c>
      <c r="M128" s="243"/>
      <c r="N128" s="244">
        <v>40998</v>
      </c>
      <c r="O128" s="239" t="str">
        <f ca="1">IF((N128="INDETERMINADO"),"N/A",IF((L128="ENCERRADO"),"X",(N128-TODAY())))</f>
        <v>X</v>
      </c>
      <c r="P128" s="75" t="s">
        <v>680</v>
      </c>
      <c r="Q128" s="82" t="s">
        <v>51</v>
      </c>
      <c r="R128" s="75" t="s">
        <v>30</v>
      </c>
      <c r="S128" s="75" t="s">
        <v>30</v>
      </c>
      <c r="T128" s="75" t="s">
        <v>30</v>
      </c>
      <c r="U128" s="75" t="s">
        <v>30</v>
      </c>
      <c r="V128" s="75" t="str">
        <f>HYPERLINK("www.emater.df.gov.br","VISUALIZAR")</f>
        <v>VISUALIZAR</v>
      </c>
      <c r="W128" s="184"/>
      <c r="X128" s="378"/>
      <c r="Y128" s="378"/>
      <c r="Z128" s="378"/>
      <c r="AA128" s="378"/>
      <c r="AB128" s="378"/>
      <c r="AC128" s="378"/>
      <c r="AD128" s="378"/>
      <c r="AE128" s="378"/>
      <c r="AF128" s="378"/>
      <c r="AG128" s="378"/>
      <c r="AH128" s="359"/>
      <c r="AI128" s="359"/>
      <c r="AJ128" s="359"/>
      <c r="AK128" s="359"/>
      <c r="AL128" s="359"/>
      <c r="AM128" s="359"/>
      <c r="AN128" s="359"/>
      <c r="AO128" s="359"/>
      <c r="AP128" s="359"/>
      <c r="AQ128" s="359"/>
      <c r="AR128" s="359"/>
      <c r="AS128" s="359"/>
      <c r="AT128" s="359"/>
      <c r="AU128" s="359"/>
      <c r="AV128" s="359"/>
      <c r="AW128" s="359"/>
      <c r="AX128" s="359"/>
      <c r="AY128" s="359"/>
      <c r="AZ128" s="359"/>
      <c r="BA128" s="359"/>
      <c r="BB128" s="359"/>
      <c r="BC128" s="359"/>
      <c r="BD128" s="359"/>
      <c r="BE128" s="359"/>
      <c r="BF128" s="359"/>
      <c r="BG128" s="359"/>
      <c r="BH128" s="359"/>
      <c r="BI128" s="359"/>
      <c r="BJ128" s="359"/>
      <c r="BK128" s="359"/>
      <c r="BL128" s="359"/>
      <c r="BM128" s="359"/>
      <c r="BN128" s="359"/>
      <c r="BO128" s="359"/>
      <c r="BP128" s="359"/>
      <c r="BQ128" s="359"/>
      <c r="BR128" s="359"/>
      <c r="BS128" s="359"/>
      <c r="BT128" s="359"/>
      <c r="BU128" s="359"/>
      <c r="BV128" s="359"/>
      <c r="BW128" s="359"/>
      <c r="BX128" s="359"/>
      <c r="BY128" s="359"/>
      <c r="BZ128" s="359"/>
      <c r="CA128" s="359"/>
      <c r="CB128" s="359"/>
      <c r="CC128" s="359"/>
      <c r="CD128" s="359"/>
      <c r="CE128" s="359"/>
      <c r="CF128" s="359"/>
      <c r="CG128" s="359"/>
      <c r="CH128" s="359"/>
      <c r="CI128" s="359"/>
      <c r="CJ128" s="359"/>
      <c r="CK128" s="359"/>
      <c r="CL128" s="359"/>
      <c r="CM128" s="359"/>
      <c r="CN128" s="359"/>
      <c r="CO128" s="359"/>
      <c r="CP128" s="359"/>
      <c r="CQ128" s="359"/>
      <c r="CR128" s="359"/>
      <c r="CS128" s="359"/>
      <c r="CT128" s="359"/>
      <c r="CU128" s="359"/>
      <c r="CV128" s="359"/>
      <c r="CW128" s="359"/>
      <c r="CX128" s="359"/>
      <c r="CY128" s="359"/>
      <c r="CZ128" s="359"/>
      <c r="DA128" s="359"/>
      <c r="DB128" s="359"/>
      <c r="DC128" s="359"/>
      <c r="DD128" s="359"/>
      <c r="DE128" s="359"/>
      <c r="DF128" s="359"/>
      <c r="DG128" s="359"/>
      <c r="DH128" s="359"/>
      <c r="DI128" s="359"/>
      <c r="DJ128" s="359"/>
      <c r="DK128" s="359"/>
      <c r="DL128" s="359"/>
      <c r="DM128" s="359"/>
      <c r="DN128" s="359"/>
      <c r="DO128" s="359"/>
      <c r="DP128" s="359"/>
      <c r="DQ128" s="359"/>
      <c r="DR128" s="359"/>
      <c r="DS128" s="359"/>
      <c r="DT128" s="359"/>
      <c r="DU128" s="359"/>
      <c r="DV128" s="359"/>
      <c r="DW128" s="359"/>
      <c r="DX128" s="359"/>
      <c r="DY128" s="359"/>
      <c r="DZ128" s="359"/>
      <c r="EA128" s="359"/>
      <c r="EB128" s="359"/>
      <c r="EC128" s="359"/>
      <c r="ED128" s="359"/>
      <c r="EE128" s="359"/>
      <c r="EF128" s="359"/>
      <c r="EG128" s="359"/>
      <c r="EH128" s="359"/>
      <c r="EI128" s="359"/>
      <c r="EJ128" s="359"/>
      <c r="EK128" s="359"/>
      <c r="EL128" s="359"/>
      <c r="EM128" s="359"/>
      <c r="EN128" s="359"/>
      <c r="EO128" s="359"/>
      <c r="EP128" s="359"/>
      <c r="EQ128" s="359"/>
      <c r="ER128" s="359"/>
      <c r="ES128" s="359"/>
      <c r="ET128" s="359"/>
      <c r="EU128" s="359"/>
      <c r="EV128" s="359"/>
      <c r="EW128" s="359"/>
      <c r="EX128" s="359"/>
      <c r="EY128" s="359"/>
      <c r="EZ128" s="359"/>
      <c r="FA128" s="359"/>
      <c r="FB128" s="359"/>
      <c r="FC128" s="359"/>
      <c r="FD128" s="359"/>
      <c r="FE128" s="359"/>
      <c r="FF128" s="359"/>
      <c r="FG128" s="359"/>
      <c r="FH128" s="359"/>
      <c r="FI128" s="359"/>
      <c r="FJ128" s="359"/>
      <c r="FK128" s="359"/>
      <c r="FL128" s="359"/>
      <c r="FM128" s="359"/>
      <c r="FN128" s="359"/>
      <c r="FO128" s="359"/>
      <c r="FP128" s="359"/>
      <c r="FQ128" s="359"/>
      <c r="FR128" s="359"/>
      <c r="FS128" s="359"/>
      <c r="FT128" s="359"/>
      <c r="FU128" s="359"/>
      <c r="FV128" s="359"/>
      <c r="FW128" s="359"/>
      <c r="FX128" s="359"/>
      <c r="FY128" s="359"/>
      <c r="FZ128" s="359"/>
      <c r="GA128" s="359"/>
      <c r="GB128" s="359"/>
      <c r="GC128" s="359"/>
      <c r="GD128" s="359"/>
      <c r="GE128" s="359"/>
      <c r="GF128" s="359"/>
      <c r="GG128" s="359"/>
      <c r="GH128" s="359"/>
      <c r="GI128" s="359"/>
      <c r="GJ128" s="359"/>
      <c r="GK128" s="359"/>
      <c r="GL128" s="359"/>
      <c r="GM128" s="359"/>
      <c r="GN128" s="359"/>
      <c r="GO128" s="359"/>
      <c r="GP128" s="359"/>
      <c r="GQ128" s="359"/>
      <c r="GR128" s="359"/>
      <c r="GS128" s="359"/>
      <c r="GT128" s="359"/>
      <c r="GU128" s="359"/>
      <c r="GV128" s="359"/>
      <c r="GW128" s="359"/>
      <c r="GX128" s="359"/>
      <c r="GY128" s="359"/>
      <c r="GZ128" s="359"/>
      <c r="HA128" s="359"/>
      <c r="HB128" s="359"/>
      <c r="HC128" s="359"/>
      <c r="HD128" s="359"/>
      <c r="HE128" s="359"/>
      <c r="HF128" s="359"/>
      <c r="HG128" s="359"/>
      <c r="HH128" s="359"/>
      <c r="HI128" s="359"/>
      <c r="HJ128" s="359"/>
      <c r="HK128" s="359"/>
      <c r="HL128" s="359"/>
      <c r="HM128" s="359"/>
      <c r="HN128" s="359"/>
      <c r="HO128" s="359"/>
      <c r="HP128" s="359"/>
      <c r="HQ128" s="359"/>
      <c r="HR128" s="359"/>
      <c r="HS128" s="359"/>
      <c r="HT128" s="359"/>
      <c r="HU128" s="359"/>
      <c r="HV128" s="359"/>
      <c r="HW128" s="359"/>
      <c r="HX128" s="359"/>
      <c r="HY128" s="359"/>
      <c r="HZ128" s="359"/>
      <c r="IA128" s="359"/>
      <c r="IB128" s="359"/>
      <c r="IC128" s="359"/>
      <c r="ID128" s="359"/>
      <c r="IE128" s="359"/>
      <c r="IF128" s="359"/>
      <c r="IG128" s="359"/>
      <c r="IH128" s="359"/>
      <c r="II128" s="359"/>
      <c r="IJ128" s="359"/>
      <c r="IK128" s="359"/>
      <c r="IL128" s="359"/>
      <c r="IM128" s="359"/>
      <c r="IN128" s="359"/>
      <c r="IO128" s="359"/>
      <c r="IP128" s="359"/>
      <c r="IQ128" s="359"/>
      <c r="IR128" s="359"/>
      <c r="IS128" s="359"/>
      <c r="IT128" s="359"/>
      <c r="IU128" s="359"/>
      <c r="IV128" s="359"/>
      <c r="IW128" s="359"/>
      <c r="IX128" s="359"/>
      <c r="IY128" s="359"/>
      <c r="IZ128" s="359"/>
      <c r="JA128" s="359"/>
      <c r="JB128" s="359"/>
      <c r="JC128" s="359"/>
      <c r="JD128" s="359"/>
      <c r="JE128" s="359"/>
      <c r="JF128" s="359"/>
      <c r="JG128" s="359"/>
      <c r="JH128" s="359"/>
      <c r="JI128" s="359"/>
      <c r="JJ128" s="359"/>
      <c r="JK128" s="359"/>
      <c r="JL128" s="359"/>
      <c r="JM128" s="359"/>
      <c r="JN128" s="359"/>
      <c r="JO128" s="359"/>
      <c r="JP128" s="359"/>
      <c r="JQ128" s="359"/>
      <c r="JR128" s="359"/>
      <c r="JS128" s="359"/>
      <c r="JT128" s="359"/>
      <c r="JU128" s="359"/>
      <c r="JV128" s="359"/>
      <c r="JW128" s="359"/>
      <c r="JX128" s="359"/>
      <c r="JY128" s="359"/>
      <c r="JZ128" s="359"/>
      <c r="KA128" s="359"/>
      <c r="KB128" s="359"/>
      <c r="KC128" s="359"/>
      <c r="KD128" s="359"/>
      <c r="KE128" s="359"/>
      <c r="KF128" s="359"/>
      <c r="KG128" s="359"/>
      <c r="KH128" s="359"/>
      <c r="KI128" s="359"/>
      <c r="KJ128" s="359"/>
      <c r="KK128" s="359"/>
      <c r="KL128" s="359"/>
      <c r="KM128" s="359"/>
      <c r="KN128" s="359"/>
      <c r="KO128" s="359"/>
      <c r="KP128" s="359"/>
      <c r="KQ128" s="359"/>
      <c r="KR128" s="359"/>
      <c r="KS128" s="359"/>
      <c r="KT128" s="359"/>
      <c r="KU128" s="359"/>
      <c r="KV128" s="359"/>
      <c r="KW128" s="359"/>
      <c r="KX128" s="359"/>
      <c r="KY128" s="359"/>
      <c r="KZ128" s="359"/>
      <c r="LA128" s="359"/>
      <c r="LB128" s="359"/>
      <c r="LC128" s="359"/>
      <c r="LD128" s="359"/>
      <c r="LE128" s="359"/>
      <c r="LF128" s="359"/>
      <c r="LG128" s="359"/>
      <c r="LH128" s="359"/>
      <c r="LI128" s="359"/>
      <c r="LJ128" s="359"/>
      <c r="LK128" s="359"/>
      <c r="LL128" s="359"/>
      <c r="LM128" s="359"/>
      <c r="LN128" s="359"/>
      <c r="LO128" s="359"/>
      <c r="LP128" s="359"/>
      <c r="LQ128" s="359"/>
      <c r="LR128" s="359"/>
      <c r="LS128" s="359"/>
      <c r="LT128" s="359"/>
      <c r="LU128" s="359"/>
      <c r="LV128" s="359"/>
      <c r="LW128" s="359"/>
      <c r="LX128" s="359"/>
      <c r="LY128" s="359"/>
      <c r="LZ128" s="359"/>
      <c r="MA128" s="359"/>
      <c r="MB128" s="359"/>
      <c r="MC128" s="359"/>
      <c r="MD128" s="359"/>
      <c r="ME128" s="359"/>
      <c r="MF128" s="359"/>
      <c r="MG128" s="359"/>
      <c r="MH128" s="359"/>
      <c r="MI128" s="359"/>
      <c r="MJ128" s="359"/>
      <c r="MK128" s="359"/>
      <c r="ML128" s="359"/>
      <c r="MM128" s="359"/>
      <c r="MN128" s="359"/>
      <c r="MO128" s="359"/>
      <c r="MP128" s="359"/>
      <c r="MQ128" s="359"/>
      <c r="MR128" s="359"/>
      <c r="MS128" s="359"/>
      <c r="MT128" s="359"/>
      <c r="MU128" s="359"/>
      <c r="MV128" s="359"/>
      <c r="MW128" s="359"/>
      <c r="MX128" s="359"/>
      <c r="MY128" s="359"/>
      <c r="MZ128" s="359"/>
      <c r="NA128" s="359"/>
      <c r="NB128" s="359"/>
      <c r="NC128" s="359"/>
      <c r="ND128" s="359"/>
      <c r="NE128" s="359"/>
      <c r="NF128" s="359"/>
      <c r="NG128" s="359"/>
      <c r="NH128" s="359"/>
      <c r="NI128" s="359"/>
      <c r="NJ128" s="359"/>
      <c r="NK128" s="359"/>
      <c r="NL128" s="359"/>
      <c r="NM128" s="359"/>
      <c r="NN128" s="359"/>
      <c r="NO128" s="359"/>
      <c r="NP128" s="359"/>
      <c r="NQ128" s="359"/>
      <c r="NR128" s="359"/>
      <c r="NS128" s="359"/>
      <c r="NT128" s="359"/>
      <c r="NU128" s="359"/>
      <c r="NV128" s="359"/>
      <c r="NW128" s="359"/>
      <c r="NX128" s="359"/>
      <c r="NY128" s="359"/>
      <c r="NZ128" s="359"/>
      <c r="OA128" s="359"/>
      <c r="OB128" s="359"/>
      <c r="OC128" s="359"/>
      <c r="OD128" s="359"/>
      <c r="OE128" s="359"/>
      <c r="OF128" s="359"/>
      <c r="OG128" s="359"/>
      <c r="OH128" s="359"/>
      <c r="OI128" s="359"/>
      <c r="OJ128" s="359"/>
      <c r="OK128" s="359"/>
      <c r="OL128" s="359"/>
      <c r="OM128" s="359"/>
      <c r="ON128" s="359"/>
      <c r="OO128" s="359"/>
      <c r="OP128" s="359"/>
      <c r="OQ128" s="359"/>
      <c r="OR128" s="359"/>
      <c r="OS128" s="359"/>
      <c r="OT128" s="359"/>
      <c r="OU128" s="359"/>
      <c r="OV128" s="359"/>
      <c r="OW128" s="359"/>
      <c r="OX128" s="359"/>
      <c r="OY128" s="359"/>
      <c r="OZ128" s="359"/>
      <c r="PA128" s="359"/>
      <c r="PB128" s="359"/>
      <c r="PC128" s="359"/>
      <c r="PD128" s="359"/>
      <c r="PE128" s="359"/>
      <c r="PF128" s="359"/>
      <c r="PG128" s="359"/>
      <c r="PH128" s="359"/>
      <c r="PI128" s="359"/>
      <c r="PJ128" s="359"/>
      <c r="PK128" s="359"/>
      <c r="PL128" s="359"/>
      <c r="PM128" s="359"/>
      <c r="PN128" s="359"/>
      <c r="PO128" s="359"/>
      <c r="PP128" s="359"/>
      <c r="PQ128" s="359"/>
      <c r="PR128" s="359"/>
      <c r="PS128" s="359"/>
      <c r="PT128" s="359"/>
      <c r="PU128" s="359"/>
      <c r="PV128" s="359"/>
      <c r="PW128" s="359"/>
      <c r="PX128" s="359"/>
      <c r="PY128" s="359"/>
      <c r="PZ128" s="359"/>
      <c r="QA128" s="359"/>
      <c r="QB128" s="359"/>
      <c r="QC128" s="359"/>
      <c r="QD128" s="359"/>
      <c r="QE128" s="359"/>
      <c r="QF128" s="359"/>
      <c r="QG128" s="359"/>
      <c r="QH128" s="359"/>
      <c r="QI128" s="359"/>
      <c r="QJ128" s="359"/>
      <c r="QK128" s="359"/>
      <c r="QL128" s="359"/>
      <c r="QM128" s="359"/>
      <c r="QN128" s="359"/>
      <c r="QO128" s="359"/>
      <c r="QP128" s="359"/>
      <c r="QQ128" s="359"/>
      <c r="QR128" s="359"/>
      <c r="QS128" s="359"/>
      <c r="QT128" s="359"/>
      <c r="QU128" s="359"/>
      <c r="QV128" s="359"/>
      <c r="QW128" s="359"/>
      <c r="QX128" s="359"/>
      <c r="QY128" s="359"/>
      <c r="QZ128" s="359"/>
      <c r="RA128" s="359"/>
      <c r="RB128" s="359"/>
      <c r="RC128" s="359"/>
      <c r="RD128" s="359"/>
      <c r="RE128" s="359"/>
      <c r="RF128" s="359"/>
      <c r="RG128" s="359"/>
      <c r="RH128" s="359"/>
      <c r="RI128" s="359"/>
      <c r="RJ128" s="359"/>
      <c r="RK128" s="359"/>
      <c r="RL128" s="359"/>
      <c r="RM128" s="359"/>
      <c r="RN128" s="359"/>
      <c r="RO128" s="359"/>
      <c r="RP128" s="359"/>
      <c r="RQ128" s="359"/>
      <c r="RR128" s="359"/>
      <c r="RS128" s="359"/>
      <c r="RT128" s="359"/>
      <c r="RU128" s="359"/>
      <c r="RV128" s="359"/>
      <c r="RW128" s="359"/>
      <c r="RX128" s="359"/>
      <c r="RY128" s="359"/>
      <c r="RZ128" s="359"/>
      <c r="SA128" s="359"/>
      <c r="SB128" s="359"/>
      <c r="SC128" s="359"/>
      <c r="SD128" s="359"/>
      <c r="SE128" s="359"/>
      <c r="SF128" s="359"/>
      <c r="SG128" s="359"/>
      <c r="SH128" s="359"/>
      <c r="SI128" s="359"/>
      <c r="SJ128" s="359"/>
      <c r="SK128" s="359"/>
      <c r="SL128" s="359"/>
      <c r="SM128" s="359"/>
      <c r="SN128" s="359"/>
      <c r="SO128" s="359"/>
      <c r="SP128" s="359"/>
      <c r="SQ128" s="359"/>
      <c r="SR128" s="359"/>
      <c r="SS128" s="359"/>
      <c r="ST128" s="359"/>
      <c r="SU128" s="359"/>
      <c r="SV128" s="359"/>
      <c r="SW128" s="359"/>
      <c r="SX128" s="359"/>
      <c r="SY128" s="359"/>
      <c r="SZ128" s="359"/>
      <c r="TA128" s="359"/>
      <c r="TB128" s="359"/>
      <c r="TC128" s="359"/>
      <c r="TD128" s="359"/>
      <c r="TE128" s="359"/>
      <c r="TF128" s="359"/>
      <c r="TG128" s="359"/>
      <c r="TH128" s="359"/>
      <c r="TI128" s="359"/>
      <c r="TJ128" s="359"/>
      <c r="TK128" s="359"/>
      <c r="TL128" s="359"/>
      <c r="TM128" s="359"/>
      <c r="TN128" s="359"/>
      <c r="TO128" s="359"/>
      <c r="TP128" s="359"/>
      <c r="TQ128" s="359"/>
      <c r="TR128" s="359"/>
      <c r="TS128" s="359"/>
      <c r="TT128" s="359"/>
      <c r="TU128" s="359"/>
      <c r="TV128" s="359"/>
      <c r="TW128" s="359"/>
      <c r="TX128" s="359"/>
      <c r="TY128" s="359"/>
      <c r="TZ128" s="359"/>
      <c r="UA128" s="359"/>
      <c r="UB128" s="359"/>
      <c r="UC128" s="359"/>
      <c r="UD128" s="359"/>
      <c r="UE128" s="359"/>
      <c r="UF128" s="359"/>
      <c r="UG128" s="359"/>
      <c r="UH128" s="359"/>
      <c r="UI128" s="359"/>
      <c r="UJ128" s="359"/>
      <c r="UK128" s="359"/>
      <c r="UL128" s="359"/>
      <c r="UM128" s="359"/>
      <c r="UN128" s="359"/>
      <c r="UO128" s="359"/>
      <c r="UP128" s="359"/>
      <c r="UQ128" s="359"/>
      <c r="UR128" s="359"/>
      <c r="US128" s="359"/>
      <c r="UT128" s="359"/>
      <c r="UU128" s="359"/>
      <c r="UV128" s="359"/>
      <c r="UW128" s="359"/>
      <c r="UX128" s="359"/>
      <c r="UY128" s="359"/>
      <c r="UZ128" s="359"/>
      <c r="VA128" s="359"/>
      <c r="VB128" s="359"/>
      <c r="VC128" s="359"/>
      <c r="VD128" s="359"/>
      <c r="VE128" s="359"/>
      <c r="VF128" s="359"/>
      <c r="VG128" s="359"/>
      <c r="VH128" s="359"/>
      <c r="VI128" s="359"/>
      <c r="VJ128" s="359"/>
      <c r="VK128" s="359"/>
      <c r="VL128" s="359"/>
      <c r="VM128" s="359"/>
      <c r="VN128" s="359"/>
      <c r="VO128" s="359"/>
      <c r="VP128" s="359"/>
      <c r="VQ128" s="359"/>
      <c r="VR128" s="359"/>
      <c r="VS128" s="359"/>
      <c r="VT128" s="359"/>
      <c r="VU128" s="359"/>
      <c r="VV128" s="359"/>
      <c r="VW128" s="359"/>
      <c r="VX128" s="359"/>
      <c r="VY128" s="359"/>
      <c r="VZ128" s="359"/>
      <c r="WA128" s="359"/>
      <c r="WB128" s="359"/>
      <c r="WC128" s="359"/>
      <c r="WD128" s="359"/>
      <c r="WE128" s="359"/>
      <c r="WF128" s="359"/>
      <c r="WG128" s="359"/>
      <c r="WH128" s="359"/>
      <c r="WI128" s="359"/>
      <c r="WJ128" s="359"/>
      <c r="WK128" s="359"/>
      <c r="WL128" s="359"/>
      <c r="WM128" s="359"/>
      <c r="WN128" s="359"/>
      <c r="WO128" s="359"/>
      <c r="WP128" s="359"/>
      <c r="WQ128" s="359"/>
      <c r="WR128" s="359"/>
      <c r="WS128" s="359"/>
      <c r="WT128" s="359"/>
      <c r="WU128" s="359"/>
      <c r="WV128" s="359"/>
      <c r="WW128" s="359"/>
      <c r="WX128" s="359"/>
      <c r="WY128" s="359"/>
      <c r="WZ128" s="359"/>
      <c r="XA128" s="359"/>
      <c r="XB128" s="359"/>
      <c r="XC128" s="359"/>
      <c r="XD128" s="359"/>
      <c r="XE128" s="359"/>
      <c r="XF128" s="359"/>
      <c r="XG128" s="359"/>
      <c r="XH128" s="359"/>
      <c r="XI128" s="359"/>
      <c r="XJ128" s="359"/>
      <c r="XK128" s="359"/>
      <c r="XL128" s="359"/>
      <c r="XM128" s="359"/>
      <c r="XN128" s="359"/>
      <c r="XO128" s="359"/>
      <c r="XP128" s="359"/>
      <c r="XQ128" s="359"/>
      <c r="XR128" s="359"/>
      <c r="XS128" s="359"/>
      <c r="XT128" s="359"/>
      <c r="XU128" s="359"/>
      <c r="XV128" s="359"/>
      <c r="XW128" s="359"/>
      <c r="XX128" s="359"/>
      <c r="XY128" s="359"/>
      <c r="XZ128" s="359"/>
      <c r="YA128" s="359"/>
      <c r="YB128" s="359"/>
      <c r="YC128" s="359"/>
      <c r="YD128" s="359"/>
      <c r="YE128" s="359"/>
      <c r="YF128" s="359"/>
      <c r="YG128" s="359"/>
      <c r="YH128" s="359"/>
      <c r="YI128" s="359"/>
      <c r="YJ128" s="359"/>
      <c r="YK128" s="359"/>
      <c r="YL128" s="359"/>
      <c r="YM128" s="359"/>
      <c r="YN128" s="359"/>
      <c r="YO128" s="359"/>
      <c r="YP128" s="359"/>
      <c r="YQ128" s="359"/>
      <c r="YR128" s="359"/>
      <c r="YS128" s="359"/>
      <c r="YT128" s="359"/>
      <c r="YU128" s="359"/>
      <c r="YV128" s="359"/>
      <c r="YW128" s="359"/>
      <c r="YX128" s="359"/>
      <c r="YY128" s="359"/>
      <c r="YZ128" s="359"/>
      <c r="ZA128" s="359"/>
      <c r="ZB128" s="359"/>
      <c r="ZC128" s="359"/>
      <c r="ZD128" s="359"/>
      <c r="ZE128" s="359"/>
      <c r="ZF128" s="359"/>
      <c r="ZG128" s="359"/>
      <c r="ZH128" s="359"/>
      <c r="ZI128" s="359"/>
      <c r="ZJ128" s="359"/>
      <c r="ZK128" s="359"/>
      <c r="ZL128" s="359"/>
      <c r="ZM128" s="359"/>
      <c r="ZN128" s="359"/>
      <c r="ZO128" s="359"/>
      <c r="ZP128" s="359"/>
      <c r="ZQ128" s="359"/>
      <c r="ZR128" s="359"/>
      <c r="ZS128" s="359"/>
      <c r="ZT128" s="359"/>
      <c r="ZU128" s="359"/>
      <c r="ZV128" s="359"/>
      <c r="ZW128" s="359"/>
      <c r="ZX128" s="359"/>
      <c r="ZY128" s="359"/>
      <c r="ZZ128" s="359"/>
      <c r="AAA128" s="359"/>
      <c r="AAB128" s="359"/>
      <c r="AAC128" s="359"/>
      <c r="AAD128" s="359"/>
      <c r="AAE128" s="359"/>
      <c r="AAF128" s="359"/>
      <c r="AAG128" s="359"/>
      <c r="AAH128" s="359"/>
      <c r="AAI128" s="359"/>
      <c r="AAJ128" s="359"/>
      <c r="AAK128" s="359"/>
      <c r="AAL128" s="359"/>
      <c r="AAM128" s="359"/>
      <c r="AAN128" s="359"/>
      <c r="AAO128" s="359"/>
      <c r="AAP128" s="359"/>
      <c r="AAQ128" s="359"/>
      <c r="AAR128" s="359"/>
      <c r="AAS128" s="359"/>
      <c r="AAT128" s="359"/>
      <c r="AAU128" s="359"/>
      <c r="AAV128" s="359"/>
      <c r="AAW128" s="359"/>
      <c r="AAX128" s="359"/>
      <c r="AAY128" s="359"/>
      <c r="AAZ128" s="359"/>
      <c r="ABA128" s="359"/>
      <c r="ABB128" s="359"/>
      <c r="ABC128" s="359"/>
      <c r="ABD128" s="359"/>
      <c r="ABE128" s="359"/>
      <c r="ABF128" s="359"/>
      <c r="ABG128" s="359"/>
      <c r="ABH128" s="359"/>
      <c r="ABI128" s="359"/>
      <c r="ABJ128" s="359"/>
      <c r="ABK128" s="359"/>
      <c r="ABL128" s="359"/>
      <c r="ABM128" s="359"/>
      <c r="ABN128" s="359"/>
      <c r="ABO128" s="359"/>
      <c r="ABP128" s="359"/>
      <c r="ABQ128" s="359"/>
      <c r="ABR128" s="359"/>
      <c r="ABS128" s="359"/>
      <c r="ABT128" s="359"/>
      <c r="ABU128" s="359"/>
      <c r="ABV128" s="359"/>
      <c r="ABW128" s="359"/>
      <c r="ABX128" s="359"/>
      <c r="ABY128" s="359"/>
      <c r="ABZ128" s="359"/>
      <c r="ACA128" s="359"/>
      <c r="ACB128" s="359"/>
      <c r="ACC128" s="359"/>
      <c r="ACD128" s="359"/>
      <c r="ACE128" s="359"/>
      <c r="ACF128" s="359"/>
      <c r="ACG128" s="359"/>
      <c r="ACH128" s="359"/>
      <c r="ACI128" s="359"/>
      <c r="ACJ128" s="359"/>
      <c r="ACK128" s="359"/>
      <c r="ACL128" s="359"/>
      <c r="ACM128" s="359"/>
      <c r="ACN128" s="359"/>
      <c r="ACO128" s="359"/>
      <c r="ACP128" s="359"/>
      <c r="ACQ128" s="359"/>
      <c r="ACR128" s="359"/>
      <c r="ACS128" s="359"/>
      <c r="ACT128" s="359"/>
      <c r="ACU128" s="359"/>
      <c r="ACV128" s="359"/>
      <c r="ACW128" s="359"/>
      <c r="ACX128" s="359"/>
      <c r="ACY128" s="359"/>
      <c r="ACZ128" s="359"/>
      <c r="ADA128" s="359"/>
      <c r="ADB128" s="359"/>
      <c r="ADC128" s="359"/>
      <c r="ADD128" s="359"/>
      <c r="ADE128" s="359"/>
      <c r="ADF128" s="359"/>
      <c r="ADG128" s="359"/>
      <c r="ADH128" s="359"/>
      <c r="ADI128" s="359"/>
      <c r="ADJ128" s="359"/>
      <c r="ADK128" s="359"/>
      <c r="ADL128" s="359"/>
      <c r="ADM128" s="359"/>
      <c r="ADN128" s="359"/>
      <c r="ADO128" s="359"/>
      <c r="ADP128" s="359"/>
      <c r="ADQ128" s="359"/>
      <c r="ADR128" s="359"/>
      <c r="ADS128" s="359"/>
      <c r="ADT128" s="359"/>
      <c r="ADU128" s="359"/>
      <c r="ADV128" s="359"/>
      <c r="ADW128" s="359"/>
      <c r="ADX128" s="359"/>
      <c r="ADY128" s="359"/>
      <c r="ADZ128" s="359"/>
      <c r="AEA128" s="359"/>
      <c r="AEB128" s="359"/>
      <c r="AEC128" s="359"/>
      <c r="AED128" s="359"/>
      <c r="AEE128" s="359"/>
      <c r="AEF128" s="359"/>
      <c r="AEG128" s="359"/>
      <c r="AEH128" s="359"/>
      <c r="AEI128" s="359"/>
      <c r="AEJ128" s="359"/>
      <c r="AEK128" s="359"/>
      <c r="AEL128" s="359"/>
      <c r="AEM128" s="359"/>
      <c r="AEN128" s="359"/>
      <c r="AEO128" s="359"/>
      <c r="AEP128" s="359"/>
      <c r="AEQ128" s="359"/>
      <c r="AER128" s="359"/>
      <c r="AES128" s="359"/>
      <c r="AET128" s="359"/>
      <c r="AEU128" s="359"/>
      <c r="AEV128" s="359"/>
      <c r="AEW128" s="359"/>
      <c r="AEX128" s="359"/>
      <c r="AEY128" s="359"/>
      <c r="AEZ128" s="359"/>
      <c r="AFA128" s="359"/>
      <c r="AFB128" s="359"/>
      <c r="AFC128" s="359"/>
      <c r="AFD128" s="359"/>
      <c r="AFE128" s="359"/>
      <c r="AFF128" s="359"/>
      <c r="AFG128" s="359"/>
      <c r="AFH128" s="359"/>
      <c r="AFI128" s="359"/>
      <c r="AFJ128" s="359"/>
      <c r="AFK128" s="359"/>
      <c r="AFL128" s="359"/>
      <c r="AFM128" s="359"/>
      <c r="AFN128" s="359"/>
      <c r="AFO128" s="359"/>
      <c r="AFP128" s="359"/>
      <c r="AFQ128" s="359"/>
      <c r="AFR128" s="359"/>
      <c r="AFS128" s="359"/>
      <c r="AFT128" s="359"/>
      <c r="AFU128" s="359"/>
      <c r="AFV128" s="359"/>
      <c r="AFW128" s="359"/>
      <c r="AFX128" s="359"/>
      <c r="AFY128" s="359"/>
      <c r="AFZ128" s="359"/>
      <c r="AGA128" s="359"/>
    </row>
    <row r="129" spans="1:859" s="184" customFormat="1" ht="33.950000000000003" customHeight="1" x14ac:dyDescent="0.2">
      <c r="A129" s="25" t="str">
        <f ca="1">IF((O129="X"),"■",IF(OR((O129&gt;=120),(O129="N/A")),"▲",IF(AND((O129&gt;=90),(O129&lt;120)),"►",IF(AND((O129&lt;90),(O129&gt;=0)),"◄",IF((O129&lt;0),"▼","")))))</f>
        <v>■</v>
      </c>
      <c r="B129" s="75" t="s">
        <v>20</v>
      </c>
      <c r="C129" s="75" t="s">
        <v>733</v>
      </c>
      <c r="D129" s="75" t="s">
        <v>22</v>
      </c>
      <c r="E129" s="75" t="s">
        <v>734</v>
      </c>
      <c r="F129" s="75" t="s">
        <v>735</v>
      </c>
      <c r="G129" s="146" t="s">
        <v>736</v>
      </c>
      <c r="H129" s="81" t="s">
        <v>737</v>
      </c>
      <c r="I129" s="76">
        <v>189999.95</v>
      </c>
      <c r="J129" s="133"/>
      <c r="K129" s="133"/>
      <c r="L129" s="75" t="s">
        <v>519</v>
      </c>
      <c r="M129" s="204"/>
      <c r="N129" s="84">
        <v>40997</v>
      </c>
      <c r="O129" s="239" t="str">
        <f ca="1">IF((N129="INDETERMINADO"),"N/A",IF((L129="ENCERRADO"),"X",(N129-TODAY())))</f>
        <v>X</v>
      </c>
      <c r="P129" s="75" t="s">
        <v>50</v>
      </c>
      <c r="Q129" s="82" t="s">
        <v>211</v>
      </c>
      <c r="R129" s="75" t="s">
        <v>30</v>
      </c>
      <c r="S129" s="75" t="s">
        <v>30</v>
      </c>
      <c r="T129" s="75" t="s">
        <v>30</v>
      </c>
      <c r="U129" s="75" t="s">
        <v>30</v>
      </c>
      <c r="V129" s="75" t="str">
        <f>HYPERLINK("www.emater.df.gov.br","VISUALIZAR")</f>
        <v>VISUALIZAR</v>
      </c>
      <c r="X129" s="378"/>
      <c r="Y129" s="378"/>
      <c r="Z129" s="378"/>
      <c r="AA129" s="378"/>
      <c r="AB129" s="378"/>
      <c r="AC129" s="378"/>
      <c r="AD129" s="378"/>
      <c r="AE129" s="378"/>
      <c r="AF129" s="378"/>
      <c r="AG129" s="378"/>
      <c r="AH129" s="359"/>
      <c r="AI129" s="359"/>
      <c r="AJ129" s="356"/>
      <c r="AK129" s="356"/>
      <c r="AL129" s="356"/>
      <c r="AM129" s="356"/>
      <c r="AN129" s="356"/>
      <c r="AO129" s="356"/>
      <c r="AP129" s="356"/>
      <c r="AQ129" s="356"/>
      <c r="AR129" s="356"/>
      <c r="AS129" s="356"/>
      <c r="AT129" s="356"/>
      <c r="AU129" s="356"/>
      <c r="AV129" s="356"/>
      <c r="AW129" s="356"/>
      <c r="AX129" s="356"/>
      <c r="AY129" s="356"/>
      <c r="AZ129" s="356"/>
      <c r="BA129" s="356"/>
      <c r="BB129" s="356"/>
      <c r="BC129" s="356"/>
      <c r="BD129" s="356"/>
      <c r="BE129" s="356"/>
      <c r="BF129" s="356"/>
      <c r="BG129" s="356"/>
      <c r="BH129" s="356"/>
      <c r="BI129" s="356"/>
      <c r="BJ129" s="356"/>
      <c r="BK129" s="356"/>
      <c r="BL129" s="356"/>
      <c r="BM129" s="356"/>
      <c r="BN129" s="356"/>
      <c r="BO129" s="356"/>
      <c r="BP129" s="356"/>
      <c r="BQ129" s="356"/>
      <c r="BR129" s="356"/>
      <c r="BS129" s="356"/>
      <c r="BT129" s="356"/>
      <c r="BU129" s="356"/>
      <c r="BV129" s="356"/>
      <c r="BW129" s="356"/>
      <c r="BX129" s="356"/>
      <c r="BY129" s="356"/>
      <c r="BZ129" s="356"/>
      <c r="CA129" s="356"/>
      <c r="CB129" s="356"/>
      <c r="CC129" s="356"/>
      <c r="CD129" s="356"/>
      <c r="CE129" s="356"/>
      <c r="CF129" s="356"/>
      <c r="CG129" s="356"/>
      <c r="CH129" s="356"/>
      <c r="CI129" s="356"/>
      <c r="CJ129" s="356"/>
      <c r="CK129" s="356"/>
      <c r="CL129" s="356"/>
      <c r="CM129" s="356"/>
      <c r="CN129" s="356"/>
      <c r="CO129" s="356"/>
      <c r="CP129" s="356"/>
      <c r="CQ129" s="356"/>
      <c r="CR129" s="356"/>
      <c r="CS129" s="356"/>
      <c r="CT129" s="356"/>
      <c r="CU129" s="356"/>
      <c r="CV129" s="356"/>
      <c r="CW129" s="356"/>
      <c r="CX129" s="356"/>
      <c r="CY129" s="356"/>
      <c r="CZ129" s="359"/>
      <c r="DA129" s="359"/>
      <c r="DB129" s="359"/>
      <c r="DC129" s="359"/>
      <c r="DD129" s="359"/>
      <c r="DE129" s="359"/>
      <c r="DF129" s="359"/>
      <c r="DG129" s="359"/>
      <c r="DH129" s="359"/>
      <c r="DI129" s="359"/>
      <c r="DJ129" s="359"/>
      <c r="DK129" s="359"/>
      <c r="DL129" s="359"/>
      <c r="DM129" s="359"/>
      <c r="DN129" s="359"/>
      <c r="DO129" s="359"/>
      <c r="DP129" s="359"/>
      <c r="DQ129" s="359"/>
      <c r="DR129" s="359"/>
      <c r="DS129" s="359"/>
      <c r="DT129" s="359"/>
      <c r="DU129" s="359"/>
      <c r="DV129" s="359"/>
      <c r="DW129" s="359"/>
      <c r="DX129" s="359"/>
      <c r="DY129" s="359"/>
      <c r="DZ129" s="359"/>
      <c r="EA129" s="359"/>
      <c r="EB129" s="359"/>
      <c r="EC129" s="359"/>
      <c r="ED129" s="359"/>
      <c r="EE129" s="359"/>
      <c r="EF129" s="359"/>
      <c r="EG129" s="359"/>
      <c r="EH129" s="359"/>
      <c r="EI129" s="359"/>
      <c r="EJ129" s="359"/>
      <c r="EK129" s="359"/>
      <c r="EL129" s="359"/>
      <c r="EM129" s="359"/>
      <c r="EN129" s="359"/>
      <c r="EO129" s="359"/>
      <c r="EP129" s="359"/>
      <c r="EQ129" s="359"/>
      <c r="ER129" s="359"/>
      <c r="ES129" s="359"/>
      <c r="ET129" s="359"/>
      <c r="EU129" s="359"/>
      <c r="EV129" s="359"/>
      <c r="EW129" s="359"/>
      <c r="EX129" s="359"/>
      <c r="EY129" s="359"/>
      <c r="EZ129" s="359"/>
      <c r="FA129" s="359"/>
      <c r="FB129" s="359"/>
      <c r="FC129" s="359"/>
      <c r="FD129" s="359"/>
      <c r="FE129" s="359"/>
      <c r="FF129" s="359"/>
      <c r="FG129" s="359"/>
      <c r="FH129" s="359"/>
      <c r="FI129" s="359"/>
      <c r="FJ129" s="359"/>
      <c r="FK129" s="359"/>
      <c r="FL129" s="359"/>
      <c r="FM129" s="359"/>
      <c r="FN129" s="359"/>
      <c r="FO129" s="359"/>
      <c r="FP129" s="359"/>
      <c r="FQ129" s="359"/>
      <c r="FR129" s="359"/>
      <c r="FS129" s="359"/>
      <c r="FT129" s="359"/>
      <c r="FU129" s="359"/>
      <c r="FV129" s="359"/>
      <c r="FW129" s="359"/>
      <c r="FX129" s="359"/>
      <c r="FY129" s="359"/>
      <c r="FZ129" s="359"/>
      <c r="GA129" s="359"/>
      <c r="GB129" s="359"/>
      <c r="GC129" s="359"/>
      <c r="GD129" s="359"/>
      <c r="GE129" s="359"/>
      <c r="GF129" s="359"/>
      <c r="GG129" s="359"/>
      <c r="GH129" s="359"/>
      <c r="GI129" s="359"/>
      <c r="GJ129" s="359"/>
      <c r="GK129" s="359"/>
      <c r="GL129" s="359"/>
      <c r="GM129" s="359"/>
      <c r="GN129" s="359"/>
      <c r="GO129" s="359"/>
      <c r="GP129" s="359"/>
      <c r="GQ129" s="359"/>
      <c r="GR129" s="359"/>
      <c r="GS129" s="359"/>
      <c r="GT129" s="359"/>
      <c r="GU129" s="359"/>
      <c r="GV129" s="359"/>
      <c r="GW129" s="359"/>
      <c r="GX129" s="359"/>
      <c r="GY129" s="359"/>
      <c r="GZ129" s="359"/>
      <c r="HA129" s="359"/>
      <c r="HB129" s="359"/>
      <c r="HC129" s="359"/>
      <c r="HD129" s="359"/>
      <c r="HE129" s="359"/>
      <c r="HF129" s="359"/>
      <c r="HG129" s="359"/>
      <c r="HH129" s="359"/>
      <c r="HI129" s="359"/>
      <c r="HJ129" s="359"/>
      <c r="HK129" s="359"/>
      <c r="HL129" s="359"/>
      <c r="HM129" s="359"/>
      <c r="HN129" s="359"/>
      <c r="HO129" s="359"/>
      <c r="HP129" s="359"/>
      <c r="HQ129" s="359"/>
      <c r="HR129" s="359"/>
      <c r="HS129" s="359"/>
      <c r="HT129" s="359"/>
      <c r="HU129" s="359"/>
      <c r="HV129" s="359"/>
      <c r="HW129" s="359"/>
      <c r="HX129" s="359"/>
      <c r="HY129" s="359"/>
      <c r="HZ129" s="359"/>
      <c r="IA129" s="359"/>
      <c r="IB129" s="359"/>
      <c r="IC129" s="359"/>
      <c r="ID129" s="359"/>
      <c r="IE129" s="359"/>
      <c r="IF129" s="359"/>
      <c r="IG129" s="359"/>
      <c r="IH129" s="359"/>
      <c r="II129" s="359"/>
      <c r="IJ129" s="359"/>
      <c r="IK129" s="359"/>
      <c r="IL129" s="359"/>
      <c r="IM129" s="359"/>
      <c r="IN129" s="359"/>
      <c r="IO129" s="359"/>
      <c r="IP129" s="359"/>
      <c r="IQ129" s="359"/>
      <c r="IR129" s="359"/>
      <c r="IS129" s="359"/>
      <c r="IT129" s="359"/>
      <c r="IU129" s="359"/>
      <c r="IV129" s="359"/>
      <c r="IW129" s="359"/>
      <c r="IX129" s="359"/>
      <c r="IY129" s="359"/>
      <c r="IZ129" s="359"/>
      <c r="JA129" s="359"/>
      <c r="JB129" s="359"/>
      <c r="JC129" s="359"/>
      <c r="JD129" s="359"/>
      <c r="JE129" s="359"/>
      <c r="JF129" s="359"/>
      <c r="JG129" s="359"/>
      <c r="JH129" s="359"/>
      <c r="JI129" s="359"/>
      <c r="JJ129" s="359"/>
      <c r="JK129" s="359"/>
      <c r="JL129" s="359"/>
      <c r="JM129" s="359"/>
      <c r="JN129" s="359"/>
      <c r="JO129" s="359"/>
      <c r="JP129" s="359"/>
      <c r="JQ129" s="359"/>
      <c r="JR129" s="359"/>
      <c r="JS129" s="359"/>
      <c r="JT129" s="359"/>
      <c r="JU129" s="359"/>
      <c r="JV129" s="359"/>
      <c r="JW129" s="359"/>
      <c r="JX129" s="359"/>
      <c r="JY129" s="359"/>
      <c r="JZ129" s="359"/>
      <c r="KA129" s="359"/>
      <c r="KB129" s="359"/>
      <c r="KC129" s="359"/>
      <c r="KD129" s="359"/>
      <c r="KE129" s="359"/>
      <c r="KF129" s="359"/>
      <c r="KG129" s="359"/>
      <c r="KH129" s="359"/>
      <c r="KI129" s="359"/>
      <c r="KJ129" s="359"/>
      <c r="KK129" s="359"/>
      <c r="KL129" s="359"/>
      <c r="KM129" s="359"/>
      <c r="KN129" s="359"/>
      <c r="KO129" s="359"/>
      <c r="KP129" s="359"/>
      <c r="KQ129" s="359"/>
      <c r="KR129" s="359"/>
      <c r="KS129" s="359"/>
      <c r="KT129" s="359"/>
      <c r="KU129" s="359"/>
      <c r="KV129" s="359"/>
      <c r="KW129" s="359"/>
      <c r="KX129" s="359"/>
      <c r="KY129" s="359"/>
      <c r="KZ129" s="359"/>
      <c r="LA129" s="359"/>
      <c r="LB129" s="359"/>
      <c r="LC129" s="359"/>
      <c r="LD129" s="359"/>
      <c r="LE129" s="359"/>
      <c r="LF129" s="359"/>
      <c r="LG129" s="359"/>
      <c r="LH129" s="359"/>
      <c r="LI129" s="359"/>
      <c r="LJ129" s="359"/>
      <c r="LK129" s="359"/>
      <c r="LL129" s="359"/>
      <c r="LM129" s="359"/>
      <c r="LN129" s="359"/>
      <c r="LO129" s="359"/>
      <c r="LP129" s="359"/>
      <c r="LQ129" s="359"/>
      <c r="LR129" s="359"/>
      <c r="LS129" s="359"/>
      <c r="LT129" s="359"/>
      <c r="LU129" s="359"/>
      <c r="LV129" s="359"/>
      <c r="LW129" s="359"/>
      <c r="LX129" s="359"/>
      <c r="LY129" s="359"/>
      <c r="LZ129" s="359"/>
      <c r="MA129" s="359"/>
      <c r="MB129" s="359"/>
      <c r="MC129" s="359"/>
      <c r="MD129" s="359"/>
      <c r="ME129" s="359"/>
      <c r="MF129" s="359"/>
      <c r="MG129" s="359"/>
      <c r="MH129" s="359"/>
      <c r="MI129" s="359"/>
      <c r="MJ129" s="359"/>
      <c r="MK129" s="359"/>
      <c r="ML129" s="359"/>
      <c r="MM129" s="359"/>
      <c r="MN129" s="359"/>
      <c r="MO129" s="359"/>
      <c r="MP129" s="359"/>
      <c r="MQ129" s="359"/>
      <c r="MR129" s="359"/>
      <c r="MS129" s="359"/>
      <c r="MT129" s="359"/>
      <c r="MU129" s="359"/>
      <c r="MV129" s="359"/>
      <c r="MW129" s="359"/>
      <c r="MX129" s="359"/>
      <c r="MY129" s="359"/>
      <c r="MZ129" s="359"/>
      <c r="NA129" s="359"/>
      <c r="NB129" s="359"/>
      <c r="NC129" s="359"/>
      <c r="ND129" s="359"/>
      <c r="NE129" s="359"/>
      <c r="NF129" s="359"/>
      <c r="NG129" s="359"/>
      <c r="NH129" s="359"/>
      <c r="NI129" s="359"/>
      <c r="NJ129" s="359"/>
      <c r="NK129" s="359"/>
      <c r="NL129" s="359"/>
      <c r="NM129" s="359"/>
      <c r="NN129" s="359"/>
      <c r="NO129" s="359"/>
      <c r="NP129" s="359"/>
      <c r="NQ129" s="359"/>
      <c r="NR129" s="359"/>
      <c r="NS129" s="359"/>
      <c r="NT129" s="359"/>
      <c r="NU129" s="359"/>
      <c r="NV129" s="359"/>
      <c r="NW129" s="359"/>
      <c r="NX129" s="359"/>
      <c r="NY129" s="359"/>
      <c r="NZ129" s="359"/>
      <c r="OA129" s="359"/>
      <c r="OB129" s="359"/>
      <c r="OC129" s="359"/>
      <c r="OD129" s="359"/>
      <c r="OE129" s="359"/>
      <c r="OF129" s="359"/>
      <c r="OG129" s="359"/>
      <c r="OH129" s="359"/>
      <c r="OI129" s="359"/>
      <c r="OJ129" s="359"/>
      <c r="OK129" s="359"/>
      <c r="OL129" s="359"/>
      <c r="OM129" s="359"/>
      <c r="ON129" s="359"/>
      <c r="OO129" s="359"/>
      <c r="OP129" s="359"/>
      <c r="OQ129" s="359"/>
      <c r="OR129" s="359"/>
      <c r="OS129" s="359"/>
      <c r="OT129" s="359"/>
      <c r="OU129" s="359"/>
      <c r="OV129" s="359"/>
      <c r="OW129" s="359"/>
      <c r="OX129" s="359"/>
      <c r="OY129" s="359"/>
      <c r="OZ129" s="359"/>
      <c r="PA129" s="359"/>
      <c r="PB129" s="359"/>
      <c r="PC129" s="359"/>
      <c r="PD129" s="359"/>
      <c r="PE129" s="359"/>
      <c r="PF129" s="359"/>
      <c r="PG129" s="359"/>
      <c r="PH129" s="359"/>
      <c r="PI129" s="359"/>
      <c r="PJ129" s="359"/>
      <c r="PK129" s="359"/>
      <c r="PL129" s="359"/>
      <c r="PM129" s="359"/>
      <c r="PN129" s="359"/>
      <c r="PO129" s="359"/>
      <c r="PP129" s="359"/>
      <c r="PQ129" s="359"/>
      <c r="PR129" s="359"/>
      <c r="PS129" s="359"/>
      <c r="PT129" s="359"/>
      <c r="PU129" s="359"/>
      <c r="PV129" s="359"/>
      <c r="PW129" s="359"/>
      <c r="PX129" s="359"/>
      <c r="PY129" s="359"/>
      <c r="PZ129" s="359"/>
      <c r="QA129" s="359"/>
      <c r="QB129" s="359"/>
      <c r="QC129" s="359"/>
      <c r="QD129" s="359"/>
      <c r="QE129" s="359"/>
      <c r="QF129" s="359"/>
      <c r="QG129" s="359"/>
      <c r="QH129" s="359"/>
      <c r="QI129" s="359"/>
      <c r="QJ129" s="359"/>
      <c r="QK129" s="359"/>
      <c r="QL129" s="359"/>
      <c r="QM129" s="359"/>
      <c r="QN129" s="359"/>
      <c r="QO129" s="359"/>
      <c r="QP129" s="359"/>
      <c r="QQ129" s="359"/>
      <c r="QR129" s="359"/>
      <c r="QS129" s="359"/>
      <c r="QT129" s="359"/>
      <c r="QU129" s="359"/>
      <c r="QV129" s="359"/>
      <c r="QW129" s="359"/>
      <c r="QX129" s="359"/>
      <c r="QY129" s="359"/>
      <c r="QZ129" s="359"/>
      <c r="RA129" s="359"/>
      <c r="RB129" s="359"/>
      <c r="RC129" s="359"/>
      <c r="RD129" s="359"/>
      <c r="RE129" s="359"/>
      <c r="RF129" s="359"/>
      <c r="RG129" s="359"/>
      <c r="RH129" s="359"/>
      <c r="RI129" s="359"/>
      <c r="RJ129" s="359"/>
      <c r="RK129" s="359"/>
      <c r="RL129" s="359"/>
      <c r="RM129" s="359"/>
      <c r="RN129" s="359"/>
      <c r="RO129" s="359"/>
      <c r="RP129" s="359"/>
      <c r="RQ129" s="359"/>
      <c r="RR129" s="359"/>
      <c r="RS129" s="359"/>
      <c r="RT129" s="359"/>
      <c r="RU129" s="359"/>
      <c r="RV129" s="359"/>
      <c r="RW129" s="359"/>
      <c r="RX129" s="359"/>
      <c r="RY129" s="359"/>
      <c r="RZ129" s="359"/>
      <c r="SA129" s="359"/>
      <c r="SB129" s="359"/>
      <c r="SC129" s="359"/>
      <c r="SD129" s="359"/>
      <c r="SE129" s="359"/>
      <c r="SF129" s="359"/>
      <c r="SG129" s="359"/>
      <c r="SH129" s="359"/>
      <c r="SI129" s="359"/>
      <c r="SJ129" s="359"/>
      <c r="SK129" s="359"/>
      <c r="SL129" s="359"/>
      <c r="SM129" s="359"/>
      <c r="SN129" s="359"/>
      <c r="SO129" s="359"/>
      <c r="SP129" s="359"/>
      <c r="SQ129" s="359"/>
      <c r="SR129" s="359"/>
      <c r="SS129" s="359"/>
      <c r="ST129" s="359"/>
      <c r="SU129" s="359"/>
      <c r="SV129" s="359"/>
      <c r="SW129" s="359"/>
      <c r="SX129" s="359"/>
      <c r="SY129" s="359"/>
      <c r="SZ129" s="359"/>
      <c r="TA129" s="359"/>
      <c r="TB129" s="359"/>
      <c r="TC129" s="359"/>
      <c r="TD129" s="359"/>
      <c r="TE129" s="359"/>
      <c r="TF129" s="359"/>
      <c r="TG129" s="359"/>
      <c r="TH129" s="359"/>
      <c r="TI129" s="359"/>
      <c r="TJ129" s="359"/>
      <c r="TK129" s="359"/>
      <c r="TL129" s="359"/>
      <c r="TM129" s="359"/>
      <c r="TN129" s="359"/>
      <c r="TO129" s="359"/>
      <c r="TP129" s="359"/>
      <c r="TQ129" s="359"/>
      <c r="TR129" s="359"/>
      <c r="TS129" s="359"/>
      <c r="TT129" s="359"/>
      <c r="TU129" s="359"/>
      <c r="TV129" s="359"/>
      <c r="TW129" s="359"/>
      <c r="TX129" s="359"/>
      <c r="TY129" s="359"/>
      <c r="TZ129" s="359"/>
      <c r="UA129" s="359"/>
      <c r="UB129" s="359"/>
      <c r="UC129" s="359"/>
      <c r="UD129" s="359"/>
      <c r="UE129" s="359"/>
      <c r="UF129" s="359"/>
      <c r="UG129" s="359"/>
      <c r="UH129" s="359"/>
      <c r="UI129" s="359"/>
      <c r="UJ129" s="359"/>
      <c r="UK129" s="359"/>
      <c r="UL129" s="359"/>
      <c r="UM129" s="359"/>
      <c r="UN129" s="359"/>
      <c r="UO129" s="359"/>
      <c r="UP129" s="359"/>
      <c r="UQ129" s="359"/>
      <c r="UR129" s="359"/>
      <c r="US129" s="359"/>
      <c r="UT129" s="359"/>
      <c r="UU129" s="359"/>
      <c r="UV129" s="359"/>
      <c r="UW129" s="359"/>
      <c r="UX129" s="359"/>
      <c r="UY129" s="359"/>
      <c r="UZ129" s="359"/>
      <c r="VA129" s="359"/>
      <c r="VB129" s="359"/>
      <c r="VC129" s="359"/>
      <c r="VD129" s="359"/>
      <c r="VE129" s="359"/>
      <c r="VF129" s="359"/>
      <c r="VG129" s="359"/>
      <c r="VH129" s="359"/>
      <c r="VI129" s="359"/>
      <c r="VJ129" s="359"/>
      <c r="VK129" s="359"/>
      <c r="VL129" s="359"/>
      <c r="VM129" s="359"/>
      <c r="VN129" s="359"/>
      <c r="VO129" s="359"/>
      <c r="VP129" s="359"/>
      <c r="VQ129" s="359"/>
      <c r="VR129" s="359"/>
      <c r="VS129" s="359"/>
      <c r="VT129" s="359"/>
      <c r="VU129" s="359"/>
      <c r="VV129" s="359"/>
      <c r="VW129" s="359"/>
      <c r="VX129" s="359"/>
      <c r="VY129" s="359"/>
      <c r="VZ129" s="359"/>
      <c r="WA129" s="359"/>
      <c r="WB129" s="359"/>
      <c r="WC129" s="359"/>
      <c r="WD129" s="359"/>
      <c r="WE129" s="359"/>
      <c r="WF129" s="359"/>
      <c r="WG129" s="359"/>
      <c r="WH129" s="359"/>
      <c r="WI129" s="359"/>
      <c r="WJ129" s="359"/>
      <c r="WK129" s="359"/>
      <c r="WL129" s="359"/>
      <c r="WM129" s="359"/>
      <c r="WN129" s="359"/>
      <c r="WO129" s="359"/>
      <c r="WP129" s="359"/>
      <c r="WQ129" s="359"/>
      <c r="WR129" s="359"/>
      <c r="WS129" s="359"/>
      <c r="WT129" s="359"/>
      <c r="WU129" s="359"/>
      <c r="WV129" s="359"/>
      <c r="WW129" s="359"/>
      <c r="WX129" s="359"/>
      <c r="WY129" s="359"/>
      <c r="WZ129" s="359"/>
      <c r="XA129" s="359"/>
      <c r="XB129" s="359"/>
      <c r="XC129" s="359"/>
      <c r="XD129" s="359"/>
      <c r="XE129" s="359"/>
      <c r="XF129" s="359"/>
      <c r="XG129" s="359"/>
      <c r="XH129" s="359"/>
      <c r="XI129" s="359"/>
      <c r="XJ129" s="359"/>
      <c r="XK129" s="359"/>
      <c r="XL129" s="359"/>
      <c r="XM129" s="359"/>
      <c r="XN129" s="359"/>
      <c r="XO129" s="359"/>
      <c r="XP129" s="359"/>
      <c r="XQ129" s="359"/>
      <c r="XR129" s="359"/>
      <c r="XS129" s="359"/>
      <c r="XT129" s="359"/>
      <c r="XU129" s="359"/>
      <c r="XV129" s="359"/>
      <c r="XW129" s="359"/>
      <c r="XX129" s="359"/>
      <c r="XY129" s="359"/>
      <c r="XZ129" s="359"/>
      <c r="YA129" s="359"/>
      <c r="YB129" s="359"/>
      <c r="YC129" s="359"/>
      <c r="YD129" s="359"/>
      <c r="YE129" s="359"/>
      <c r="YF129" s="359"/>
      <c r="YG129" s="359"/>
      <c r="YH129" s="359"/>
      <c r="YI129" s="359"/>
      <c r="YJ129" s="359"/>
      <c r="YK129" s="359"/>
      <c r="YL129" s="359"/>
      <c r="YM129" s="359"/>
      <c r="YN129" s="359"/>
      <c r="YO129" s="359"/>
      <c r="YP129" s="359"/>
      <c r="YQ129" s="359"/>
      <c r="YR129" s="359"/>
      <c r="YS129" s="359"/>
      <c r="YT129" s="359"/>
      <c r="YU129" s="359"/>
      <c r="YV129" s="359"/>
      <c r="YW129" s="359"/>
      <c r="YX129" s="359"/>
      <c r="YY129" s="359"/>
      <c r="YZ129" s="359"/>
      <c r="ZA129" s="359"/>
      <c r="ZB129" s="359"/>
      <c r="ZC129" s="359"/>
      <c r="ZD129" s="359"/>
      <c r="ZE129" s="359"/>
      <c r="ZF129" s="359"/>
      <c r="ZG129" s="359"/>
      <c r="ZH129" s="359"/>
      <c r="ZI129" s="359"/>
      <c r="ZJ129" s="359"/>
      <c r="ZK129" s="359"/>
      <c r="ZL129" s="359"/>
      <c r="ZM129" s="359"/>
      <c r="ZN129" s="359"/>
      <c r="ZO129" s="359"/>
      <c r="ZP129" s="359"/>
      <c r="ZQ129" s="359"/>
      <c r="ZR129" s="359"/>
      <c r="ZS129" s="359"/>
      <c r="ZT129" s="359"/>
      <c r="ZU129" s="359"/>
      <c r="ZV129" s="359"/>
      <c r="ZW129" s="359"/>
      <c r="ZX129" s="359"/>
      <c r="ZY129" s="359"/>
      <c r="ZZ129" s="359"/>
      <c r="AAA129" s="359"/>
      <c r="AAB129" s="359"/>
      <c r="AAC129" s="359"/>
      <c r="AAD129" s="359"/>
      <c r="AAE129" s="359"/>
      <c r="AAF129" s="359"/>
      <c r="AAG129" s="359"/>
      <c r="AAH129" s="359"/>
      <c r="AAI129" s="359"/>
      <c r="AAJ129" s="359"/>
      <c r="AAK129" s="359"/>
      <c r="AAL129" s="359"/>
      <c r="AAM129" s="359"/>
      <c r="AAN129" s="359"/>
      <c r="AAO129" s="359"/>
      <c r="AAP129" s="359"/>
      <c r="AAQ129" s="359"/>
      <c r="AAR129" s="359"/>
      <c r="AAS129" s="359"/>
      <c r="AAT129" s="359"/>
      <c r="AAU129" s="359"/>
      <c r="AAV129" s="359"/>
      <c r="AAW129" s="359"/>
      <c r="AAX129" s="359"/>
      <c r="AAY129" s="359"/>
      <c r="AAZ129" s="359"/>
      <c r="ABA129" s="359"/>
      <c r="ABB129" s="359"/>
      <c r="ABC129" s="359"/>
      <c r="ABD129" s="359"/>
      <c r="ABE129" s="359"/>
      <c r="ABF129" s="359"/>
      <c r="ABG129" s="359"/>
      <c r="ABH129" s="359"/>
      <c r="ABI129" s="359"/>
      <c r="ABJ129" s="359"/>
      <c r="ABK129" s="359"/>
      <c r="ABL129" s="359"/>
      <c r="ABM129" s="359"/>
      <c r="ABN129" s="359"/>
      <c r="ABO129" s="359"/>
      <c r="ABP129" s="359"/>
      <c r="ABQ129" s="359"/>
      <c r="ABR129" s="359"/>
      <c r="ABS129" s="359"/>
      <c r="ABT129" s="359"/>
      <c r="ABU129" s="359"/>
      <c r="ABV129" s="359"/>
      <c r="ABW129" s="359"/>
      <c r="ABX129" s="359"/>
      <c r="ABY129" s="359"/>
      <c r="ABZ129" s="359"/>
      <c r="ACA129" s="359"/>
      <c r="ACB129" s="359"/>
      <c r="ACC129" s="359"/>
      <c r="ACD129" s="359"/>
      <c r="ACE129" s="359"/>
      <c r="ACF129" s="359"/>
      <c r="ACG129" s="359"/>
      <c r="ACH129" s="359"/>
      <c r="ACI129" s="359"/>
      <c r="ACJ129" s="359"/>
      <c r="ACK129" s="359"/>
      <c r="ACL129" s="359"/>
      <c r="ACM129" s="359"/>
      <c r="ACN129" s="359"/>
      <c r="ACO129" s="359"/>
      <c r="ACP129" s="359"/>
      <c r="ACQ129" s="359"/>
      <c r="ACR129" s="359"/>
      <c r="ACS129" s="359"/>
      <c r="ACT129" s="359"/>
      <c r="ACU129" s="359"/>
      <c r="ACV129" s="359"/>
      <c r="ACW129" s="359"/>
      <c r="ACX129" s="359"/>
      <c r="ACY129" s="359"/>
      <c r="ACZ129" s="359"/>
      <c r="ADA129" s="359"/>
      <c r="ADB129" s="359"/>
      <c r="ADC129" s="359"/>
      <c r="ADD129" s="359"/>
      <c r="ADE129" s="359"/>
      <c r="ADF129" s="359"/>
      <c r="ADG129" s="359"/>
      <c r="ADH129" s="359"/>
      <c r="ADI129" s="359"/>
      <c r="ADJ129" s="359"/>
      <c r="ADK129" s="359"/>
      <c r="ADL129" s="359"/>
      <c r="ADM129" s="359"/>
      <c r="ADN129" s="359"/>
      <c r="ADO129" s="359"/>
      <c r="ADP129" s="359"/>
      <c r="ADQ129" s="359"/>
      <c r="ADR129" s="359"/>
      <c r="ADS129" s="359"/>
      <c r="ADT129" s="359"/>
      <c r="ADU129" s="359"/>
      <c r="ADV129" s="359"/>
      <c r="ADW129" s="359"/>
      <c r="ADX129" s="359"/>
      <c r="ADY129" s="359"/>
      <c r="ADZ129" s="359"/>
      <c r="AEA129" s="359"/>
      <c r="AEB129" s="359"/>
      <c r="AEC129" s="359"/>
      <c r="AED129" s="359"/>
      <c r="AEE129" s="359"/>
      <c r="AEF129" s="359"/>
      <c r="AEG129" s="359"/>
      <c r="AEH129" s="359"/>
      <c r="AEI129" s="359"/>
      <c r="AEJ129" s="359"/>
      <c r="AEK129" s="359"/>
      <c r="AEL129" s="359"/>
      <c r="AEM129" s="359"/>
      <c r="AEN129" s="359"/>
      <c r="AEO129" s="359"/>
      <c r="AEP129" s="359"/>
      <c r="AEQ129" s="359"/>
      <c r="AER129" s="359"/>
      <c r="AES129" s="359"/>
      <c r="AET129" s="359"/>
      <c r="AEU129" s="359"/>
      <c r="AEV129" s="359"/>
      <c r="AEW129" s="359"/>
      <c r="AEX129" s="359"/>
      <c r="AEY129" s="359"/>
      <c r="AEZ129" s="359"/>
      <c r="AFA129" s="359"/>
      <c r="AFB129" s="359"/>
      <c r="AFC129" s="359"/>
      <c r="AFD129" s="359"/>
      <c r="AFE129" s="359"/>
      <c r="AFF129" s="359"/>
      <c r="AFG129" s="359"/>
      <c r="AFH129" s="359"/>
      <c r="AFI129" s="359"/>
      <c r="AFJ129" s="359"/>
      <c r="AFK129" s="359"/>
      <c r="AFL129" s="359"/>
      <c r="AFM129" s="359"/>
      <c r="AFN129" s="359"/>
      <c r="AFO129" s="359"/>
      <c r="AFP129" s="359"/>
      <c r="AFQ129" s="359"/>
      <c r="AFR129" s="359"/>
      <c r="AFS129" s="359"/>
      <c r="AFT129" s="359"/>
      <c r="AFU129" s="359"/>
      <c r="AFV129" s="359"/>
      <c r="AFW129" s="359"/>
      <c r="AFX129" s="359"/>
      <c r="AFY129" s="359"/>
      <c r="AFZ129" s="359"/>
      <c r="AGA129" s="359"/>
    </row>
    <row r="130" spans="1:859" s="184" customFormat="1" ht="33.950000000000003" customHeight="1" x14ac:dyDescent="0.2">
      <c r="A130" s="25" t="str">
        <f ca="1">IF((O130="X"),"■",IF(OR((O130&gt;=120),(O130="N/A")),"▲",IF(AND((O130&gt;=90),(O130&lt;120)),"►",IF(AND((O130&lt;90),(O130&gt;=0)),"◄",IF((O130&lt;0),"▼","")))))</f>
        <v>■</v>
      </c>
      <c r="B130" s="75" t="s">
        <v>20</v>
      </c>
      <c r="C130" s="75" t="s">
        <v>728</v>
      </c>
      <c r="D130" s="75" t="s">
        <v>22</v>
      </c>
      <c r="E130" s="75" t="s">
        <v>478</v>
      </c>
      <c r="F130" s="75" t="s">
        <v>729</v>
      </c>
      <c r="G130" s="146" t="s">
        <v>730</v>
      </c>
      <c r="H130" s="81" t="s">
        <v>731</v>
      </c>
      <c r="I130" s="76">
        <v>294000</v>
      </c>
      <c r="J130" s="133"/>
      <c r="K130" s="133"/>
      <c r="L130" s="75" t="s">
        <v>519</v>
      </c>
      <c r="M130" s="204"/>
      <c r="N130" s="84">
        <v>40967</v>
      </c>
      <c r="O130" s="239" t="str">
        <f ca="1">IF((N130="INDETERMINADO"),"N/A",IF((L130="ENCERRADO"),"X",(N130-TODAY())))</f>
        <v>X</v>
      </c>
      <c r="P130" s="75" t="s">
        <v>65</v>
      </c>
      <c r="Q130" s="82" t="s">
        <v>732</v>
      </c>
      <c r="R130" s="75" t="s">
        <v>30</v>
      </c>
      <c r="S130" s="75" t="s">
        <v>30</v>
      </c>
      <c r="T130" s="75" t="s">
        <v>30</v>
      </c>
      <c r="U130" s="75" t="s">
        <v>30</v>
      </c>
      <c r="V130" s="75" t="str">
        <f>HYPERLINK("www.emater.df.gov.br","VISUALIZAR")</f>
        <v>VISUALIZAR</v>
      </c>
      <c r="X130" s="378"/>
      <c r="Y130" s="378"/>
      <c r="Z130" s="378"/>
      <c r="AA130" s="378"/>
      <c r="AB130" s="378"/>
      <c r="AC130" s="378"/>
      <c r="AD130" s="378"/>
      <c r="AE130" s="378"/>
      <c r="AF130" s="378"/>
      <c r="AG130" s="378"/>
      <c r="AH130" s="359"/>
      <c r="AI130" s="359"/>
      <c r="AJ130" s="356"/>
      <c r="AK130" s="356"/>
      <c r="AL130" s="356"/>
      <c r="AM130" s="356"/>
      <c r="AN130" s="356"/>
      <c r="AO130" s="356"/>
      <c r="AP130" s="356"/>
      <c r="AQ130" s="356"/>
      <c r="AR130" s="356"/>
      <c r="AS130" s="356"/>
      <c r="AT130" s="356"/>
      <c r="AU130" s="356"/>
      <c r="AV130" s="356"/>
      <c r="AW130" s="356"/>
      <c r="AX130" s="356"/>
      <c r="AY130" s="356"/>
      <c r="AZ130" s="356"/>
      <c r="BA130" s="356"/>
      <c r="BB130" s="356"/>
      <c r="BC130" s="356"/>
      <c r="BD130" s="356"/>
      <c r="BE130" s="356"/>
      <c r="BF130" s="356"/>
      <c r="BG130" s="356"/>
      <c r="BH130" s="356"/>
      <c r="BI130" s="356"/>
      <c r="BJ130" s="356"/>
      <c r="BK130" s="356"/>
      <c r="BL130" s="356"/>
      <c r="BM130" s="356"/>
      <c r="BN130" s="356"/>
      <c r="BO130" s="356"/>
      <c r="BP130" s="356"/>
      <c r="BQ130" s="356"/>
      <c r="BR130" s="356"/>
      <c r="BS130" s="356"/>
      <c r="BT130" s="356"/>
      <c r="BU130" s="356"/>
      <c r="BV130" s="356"/>
      <c r="BW130" s="356"/>
      <c r="BX130" s="356"/>
      <c r="BY130" s="356"/>
      <c r="BZ130" s="356"/>
      <c r="CA130" s="356"/>
      <c r="CB130" s="356"/>
      <c r="CC130" s="356"/>
      <c r="CD130" s="356"/>
      <c r="CE130" s="356"/>
      <c r="CF130" s="356"/>
      <c r="CG130" s="356"/>
      <c r="CH130" s="356"/>
      <c r="CI130" s="356"/>
      <c r="CJ130" s="356"/>
      <c r="CK130" s="356"/>
      <c r="CL130" s="356"/>
      <c r="CM130" s="356"/>
      <c r="CN130" s="356"/>
      <c r="CO130" s="356"/>
      <c r="CP130" s="356"/>
      <c r="CQ130" s="356"/>
      <c r="CR130" s="356"/>
      <c r="CS130" s="356"/>
      <c r="CT130" s="356"/>
      <c r="CU130" s="356"/>
      <c r="CV130" s="356"/>
      <c r="CW130" s="356"/>
      <c r="CX130" s="356"/>
      <c r="CY130" s="356"/>
      <c r="CZ130" s="359"/>
      <c r="DA130" s="359"/>
      <c r="DB130" s="359"/>
      <c r="DC130" s="359"/>
      <c r="DD130" s="359"/>
      <c r="DE130" s="359"/>
      <c r="DF130" s="359"/>
      <c r="DG130" s="359"/>
      <c r="DH130" s="359"/>
      <c r="DI130" s="359"/>
      <c r="DJ130" s="359"/>
      <c r="DK130" s="359"/>
      <c r="DL130" s="359"/>
      <c r="DM130" s="359"/>
      <c r="DN130" s="359"/>
      <c r="DO130" s="359"/>
      <c r="DP130" s="359"/>
      <c r="DQ130" s="359"/>
      <c r="DR130" s="359"/>
      <c r="DS130" s="359"/>
      <c r="DT130" s="359"/>
      <c r="DU130" s="359"/>
      <c r="DV130" s="359"/>
      <c r="DW130" s="359"/>
      <c r="DX130" s="359"/>
      <c r="DY130" s="359"/>
      <c r="DZ130" s="359"/>
      <c r="EA130" s="359"/>
      <c r="EB130" s="359"/>
      <c r="EC130" s="359"/>
      <c r="ED130" s="359"/>
      <c r="EE130" s="359"/>
      <c r="EF130" s="359"/>
      <c r="EG130" s="359"/>
      <c r="EH130" s="359"/>
      <c r="EI130" s="359"/>
      <c r="EJ130" s="359"/>
      <c r="EK130" s="359"/>
      <c r="EL130" s="359"/>
      <c r="EM130" s="359"/>
      <c r="EN130" s="359"/>
      <c r="EO130" s="359"/>
      <c r="EP130" s="359"/>
      <c r="EQ130" s="359"/>
      <c r="ER130" s="359"/>
      <c r="ES130" s="359"/>
      <c r="ET130" s="359"/>
      <c r="EU130" s="359"/>
      <c r="EV130" s="359"/>
      <c r="EW130" s="359"/>
      <c r="EX130" s="359"/>
      <c r="EY130" s="359"/>
      <c r="EZ130" s="359"/>
      <c r="FA130" s="359"/>
      <c r="FB130" s="359"/>
      <c r="FC130" s="359"/>
      <c r="FD130" s="359"/>
      <c r="FE130" s="359"/>
      <c r="FF130" s="359"/>
      <c r="FG130" s="359"/>
      <c r="FH130" s="359"/>
      <c r="FI130" s="359"/>
      <c r="FJ130" s="359"/>
      <c r="FK130" s="359"/>
      <c r="FL130" s="359"/>
      <c r="FM130" s="359"/>
      <c r="FN130" s="359"/>
      <c r="FO130" s="359"/>
      <c r="FP130" s="359"/>
      <c r="FQ130" s="359"/>
      <c r="FR130" s="359"/>
      <c r="FS130" s="359"/>
      <c r="FT130" s="359"/>
      <c r="FU130" s="359"/>
      <c r="FV130" s="359"/>
      <c r="FW130" s="359"/>
      <c r="FX130" s="359"/>
      <c r="FY130" s="359"/>
      <c r="FZ130" s="359"/>
      <c r="GA130" s="359"/>
      <c r="GB130" s="359"/>
      <c r="GC130" s="359"/>
      <c r="GD130" s="359"/>
      <c r="GE130" s="359"/>
      <c r="GF130" s="359"/>
      <c r="GG130" s="359"/>
      <c r="GH130" s="359"/>
      <c r="GI130" s="359"/>
      <c r="GJ130" s="359"/>
      <c r="GK130" s="359"/>
      <c r="GL130" s="359"/>
      <c r="GM130" s="359"/>
      <c r="GN130" s="359"/>
      <c r="GO130" s="359"/>
      <c r="GP130" s="359"/>
      <c r="GQ130" s="359"/>
      <c r="GR130" s="359"/>
      <c r="GS130" s="359"/>
      <c r="GT130" s="359"/>
      <c r="GU130" s="359"/>
      <c r="GV130" s="359"/>
      <c r="GW130" s="359"/>
      <c r="GX130" s="359"/>
      <c r="GY130" s="359"/>
      <c r="GZ130" s="359"/>
      <c r="HA130" s="359"/>
      <c r="HB130" s="359"/>
      <c r="HC130" s="359"/>
      <c r="HD130" s="359"/>
      <c r="HE130" s="359"/>
      <c r="HF130" s="359"/>
      <c r="HG130" s="359"/>
      <c r="HH130" s="359"/>
      <c r="HI130" s="359"/>
      <c r="HJ130" s="359"/>
      <c r="HK130" s="359"/>
      <c r="HL130" s="359"/>
      <c r="HM130" s="359"/>
      <c r="HN130" s="359"/>
      <c r="HO130" s="359"/>
      <c r="HP130" s="359"/>
      <c r="HQ130" s="359"/>
      <c r="HR130" s="359"/>
      <c r="HS130" s="359"/>
      <c r="HT130" s="359"/>
      <c r="HU130" s="359"/>
      <c r="HV130" s="359"/>
      <c r="HW130" s="359"/>
      <c r="HX130" s="359"/>
      <c r="HY130" s="359"/>
      <c r="HZ130" s="359"/>
      <c r="IA130" s="359"/>
      <c r="IB130" s="359"/>
      <c r="IC130" s="359"/>
      <c r="ID130" s="359"/>
      <c r="IE130" s="359"/>
      <c r="IF130" s="359"/>
      <c r="IG130" s="359"/>
      <c r="IH130" s="359"/>
      <c r="II130" s="359"/>
      <c r="IJ130" s="359"/>
      <c r="IK130" s="359"/>
      <c r="IL130" s="359"/>
      <c r="IM130" s="359"/>
      <c r="IN130" s="359"/>
      <c r="IO130" s="359"/>
      <c r="IP130" s="359"/>
      <c r="IQ130" s="359"/>
      <c r="IR130" s="359"/>
      <c r="IS130" s="359"/>
      <c r="IT130" s="359"/>
      <c r="IU130" s="359"/>
      <c r="IV130" s="359"/>
      <c r="IW130" s="359"/>
      <c r="IX130" s="359"/>
      <c r="IY130" s="359"/>
      <c r="IZ130" s="359"/>
      <c r="JA130" s="359"/>
      <c r="JB130" s="359"/>
      <c r="JC130" s="359"/>
      <c r="JD130" s="359"/>
      <c r="JE130" s="359"/>
      <c r="JF130" s="359"/>
      <c r="JG130" s="359"/>
      <c r="JH130" s="359"/>
      <c r="JI130" s="359"/>
      <c r="JJ130" s="359"/>
      <c r="JK130" s="359"/>
      <c r="JL130" s="359"/>
      <c r="JM130" s="359"/>
      <c r="JN130" s="359"/>
      <c r="JO130" s="359"/>
      <c r="JP130" s="359"/>
      <c r="JQ130" s="359"/>
      <c r="JR130" s="359"/>
      <c r="JS130" s="359"/>
      <c r="JT130" s="359"/>
      <c r="JU130" s="359"/>
      <c r="JV130" s="359"/>
      <c r="JW130" s="359"/>
      <c r="JX130" s="359"/>
      <c r="JY130" s="359"/>
      <c r="JZ130" s="359"/>
      <c r="KA130" s="359"/>
      <c r="KB130" s="359"/>
      <c r="KC130" s="359"/>
      <c r="KD130" s="359"/>
      <c r="KE130" s="359"/>
      <c r="KF130" s="359"/>
      <c r="KG130" s="359"/>
      <c r="KH130" s="359"/>
      <c r="KI130" s="359"/>
      <c r="KJ130" s="359"/>
      <c r="KK130" s="359"/>
      <c r="KL130" s="359"/>
      <c r="KM130" s="359"/>
      <c r="KN130" s="359"/>
      <c r="KO130" s="359"/>
      <c r="KP130" s="359"/>
      <c r="KQ130" s="359"/>
      <c r="KR130" s="359"/>
      <c r="KS130" s="359"/>
      <c r="KT130" s="359"/>
      <c r="KU130" s="359"/>
      <c r="KV130" s="359"/>
      <c r="KW130" s="359"/>
      <c r="KX130" s="359"/>
      <c r="KY130" s="359"/>
      <c r="KZ130" s="359"/>
      <c r="LA130" s="359"/>
      <c r="LB130" s="359"/>
      <c r="LC130" s="359"/>
      <c r="LD130" s="359"/>
      <c r="LE130" s="359"/>
      <c r="LF130" s="359"/>
      <c r="LG130" s="359"/>
      <c r="LH130" s="359"/>
      <c r="LI130" s="359"/>
      <c r="LJ130" s="359"/>
      <c r="LK130" s="359"/>
      <c r="LL130" s="359"/>
      <c r="LM130" s="359"/>
      <c r="LN130" s="359"/>
      <c r="LO130" s="359"/>
      <c r="LP130" s="359"/>
      <c r="LQ130" s="359"/>
      <c r="LR130" s="359"/>
      <c r="LS130" s="359"/>
      <c r="LT130" s="359"/>
      <c r="LU130" s="359"/>
      <c r="LV130" s="359"/>
      <c r="LW130" s="359"/>
      <c r="LX130" s="359"/>
      <c r="LY130" s="359"/>
      <c r="LZ130" s="359"/>
      <c r="MA130" s="359"/>
      <c r="MB130" s="359"/>
      <c r="MC130" s="359"/>
      <c r="MD130" s="359"/>
      <c r="ME130" s="359"/>
      <c r="MF130" s="359"/>
      <c r="MG130" s="359"/>
      <c r="MH130" s="359"/>
      <c r="MI130" s="359"/>
      <c r="MJ130" s="359"/>
      <c r="MK130" s="359"/>
      <c r="ML130" s="359"/>
      <c r="MM130" s="359"/>
      <c r="MN130" s="359"/>
      <c r="MO130" s="359"/>
      <c r="MP130" s="359"/>
      <c r="MQ130" s="359"/>
      <c r="MR130" s="359"/>
      <c r="MS130" s="359"/>
      <c r="MT130" s="359"/>
      <c r="MU130" s="359"/>
      <c r="MV130" s="359"/>
      <c r="MW130" s="359"/>
      <c r="MX130" s="359"/>
      <c r="MY130" s="359"/>
      <c r="MZ130" s="359"/>
      <c r="NA130" s="359"/>
      <c r="NB130" s="359"/>
      <c r="NC130" s="359"/>
      <c r="ND130" s="359"/>
      <c r="NE130" s="359"/>
      <c r="NF130" s="359"/>
      <c r="NG130" s="359"/>
      <c r="NH130" s="359"/>
      <c r="NI130" s="359"/>
      <c r="NJ130" s="359"/>
      <c r="NK130" s="359"/>
      <c r="NL130" s="359"/>
      <c r="NM130" s="359"/>
      <c r="NN130" s="359"/>
      <c r="NO130" s="359"/>
      <c r="NP130" s="359"/>
      <c r="NQ130" s="359"/>
      <c r="NR130" s="359"/>
      <c r="NS130" s="359"/>
      <c r="NT130" s="359"/>
      <c r="NU130" s="359"/>
      <c r="NV130" s="359"/>
      <c r="NW130" s="359"/>
      <c r="NX130" s="359"/>
      <c r="NY130" s="359"/>
      <c r="NZ130" s="359"/>
      <c r="OA130" s="359"/>
      <c r="OB130" s="359"/>
      <c r="OC130" s="359"/>
      <c r="OD130" s="359"/>
      <c r="OE130" s="359"/>
      <c r="OF130" s="359"/>
      <c r="OG130" s="359"/>
      <c r="OH130" s="359"/>
      <c r="OI130" s="359"/>
      <c r="OJ130" s="359"/>
      <c r="OK130" s="359"/>
      <c r="OL130" s="359"/>
      <c r="OM130" s="359"/>
      <c r="ON130" s="359"/>
      <c r="OO130" s="359"/>
      <c r="OP130" s="359"/>
      <c r="OQ130" s="359"/>
      <c r="OR130" s="359"/>
      <c r="OS130" s="359"/>
      <c r="OT130" s="359"/>
      <c r="OU130" s="359"/>
      <c r="OV130" s="359"/>
      <c r="OW130" s="359"/>
      <c r="OX130" s="359"/>
      <c r="OY130" s="359"/>
      <c r="OZ130" s="359"/>
      <c r="PA130" s="359"/>
      <c r="PB130" s="359"/>
      <c r="PC130" s="359"/>
      <c r="PD130" s="359"/>
      <c r="PE130" s="359"/>
      <c r="PF130" s="359"/>
      <c r="PG130" s="359"/>
      <c r="PH130" s="359"/>
      <c r="PI130" s="359"/>
      <c r="PJ130" s="359"/>
      <c r="PK130" s="359"/>
      <c r="PL130" s="359"/>
      <c r="PM130" s="359"/>
      <c r="PN130" s="359"/>
      <c r="PO130" s="359"/>
      <c r="PP130" s="359"/>
      <c r="PQ130" s="359"/>
      <c r="PR130" s="359"/>
      <c r="PS130" s="359"/>
      <c r="PT130" s="359"/>
      <c r="PU130" s="359"/>
      <c r="PV130" s="359"/>
      <c r="PW130" s="359"/>
      <c r="PX130" s="359"/>
      <c r="PY130" s="359"/>
      <c r="PZ130" s="359"/>
      <c r="QA130" s="359"/>
      <c r="QB130" s="359"/>
      <c r="QC130" s="359"/>
      <c r="QD130" s="359"/>
      <c r="QE130" s="359"/>
      <c r="QF130" s="359"/>
      <c r="QG130" s="359"/>
      <c r="QH130" s="359"/>
      <c r="QI130" s="359"/>
      <c r="QJ130" s="359"/>
      <c r="QK130" s="359"/>
      <c r="QL130" s="359"/>
      <c r="QM130" s="359"/>
      <c r="QN130" s="359"/>
      <c r="QO130" s="359"/>
      <c r="QP130" s="359"/>
      <c r="QQ130" s="359"/>
      <c r="QR130" s="359"/>
      <c r="QS130" s="359"/>
      <c r="QT130" s="359"/>
      <c r="QU130" s="359"/>
      <c r="QV130" s="359"/>
      <c r="QW130" s="359"/>
      <c r="QX130" s="359"/>
      <c r="QY130" s="359"/>
      <c r="QZ130" s="359"/>
      <c r="RA130" s="359"/>
      <c r="RB130" s="359"/>
      <c r="RC130" s="359"/>
      <c r="RD130" s="359"/>
      <c r="RE130" s="359"/>
      <c r="RF130" s="359"/>
      <c r="RG130" s="359"/>
      <c r="RH130" s="359"/>
      <c r="RI130" s="359"/>
      <c r="RJ130" s="359"/>
      <c r="RK130" s="359"/>
      <c r="RL130" s="359"/>
      <c r="RM130" s="359"/>
      <c r="RN130" s="359"/>
      <c r="RO130" s="359"/>
      <c r="RP130" s="359"/>
      <c r="RQ130" s="359"/>
      <c r="RR130" s="359"/>
      <c r="RS130" s="359"/>
      <c r="RT130" s="359"/>
      <c r="RU130" s="359"/>
      <c r="RV130" s="359"/>
      <c r="RW130" s="359"/>
      <c r="RX130" s="359"/>
      <c r="RY130" s="359"/>
      <c r="RZ130" s="359"/>
      <c r="SA130" s="359"/>
      <c r="SB130" s="359"/>
      <c r="SC130" s="359"/>
      <c r="SD130" s="359"/>
      <c r="SE130" s="359"/>
      <c r="SF130" s="359"/>
      <c r="SG130" s="359"/>
      <c r="SH130" s="359"/>
      <c r="SI130" s="359"/>
      <c r="SJ130" s="359"/>
      <c r="SK130" s="359"/>
      <c r="SL130" s="359"/>
      <c r="SM130" s="359"/>
      <c r="SN130" s="359"/>
      <c r="SO130" s="359"/>
      <c r="SP130" s="359"/>
      <c r="SQ130" s="359"/>
      <c r="SR130" s="359"/>
      <c r="SS130" s="359"/>
      <c r="ST130" s="359"/>
      <c r="SU130" s="359"/>
      <c r="SV130" s="359"/>
      <c r="SW130" s="359"/>
      <c r="SX130" s="359"/>
      <c r="SY130" s="359"/>
      <c r="SZ130" s="359"/>
      <c r="TA130" s="359"/>
      <c r="TB130" s="359"/>
      <c r="TC130" s="359"/>
      <c r="TD130" s="359"/>
      <c r="TE130" s="359"/>
      <c r="TF130" s="359"/>
      <c r="TG130" s="359"/>
      <c r="TH130" s="359"/>
      <c r="TI130" s="359"/>
      <c r="TJ130" s="359"/>
      <c r="TK130" s="359"/>
      <c r="TL130" s="359"/>
      <c r="TM130" s="359"/>
      <c r="TN130" s="359"/>
      <c r="TO130" s="359"/>
      <c r="TP130" s="359"/>
      <c r="TQ130" s="359"/>
      <c r="TR130" s="359"/>
      <c r="TS130" s="359"/>
      <c r="TT130" s="359"/>
      <c r="TU130" s="359"/>
      <c r="TV130" s="359"/>
      <c r="TW130" s="359"/>
      <c r="TX130" s="359"/>
      <c r="TY130" s="359"/>
      <c r="TZ130" s="359"/>
      <c r="UA130" s="359"/>
      <c r="UB130" s="359"/>
      <c r="UC130" s="359"/>
      <c r="UD130" s="359"/>
      <c r="UE130" s="359"/>
      <c r="UF130" s="359"/>
      <c r="UG130" s="359"/>
      <c r="UH130" s="359"/>
      <c r="UI130" s="359"/>
      <c r="UJ130" s="359"/>
      <c r="UK130" s="359"/>
      <c r="UL130" s="359"/>
      <c r="UM130" s="359"/>
      <c r="UN130" s="359"/>
      <c r="UO130" s="359"/>
      <c r="UP130" s="359"/>
      <c r="UQ130" s="359"/>
      <c r="UR130" s="359"/>
      <c r="US130" s="359"/>
      <c r="UT130" s="359"/>
      <c r="UU130" s="359"/>
      <c r="UV130" s="359"/>
      <c r="UW130" s="359"/>
      <c r="UX130" s="359"/>
      <c r="UY130" s="359"/>
      <c r="UZ130" s="359"/>
      <c r="VA130" s="359"/>
      <c r="VB130" s="359"/>
      <c r="VC130" s="359"/>
      <c r="VD130" s="359"/>
      <c r="VE130" s="359"/>
      <c r="VF130" s="359"/>
      <c r="VG130" s="359"/>
      <c r="VH130" s="359"/>
      <c r="VI130" s="359"/>
      <c r="VJ130" s="359"/>
      <c r="VK130" s="359"/>
      <c r="VL130" s="359"/>
      <c r="VM130" s="359"/>
      <c r="VN130" s="359"/>
      <c r="VO130" s="359"/>
      <c r="VP130" s="359"/>
      <c r="VQ130" s="359"/>
      <c r="VR130" s="359"/>
      <c r="VS130" s="359"/>
      <c r="VT130" s="359"/>
      <c r="VU130" s="359"/>
      <c r="VV130" s="359"/>
      <c r="VW130" s="359"/>
      <c r="VX130" s="359"/>
      <c r="VY130" s="359"/>
      <c r="VZ130" s="359"/>
      <c r="WA130" s="359"/>
      <c r="WB130" s="359"/>
      <c r="WC130" s="359"/>
      <c r="WD130" s="359"/>
      <c r="WE130" s="359"/>
      <c r="WF130" s="359"/>
      <c r="WG130" s="359"/>
      <c r="WH130" s="359"/>
      <c r="WI130" s="359"/>
      <c r="WJ130" s="359"/>
      <c r="WK130" s="359"/>
      <c r="WL130" s="359"/>
      <c r="WM130" s="359"/>
      <c r="WN130" s="359"/>
      <c r="WO130" s="359"/>
      <c r="WP130" s="359"/>
      <c r="WQ130" s="359"/>
      <c r="WR130" s="359"/>
      <c r="WS130" s="359"/>
      <c r="WT130" s="359"/>
      <c r="WU130" s="359"/>
      <c r="WV130" s="359"/>
      <c r="WW130" s="359"/>
      <c r="WX130" s="359"/>
      <c r="WY130" s="359"/>
      <c r="WZ130" s="359"/>
      <c r="XA130" s="359"/>
      <c r="XB130" s="359"/>
      <c r="XC130" s="359"/>
      <c r="XD130" s="359"/>
      <c r="XE130" s="359"/>
      <c r="XF130" s="359"/>
      <c r="XG130" s="359"/>
      <c r="XH130" s="359"/>
      <c r="XI130" s="359"/>
      <c r="XJ130" s="359"/>
      <c r="XK130" s="359"/>
      <c r="XL130" s="359"/>
      <c r="XM130" s="359"/>
      <c r="XN130" s="359"/>
      <c r="XO130" s="359"/>
      <c r="XP130" s="359"/>
      <c r="XQ130" s="359"/>
      <c r="XR130" s="359"/>
      <c r="XS130" s="359"/>
      <c r="XT130" s="359"/>
      <c r="XU130" s="359"/>
      <c r="XV130" s="359"/>
      <c r="XW130" s="359"/>
      <c r="XX130" s="359"/>
      <c r="XY130" s="359"/>
      <c r="XZ130" s="359"/>
      <c r="YA130" s="359"/>
      <c r="YB130" s="359"/>
      <c r="YC130" s="359"/>
      <c r="YD130" s="359"/>
      <c r="YE130" s="359"/>
      <c r="YF130" s="359"/>
      <c r="YG130" s="359"/>
      <c r="YH130" s="359"/>
      <c r="YI130" s="359"/>
      <c r="YJ130" s="359"/>
      <c r="YK130" s="359"/>
      <c r="YL130" s="359"/>
      <c r="YM130" s="359"/>
      <c r="YN130" s="359"/>
      <c r="YO130" s="359"/>
      <c r="YP130" s="359"/>
      <c r="YQ130" s="359"/>
      <c r="YR130" s="359"/>
      <c r="YS130" s="359"/>
      <c r="YT130" s="359"/>
      <c r="YU130" s="359"/>
      <c r="YV130" s="359"/>
      <c r="YW130" s="359"/>
      <c r="YX130" s="359"/>
      <c r="YY130" s="359"/>
      <c r="YZ130" s="359"/>
      <c r="ZA130" s="359"/>
      <c r="ZB130" s="359"/>
      <c r="ZC130" s="359"/>
      <c r="ZD130" s="359"/>
      <c r="ZE130" s="359"/>
      <c r="ZF130" s="359"/>
      <c r="ZG130" s="359"/>
      <c r="ZH130" s="359"/>
      <c r="ZI130" s="359"/>
      <c r="ZJ130" s="359"/>
      <c r="ZK130" s="359"/>
      <c r="ZL130" s="359"/>
      <c r="ZM130" s="359"/>
      <c r="ZN130" s="359"/>
      <c r="ZO130" s="359"/>
      <c r="ZP130" s="359"/>
      <c r="ZQ130" s="359"/>
      <c r="ZR130" s="359"/>
      <c r="ZS130" s="359"/>
      <c r="ZT130" s="359"/>
      <c r="ZU130" s="359"/>
      <c r="ZV130" s="359"/>
      <c r="ZW130" s="359"/>
      <c r="ZX130" s="359"/>
      <c r="ZY130" s="359"/>
      <c r="ZZ130" s="359"/>
      <c r="AAA130" s="359"/>
      <c r="AAB130" s="359"/>
      <c r="AAC130" s="359"/>
      <c r="AAD130" s="359"/>
      <c r="AAE130" s="359"/>
      <c r="AAF130" s="359"/>
      <c r="AAG130" s="359"/>
      <c r="AAH130" s="359"/>
      <c r="AAI130" s="359"/>
      <c r="AAJ130" s="359"/>
      <c r="AAK130" s="359"/>
      <c r="AAL130" s="359"/>
      <c r="AAM130" s="359"/>
      <c r="AAN130" s="359"/>
      <c r="AAO130" s="359"/>
      <c r="AAP130" s="359"/>
      <c r="AAQ130" s="359"/>
      <c r="AAR130" s="359"/>
      <c r="AAS130" s="359"/>
      <c r="AAT130" s="359"/>
      <c r="AAU130" s="359"/>
      <c r="AAV130" s="359"/>
      <c r="AAW130" s="359"/>
      <c r="AAX130" s="359"/>
      <c r="AAY130" s="359"/>
      <c r="AAZ130" s="359"/>
      <c r="ABA130" s="359"/>
      <c r="ABB130" s="359"/>
      <c r="ABC130" s="359"/>
      <c r="ABD130" s="359"/>
      <c r="ABE130" s="359"/>
      <c r="ABF130" s="359"/>
      <c r="ABG130" s="359"/>
      <c r="ABH130" s="359"/>
      <c r="ABI130" s="359"/>
      <c r="ABJ130" s="359"/>
      <c r="ABK130" s="359"/>
      <c r="ABL130" s="359"/>
      <c r="ABM130" s="359"/>
      <c r="ABN130" s="359"/>
      <c r="ABO130" s="359"/>
      <c r="ABP130" s="359"/>
      <c r="ABQ130" s="359"/>
      <c r="ABR130" s="359"/>
      <c r="ABS130" s="359"/>
      <c r="ABT130" s="359"/>
      <c r="ABU130" s="359"/>
      <c r="ABV130" s="359"/>
      <c r="ABW130" s="359"/>
      <c r="ABX130" s="359"/>
      <c r="ABY130" s="359"/>
      <c r="ABZ130" s="359"/>
      <c r="ACA130" s="359"/>
      <c r="ACB130" s="359"/>
      <c r="ACC130" s="359"/>
      <c r="ACD130" s="359"/>
      <c r="ACE130" s="359"/>
      <c r="ACF130" s="359"/>
      <c r="ACG130" s="359"/>
      <c r="ACH130" s="359"/>
      <c r="ACI130" s="359"/>
      <c r="ACJ130" s="359"/>
      <c r="ACK130" s="359"/>
      <c r="ACL130" s="359"/>
      <c r="ACM130" s="359"/>
      <c r="ACN130" s="359"/>
      <c r="ACO130" s="359"/>
      <c r="ACP130" s="359"/>
      <c r="ACQ130" s="359"/>
      <c r="ACR130" s="359"/>
      <c r="ACS130" s="359"/>
      <c r="ACT130" s="359"/>
      <c r="ACU130" s="359"/>
      <c r="ACV130" s="359"/>
      <c r="ACW130" s="359"/>
      <c r="ACX130" s="359"/>
      <c r="ACY130" s="359"/>
      <c r="ACZ130" s="359"/>
      <c r="ADA130" s="359"/>
      <c r="ADB130" s="359"/>
      <c r="ADC130" s="359"/>
      <c r="ADD130" s="359"/>
      <c r="ADE130" s="359"/>
      <c r="ADF130" s="359"/>
      <c r="ADG130" s="359"/>
      <c r="ADH130" s="359"/>
      <c r="ADI130" s="359"/>
      <c r="ADJ130" s="359"/>
      <c r="ADK130" s="359"/>
      <c r="ADL130" s="359"/>
      <c r="ADM130" s="359"/>
      <c r="ADN130" s="359"/>
      <c r="ADO130" s="359"/>
      <c r="ADP130" s="359"/>
      <c r="ADQ130" s="359"/>
      <c r="ADR130" s="359"/>
      <c r="ADS130" s="359"/>
      <c r="ADT130" s="359"/>
      <c r="ADU130" s="359"/>
      <c r="ADV130" s="359"/>
      <c r="ADW130" s="359"/>
      <c r="ADX130" s="359"/>
      <c r="ADY130" s="359"/>
      <c r="ADZ130" s="359"/>
      <c r="AEA130" s="359"/>
      <c r="AEB130" s="359"/>
      <c r="AEC130" s="359"/>
      <c r="AED130" s="359"/>
      <c r="AEE130" s="359"/>
      <c r="AEF130" s="359"/>
      <c r="AEG130" s="359"/>
      <c r="AEH130" s="359"/>
      <c r="AEI130" s="359"/>
      <c r="AEJ130" s="359"/>
      <c r="AEK130" s="359"/>
      <c r="AEL130" s="359"/>
      <c r="AEM130" s="359"/>
      <c r="AEN130" s="359"/>
      <c r="AEO130" s="359"/>
      <c r="AEP130" s="359"/>
      <c r="AEQ130" s="359"/>
      <c r="AER130" s="359"/>
      <c r="AES130" s="359"/>
      <c r="AET130" s="359"/>
      <c r="AEU130" s="359"/>
      <c r="AEV130" s="359"/>
      <c r="AEW130" s="359"/>
      <c r="AEX130" s="359"/>
      <c r="AEY130" s="359"/>
      <c r="AEZ130" s="359"/>
      <c r="AFA130" s="359"/>
      <c r="AFB130" s="359"/>
      <c r="AFC130" s="359"/>
      <c r="AFD130" s="359"/>
      <c r="AFE130" s="359"/>
      <c r="AFF130" s="359"/>
      <c r="AFG130" s="359"/>
      <c r="AFH130" s="359"/>
      <c r="AFI130" s="359"/>
      <c r="AFJ130" s="359"/>
      <c r="AFK130" s="359"/>
      <c r="AFL130" s="359"/>
      <c r="AFM130" s="359"/>
      <c r="AFN130" s="359"/>
      <c r="AFO130" s="359"/>
      <c r="AFP130" s="359"/>
      <c r="AFQ130" s="359"/>
      <c r="AFR130" s="359"/>
      <c r="AFS130" s="359"/>
      <c r="AFT130" s="359"/>
      <c r="AFU130" s="359"/>
      <c r="AFV130" s="359"/>
      <c r="AFW130" s="359"/>
      <c r="AFX130" s="359"/>
      <c r="AFY130" s="359"/>
      <c r="AFZ130" s="359"/>
      <c r="AGA130" s="359"/>
    </row>
    <row r="131" spans="1:859" s="184" customFormat="1" ht="33.950000000000003" customHeight="1" x14ac:dyDescent="0.2">
      <c r="A131" s="25" t="str">
        <f ca="1">IF((O131="X"),"■",IF(OR((O131&gt;=120),(O131="N/A")),"▲",IF(AND((O131&gt;=90),(O131&lt;120)),"►",IF(AND((O131&lt;90),(O131&gt;=0)),"◄",IF((O131&lt;0),"▼","")))))</f>
        <v>■</v>
      </c>
      <c r="B131" s="75" t="s">
        <v>20</v>
      </c>
      <c r="C131" s="75" t="s">
        <v>717</v>
      </c>
      <c r="D131" s="75" t="s">
        <v>22</v>
      </c>
      <c r="E131" s="75" t="s">
        <v>718</v>
      </c>
      <c r="F131" s="75" t="s">
        <v>699</v>
      </c>
      <c r="G131" s="146" t="s">
        <v>700</v>
      </c>
      <c r="H131" s="81" t="s">
        <v>719</v>
      </c>
      <c r="I131" s="76">
        <v>216950</v>
      </c>
      <c r="J131" s="133"/>
      <c r="K131" s="133"/>
      <c r="L131" s="75" t="s">
        <v>519</v>
      </c>
      <c r="M131" s="204"/>
      <c r="N131" s="84">
        <v>40908</v>
      </c>
      <c r="O131" s="239" t="str">
        <f ca="1">IF((N131="INDETERMINADO"),"N/A",IF((L131="ENCERRADO"),"X",(N131-TODAY())))</f>
        <v>X</v>
      </c>
      <c r="P131" s="75" t="s">
        <v>720</v>
      </c>
      <c r="Q131" s="82" t="s">
        <v>721</v>
      </c>
      <c r="R131" s="75" t="s">
        <v>30</v>
      </c>
      <c r="S131" s="75" t="s">
        <v>30</v>
      </c>
      <c r="T131" s="75" t="s">
        <v>30</v>
      </c>
      <c r="U131" s="75" t="s">
        <v>30</v>
      </c>
      <c r="V131" s="75" t="str">
        <f>HYPERLINK("www.emater.df.gov.br","VISUALIZAR")</f>
        <v>VISUALIZAR</v>
      </c>
      <c r="X131" s="378"/>
      <c r="Y131" s="378"/>
      <c r="Z131" s="378"/>
      <c r="AA131" s="378"/>
      <c r="AB131" s="378"/>
      <c r="AC131" s="378"/>
      <c r="AD131" s="378"/>
      <c r="AE131" s="378"/>
      <c r="AF131" s="378"/>
      <c r="AG131" s="378"/>
      <c r="AH131" s="359"/>
      <c r="AI131" s="359"/>
      <c r="AJ131" s="356"/>
      <c r="AK131" s="356"/>
      <c r="AL131" s="356"/>
      <c r="AM131" s="356"/>
      <c r="AN131" s="356"/>
      <c r="AO131" s="356"/>
      <c r="AP131" s="356"/>
      <c r="AQ131" s="356"/>
      <c r="AR131" s="356"/>
      <c r="AS131" s="356"/>
      <c r="AT131" s="356"/>
      <c r="AU131" s="356"/>
      <c r="AV131" s="356"/>
      <c r="AW131" s="356"/>
      <c r="AX131" s="356"/>
      <c r="AY131" s="356"/>
      <c r="AZ131" s="356"/>
      <c r="BA131" s="356"/>
      <c r="BB131" s="356"/>
      <c r="BC131" s="356"/>
      <c r="BD131" s="356"/>
      <c r="BE131" s="356"/>
      <c r="BF131" s="356"/>
      <c r="BG131" s="356"/>
      <c r="BH131" s="356"/>
      <c r="BI131" s="356"/>
      <c r="BJ131" s="356"/>
      <c r="BK131" s="356"/>
      <c r="BL131" s="356"/>
      <c r="BM131" s="356"/>
      <c r="BN131" s="356"/>
      <c r="BO131" s="356"/>
      <c r="BP131" s="356"/>
      <c r="BQ131" s="356"/>
      <c r="BR131" s="356"/>
      <c r="BS131" s="356"/>
      <c r="BT131" s="356"/>
      <c r="BU131" s="356"/>
      <c r="BV131" s="356"/>
      <c r="BW131" s="356"/>
      <c r="BX131" s="356"/>
      <c r="BY131" s="356"/>
      <c r="BZ131" s="356"/>
      <c r="CA131" s="356"/>
      <c r="CB131" s="356"/>
      <c r="CC131" s="356"/>
      <c r="CD131" s="356"/>
      <c r="CE131" s="356"/>
      <c r="CF131" s="356"/>
      <c r="CG131" s="356"/>
      <c r="CH131" s="356"/>
      <c r="CI131" s="356"/>
      <c r="CJ131" s="356"/>
      <c r="CK131" s="356"/>
      <c r="CL131" s="356"/>
      <c r="CM131" s="356"/>
      <c r="CN131" s="356"/>
      <c r="CO131" s="356"/>
      <c r="CP131" s="356"/>
      <c r="CQ131" s="356"/>
      <c r="CR131" s="356"/>
      <c r="CS131" s="356"/>
      <c r="CT131" s="356"/>
      <c r="CU131" s="356"/>
      <c r="CV131" s="356"/>
      <c r="CW131" s="356"/>
      <c r="CX131" s="356"/>
      <c r="CY131" s="356"/>
      <c r="CZ131" s="359"/>
      <c r="DA131" s="359"/>
      <c r="DB131" s="359"/>
      <c r="DC131" s="359"/>
      <c r="DD131" s="359"/>
      <c r="DE131" s="359"/>
      <c r="DF131" s="359"/>
      <c r="DG131" s="359"/>
      <c r="DH131" s="359"/>
      <c r="DI131" s="359"/>
      <c r="DJ131" s="359"/>
      <c r="DK131" s="359"/>
      <c r="DL131" s="359"/>
      <c r="DM131" s="359"/>
      <c r="DN131" s="359"/>
      <c r="DO131" s="359"/>
      <c r="DP131" s="359"/>
      <c r="DQ131" s="359"/>
      <c r="DR131" s="359"/>
      <c r="DS131" s="359"/>
      <c r="DT131" s="359"/>
      <c r="DU131" s="359"/>
      <c r="DV131" s="359"/>
      <c r="DW131" s="359"/>
      <c r="DX131" s="359"/>
      <c r="DY131" s="359"/>
      <c r="DZ131" s="359"/>
      <c r="EA131" s="359"/>
      <c r="EB131" s="359"/>
      <c r="EC131" s="359"/>
      <c r="ED131" s="359"/>
      <c r="EE131" s="359"/>
      <c r="EF131" s="359"/>
      <c r="EG131" s="359"/>
      <c r="EH131" s="359"/>
      <c r="EI131" s="359"/>
      <c r="EJ131" s="359"/>
      <c r="EK131" s="359"/>
      <c r="EL131" s="359"/>
      <c r="EM131" s="359"/>
      <c r="EN131" s="359"/>
      <c r="EO131" s="359"/>
      <c r="EP131" s="359"/>
      <c r="EQ131" s="359"/>
      <c r="ER131" s="359"/>
      <c r="ES131" s="359"/>
      <c r="ET131" s="359"/>
      <c r="EU131" s="359"/>
      <c r="EV131" s="359"/>
      <c r="EW131" s="359"/>
      <c r="EX131" s="359"/>
      <c r="EY131" s="359"/>
      <c r="EZ131" s="359"/>
      <c r="FA131" s="359"/>
      <c r="FB131" s="359"/>
      <c r="FC131" s="359"/>
      <c r="FD131" s="359"/>
      <c r="FE131" s="359"/>
      <c r="FF131" s="359"/>
      <c r="FG131" s="359"/>
      <c r="FH131" s="359"/>
      <c r="FI131" s="359"/>
      <c r="FJ131" s="359"/>
      <c r="FK131" s="359"/>
      <c r="FL131" s="359"/>
      <c r="FM131" s="359"/>
      <c r="FN131" s="359"/>
      <c r="FO131" s="359"/>
      <c r="FP131" s="359"/>
      <c r="FQ131" s="359"/>
      <c r="FR131" s="359"/>
      <c r="FS131" s="359"/>
      <c r="FT131" s="359"/>
      <c r="FU131" s="359"/>
      <c r="FV131" s="359"/>
      <c r="FW131" s="359"/>
      <c r="FX131" s="359"/>
      <c r="FY131" s="359"/>
      <c r="FZ131" s="359"/>
      <c r="GA131" s="359"/>
      <c r="GB131" s="359"/>
      <c r="GC131" s="359"/>
      <c r="GD131" s="359"/>
      <c r="GE131" s="359"/>
      <c r="GF131" s="359"/>
      <c r="GG131" s="359"/>
      <c r="GH131" s="359"/>
      <c r="GI131" s="359"/>
      <c r="GJ131" s="359"/>
      <c r="GK131" s="359"/>
      <c r="GL131" s="359"/>
      <c r="GM131" s="359"/>
      <c r="GN131" s="359"/>
      <c r="GO131" s="359"/>
      <c r="GP131" s="359"/>
      <c r="GQ131" s="359"/>
      <c r="GR131" s="359"/>
      <c r="GS131" s="359"/>
      <c r="GT131" s="359"/>
      <c r="GU131" s="359"/>
      <c r="GV131" s="359"/>
      <c r="GW131" s="359"/>
      <c r="GX131" s="359"/>
      <c r="GY131" s="359"/>
      <c r="GZ131" s="359"/>
      <c r="HA131" s="359"/>
      <c r="HB131" s="359"/>
      <c r="HC131" s="359"/>
      <c r="HD131" s="359"/>
      <c r="HE131" s="359"/>
      <c r="HF131" s="359"/>
      <c r="HG131" s="359"/>
      <c r="HH131" s="359"/>
      <c r="HI131" s="359"/>
      <c r="HJ131" s="359"/>
      <c r="HK131" s="359"/>
      <c r="HL131" s="359"/>
      <c r="HM131" s="359"/>
      <c r="HN131" s="359"/>
      <c r="HO131" s="359"/>
      <c r="HP131" s="359"/>
      <c r="HQ131" s="359"/>
      <c r="HR131" s="359"/>
      <c r="HS131" s="359"/>
      <c r="HT131" s="359"/>
      <c r="HU131" s="359"/>
      <c r="HV131" s="359"/>
      <c r="HW131" s="359"/>
      <c r="HX131" s="359"/>
      <c r="HY131" s="359"/>
      <c r="HZ131" s="359"/>
      <c r="IA131" s="359"/>
      <c r="IB131" s="359"/>
      <c r="IC131" s="359"/>
      <c r="ID131" s="359"/>
      <c r="IE131" s="359"/>
      <c r="IF131" s="359"/>
      <c r="IG131" s="359"/>
      <c r="IH131" s="359"/>
      <c r="II131" s="359"/>
      <c r="IJ131" s="359"/>
      <c r="IK131" s="359"/>
      <c r="IL131" s="359"/>
      <c r="IM131" s="359"/>
      <c r="IN131" s="359"/>
      <c r="IO131" s="359"/>
      <c r="IP131" s="359"/>
      <c r="IQ131" s="359"/>
      <c r="IR131" s="359"/>
      <c r="IS131" s="359"/>
      <c r="IT131" s="359"/>
      <c r="IU131" s="359"/>
      <c r="IV131" s="359"/>
      <c r="IW131" s="359"/>
      <c r="IX131" s="359"/>
      <c r="IY131" s="359"/>
      <c r="IZ131" s="359"/>
      <c r="JA131" s="359"/>
      <c r="JB131" s="359"/>
      <c r="JC131" s="359"/>
      <c r="JD131" s="359"/>
      <c r="JE131" s="359"/>
      <c r="JF131" s="359"/>
      <c r="JG131" s="359"/>
      <c r="JH131" s="359"/>
      <c r="JI131" s="359"/>
      <c r="JJ131" s="359"/>
      <c r="JK131" s="359"/>
      <c r="JL131" s="359"/>
      <c r="JM131" s="359"/>
      <c r="JN131" s="359"/>
      <c r="JO131" s="359"/>
      <c r="JP131" s="359"/>
      <c r="JQ131" s="359"/>
      <c r="JR131" s="359"/>
      <c r="JS131" s="359"/>
      <c r="JT131" s="359"/>
      <c r="JU131" s="359"/>
      <c r="JV131" s="359"/>
      <c r="JW131" s="359"/>
      <c r="JX131" s="359"/>
      <c r="JY131" s="359"/>
      <c r="JZ131" s="359"/>
      <c r="KA131" s="359"/>
      <c r="KB131" s="359"/>
      <c r="KC131" s="359"/>
      <c r="KD131" s="359"/>
      <c r="KE131" s="359"/>
      <c r="KF131" s="359"/>
      <c r="KG131" s="359"/>
      <c r="KH131" s="359"/>
      <c r="KI131" s="359"/>
      <c r="KJ131" s="359"/>
      <c r="KK131" s="359"/>
      <c r="KL131" s="359"/>
      <c r="KM131" s="359"/>
      <c r="KN131" s="359"/>
      <c r="KO131" s="359"/>
      <c r="KP131" s="359"/>
      <c r="KQ131" s="359"/>
      <c r="KR131" s="359"/>
      <c r="KS131" s="359"/>
      <c r="KT131" s="359"/>
      <c r="KU131" s="359"/>
      <c r="KV131" s="359"/>
      <c r="KW131" s="359"/>
      <c r="KX131" s="359"/>
      <c r="KY131" s="359"/>
      <c r="KZ131" s="359"/>
      <c r="LA131" s="359"/>
      <c r="LB131" s="359"/>
      <c r="LC131" s="359"/>
      <c r="LD131" s="359"/>
      <c r="LE131" s="359"/>
      <c r="LF131" s="359"/>
      <c r="LG131" s="359"/>
      <c r="LH131" s="359"/>
      <c r="LI131" s="359"/>
      <c r="LJ131" s="359"/>
      <c r="LK131" s="359"/>
      <c r="LL131" s="359"/>
      <c r="LM131" s="359"/>
      <c r="LN131" s="359"/>
      <c r="LO131" s="359"/>
      <c r="LP131" s="359"/>
      <c r="LQ131" s="359"/>
      <c r="LR131" s="359"/>
      <c r="LS131" s="359"/>
      <c r="LT131" s="359"/>
      <c r="LU131" s="359"/>
      <c r="LV131" s="359"/>
      <c r="LW131" s="359"/>
      <c r="LX131" s="359"/>
      <c r="LY131" s="359"/>
      <c r="LZ131" s="359"/>
      <c r="MA131" s="359"/>
      <c r="MB131" s="359"/>
      <c r="MC131" s="359"/>
      <c r="MD131" s="359"/>
      <c r="ME131" s="359"/>
      <c r="MF131" s="359"/>
      <c r="MG131" s="359"/>
      <c r="MH131" s="359"/>
      <c r="MI131" s="359"/>
      <c r="MJ131" s="359"/>
      <c r="MK131" s="359"/>
      <c r="ML131" s="359"/>
      <c r="MM131" s="359"/>
      <c r="MN131" s="359"/>
      <c r="MO131" s="359"/>
      <c r="MP131" s="359"/>
      <c r="MQ131" s="359"/>
      <c r="MR131" s="359"/>
      <c r="MS131" s="359"/>
      <c r="MT131" s="359"/>
      <c r="MU131" s="359"/>
      <c r="MV131" s="359"/>
      <c r="MW131" s="359"/>
      <c r="MX131" s="359"/>
      <c r="MY131" s="359"/>
      <c r="MZ131" s="359"/>
      <c r="NA131" s="359"/>
      <c r="NB131" s="359"/>
      <c r="NC131" s="359"/>
      <c r="ND131" s="359"/>
      <c r="NE131" s="359"/>
      <c r="NF131" s="359"/>
      <c r="NG131" s="359"/>
      <c r="NH131" s="359"/>
      <c r="NI131" s="359"/>
      <c r="NJ131" s="359"/>
      <c r="NK131" s="359"/>
      <c r="NL131" s="359"/>
      <c r="NM131" s="359"/>
      <c r="NN131" s="359"/>
      <c r="NO131" s="359"/>
      <c r="NP131" s="359"/>
      <c r="NQ131" s="359"/>
      <c r="NR131" s="359"/>
      <c r="NS131" s="359"/>
      <c r="NT131" s="359"/>
      <c r="NU131" s="359"/>
      <c r="NV131" s="359"/>
      <c r="NW131" s="359"/>
      <c r="NX131" s="359"/>
      <c r="NY131" s="359"/>
      <c r="NZ131" s="359"/>
      <c r="OA131" s="359"/>
      <c r="OB131" s="359"/>
      <c r="OC131" s="359"/>
      <c r="OD131" s="359"/>
      <c r="OE131" s="359"/>
      <c r="OF131" s="359"/>
      <c r="OG131" s="359"/>
      <c r="OH131" s="359"/>
      <c r="OI131" s="359"/>
      <c r="OJ131" s="359"/>
      <c r="OK131" s="359"/>
      <c r="OL131" s="359"/>
      <c r="OM131" s="359"/>
      <c r="ON131" s="359"/>
      <c r="OO131" s="359"/>
      <c r="OP131" s="359"/>
      <c r="OQ131" s="359"/>
      <c r="OR131" s="359"/>
      <c r="OS131" s="359"/>
      <c r="OT131" s="359"/>
      <c r="OU131" s="359"/>
      <c r="OV131" s="359"/>
      <c r="OW131" s="359"/>
      <c r="OX131" s="359"/>
      <c r="OY131" s="359"/>
      <c r="OZ131" s="359"/>
      <c r="PA131" s="359"/>
      <c r="PB131" s="359"/>
      <c r="PC131" s="359"/>
      <c r="PD131" s="359"/>
      <c r="PE131" s="359"/>
      <c r="PF131" s="359"/>
      <c r="PG131" s="359"/>
      <c r="PH131" s="359"/>
      <c r="PI131" s="359"/>
      <c r="PJ131" s="359"/>
      <c r="PK131" s="359"/>
      <c r="PL131" s="359"/>
      <c r="PM131" s="359"/>
      <c r="PN131" s="359"/>
      <c r="PO131" s="359"/>
      <c r="PP131" s="359"/>
      <c r="PQ131" s="359"/>
      <c r="PR131" s="359"/>
      <c r="PS131" s="359"/>
      <c r="PT131" s="359"/>
      <c r="PU131" s="359"/>
      <c r="PV131" s="359"/>
      <c r="PW131" s="359"/>
      <c r="PX131" s="359"/>
      <c r="PY131" s="359"/>
      <c r="PZ131" s="359"/>
      <c r="QA131" s="359"/>
      <c r="QB131" s="359"/>
      <c r="QC131" s="359"/>
      <c r="QD131" s="359"/>
      <c r="QE131" s="359"/>
      <c r="QF131" s="359"/>
      <c r="QG131" s="359"/>
      <c r="QH131" s="359"/>
      <c r="QI131" s="359"/>
      <c r="QJ131" s="359"/>
      <c r="QK131" s="359"/>
      <c r="QL131" s="359"/>
      <c r="QM131" s="359"/>
      <c r="QN131" s="359"/>
      <c r="QO131" s="359"/>
      <c r="QP131" s="359"/>
      <c r="QQ131" s="359"/>
      <c r="QR131" s="359"/>
      <c r="QS131" s="359"/>
      <c r="QT131" s="359"/>
      <c r="QU131" s="359"/>
      <c r="QV131" s="359"/>
      <c r="QW131" s="359"/>
      <c r="QX131" s="359"/>
      <c r="QY131" s="359"/>
      <c r="QZ131" s="359"/>
      <c r="RA131" s="359"/>
      <c r="RB131" s="359"/>
      <c r="RC131" s="359"/>
      <c r="RD131" s="359"/>
      <c r="RE131" s="359"/>
      <c r="RF131" s="359"/>
      <c r="RG131" s="359"/>
      <c r="RH131" s="359"/>
      <c r="RI131" s="359"/>
      <c r="RJ131" s="359"/>
      <c r="RK131" s="359"/>
      <c r="RL131" s="359"/>
      <c r="RM131" s="359"/>
      <c r="RN131" s="359"/>
      <c r="RO131" s="359"/>
      <c r="RP131" s="359"/>
      <c r="RQ131" s="359"/>
      <c r="RR131" s="359"/>
      <c r="RS131" s="359"/>
      <c r="RT131" s="359"/>
      <c r="RU131" s="359"/>
      <c r="RV131" s="359"/>
      <c r="RW131" s="359"/>
      <c r="RX131" s="359"/>
      <c r="RY131" s="359"/>
      <c r="RZ131" s="359"/>
      <c r="SA131" s="359"/>
      <c r="SB131" s="359"/>
      <c r="SC131" s="359"/>
      <c r="SD131" s="359"/>
      <c r="SE131" s="359"/>
      <c r="SF131" s="359"/>
      <c r="SG131" s="359"/>
      <c r="SH131" s="359"/>
      <c r="SI131" s="359"/>
      <c r="SJ131" s="359"/>
      <c r="SK131" s="359"/>
      <c r="SL131" s="359"/>
      <c r="SM131" s="359"/>
      <c r="SN131" s="359"/>
      <c r="SO131" s="359"/>
      <c r="SP131" s="359"/>
      <c r="SQ131" s="359"/>
      <c r="SR131" s="359"/>
      <c r="SS131" s="359"/>
      <c r="ST131" s="359"/>
      <c r="SU131" s="359"/>
      <c r="SV131" s="359"/>
      <c r="SW131" s="359"/>
      <c r="SX131" s="359"/>
      <c r="SY131" s="359"/>
      <c r="SZ131" s="359"/>
      <c r="TA131" s="359"/>
      <c r="TB131" s="359"/>
      <c r="TC131" s="359"/>
      <c r="TD131" s="359"/>
      <c r="TE131" s="359"/>
      <c r="TF131" s="359"/>
      <c r="TG131" s="359"/>
      <c r="TH131" s="359"/>
      <c r="TI131" s="359"/>
      <c r="TJ131" s="359"/>
      <c r="TK131" s="359"/>
      <c r="TL131" s="359"/>
      <c r="TM131" s="359"/>
      <c r="TN131" s="359"/>
      <c r="TO131" s="359"/>
      <c r="TP131" s="359"/>
      <c r="TQ131" s="359"/>
      <c r="TR131" s="359"/>
      <c r="TS131" s="359"/>
      <c r="TT131" s="359"/>
      <c r="TU131" s="359"/>
      <c r="TV131" s="359"/>
      <c r="TW131" s="359"/>
      <c r="TX131" s="359"/>
      <c r="TY131" s="359"/>
      <c r="TZ131" s="359"/>
      <c r="UA131" s="359"/>
      <c r="UB131" s="359"/>
      <c r="UC131" s="359"/>
      <c r="UD131" s="359"/>
      <c r="UE131" s="359"/>
      <c r="UF131" s="359"/>
      <c r="UG131" s="359"/>
      <c r="UH131" s="359"/>
      <c r="UI131" s="359"/>
      <c r="UJ131" s="359"/>
      <c r="UK131" s="359"/>
      <c r="UL131" s="359"/>
      <c r="UM131" s="359"/>
      <c r="UN131" s="359"/>
      <c r="UO131" s="359"/>
      <c r="UP131" s="359"/>
      <c r="UQ131" s="359"/>
      <c r="UR131" s="359"/>
      <c r="US131" s="359"/>
      <c r="UT131" s="359"/>
      <c r="UU131" s="359"/>
      <c r="UV131" s="359"/>
      <c r="UW131" s="359"/>
      <c r="UX131" s="359"/>
      <c r="UY131" s="359"/>
      <c r="UZ131" s="359"/>
      <c r="VA131" s="359"/>
      <c r="VB131" s="359"/>
      <c r="VC131" s="359"/>
      <c r="VD131" s="359"/>
      <c r="VE131" s="359"/>
      <c r="VF131" s="359"/>
      <c r="VG131" s="359"/>
      <c r="VH131" s="359"/>
      <c r="VI131" s="359"/>
      <c r="VJ131" s="359"/>
      <c r="VK131" s="359"/>
      <c r="VL131" s="359"/>
      <c r="VM131" s="359"/>
      <c r="VN131" s="359"/>
      <c r="VO131" s="359"/>
      <c r="VP131" s="359"/>
      <c r="VQ131" s="359"/>
      <c r="VR131" s="359"/>
      <c r="VS131" s="359"/>
      <c r="VT131" s="359"/>
      <c r="VU131" s="359"/>
      <c r="VV131" s="359"/>
      <c r="VW131" s="359"/>
      <c r="VX131" s="359"/>
      <c r="VY131" s="359"/>
      <c r="VZ131" s="359"/>
      <c r="WA131" s="359"/>
      <c r="WB131" s="359"/>
      <c r="WC131" s="359"/>
      <c r="WD131" s="359"/>
      <c r="WE131" s="359"/>
      <c r="WF131" s="359"/>
      <c r="WG131" s="359"/>
      <c r="WH131" s="359"/>
      <c r="WI131" s="359"/>
      <c r="WJ131" s="359"/>
      <c r="WK131" s="359"/>
      <c r="WL131" s="359"/>
      <c r="WM131" s="359"/>
      <c r="WN131" s="359"/>
      <c r="WO131" s="359"/>
      <c r="WP131" s="359"/>
      <c r="WQ131" s="359"/>
      <c r="WR131" s="359"/>
      <c r="WS131" s="359"/>
      <c r="WT131" s="359"/>
      <c r="WU131" s="359"/>
      <c r="WV131" s="359"/>
      <c r="WW131" s="359"/>
      <c r="WX131" s="359"/>
      <c r="WY131" s="359"/>
      <c r="WZ131" s="359"/>
      <c r="XA131" s="359"/>
      <c r="XB131" s="359"/>
      <c r="XC131" s="359"/>
      <c r="XD131" s="359"/>
      <c r="XE131" s="359"/>
      <c r="XF131" s="359"/>
      <c r="XG131" s="359"/>
      <c r="XH131" s="359"/>
      <c r="XI131" s="359"/>
      <c r="XJ131" s="359"/>
      <c r="XK131" s="359"/>
      <c r="XL131" s="359"/>
      <c r="XM131" s="359"/>
      <c r="XN131" s="359"/>
      <c r="XO131" s="359"/>
      <c r="XP131" s="359"/>
      <c r="XQ131" s="359"/>
      <c r="XR131" s="359"/>
      <c r="XS131" s="359"/>
      <c r="XT131" s="359"/>
      <c r="XU131" s="359"/>
      <c r="XV131" s="359"/>
      <c r="XW131" s="359"/>
      <c r="XX131" s="359"/>
      <c r="XY131" s="359"/>
      <c r="XZ131" s="359"/>
      <c r="YA131" s="359"/>
      <c r="YB131" s="359"/>
      <c r="YC131" s="359"/>
      <c r="YD131" s="359"/>
      <c r="YE131" s="359"/>
      <c r="YF131" s="359"/>
      <c r="YG131" s="359"/>
      <c r="YH131" s="359"/>
      <c r="YI131" s="359"/>
      <c r="YJ131" s="359"/>
      <c r="YK131" s="359"/>
      <c r="YL131" s="359"/>
      <c r="YM131" s="359"/>
      <c r="YN131" s="359"/>
      <c r="YO131" s="359"/>
      <c r="YP131" s="359"/>
      <c r="YQ131" s="359"/>
      <c r="YR131" s="359"/>
      <c r="YS131" s="359"/>
      <c r="YT131" s="359"/>
      <c r="YU131" s="359"/>
      <c r="YV131" s="359"/>
      <c r="YW131" s="359"/>
      <c r="YX131" s="359"/>
      <c r="YY131" s="359"/>
      <c r="YZ131" s="359"/>
      <c r="ZA131" s="359"/>
      <c r="ZB131" s="359"/>
      <c r="ZC131" s="359"/>
      <c r="ZD131" s="359"/>
      <c r="ZE131" s="359"/>
      <c r="ZF131" s="359"/>
      <c r="ZG131" s="359"/>
      <c r="ZH131" s="359"/>
      <c r="ZI131" s="359"/>
      <c r="ZJ131" s="359"/>
      <c r="ZK131" s="359"/>
      <c r="ZL131" s="359"/>
      <c r="ZM131" s="359"/>
      <c r="ZN131" s="359"/>
      <c r="ZO131" s="359"/>
      <c r="ZP131" s="359"/>
      <c r="ZQ131" s="359"/>
      <c r="ZR131" s="359"/>
      <c r="ZS131" s="359"/>
      <c r="ZT131" s="359"/>
      <c r="ZU131" s="359"/>
      <c r="ZV131" s="359"/>
      <c r="ZW131" s="359"/>
      <c r="ZX131" s="359"/>
      <c r="ZY131" s="359"/>
      <c r="ZZ131" s="359"/>
      <c r="AAA131" s="359"/>
      <c r="AAB131" s="359"/>
      <c r="AAC131" s="359"/>
      <c r="AAD131" s="359"/>
      <c r="AAE131" s="359"/>
      <c r="AAF131" s="359"/>
      <c r="AAG131" s="359"/>
      <c r="AAH131" s="359"/>
      <c r="AAI131" s="359"/>
      <c r="AAJ131" s="359"/>
      <c r="AAK131" s="359"/>
      <c r="AAL131" s="359"/>
      <c r="AAM131" s="359"/>
      <c r="AAN131" s="359"/>
      <c r="AAO131" s="359"/>
      <c r="AAP131" s="359"/>
      <c r="AAQ131" s="359"/>
      <c r="AAR131" s="359"/>
      <c r="AAS131" s="359"/>
      <c r="AAT131" s="359"/>
      <c r="AAU131" s="359"/>
      <c r="AAV131" s="359"/>
      <c r="AAW131" s="359"/>
      <c r="AAX131" s="359"/>
      <c r="AAY131" s="359"/>
      <c r="AAZ131" s="359"/>
      <c r="ABA131" s="359"/>
      <c r="ABB131" s="359"/>
      <c r="ABC131" s="359"/>
      <c r="ABD131" s="359"/>
      <c r="ABE131" s="359"/>
      <c r="ABF131" s="359"/>
      <c r="ABG131" s="359"/>
      <c r="ABH131" s="359"/>
      <c r="ABI131" s="359"/>
      <c r="ABJ131" s="359"/>
      <c r="ABK131" s="359"/>
      <c r="ABL131" s="359"/>
      <c r="ABM131" s="359"/>
      <c r="ABN131" s="359"/>
      <c r="ABO131" s="359"/>
      <c r="ABP131" s="359"/>
      <c r="ABQ131" s="359"/>
      <c r="ABR131" s="359"/>
      <c r="ABS131" s="359"/>
      <c r="ABT131" s="359"/>
      <c r="ABU131" s="359"/>
      <c r="ABV131" s="359"/>
      <c r="ABW131" s="359"/>
      <c r="ABX131" s="359"/>
      <c r="ABY131" s="359"/>
      <c r="ABZ131" s="359"/>
      <c r="ACA131" s="359"/>
      <c r="ACB131" s="359"/>
      <c r="ACC131" s="359"/>
      <c r="ACD131" s="359"/>
      <c r="ACE131" s="359"/>
      <c r="ACF131" s="359"/>
      <c r="ACG131" s="359"/>
      <c r="ACH131" s="359"/>
      <c r="ACI131" s="359"/>
      <c r="ACJ131" s="359"/>
      <c r="ACK131" s="359"/>
      <c r="ACL131" s="359"/>
      <c r="ACM131" s="359"/>
      <c r="ACN131" s="359"/>
      <c r="ACO131" s="359"/>
      <c r="ACP131" s="359"/>
      <c r="ACQ131" s="359"/>
      <c r="ACR131" s="359"/>
      <c r="ACS131" s="359"/>
      <c r="ACT131" s="359"/>
      <c r="ACU131" s="359"/>
      <c r="ACV131" s="359"/>
      <c r="ACW131" s="359"/>
      <c r="ACX131" s="359"/>
      <c r="ACY131" s="359"/>
      <c r="ACZ131" s="359"/>
      <c r="ADA131" s="359"/>
      <c r="ADB131" s="359"/>
      <c r="ADC131" s="359"/>
      <c r="ADD131" s="359"/>
      <c r="ADE131" s="359"/>
      <c r="ADF131" s="359"/>
      <c r="ADG131" s="359"/>
      <c r="ADH131" s="359"/>
      <c r="ADI131" s="359"/>
      <c r="ADJ131" s="359"/>
      <c r="ADK131" s="359"/>
      <c r="ADL131" s="359"/>
      <c r="ADM131" s="359"/>
      <c r="ADN131" s="359"/>
      <c r="ADO131" s="359"/>
      <c r="ADP131" s="359"/>
      <c r="ADQ131" s="359"/>
      <c r="ADR131" s="359"/>
      <c r="ADS131" s="359"/>
      <c r="ADT131" s="359"/>
      <c r="ADU131" s="359"/>
      <c r="ADV131" s="359"/>
      <c r="ADW131" s="359"/>
      <c r="ADX131" s="359"/>
      <c r="ADY131" s="359"/>
      <c r="ADZ131" s="359"/>
      <c r="AEA131" s="359"/>
      <c r="AEB131" s="359"/>
      <c r="AEC131" s="359"/>
      <c r="AED131" s="359"/>
      <c r="AEE131" s="359"/>
      <c r="AEF131" s="359"/>
      <c r="AEG131" s="359"/>
      <c r="AEH131" s="359"/>
      <c r="AEI131" s="359"/>
      <c r="AEJ131" s="359"/>
      <c r="AEK131" s="359"/>
      <c r="AEL131" s="359"/>
      <c r="AEM131" s="359"/>
      <c r="AEN131" s="359"/>
      <c r="AEO131" s="359"/>
      <c r="AEP131" s="359"/>
      <c r="AEQ131" s="359"/>
      <c r="AER131" s="359"/>
      <c r="AES131" s="359"/>
      <c r="AET131" s="359"/>
      <c r="AEU131" s="359"/>
      <c r="AEV131" s="359"/>
      <c r="AEW131" s="359"/>
      <c r="AEX131" s="359"/>
      <c r="AEY131" s="359"/>
      <c r="AEZ131" s="359"/>
      <c r="AFA131" s="359"/>
      <c r="AFB131" s="359"/>
      <c r="AFC131" s="359"/>
      <c r="AFD131" s="359"/>
      <c r="AFE131" s="359"/>
      <c r="AFF131" s="359"/>
      <c r="AFG131" s="359"/>
      <c r="AFH131" s="359"/>
      <c r="AFI131" s="359"/>
      <c r="AFJ131" s="359"/>
      <c r="AFK131" s="359"/>
      <c r="AFL131" s="359"/>
      <c r="AFM131" s="359"/>
      <c r="AFN131" s="359"/>
      <c r="AFO131" s="359"/>
      <c r="AFP131" s="359"/>
      <c r="AFQ131" s="359"/>
      <c r="AFR131" s="359"/>
      <c r="AFS131" s="359"/>
      <c r="AFT131" s="359"/>
      <c r="AFU131" s="359"/>
      <c r="AFV131" s="359"/>
      <c r="AFW131" s="359"/>
      <c r="AFX131" s="359"/>
      <c r="AFY131" s="359"/>
      <c r="AFZ131" s="359"/>
      <c r="AGA131" s="359"/>
    </row>
    <row r="132" spans="1:859" s="184" customFormat="1" ht="33.950000000000003" customHeight="1" x14ac:dyDescent="0.2">
      <c r="A132" s="25" t="str">
        <f ca="1">IF((O132="X"),"■",IF(OR((O132&gt;=120),(O132="N/A")),"▲",IF(AND((O132&gt;=90),(O132&lt;120)),"►",IF(AND((O132&lt;90),(O132&gt;=0)),"◄",IF((O132&lt;0),"▼","")))))</f>
        <v>■</v>
      </c>
      <c r="B132" s="75" t="s">
        <v>20</v>
      </c>
      <c r="C132" s="75" t="s">
        <v>722</v>
      </c>
      <c r="D132" s="75" t="s">
        <v>22</v>
      </c>
      <c r="E132" s="75" t="s">
        <v>723</v>
      </c>
      <c r="F132" s="75" t="s">
        <v>724</v>
      </c>
      <c r="G132" s="146" t="s">
        <v>725</v>
      </c>
      <c r="H132" s="81" t="s">
        <v>726</v>
      </c>
      <c r="I132" s="76">
        <v>250000</v>
      </c>
      <c r="J132" s="133"/>
      <c r="K132" s="133"/>
      <c r="L132" s="75" t="s">
        <v>519</v>
      </c>
      <c r="M132" s="204"/>
      <c r="N132" s="84">
        <v>40908</v>
      </c>
      <c r="O132" s="239" t="str">
        <f ca="1">IF((N132="INDETERMINADO"),"N/A",IF((L132="ENCERRADO"),"X",(N132-TODAY())))</f>
        <v>X</v>
      </c>
      <c r="P132" s="75" t="s">
        <v>680</v>
      </c>
      <c r="Q132" s="82" t="s">
        <v>727</v>
      </c>
      <c r="R132" s="75" t="s">
        <v>30</v>
      </c>
      <c r="S132" s="75" t="s">
        <v>30</v>
      </c>
      <c r="T132" s="75" t="s">
        <v>30</v>
      </c>
      <c r="U132" s="75" t="s">
        <v>30</v>
      </c>
      <c r="V132" s="75" t="str">
        <f>HYPERLINK("www.emater.df.gov.br","VISUALIZAR")</f>
        <v>VISUALIZAR</v>
      </c>
      <c r="X132" s="378"/>
      <c r="Y132" s="378"/>
      <c r="Z132" s="378"/>
      <c r="AA132" s="378"/>
      <c r="AB132" s="378"/>
      <c r="AC132" s="378"/>
      <c r="AD132" s="378"/>
      <c r="AE132" s="378"/>
      <c r="AF132" s="378"/>
      <c r="AG132" s="378"/>
      <c r="AH132" s="359"/>
      <c r="AI132" s="359"/>
      <c r="AJ132" s="356"/>
      <c r="AK132" s="356"/>
      <c r="AL132" s="356"/>
      <c r="AM132" s="356"/>
      <c r="AN132" s="356"/>
      <c r="AO132" s="356"/>
      <c r="AP132" s="356"/>
      <c r="AQ132" s="356"/>
      <c r="AR132" s="356"/>
      <c r="AS132" s="356"/>
      <c r="AT132" s="356"/>
      <c r="AU132" s="356"/>
      <c r="AV132" s="356"/>
      <c r="AW132" s="356"/>
      <c r="AX132" s="356"/>
      <c r="AY132" s="356"/>
      <c r="AZ132" s="356"/>
      <c r="BA132" s="356"/>
      <c r="BB132" s="356"/>
      <c r="BC132" s="356"/>
      <c r="BD132" s="356"/>
      <c r="BE132" s="356"/>
      <c r="BF132" s="356"/>
      <c r="BG132" s="356"/>
      <c r="BH132" s="356"/>
      <c r="BI132" s="356"/>
      <c r="BJ132" s="356"/>
      <c r="BK132" s="356"/>
      <c r="BL132" s="356"/>
      <c r="BM132" s="356"/>
      <c r="BN132" s="356"/>
      <c r="BO132" s="356"/>
      <c r="BP132" s="356"/>
      <c r="BQ132" s="356"/>
      <c r="BR132" s="356"/>
      <c r="BS132" s="356"/>
      <c r="BT132" s="356"/>
      <c r="BU132" s="356"/>
      <c r="BV132" s="356"/>
      <c r="BW132" s="356"/>
      <c r="BX132" s="356"/>
      <c r="BY132" s="356"/>
      <c r="BZ132" s="356"/>
      <c r="CA132" s="356"/>
      <c r="CB132" s="356"/>
      <c r="CC132" s="356"/>
      <c r="CD132" s="356"/>
      <c r="CE132" s="356"/>
      <c r="CF132" s="356"/>
      <c r="CG132" s="356"/>
      <c r="CH132" s="356"/>
      <c r="CI132" s="356"/>
      <c r="CJ132" s="356"/>
      <c r="CK132" s="356"/>
      <c r="CL132" s="356"/>
      <c r="CM132" s="356"/>
      <c r="CN132" s="356"/>
      <c r="CO132" s="356"/>
      <c r="CP132" s="356"/>
      <c r="CQ132" s="356"/>
      <c r="CR132" s="356"/>
      <c r="CS132" s="356"/>
      <c r="CT132" s="356"/>
      <c r="CU132" s="356"/>
      <c r="CV132" s="356"/>
      <c r="CW132" s="356"/>
      <c r="CX132" s="356"/>
      <c r="CY132" s="356"/>
      <c r="CZ132" s="356"/>
      <c r="DA132" s="356"/>
      <c r="DB132" s="356"/>
      <c r="DC132" s="356"/>
      <c r="DD132" s="356"/>
      <c r="DE132" s="356"/>
      <c r="DF132" s="356"/>
      <c r="DG132" s="356"/>
      <c r="DH132" s="356"/>
      <c r="DI132" s="356"/>
      <c r="DJ132" s="356"/>
      <c r="DK132" s="356"/>
      <c r="DL132" s="356"/>
      <c r="DM132" s="356"/>
      <c r="DN132" s="356"/>
      <c r="DO132" s="356"/>
      <c r="DP132" s="356"/>
      <c r="DQ132" s="356"/>
      <c r="DR132" s="356"/>
      <c r="DS132" s="356"/>
      <c r="DT132" s="356"/>
      <c r="DU132" s="356"/>
      <c r="DV132" s="356"/>
      <c r="DW132" s="356"/>
      <c r="DX132" s="356"/>
      <c r="DY132" s="356"/>
      <c r="DZ132" s="356"/>
      <c r="EA132" s="356"/>
      <c r="EB132" s="356"/>
      <c r="EC132" s="356"/>
      <c r="ED132" s="356"/>
      <c r="EE132" s="356"/>
      <c r="EF132" s="356"/>
      <c r="EG132" s="356"/>
      <c r="EH132" s="356"/>
      <c r="EI132" s="356"/>
      <c r="EJ132" s="356"/>
      <c r="EK132" s="356"/>
      <c r="EL132" s="356"/>
      <c r="EM132" s="356"/>
      <c r="EN132" s="356"/>
      <c r="EO132" s="356"/>
      <c r="EP132" s="356"/>
      <c r="EQ132" s="356"/>
      <c r="ER132" s="356"/>
      <c r="ES132" s="356"/>
      <c r="ET132" s="356"/>
      <c r="EU132" s="356"/>
      <c r="EV132" s="356"/>
      <c r="EW132" s="356"/>
      <c r="EX132" s="356"/>
      <c r="EY132" s="356"/>
      <c r="EZ132" s="356"/>
      <c r="FA132" s="356"/>
      <c r="FB132" s="356"/>
      <c r="FC132" s="356"/>
      <c r="FD132" s="356"/>
      <c r="FE132" s="356"/>
      <c r="FF132" s="356"/>
      <c r="FG132" s="356"/>
      <c r="FH132" s="356"/>
      <c r="FI132" s="356"/>
      <c r="FJ132" s="356"/>
      <c r="FK132" s="356"/>
      <c r="FL132" s="356"/>
      <c r="FM132" s="356"/>
      <c r="FN132" s="356"/>
      <c r="FO132" s="356"/>
      <c r="FP132" s="356"/>
      <c r="FQ132" s="356"/>
      <c r="FR132" s="356"/>
      <c r="FS132" s="356"/>
      <c r="FT132" s="356"/>
      <c r="FU132" s="356"/>
      <c r="FV132" s="356"/>
      <c r="FW132" s="356"/>
      <c r="FX132" s="356"/>
      <c r="FY132" s="356"/>
      <c r="FZ132" s="356"/>
      <c r="GA132" s="356"/>
      <c r="GB132" s="356"/>
      <c r="GC132" s="356"/>
      <c r="GD132" s="356"/>
      <c r="GE132" s="356"/>
      <c r="GF132" s="356"/>
      <c r="GG132" s="356"/>
      <c r="GH132" s="356"/>
      <c r="GI132" s="356"/>
      <c r="GJ132" s="356"/>
      <c r="GK132" s="356"/>
      <c r="GL132" s="356"/>
      <c r="GM132" s="356"/>
      <c r="GN132" s="356"/>
      <c r="GO132" s="356"/>
      <c r="GP132" s="356"/>
      <c r="GQ132" s="356"/>
      <c r="GR132" s="356"/>
      <c r="GS132" s="356"/>
      <c r="GT132" s="356"/>
      <c r="GU132" s="356"/>
      <c r="GV132" s="356"/>
      <c r="GW132" s="356"/>
      <c r="GX132" s="356"/>
      <c r="GY132" s="356"/>
      <c r="GZ132" s="356"/>
      <c r="HA132" s="356"/>
      <c r="HB132" s="356"/>
      <c r="HC132" s="356"/>
      <c r="HD132" s="356"/>
      <c r="HE132" s="356"/>
      <c r="HF132" s="356"/>
      <c r="HG132" s="356"/>
      <c r="HH132" s="356"/>
      <c r="HI132" s="356"/>
      <c r="HJ132" s="356"/>
      <c r="HK132" s="356"/>
      <c r="HL132" s="356"/>
      <c r="HM132" s="356"/>
      <c r="HN132" s="356"/>
      <c r="HO132" s="356"/>
      <c r="HP132" s="356"/>
      <c r="HQ132" s="356"/>
      <c r="HR132" s="356"/>
      <c r="HS132" s="356"/>
      <c r="HT132" s="356"/>
      <c r="HU132" s="356"/>
      <c r="HV132" s="356"/>
      <c r="HW132" s="356"/>
      <c r="HX132" s="356"/>
      <c r="HY132" s="356"/>
      <c r="HZ132" s="356"/>
      <c r="IA132" s="356"/>
      <c r="IB132" s="356"/>
      <c r="IC132" s="356"/>
      <c r="ID132" s="356"/>
      <c r="IE132" s="356"/>
      <c r="IF132" s="356"/>
      <c r="IG132" s="356"/>
      <c r="IH132" s="356"/>
      <c r="II132" s="356"/>
      <c r="IJ132" s="356"/>
      <c r="IK132" s="356"/>
      <c r="IL132" s="356"/>
      <c r="IM132" s="356"/>
      <c r="IN132" s="356"/>
      <c r="IO132" s="356"/>
      <c r="IP132" s="356"/>
      <c r="IQ132" s="356"/>
      <c r="IR132" s="356"/>
      <c r="IS132" s="356"/>
      <c r="IT132" s="356"/>
      <c r="IU132" s="356"/>
      <c r="IV132" s="356"/>
      <c r="IW132" s="356"/>
      <c r="IX132" s="356"/>
      <c r="IY132" s="356"/>
      <c r="IZ132" s="356"/>
      <c r="JA132" s="356"/>
      <c r="JB132" s="356"/>
      <c r="JC132" s="356"/>
      <c r="JD132" s="356"/>
      <c r="JE132" s="356"/>
      <c r="JF132" s="356"/>
      <c r="JG132" s="356"/>
      <c r="JH132" s="356"/>
      <c r="JI132" s="356"/>
      <c r="JJ132" s="356"/>
      <c r="JK132" s="356"/>
      <c r="JL132" s="356"/>
      <c r="JM132" s="356"/>
      <c r="JN132" s="356"/>
      <c r="JO132" s="356"/>
      <c r="JP132" s="356"/>
      <c r="JQ132" s="356"/>
      <c r="JR132" s="356"/>
      <c r="JS132" s="356"/>
      <c r="JT132" s="356"/>
      <c r="JU132" s="356"/>
      <c r="JV132" s="356"/>
      <c r="JW132" s="356"/>
      <c r="JX132" s="356"/>
      <c r="JY132" s="356"/>
      <c r="JZ132" s="356"/>
      <c r="KA132" s="356"/>
      <c r="KB132" s="356"/>
      <c r="KC132" s="356"/>
      <c r="KD132" s="356"/>
      <c r="KE132" s="356"/>
      <c r="KF132" s="356"/>
      <c r="KG132" s="356"/>
      <c r="KH132" s="356"/>
      <c r="KI132" s="356"/>
      <c r="KJ132" s="356"/>
      <c r="KK132" s="356"/>
      <c r="KL132" s="356"/>
      <c r="KM132" s="356"/>
      <c r="KN132" s="356"/>
      <c r="KO132" s="356"/>
      <c r="KP132" s="356"/>
      <c r="KQ132" s="356"/>
      <c r="KR132" s="356"/>
      <c r="KS132" s="356"/>
      <c r="KT132" s="356"/>
      <c r="KU132" s="356"/>
      <c r="KV132" s="356"/>
      <c r="KW132" s="356"/>
      <c r="KX132" s="356"/>
      <c r="KY132" s="356"/>
      <c r="KZ132" s="356"/>
      <c r="LA132" s="356"/>
      <c r="LB132" s="356"/>
      <c r="LC132" s="356"/>
      <c r="LD132" s="356"/>
      <c r="LE132" s="356"/>
      <c r="LF132" s="356"/>
      <c r="LG132" s="356"/>
      <c r="LH132" s="356"/>
      <c r="LI132" s="356"/>
      <c r="LJ132" s="356"/>
      <c r="LK132" s="356"/>
      <c r="LL132" s="356"/>
      <c r="LM132" s="356"/>
      <c r="LN132" s="356"/>
      <c r="LO132" s="356"/>
      <c r="LP132" s="356"/>
      <c r="LQ132" s="356"/>
      <c r="LR132" s="356"/>
      <c r="LS132" s="356"/>
      <c r="LT132" s="356"/>
      <c r="LU132" s="356"/>
      <c r="LV132" s="356"/>
      <c r="LW132" s="356"/>
      <c r="LX132" s="356"/>
      <c r="LY132" s="356"/>
      <c r="LZ132" s="356"/>
      <c r="MA132" s="356"/>
      <c r="MB132" s="356"/>
      <c r="MC132" s="356"/>
      <c r="MD132" s="356"/>
      <c r="ME132" s="356"/>
      <c r="MF132" s="356"/>
      <c r="MG132" s="356"/>
      <c r="MH132" s="356"/>
      <c r="MI132" s="356"/>
      <c r="MJ132" s="356"/>
      <c r="MK132" s="356"/>
      <c r="ML132" s="356"/>
      <c r="MM132" s="356"/>
      <c r="MN132" s="356"/>
      <c r="MO132" s="356"/>
      <c r="MP132" s="356"/>
      <c r="MQ132" s="356"/>
      <c r="MR132" s="356"/>
      <c r="MS132" s="356"/>
      <c r="MT132" s="356"/>
      <c r="MU132" s="356"/>
      <c r="MV132" s="356"/>
      <c r="MW132" s="356"/>
      <c r="MX132" s="356"/>
      <c r="MY132" s="356"/>
      <c r="MZ132" s="356"/>
      <c r="NA132" s="356"/>
      <c r="NB132" s="356"/>
      <c r="NC132" s="356"/>
      <c r="ND132" s="356"/>
      <c r="NE132" s="356"/>
      <c r="NF132" s="356"/>
      <c r="NG132" s="356"/>
      <c r="NH132" s="356"/>
      <c r="NI132" s="356"/>
      <c r="NJ132" s="356"/>
      <c r="NK132" s="356"/>
      <c r="NL132" s="356"/>
      <c r="NM132" s="356"/>
      <c r="NN132" s="356"/>
      <c r="NO132" s="356"/>
      <c r="NP132" s="356"/>
      <c r="NQ132" s="356"/>
      <c r="NR132" s="356"/>
      <c r="NS132" s="356"/>
      <c r="NT132" s="356"/>
      <c r="NU132" s="356"/>
      <c r="NV132" s="356"/>
      <c r="NW132" s="356"/>
      <c r="NX132" s="356"/>
      <c r="NY132" s="356"/>
      <c r="NZ132" s="356"/>
      <c r="OA132" s="356"/>
      <c r="OB132" s="356"/>
      <c r="OC132" s="356"/>
      <c r="OD132" s="356"/>
      <c r="OE132" s="356"/>
      <c r="OF132" s="356"/>
      <c r="OG132" s="356"/>
      <c r="OH132" s="356"/>
      <c r="OI132" s="356"/>
      <c r="OJ132" s="356"/>
      <c r="OK132" s="356"/>
      <c r="OL132" s="356"/>
      <c r="OM132" s="356"/>
      <c r="ON132" s="356"/>
      <c r="OO132" s="356"/>
      <c r="OP132" s="356"/>
      <c r="OQ132" s="356"/>
      <c r="OR132" s="356"/>
      <c r="OS132" s="356"/>
      <c r="OT132" s="356"/>
      <c r="OU132" s="356"/>
      <c r="OV132" s="356"/>
      <c r="OW132" s="356"/>
      <c r="OX132" s="356"/>
      <c r="OY132" s="356"/>
      <c r="OZ132" s="356"/>
      <c r="PA132" s="356"/>
      <c r="PB132" s="356"/>
      <c r="PC132" s="356"/>
      <c r="PD132" s="356"/>
      <c r="PE132" s="356"/>
      <c r="PF132" s="356"/>
      <c r="PG132" s="356"/>
      <c r="PH132" s="356"/>
      <c r="PI132" s="356"/>
      <c r="PJ132" s="356"/>
      <c r="PK132" s="356"/>
      <c r="PL132" s="356"/>
      <c r="PM132" s="356"/>
      <c r="PN132" s="356"/>
      <c r="PO132" s="356"/>
      <c r="PP132" s="356"/>
      <c r="PQ132" s="356"/>
      <c r="PR132" s="356"/>
      <c r="PS132" s="356"/>
      <c r="PT132" s="356"/>
      <c r="PU132" s="356"/>
      <c r="PV132" s="356"/>
      <c r="PW132" s="356"/>
      <c r="PX132" s="356"/>
      <c r="PY132" s="356"/>
      <c r="PZ132" s="356"/>
      <c r="QA132" s="356"/>
      <c r="QB132" s="356"/>
      <c r="QC132" s="356"/>
      <c r="QD132" s="356"/>
      <c r="QE132" s="356"/>
      <c r="QF132" s="356"/>
      <c r="QG132" s="356"/>
      <c r="QH132" s="356"/>
      <c r="QI132" s="356"/>
      <c r="QJ132" s="356"/>
      <c r="QK132" s="356"/>
      <c r="QL132" s="356"/>
      <c r="QM132" s="356"/>
      <c r="QN132" s="356"/>
      <c r="QO132" s="356"/>
      <c r="QP132" s="356"/>
      <c r="QQ132" s="356"/>
      <c r="QR132" s="356"/>
      <c r="QS132" s="356"/>
      <c r="QT132" s="356"/>
      <c r="QU132" s="356"/>
      <c r="QV132" s="356"/>
      <c r="QW132" s="356"/>
      <c r="QX132" s="356"/>
      <c r="QY132" s="356"/>
      <c r="QZ132" s="356"/>
      <c r="RA132" s="356"/>
      <c r="RB132" s="356"/>
      <c r="RC132" s="356"/>
      <c r="RD132" s="356"/>
      <c r="RE132" s="356"/>
      <c r="RF132" s="356"/>
      <c r="RG132" s="356"/>
      <c r="RH132" s="356"/>
      <c r="RI132" s="356"/>
      <c r="RJ132" s="356"/>
      <c r="RK132" s="356"/>
      <c r="RL132" s="356"/>
      <c r="RM132" s="356"/>
      <c r="RN132" s="356"/>
      <c r="RO132" s="356"/>
      <c r="RP132" s="356"/>
      <c r="RQ132" s="356"/>
      <c r="RR132" s="356"/>
      <c r="RS132" s="356"/>
      <c r="RT132" s="356"/>
      <c r="RU132" s="356"/>
      <c r="RV132" s="356"/>
      <c r="RW132" s="356"/>
      <c r="RX132" s="356"/>
      <c r="RY132" s="356"/>
      <c r="RZ132" s="356"/>
      <c r="SA132" s="356"/>
      <c r="SB132" s="356"/>
      <c r="SC132" s="356"/>
      <c r="SD132" s="356"/>
      <c r="SE132" s="356"/>
      <c r="SF132" s="356"/>
      <c r="SG132" s="356"/>
      <c r="SH132" s="356"/>
      <c r="SI132" s="356"/>
      <c r="SJ132" s="356"/>
      <c r="SK132" s="356"/>
      <c r="SL132" s="356"/>
      <c r="SM132" s="356"/>
      <c r="SN132" s="356"/>
      <c r="SO132" s="356"/>
      <c r="SP132" s="356"/>
      <c r="SQ132" s="356"/>
      <c r="SR132" s="356"/>
      <c r="SS132" s="356"/>
      <c r="ST132" s="356"/>
      <c r="SU132" s="356"/>
      <c r="SV132" s="356"/>
      <c r="SW132" s="356"/>
      <c r="SX132" s="356"/>
      <c r="SY132" s="356"/>
      <c r="SZ132" s="356"/>
      <c r="TA132" s="356"/>
      <c r="TB132" s="356"/>
      <c r="TC132" s="356"/>
      <c r="TD132" s="356"/>
      <c r="TE132" s="356"/>
      <c r="TF132" s="356"/>
      <c r="TG132" s="356"/>
      <c r="TH132" s="356"/>
      <c r="TI132" s="356"/>
      <c r="TJ132" s="356"/>
      <c r="TK132" s="356"/>
      <c r="TL132" s="356"/>
      <c r="TM132" s="356"/>
      <c r="TN132" s="356"/>
      <c r="TO132" s="356"/>
      <c r="TP132" s="356"/>
      <c r="TQ132" s="356"/>
      <c r="TR132" s="356"/>
      <c r="TS132" s="356"/>
      <c r="TT132" s="356"/>
      <c r="TU132" s="356"/>
      <c r="TV132" s="356"/>
      <c r="TW132" s="356"/>
      <c r="TX132" s="356"/>
      <c r="TY132" s="356"/>
      <c r="TZ132" s="356"/>
      <c r="UA132" s="356"/>
      <c r="UB132" s="356"/>
      <c r="UC132" s="356"/>
      <c r="UD132" s="356"/>
      <c r="UE132" s="356"/>
      <c r="UF132" s="356"/>
      <c r="UG132" s="356"/>
      <c r="UH132" s="356"/>
      <c r="UI132" s="356"/>
      <c r="UJ132" s="356"/>
      <c r="UK132" s="356"/>
      <c r="UL132" s="356"/>
      <c r="UM132" s="356"/>
      <c r="UN132" s="356"/>
      <c r="UO132" s="356"/>
      <c r="UP132" s="356"/>
      <c r="UQ132" s="356"/>
      <c r="UR132" s="356"/>
      <c r="US132" s="356"/>
      <c r="UT132" s="356"/>
      <c r="UU132" s="356"/>
      <c r="UV132" s="356"/>
      <c r="UW132" s="356"/>
      <c r="UX132" s="356"/>
      <c r="UY132" s="356"/>
      <c r="UZ132" s="356"/>
      <c r="VA132" s="356"/>
      <c r="VB132" s="356"/>
      <c r="VC132" s="356"/>
      <c r="VD132" s="356"/>
      <c r="VE132" s="356"/>
      <c r="VF132" s="356"/>
      <c r="VG132" s="356"/>
      <c r="VH132" s="356"/>
      <c r="VI132" s="356"/>
      <c r="VJ132" s="356"/>
      <c r="VK132" s="356"/>
      <c r="VL132" s="356"/>
      <c r="VM132" s="356"/>
      <c r="VN132" s="356"/>
      <c r="VO132" s="356"/>
      <c r="VP132" s="356"/>
      <c r="VQ132" s="356"/>
      <c r="VR132" s="356"/>
      <c r="VS132" s="356"/>
      <c r="VT132" s="356"/>
      <c r="VU132" s="356"/>
      <c r="VV132" s="356"/>
      <c r="VW132" s="356"/>
      <c r="VX132" s="356"/>
      <c r="VY132" s="356"/>
      <c r="VZ132" s="356"/>
      <c r="WA132" s="356"/>
      <c r="WB132" s="356"/>
      <c r="WC132" s="356"/>
      <c r="WD132" s="356"/>
      <c r="WE132" s="356"/>
      <c r="WF132" s="356"/>
      <c r="WG132" s="356"/>
      <c r="WH132" s="356"/>
      <c r="WI132" s="356"/>
      <c r="WJ132" s="356"/>
      <c r="WK132" s="356"/>
      <c r="WL132" s="356"/>
      <c r="WM132" s="356"/>
      <c r="WN132" s="356"/>
      <c r="WO132" s="356"/>
      <c r="WP132" s="356"/>
      <c r="WQ132" s="356"/>
      <c r="WR132" s="356"/>
      <c r="WS132" s="356"/>
      <c r="WT132" s="356"/>
      <c r="WU132" s="356"/>
      <c r="WV132" s="356"/>
      <c r="WW132" s="356"/>
      <c r="WX132" s="356"/>
      <c r="WY132" s="356"/>
      <c r="WZ132" s="356"/>
      <c r="XA132" s="356"/>
      <c r="XB132" s="356"/>
      <c r="XC132" s="356"/>
      <c r="XD132" s="356"/>
      <c r="XE132" s="356"/>
      <c r="XF132" s="356"/>
      <c r="XG132" s="356"/>
      <c r="XH132" s="356"/>
      <c r="XI132" s="356"/>
      <c r="XJ132" s="356"/>
      <c r="XK132" s="356"/>
      <c r="XL132" s="356"/>
      <c r="XM132" s="356"/>
      <c r="XN132" s="356"/>
      <c r="XO132" s="356"/>
      <c r="XP132" s="356"/>
      <c r="XQ132" s="356"/>
      <c r="XR132" s="356"/>
      <c r="XS132" s="356"/>
      <c r="XT132" s="356"/>
      <c r="XU132" s="356"/>
      <c r="XV132" s="356"/>
      <c r="XW132" s="356"/>
      <c r="XX132" s="356"/>
      <c r="XY132" s="356"/>
      <c r="XZ132" s="356"/>
      <c r="YA132" s="356"/>
      <c r="YB132" s="356"/>
      <c r="YC132" s="356"/>
      <c r="YD132" s="356"/>
      <c r="YE132" s="356"/>
      <c r="YF132" s="356"/>
      <c r="YG132" s="356"/>
      <c r="YH132" s="356"/>
      <c r="YI132" s="356"/>
      <c r="YJ132" s="356"/>
      <c r="YK132" s="356"/>
      <c r="YL132" s="356"/>
      <c r="YM132" s="356"/>
      <c r="YN132" s="356"/>
      <c r="YO132" s="356"/>
      <c r="YP132" s="356"/>
      <c r="YQ132" s="356"/>
      <c r="YR132" s="356"/>
      <c r="YS132" s="356"/>
      <c r="YT132" s="356"/>
      <c r="YU132" s="356"/>
      <c r="YV132" s="356"/>
      <c r="YW132" s="356"/>
      <c r="YX132" s="356"/>
      <c r="YY132" s="356"/>
      <c r="YZ132" s="356"/>
      <c r="ZA132" s="356"/>
      <c r="ZB132" s="356"/>
      <c r="ZC132" s="356"/>
      <c r="ZD132" s="356"/>
      <c r="ZE132" s="356"/>
      <c r="ZF132" s="356"/>
      <c r="ZG132" s="356"/>
      <c r="ZH132" s="356"/>
      <c r="ZI132" s="356"/>
      <c r="ZJ132" s="356"/>
      <c r="ZK132" s="356"/>
      <c r="ZL132" s="356"/>
      <c r="ZM132" s="356"/>
      <c r="ZN132" s="356"/>
      <c r="ZO132" s="356"/>
      <c r="ZP132" s="356"/>
      <c r="ZQ132" s="356"/>
      <c r="ZR132" s="356"/>
      <c r="ZS132" s="356"/>
      <c r="ZT132" s="356"/>
      <c r="ZU132" s="356"/>
      <c r="ZV132" s="356"/>
      <c r="ZW132" s="356"/>
      <c r="ZX132" s="356"/>
      <c r="ZY132" s="356"/>
      <c r="ZZ132" s="356"/>
      <c r="AAA132" s="356"/>
      <c r="AAB132" s="356"/>
      <c r="AAC132" s="356"/>
      <c r="AAD132" s="356"/>
      <c r="AAE132" s="356"/>
      <c r="AAF132" s="356"/>
      <c r="AAG132" s="356"/>
      <c r="AAH132" s="356"/>
      <c r="AAI132" s="356"/>
      <c r="AAJ132" s="356"/>
      <c r="AAK132" s="356"/>
      <c r="AAL132" s="356"/>
      <c r="AAM132" s="356"/>
      <c r="AAN132" s="356"/>
      <c r="AAO132" s="356"/>
      <c r="AAP132" s="356"/>
      <c r="AAQ132" s="356"/>
      <c r="AAR132" s="356"/>
      <c r="AAS132" s="356"/>
      <c r="AAT132" s="356"/>
      <c r="AAU132" s="356"/>
      <c r="AAV132" s="356"/>
      <c r="AAW132" s="356"/>
      <c r="AAX132" s="356"/>
      <c r="AAY132" s="356"/>
      <c r="AAZ132" s="356"/>
      <c r="ABA132" s="356"/>
      <c r="ABB132" s="356"/>
      <c r="ABC132" s="356"/>
      <c r="ABD132" s="356"/>
      <c r="ABE132" s="356"/>
      <c r="ABF132" s="356"/>
      <c r="ABG132" s="356"/>
      <c r="ABH132" s="356"/>
      <c r="ABI132" s="356"/>
      <c r="ABJ132" s="356"/>
      <c r="ABK132" s="356"/>
      <c r="ABL132" s="356"/>
      <c r="ABM132" s="356"/>
      <c r="ABN132" s="356"/>
      <c r="ABO132" s="356"/>
      <c r="ABP132" s="356"/>
      <c r="ABQ132" s="356"/>
      <c r="ABR132" s="356"/>
      <c r="ABS132" s="356"/>
      <c r="ABT132" s="356"/>
      <c r="ABU132" s="356"/>
      <c r="ABV132" s="356"/>
      <c r="ABW132" s="356"/>
      <c r="ABX132" s="356"/>
      <c r="ABY132" s="356"/>
      <c r="ABZ132" s="356"/>
      <c r="ACA132" s="356"/>
      <c r="ACB132" s="356"/>
      <c r="ACC132" s="356"/>
      <c r="ACD132" s="356"/>
      <c r="ACE132" s="356"/>
      <c r="ACF132" s="356"/>
      <c r="ACG132" s="356"/>
      <c r="ACH132" s="356"/>
      <c r="ACI132" s="356"/>
      <c r="ACJ132" s="356"/>
      <c r="ACK132" s="356"/>
      <c r="ACL132" s="356"/>
      <c r="ACM132" s="356"/>
      <c r="ACN132" s="356"/>
      <c r="ACO132" s="356"/>
      <c r="ACP132" s="356"/>
      <c r="ACQ132" s="356"/>
      <c r="ACR132" s="356"/>
      <c r="ACS132" s="356"/>
      <c r="ACT132" s="356"/>
      <c r="ACU132" s="356"/>
      <c r="ACV132" s="356"/>
      <c r="ACW132" s="356"/>
      <c r="ACX132" s="356"/>
      <c r="ACY132" s="356"/>
      <c r="ACZ132" s="356"/>
      <c r="ADA132" s="356"/>
      <c r="ADB132" s="356"/>
      <c r="ADC132" s="356"/>
      <c r="ADD132" s="356"/>
      <c r="ADE132" s="356"/>
      <c r="ADF132" s="356"/>
      <c r="ADG132" s="356"/>
      <c r="ADH132" s="356"/>
      <c r="ADI132" s="356"/>
      <c r="ADJ132" s="356"/>
      <c r="ADK132" s="356"/>
      <c r="ADL132" s="356"/>
      <c r="ADM132" s="356"/>
      <c r="ADN132" s="356"/>
      <c r="ADO132" s="356"/>
      <c r="ADP132" s="356"/>
      <c r="ADQ132" s="356"/>
      <c r="ADR132" s="356"/>
      <c r="ADS132" s="356"/>
      <c r="ADT132" s="356"/>
      <c r="ADU132" s="356"/>
      <c r="ADV132" s="356"/>
      <c r="ADW132" s="356"/>
      <c r="ADX132" s="356"/>
      <c r="ADY132" s="356"/>
      <c r="ADZ132" s="356"/>
      <c r="AEA132" s="356"/>
      <c r="AEB132" s="356"/>
      <c r="AEC132" s="356"/>
      <c r="AED132" s="356"/>
      <c r="AEE132" s="356"/>
      <c r="AEF132" s="356"/>
      <c r="AEG132" s="356"/>
      <c r="AEH132" s="356"/>
      <c r="AEI132" s="356"/>
      <c r="AEJ132" s="356"/>
      <c r="AEK132" s="356"/>
      <c r="AEL132" s="356"/>
      <c r="AEM132" s="356"/>
      <c r="AEN132" s="356"/>
      <c r="AEO132" s="356"/>
      <c r="AEP132" s="356"/>
      <c r="AEQ132" s="356"/>
      <c r="AER132" s="356"/>
      <c r="AES132" s="356"/>
      <c r="AET132" s="356"/>
      <c r="AEU132" s="356"/>
      <c r="AEV132" s="356"/>
      <c r="AEW132" s="356"/>
      <c r="AEX132" s="356"/>
      <c r="AEY132" s="356"/>
      <c r="AEZ132" s="356"/>
      <c r="AFA132" s="356"/>
      <c r="AFB132" s="356"/>
      <c r="AFC132" s="356"/>
      <c r="AFD132" s="356"/>
      <c r="AFE132" s="356"/>
      <c r="AFF132" s="356"/>
      <c r="AFG132" s="356"/>
      <c r="AFH132" s="356"/>
      <c r="AFI132" s="356"/>
      <c r="AFJ132" s="356"/>
      <c r="AFK132" s="356"/>
      <c r="AFL132" s="356"/>
      <c r="AFM132" s="356"/>
      <c r="AFN132" s="356"/>
      <c r="AFO132" s="356"/>
      <c r="AFP132" s="356"/>
      <c r="AFQ132" s="356"/>
      <c r="AFR132" s="356"/>
      <c r="AFS132" s="356"/>
      <c r="AFT132" s="356"/>
      <c r="AFU132" s="356"/>
      <c r="AFV132" s="356"/>
      <c r="AFW132" s="356"/>
      <c r="AFX132" s="356"/>
      <c r="AFY132" s="356"/>
      <c r="AFZ132" s="356"/>
      <c r="AGA132" s="356"/>
    </row>
    <row r="133" spans="1:859" s="184" customFormat="1" ht="33.950000000000003" customHeight="1" x14ac:dyDescent="0.2">
      <c r="A133" s="25" t="str">
        <f ca="1">IF((O133="X"),"■",IF(OR((O133&gt;=120),(O133="N/A")),"▲",IF(AND((O133&gt;=90),(O133&lt;120)),"►",IF(AND((O133&lt;90),(O133&gt;=0)),"◄",IF((O133&lt;0),"▼","")))))</f>
        <v>■</v>
      </c>
      <c r="B133" s="75" t="s">
        <v>20</v>
      </c>
      <c r="C133" s="75" t="s">
        <v>714</v>
      </c>
      <c r="D133" s="75" t="s">
        <v>22</v>
      </c>
      <c r="E133" s="75" t="s">
        <v>715</v>
      </c>
      <c r="F133" s="75" t="s">
        <v>81</v>
      </c>
      <c r="G133" s="146" t="s">
        <v>82</v>
      </c>
      <c r="H133" s="81" t="s">
        <v>716</v>
      </c>
      <c r="I133" s="76">
        <v>158400</v>
      </c>
      <c r="J133" s="133"/>
      <c r="K133" s="133"/>
      <c r="L133" s="75" t="s">
        <v>519</v>
      </c>
      <c r="M133" s="204"/>
      <c r="N133" s="84">
        <v>40883</v>
      </c>
      <c r="O133" s="239" t="str">
        <f ca="1">IF((N133="INDETERMINADO"),"N/A",IF((L133="ENCERRADO"),"X",(N133-TODAY())))</f>
        <v>X</v>
      </c>
      <c r="P133" s="75" t="s">
        <v>101</v>
      </c>
      <c r="Q133" s="82" t="s">
        <v>493</v>
      </c>
      <c r="R133" s="75" t="s">
        <v>30</v>
      </c>
      <c r="S133" s="75" t="s">
        <v>30</v>
      </c>
      <c r="T133" s="75" t="s">
        <v>30</v>
      </c>
      <c r="U133" s="75" t="s">
        <v>30</v>
      </c>
      <c r="V133" s="75" t="str">
        <f>HYPERLINK("https://drive.google.com/?tab=mo&amp;authuser=0#folders/0B61l6cqJie_XSU1XUnZtY0VUc1U","VISUALIZAR")</f>
        <v>VISUALIZAR</v>
      </c>
      <c r="X133" s="378"/>
      <c r="Y133" s="378"/>
      <c r="Z133" s="378"/>
      <c r="AA133" s="378"/>
      <c r="AB133" s="378"/>
      <c r="AC133" s="378"/>
      <c r="AD133" s="378"/>
      <c r="AE133" s="378"/>
      <c r="AF133" s="378"/>
      <c r="AG133" s="378"/>
      <c r="AH133" s="359"/>
      <c r="AI133" s="359"/>
      <c r="AJ133" s="356"/>
      <c r="AK133" s="356"/>
      <c r="AL133" s="356"/>
      <c r="AM133" s="356"/>
      <c r="AN133" s="356"/>
      <c r="AO133" s="356"/>
      <c r="AP133" s="356"/>
      <c r="AQ133" s="356"/>
      <c r="AR133" s="356"/>
      <c r="AS133" s="356"/>
      <c r="AT133" s="356"/>
      <c r="AU133" s="356"/>
      <c r="AV133" s="356"/>
      <c r="AW133" s="356"/>
      <c r="AX133" s="356"/>
      <c r="AY133" s="356"/>
      <c r="AZ133" s="356"/>
      <c r="BA133" s="356"/>
      <c r="BB133" s="356"/>
      <c r="BC133" s="356"/>
      <c r="BD133" s="356"/>
      <c r="BE133" s="356"/>
      <c r="BF133" s="356"/>
      <c r="BG133" s="356"/>
      <c r="BH133" s="356"/>
      <c r="BI133" s="356"/>
      <c r="BJ133" s="356"/>
      <c r="BK133" s="356"/>
      <c r="BL133" s="356"/>
      <c r="BM133" s="356"/>
      <c r="BN133" s="356"/>
      <c r="BO133" s="356"/>
      <c r="BP133" s="356"/>
      <c r="BQ133" s="356"/>
      <c r="BR133" s="356"/>
      <c r="BS133" s="356"/>
      <c r="BT133" s="356"/>
      <c r="BU133" s="356"/>
      <c r="BV133" s="356"/>
      <c r="BW133" s="356"/>
      <c r="BX133" s="356"/>
      <c r="BY133" s="356"/>
      <c r="BZ133" s="356"/>
      <c r="CA133" s="356"/>
      <c r="CB133" s="356"/>
      <c r="CC133" s="356"/>
      <c r="CD133" s="356"/>
      <c r="CE133" s="356"/>
      <c r="CF133" s="356"/>
      <c r="CG133" s="356"/>
      <c r="CH133" s="356"/>
      <c r="CI133" s="356"/>
      <c r="CJ133" s="356"/>
      <c r="CK133" s="356"/>
      <c r="CL133" s="356"/>
      <c r="CM133" s="356"/>
      <c r="CN133" s="356"/>
      <c r="CO133" s="356"/>
      <c r="CP133" s="356"/>
      <c r="CQ133" s="356"/>
      <c r="CR133" s="356"/>
      <c r="CS133" s="356"/>
      <c r="CT133" s="356"/>
      <c r="CU133" s="356"/>
      <c r="CV133" s="356"/>
      <c r="CW133" s="356"/>
      <c r="CX133" s="356"/>
      <c r="CY133" s="356"/>
      <c r="CZ133" s="356"/>
      <c r="DA133" s="356"/>
      <c r="DB133" s="356"/>
      <c r="DC133" s="356"/>
      <c r="DD133" s="356"/>
      <c r="DE133" s="356"/>
      <c r="DF133" s="356"/>
      <c r="DG133" s="356"/>
      <c r="DH133" s="356"/>
      <c r="DI133" s="356"/>
      <c r="DJ133" s="356"/>
      <c r="DK133" s="356"/>
      <c r="DL133" s="356"/>
      <c r="DM133" s="356"/>
      <c r="DN133" s="356"/>
      <c r="DO133" s="356"/>
      <c r="DP133" s="356"/>
      <c r="DQ133" s="356"/>
      <c r="DR133" s="356"/>
      <c r="DS133" s="356"/>
      <c r="DT133" s="356"/>
      <c r="DU133" s="356"/>
      <c r="DV133" s="356"/>
      <c r="DW133" s="356"/>
      <c r="DX133" s="356"/>
      <c r="DY133" s="356"/>
      <c r="DZ133" s="356"/>
      <c r="EA133" s="356"/>
      <c r="EB133" s="356"/>
      <c r="EC133" s="356"/>
      <c r="ED133" s="356"/>
      <c r="EE133" s="356"/>
      <c r="EF133" s="356"/>
      <c r="EG133" s="356"/>
      <c r="EH133" s="356"/>
      <c r="EI133" s="356"/>
      <c r="EJ133" s="356"/>
      <c r="EK133" s="356"/>
      <c r="EL133" s="356"/>
      <c r="EM133" s="356"/>
      <c r="EN133" s="356"/>
      <c r="EO133" s="356"/>
      <c r="EP133" s="356"/>
      <c r="EQ133" s="356"/>
      <c r="ER133" s="356"/>
      <c r="ES133" s="356"/>
      <c r="ET133" s="356"/>
      <c r="EU133" s="356"/>
      <c r="EV133" s="356"/>
      <c r="EW133" s="356"/>
      <c r="EX133" s="356"/>
      <c r="EY133" s="356"/>
      <c r="EZ133" s="356"/>
      <c r="FA133" s="356"/>
      <c r="FB133" s="356"/>
      <c r="FC133" s="356"/>
      <c r="FD133" s="356"/>
      <c r="FE133" s="356"/>
      <c r="FF133" s="356"/>
      <c r="FG133" s="356"/>
      <c r="FH133" s="356"/>
      <c r="FI133" s="356"/>
      <c r="FJ133" s="356"/>
      <c r="FK133" s="356"/>
      <c r="FL133" s="356"/>
      <c r="FM133" s="356"/>
      <c r="FN133" s="356"/>
      <c r="FO133" s="356"/>
      <c r="FP133" s="356"/>
      <c r="FQ133" s="356"/>
      <c r="FR133" s="356"/>
      <c r="FS133" s="356"/>
      <c r="FT133" s="356"/>
      <c r="FU133" s="356"/>
      <c r="FV133" s="356"/>
      <c r="FW133" s="356"/>
      <c r="FX133" s="356"/>
      <c r="FY133" s="356"/>
      <c r="FZ133" s="356"/>
      <c r="GA133" s="356"/>
      <c r="GB133" s="356"/>
      <c r="GC133" s="356"/>
      <c r="GD133" s="356"/>
      <c r="GE133" s="356"/>
      <c r="GF133" s="356"/>
      <c r="GG133" s="356"/>
      <c r="GH133" s="356"/>
      <c r="GI133" s="356"/>
      <c r="GJ133" s="356"/>
      <c r="GK133" s="356"/>
      <c r="GL133" s="356"/>
      <c r="GM133" s="356"/>
      <c r="GN133" s="356"/>
      <c r="GO133" s="356"/>
      <c r="GP133" s="356"/>
      <c r="GQ133" s="356"/>
      <c r="GR133" s="356"/>
      <c r="GS133" s="356"/>
      <c r="GT133" s="356"/>
      <c r="GU133" s="356"/>
      <c r="GV133" s="356"/>
      <c r="GW133" s="356"/>
      <c r="GX133" s="356"/>
      <c r="GY133" s="356"/>
      <c r="GZ133" s="356"/>
      <c r="HA133" s="356"/>
      <c r="HB133" s="356"/>
      <c r="HC133" s="356"/>
      <c r="HD133" s="356"/>
      <c r="HE133" s="356"/>
      <c r="HF133" s="356"/>
      <c r="HG133" s="356"/>
      <c r="HH133" s="356"/>
      <c r="HI133" s="356"/>
      <c r="HJ133" s="356"/>
      <c r="HK133" s="356"/>
      <c r="HL133" s="356"/>
      <c r="HM133" s="356"/>
      <c r="HN133" s="356"/>
      <c r="HO133" s="356"/>
      <c r="HP133" s="356"/>
      <c r="HQ133" s="356"/>
      <c r="HR133" s="356"/>
      <c r="HS133" s="356"/>
      <c r="HT133" s="356"/>
      <c r="HU133" s="356"/>
      <c r="HV133" s="356"/>
      <c r="HW133" s="356"/>
      <c r="HX133" s="356"/>
      <c r="HY133" s="356"/>
      <c r="HZ133" s="356"/>
      <c r="IA133" s="356"/>
      <c r="IB133" s="356"/>
      <c r="IC133" s="356"/>
      <c r="ID133" s="356"/>
      <c r="IE133" s="356"/>
      <c r="IF133" s="356"/>
      <c r="IG133" s="356"/>
      <c r="IH133" s="356"/>
      <c r="II133" s="356"/>
      <c r="IJ133" s="356"/>
      <c r="IK133" s="356"/>
      <c r="IL133" s="356"/>
      <c r="IM133" s="356"/>
      <c r="IN133" s="356"/>
      <c r="IO133" s="356"/>
      <c r="IP133" s="356"/>
      <c r="IQ133" s="356"/>
      <c r="IR133" s="356"/>
      <c r="IS133" s="356"/>
      <c r="IT133" s="356"/>
      <c r="IU133" s="356"/>
      <c r="IV133" s="356"/>
      <c r="IW133" s="356"/>
      <c r="IX133" s="356"/>
      <c r="IY133" s="356"/>
      <c r="IZ133" s="356"/>
      <c r="JA133" s="356"/>
      <c r="JB133" s="356"/>
      <c r="JC133" s="356"/>
      <c r="JD133" s="356"/>
      <c r="JE133" s="356"/>
      <c r="JF133" s="356"/>
      <c r="JG133" s="356"/>
      <c r="JH133" s="356"/>
      <c r="JI133" s="356"/>
      <c r="JJ133" s="356"/>
      <c r="JK133" s="356"/>
      <c r="JL133" s="356"/>
      <c r="JM133" s="356"/>
      <c r="JN133" s="356"/>
      <c r="JO133" s="356"/>
      <c r="JP133" s="356"/>
      <c r="JQ133" s="356"/>
      <c r="JR133" s="356"/>
      <c r="JS133" s="356"/>
      <c r="JT133" s="356"/>
      <c r="JU133" s="356"/>
      <c r="JV133" s="356"/>
      <c r="JW133" s="356"/>
      <c r="JX133" s="356"/>
      <c r="JY133" s="356"/>
      <c r="JZ133" s="356"/>
      <c r="KA133" s="356"/>
      <c r="KB133" s="356"/>
      <c r="KC133" s="356"/>
      <c r="KD133" s="356"/>
      <c r="KE133" s="356"/>
      <c r="KF133" s="356"/>
      <c r="KG133" s="356"/>
      <c r="KH133" s="356"/>
      <c r="KI133" s="356"/>
      <c r="KJ133" s="356"/>
      <c r="KK133" s="356"/>
      <c r="KL133" s="356"/>
      <c r="KM133" s="356"/>
      <c r="KN133" s="356"/>
      <c r="KO133" s="356"/>
      <c r="KP133" s="356"/>
      <c r="KQ133" s="356"/>
      <c r="KR133" s="356"/>
      <c r="KS133" s="356"/>
      <c r="KT133" s="356"/>
      <c r="KU133" s="356"/>
      <c r="KV133" s="356"/>
      <c r="KW133" s="356"/>
      <c r="KX133" s="356"/>
      <c r="KY133" s="356"/>
      <c r="KZ133" s="356"/>
      <c r="LA133" s="356"/>
      <c r="LB133" s="356"/>
      <c r="LC133" s="356"/>
      <c r="LD133" s="356"/>
      <c r="LE133" s="356"/>
      <c r="LF133" s="356"/>
      <c r="LG133" s="356"/>
      <c r="LH133" s="356"/>
      <c r="LI133" s="356"/>
      <c r="LJ133" s="356"/>
      <c r="LK133" s="356"/>
      <c r="LL133" s="356"/>
      <c r="LM133" s="356"/>
      <c r="LN133" s="356"/>
      <c r="LO133" s="356"/>
      <c r="LP133" s="356"/>
      <c r="LQ133" s="356"/>
      <c r="LR133" s="356"/>
      <c r="LS133" s="356"/>
      <c r="LT133" s="356"/>
      <c r="LU133" s="356"/>
      <c r="LV133" s="356"/>
      <c r="LW133" s="356"/>
      <c r="LX133" s="356"/>
      <c r="LY133" s="356"/>
      <c r="LZ133" s="356"/>
      <c r="MA133" s="356"/>
      <c r="MB133" s="356"/>
      <c r="MC133" s="356"/>
      <c r="MD133" s="356"/>
      <c r="ME133" s="356"/>
      <c r="MF133" s="356"/>
      <c r="MG133" s="356"/>
      <c r="MH133" s="356"/>
      <c r="MI133" s="356"/>
      <c r="MJ133" s="356"/>
      <c r="MK133" s="356"/>
      <c r="ML133" s="356"/>
      <c r="MM133" s="356"/>
      <c r="MN133" s="356"/>
      <c r="MO133" s="356"/>
      <c r="MP133" s="356"/>
      <c r="MQ133" s="356"/>
      <c r="MR133" s="356"/>
      <c r="MS133" s="356"/>
      <c r="MT133" s="356"/>
      <c r="MU133" s="356"/>
      <c r="MV133" s="356"/>
      <c r="MW133" s="356"/>
      <c r="MX133" s="356"/>
      <c r="MY133" s="356"/>
      <c r="MZ133" s="356"/>
      <c r="NA133" s="356"/>
      <c r="NB133" s="356"/>
      <c r="NC133" s="356"/>
      <c r="ND133" s="356"/>
      <c r="NE133" s="356"/>
      <c r="NF133" s="356"/>
      <c r="NG133" s="356"/>
      <c r="NH133" s="356"/>
      <c r="NI133" s="356"/>
      <c r="NJ133" s="356"/>
      <c r="NK133" s="356"/>
      <c r="NL133" s="356"/>
      <c r="NM133" s="356"/>
      <c r="NN133" s="356"/>
      <c r="NO133" s="356"/>
      <c r="NP133" s="356"/>
      <c r="NQ133" s="356"/>
      <c r="NR133" s="356"/>
      <c r="NS133" s="356"/>
      <c r="NT133" s="356"/>
      <c r="NU133" s="356"/>
      <c r="NV133" s="356"/>
      <c r="NW133" s="356"/>
      <c r="NX133" s="356"/>
      <c r="NY133" s="356"/>
      <c r="NZ133" s="356"/>
      <c r="OA133" s="356"/>
      <c r="OB133" s="356"/>
      <c r="OC133" s="356"/>
      <c r="OD133" s="356"/>
      <c r="OE133" s="356"/>
      <c r="OF133" s="356"/>
      <c r="OG133" s="356"/>
      <c r="OH133" s="356"/>
      <c r="OI133" s="356"/>
      <c r="OJ133" s="356"/>
      <c r="OK133" s="356"/>
      <c r="OL133" s="356"/>
      <c r="OM133" s="356"/>
      <c r="ON133" s="356"/>
      <c r="OO133" s="356"/>
      <c r="OP133" s="356"/>
      <c r="OQ133" s="356"/>
      <c r="OR133" s="356"/>
      <c r="OS133" s="356"/>
      <c r="OT133" s="356"/>
      <c r="OU133" s="356"/>
      <c r="OV133" s="356"/>
      <c r="OW133" s="356"/>
      <c r="OX133" s="356"/>
      <c r="OY133" s="356"/>
      <c r="OZ133" s="356"/>
      <c r="PA133" s="356"/>
      <c r="PB133" s="356"/>
      <c r="PC133" s="356"/>
      <c r="PD133" s="356"/>
      <c r="PE133" s="356"/>
      <c r="PF133" s="356"/>
      <c r="PG133" s="356"/>
      <c r="PH133" s="356"/>
      <c r="PI133" s="356"/>
      <c r="PJ133" s="356"/>
      <c r="PK133" s="356"/>
      <c r="PL133" s="356"/>
      <c r="PM133" s="356"/>
      <c r="PN133" s="356"/>
      <c r="PO133" s="356"/>
      <c r="PP133" s="356"/>
      <c r="PQ133" s="356"/>
      <c r="PR133" s="356"/>
      <c r="PS133" s="356"/>
      <c r="PT133" s="356"/>
      <c r="PU133" s="356"/>
      <c r="PV133" s="356"/>
      <c r="PW133" s="356"/>
      <c r="PX133" s="356"/>
      <c r="PY133" s="356"/>
      <c r="PZ133" s="356"/>
      <c r="QA133" s="356"/>
      <c r="QB133" s="356"/>
      <c r="QC133" s="356"/>
      <c r="QD133" s="356"/>
      <c r="QE133" s="356"/>
      <c r="QF133" s="356"/>
      <c r="QG133" s="356"/>
      <c r="QH133" s="356"/>
      <c r="QI133" s="356"/>
      <c r="QJ133" s="356"/>
      <c r="QK133" s="356"/>
      <c r="QL133" s="356"/>
      <c r="QM133" s="356"/>
      <c r="QN133" s="356"/>
      <c r="QO133" s="356"/>
      <c r="QP133" s="356"/>
      <c r="QQ133" s="356"/>
      <c r="QR133" s="356"/>
      <c r="QS133" s="356"/>
      <c r="QT133" s="356"/>
      <c r="QU133" s="356"/>
      <c r="QV133" s="356"/>
      <c r="QW133" s="356"/>
      <c r="QX133" s="356"/>
      <c r="QY133" s="356"/>
      <c r="QZ133" s="356"/>
      <c r="RA133" s="356"/>
      <c r="RB133" s="356"/>
      <c r="RC133" s="356"/>
      <c r="RD133" s="356"/>
      <c r="RE133" s="356"/>
      <c r="RF133" s="356"/>
      <c r="RG133" s="356"/>
      <c r="RH133" s="356"/>
      <c r="RI133" s="356"/>
      <c r="RJ133" s="356"/>
      <c r="RK133" s="356"/>
      <c r="RL133" s="356"/>
      <c r="RM133" s="356"/>
      <c r="RN133" s="356"/>
      <c r="RO133" s="356"/>
      <c r="RP133" s="356"/>
      <c r="RQ133" s="356"/>
      <c r="RR133" s="356"/>
      <c r="RS133" s="356"/>
      <c r="RT133" s="356"/>
      <c r="RU133" s="356"/>
      <c r="RV133" s="356"/>
      <c r="RW133" s="356"/>
      <c r="RX133" s="356"/>
      <c r="RY133" s="356"/>
      <c r="RZ133" s="356"/>
      <c r="SA133" s="356"/>
      <c r="SB133" s="356"/>
      <c r="SC133" s="356"/>
      <c r="SD133" s="356"/>
      <c r="SE133" s="356"/>
      <c r="SF133" s="356"/>
      <c r="SG133" s="356"/>
      <c r="SH133" s="356"/>
      <c r="SI133" s="356"/>
      <c r="SJ133" s="356"/>
      <c r="SK133" s="356"/>
      <c r="SL133" s="356"/>
      <c r="SM133" s="356"/>
      <c r="SN133" s="356"/>
      <c r="SO133" s="356"/>
      <c r="SP133" s="356"/>
      <c r="SQ133" s="356"/>
      <c r="SR133" s="356"/>
      <c r="SS133" s="356"/>
      <c r="ST133" s="356"/>
      <c r="SU133" s="356"/>
      <c r="SV133" s="356"/>
      <c r="SW133" s="356"/>
      <c r="SX133" s="356"/>
      <c r="SY133" s="356"/>
      <c r="SZ133" s="356"/>
      <c r="TA133" s="356"/>
      <c r="TB133" s="356"/>
      <c r="TC133" s="356"/>
      <c r="TD133" s="356"/>
      <c r="TE133" s="356"/>
      <c r="TF133" s="356"/>
      <c r="TG133" s="356"/>
      <c r="TH133" s="356"/>
      <c r="TI133" s="356"/>
      <c r="TJ133" s="356"/>
      <c r="TK133" s="356"/>
      <c r="TL133" s="356"/>
      <c r="TM133" s="356"/>
      <c r="TN133" s="356"/>
      <c r="TO133" s="356"/>
      <c r="TP133" s="356"/>
      <c r="TQ133" s="356"/>
      <c r="TR133" s="356"/>
      <c r="TS133" s="356"/>
      <c r="TT133" s="356"/>
      <c r="TU133" s="356"/>
      <c r="TV133" s="356"/>
      <c r="TW133" s="356"/>
      <c r="TX133" s="356"/>
      <c r="TY133" s="356"/>
      <c r="TZ133" s="356"/>
      <c r="UA133" s="356"/>
      <c r="UB133" s="356"/>
      <c r="UC133" s="356"/>
      <c r="UD133" s="356"/>
      <c r="UE133" s="356"/>
      <c r="UF133" s="356"/>
      <c r="UG133" s="356"/>
      <c r="UH133" s="356"/>
      <c r="UI133" s="356"/>
      <c r="UJ133" s="356"/>
      <c r="UK133" s="356"/>
      <c r="UL133" s="356"/>
      <c r="UM133" s="356"/>
      <c r="UN133" s="356"/>
      <c r="UO133" s="356"/>
      <c r="UP133" s="356"/>
      <c r="UQ133" s="356"/>
      <c r="UR133" s="356"/>
      <c r="US133" s="356"/>
      <c r="UT133" s="356"/>
      <c r="UU133" s="356"/>
      <c r="UV133" s="356"/>
      <c r="UW133" s="356"/>
      <c r="UX133" s="356"/>
      <c r="UY133" s="356"/>
      <c r="UZ133" s="356"/>
      <c r="VA133" s="356"/>
      <c r="VB133" s="356"/>
      <c r="VC133" s="356"/>
      <c r="VD133" s="356"/>
      <c r="VE133" s="356"/>
      <c r="VF133" s="356"/>
      <c r="VG133" s="356"/>
      <c r="VH133" s="356"/>
      <c r="VI133" s="356"/>
      <c r="VJ133" s="356"/>
      <c r="VK133" s="356"/>
      <c r="VL133" s="356"/>
      <c r="VM133" s="356"/>
      <c r="VN133" s="356"/>
      <c r="VO133" s="356"/>
      <c r="VP133" s="356"/>
      <c r="VQ133" s="356"/>
      <c r="VR133" s="356"/>
      <c r="VS133" s="356"/>
      <c r="VT133" s="356"/>
      <c r="VU133" s="356"/>
      <c r="VV133" s="356"/>
      <c r="VW133" s="356"/>
      <c r="VX133" s="356"/>
      <c r="VY133" s="356"/>
      <c r="VZ133" s="356"/>
      <c r="WA133" s="356"/>
      <c r="WB133" s="356"/>
      <c r="WC133" s="356"/>
      <c r="WD133" s="356"/>
      <c r="WE133" s="356"/>
      <c r="WF133" s="356"/>
      <c r="WG133" s="356"/>
      <c r="WH133" s="356"/>
      <c r="WI133" s="356"/>
      <c r="WJ133" s="356"/>
      <c r="WK133" s="356"/>
      <c r="WL133" s="356"/>
      <c r="WM133" s="356"/>
      <c r="WN133" s="356"/>
      <c r="WO133" s="356"/>
      <c r="WP133" s="356"/>
      <c r="WQ133" s="356"/>
      <c r="WR133" s="356"/>
      <c r="WS133" s="356"/>
      <c r="WT133" s="356"/>
      <c r="WU133" s="356"/>
      <c r="WV133" s="356"/>
      <c r="WW133" s="356"/>
      <c r="WX133" s="356"/>
      <c r="WY133" s="356"/>
      <c r="WZ133" s="356"/>
      <c r="XA133" s="356"/>
      <c r="XB133" s="356"/>
      <c r="XC133" s="356"/>
      <c r="XD133" s="356"/>
      <c r="XE133" s="356"/>
      <c r="XF133" s="356"/>
      <c r="XG133" s="356"/>
      <c r="XH133" s="356"/>
      <c r="XI133" s="356"/>
      <c r="XJ133" s="356"/>
      <c r="XK133" s="356"/>
      <c r="XL133" s="356"/>
      <c r="XM133" s="356"/>
      <c r="XN133" s="356"/>
      <c r="XO133" s="356"/>
      <c r="XP133" s="356"/>
      <c r="XQ133" s="356"/>
      <c r="XR133" s="356"/>
      <c r="XS133" s="356"/>
      <c r="XT133" s="356"/>
      <c r="XU133" s="356"/>
      <c r="XV133" s="356"/>
      <c r="XW133" s="356"/>
      <c r="XX133" s="356"/>
      <c r="XY133" s="356"/>
      <c r="XZ133" s="356"/>
      <c r="YA133" s="356"/>
      <c r="YB133" s="356"/>
      <c r="YC133" s="356"/>
      <c r="YD133" s="356"/>
      <c r="YE133" s="356"/>
      <c r="YF133" s="356"/>
      <c r="YG133" s="356"/>
      <c r="YH133" s="356"/>
      <c r="YI133" s="356"/>
      <c r="YJ133" s="356"/>
      <c r="YK133" s="356"/>
      <c r="YL133" s="356"/>
      <c r="YM133" s="356"/>
      <c r="YN133" s="356"/>
      <c r="YO133" s="356"/>
      <c r="YP133" s="356"/>
      <c r="YQ133" s="356"/>
      <c r="YR133" s="356"/>
      <c r="YS133" s="356"/>
      <c r="YT133" s="356"/>
      <c r="YU133" s="356"/>
      <c r="YV133" s="356"/>
      <c r="YW133" s="356"/>
      <c r="YX133" s="356"/>
      <c r="YY133" s="356"/>
      <c r="YZ133" s="356"/>
      <c r="ZA133" s="356"/>
      <c r="ZB133" s="356"/>
      <c r="ZC133" s="356"/>
      <c r="ZD133" s="356"/>
      <c r="ZE133" s="356"/>
      <c r="ZF133" s="356"/>
      <c r="ZG133" s="356"/>
      <c r="ZH133" s="356"/>
      <c r="ZI133" s="356"/>
      <c r="ZJ133" s="356"/>
      <c r="ZK133" s="356"/>
      <c r="ZL133" s="356"/>
      <c r="ZM133" s="356"/>
      <c r="ZN133" s="356"/>
      <c r="ZO133" s="356"/>
      <c r="ZP133" s="356"/>
      <c r="ZQ133" s="356"/>
      <c r="ZR133" s="356"/>
      <c r="ZS133" s="356"/>
      <c r="ZT133" s="356"/>
      <c r="ZU133" s="356"/>
      <c r="ZV133" s="356"/>
      <c r="ZW133" s="356"/>
      <c r="ZX133" s="356"/>
      <c r="ZY133" s="356"/>
      <c r="ZZ133" s="356"/>
      <c r="AAA133" s="356"/>
      <c r="AAB133" s="356"/>
      <c r="AAC133" s="356"/>
      <c r="AAD133" s="356"/>
      <c r="AAE133" s="356"/>
      <c r="AAF133" s="356"/>
      <c r="AAG133" s="356"/>
      <c r="AAH133" s="356"/>
      <c r="AAI133" s="356"/>
      <c r="AAJ133" s="356"/>
      <c r="AAK133" s="356"/>
      <c r="AAL133" s="356"/>
      <c r="AAM133" s="356"/>
      <c r="AAN133" s="356"/>
      <c r="AAO133" s="356"/>
      <c r="AAP133" s="356"/>
      <c r="AAQ133" s="356"/>
      <c r="AAR133" s="356"/>
      <c r="AAS133" s="356"/>
      <c r="AAT133" s="356"/>
      <c r="AAU133" s="356"/>
      <c r="AAV133" s="356"/>
      <c r="AAW133" s="356"/>
      <c r="AAX133" s="356"/>
      <c r="AAY133" s="356"/>
      <c r="AAZ133" s="356"/>
      <c r="ABA133" s="356"/>
      <c r="ABB133" s="356"/>
      <c r="ABC133" s="356"/>
      <c r="ABD133" s="356"/>
      <c r="ABE133" s="356"/>
      <c r="ABF133" s="356"/>
      <c r="ABG133" s="356"/>
      <c r="ABH133" s="356"/>
      <c r="ABI133" s="356"/>
      <c r="ABJ133" s="356"/>
      <c r="ABK133" s="356"/>
      <c r="ABL133" s="356"/>
      <c r="ABM133" s="356"/>
      <c r="ABN133" s="356"/>
      <c r="ABO133" s="356"/>
      <c r="ABP133" s="356"/>
      <c r="ABQ133" s="356"/>
      <c r="ABR133" s="356"/>
      <c r="ABS133" s="356"/>
      <c r="ABT133" s="356"/>
      <c r="ABU133" s="356"/>
      <c r="ABV133" s="356"/>
      <c r="ABW133" s="356"/>
      <c r="ABX133" s="356"/>
      <c r="ABY133" s="356"/>
      <c r="ABZ133" s="356"/>
      <c r="ACA133" s="356"/>
      <c r="ACB133" s="356"/>
      <c r="ACC133" s="356"/>
      <c r="ACD133" s="356"/>
      <c r="ACE133" s="356"/>
      <c r="ACF133" s="356"/>
      <c r="ACG133" s="356"/>
      <c r="ACH133" s="356"/>
      <c r="ACI133" s="356"/>
      <c r="ACJ133" s="356"/>
      <c r="ACK133" s="356"/>
      <c r="ACL133" s="356"/>
      <c r="ACM133" s="356"/>
      <c r="ACN133" s="356"/>
      <c r="ACO133" s="356"/>
      <c r="ACP133" s="356"/>
      <c r="ACQ133" s="356"/>
      <c r="ACR133" s="356"/>
      <c r="ACS133" s="356"/>
      <c r="ACT133" s="356"/>
      <c r="ACU133" s="356"/>
      <c r="ACV133" s="356"/>
      <c r="ACW133" s="356"/>
      <c r="ACX133" s="356"/>
      <c r="ACY133" s="356"/>
      <c r="ACZ133" s="356"/>
      <c r="ADA133" s="356"/>
      <c r="ADB133" s="356"/>
      <c r="ADC133" s="356"/>
      <c r="ADD133" s="356"/>
      <c r="ADE133" s="356"/>
      <c r="ADF133" s="356"/>
      <c r="ADG133" s="356"/>
      <c r="ADH133" s="356"/>
      <c r="ADI133" s="356"/>
      <c r="ADJ133" s="356"/>
      <c r="ADK133" s="356"/>
      <c r="ADL133" s="356"/>
      <c r="ADM133" s="356"/>
      <c r="ADN133" s="356"/>
      <c r="ADO133" s="356"/>
      <c r="ADP133" s="356"/>
      <c r="ADQ133" s="356"/>
      <c r="ADR133" s="356"/>
      <c r="ADS133" s="356"/>
      <c r="ADT133" s="356"/>
      <c r="ADU133" s="356"/>
      <c r="ADV133" s="356"/>
      <c r="ADW133" s="356"/>
      <c r="ADX133" s="356"/>
      <c r="ADY133" s="356"/>
      <c r="ADZ133" s="356"/>
      <c r="AEA133" s="356"/>
      <c r="AEB133" s="356"/>
      <c r="AEC133" s="356"/>
      <c r="AED133" s="356"/>
      <c r="AEE133" s="356"/>
      <c r="AEF133" s="356"/>
      <c r="AEG133" s="356"/>
      <c r="AEH133" s="356"/>
      <c r="AEI133" s="356"/>
      <c r="AEJ133" s="356"/>
      <c r="AEK133" s="356"/>
      <c r="AEL133" s="356"/>
      <c r="AEM133" s="356"/>
      <c r="AEN133" s="356"/>
      <c r="AEO133" s="356"/>
      <c r="AEP133" s="356"/>
      <c r="AEQ133" s="356"/>
      <c r="AER133" s="356"/>
      <c r="AES133" s="356"/>
      <c r="AET133" s="356"/>
      <c r="AEU133" s="356"/>
      <c r="AEV133" s="356"/>
      <c r="AEW133" s="356"/>
      <c r="AEX133" s="356"/>
      <c r="AEY133" s="356"/>
      <c r="AEZ133" s="356"/>
      <c r="AFA133" s="356"/>
      <c r="AFB133" s="356"/>
      <c r="AFC133" s="356"/>
      <c r="AFD133" s="356"/>
      <c r="AFE133" s="356"/>
      <c r="AFF133" s="356"/>
      <c r="AFG133" s="356"/>
      <c r="AFH133" s="356"/>
      <c r="AFI133" s="356"/>
      <c r="AFJ133" s="356"/>
      <c r="AFK133" s="356"/>
      <c r="AFL133" s="356"/>
      <c r="AFM133" s="356"/>
      <c r="AFN133" s="356"/>
      <c r="AFO133" s="356"/>
      <c r="AFP133" s="356"/>
      <c r="AFQ133" s="356"/>
      <c r="AFR133" s="356"/>
      <c r="AFS133" s="356"/>
      <c r="AFT133" s="356"/>
      <c r="AFU133" s="356"/>
      <c r="AFV133" s="356"/>
      <c r="AFW133" s="356"/>
      <c r="AFX133" s="356"/>
      <c r="AFY133" s="356"/>
      <c r="AFZ133" s="356"/>
      <c r="AGA133" s="356"/>
    </row>
    <row r="134" spans="1:859" s="169" customFormat="1" ht="33.950000000000003" customHeight="1" x14ac:dyDescent="0.2">
      <c r="A134" s="25" t="str">
        <f ca="1">IF((O134="X"),"■",IF(OR((O134&gt;=120),(O134="N/A")),"▲",IF(AND((O134&gt;=90),(O134&lt;120)),"►",IF(AND((O134&lt;90),(O134&gt;=0)),"◄",IF((O134&lt;0),"▼","")))))</f>
        <v>■</v>
      </c>
      <c r="B134" s="75" t="s">
        <v>20</v>
      </c>
      <c r="C134" s="75" t="s">
        <v>707</v>
      </c>
      <c r="D134" s="75" t="s">
        <v>22</v>
      </c>
      <c r="E134" s="75" t="s">
        <v>708</v>
      </c>
      <c r="F134" s="75" t="s">
        <v>709</v>
      </c>
      <c r="G134" s="146" t="s">
        <v>710</v>
      </c>
      <c r="H134" s="81" t="s">
        <v>711</v>
      </c>
      <c r="I134" s="76">
        <v>247780</v>
      </c>
      <c r="J134" s="133"/>
      <c r="K134" s="133"/>
      <c r="L134" s="75" t="s">
        <v>519</v>
      </c>
      <c r="M134" s="204"/>
      <c r="N134" s="84">
        <v>40856</v>
      </c>
      <c r="O134" s="239" t="str">
        <f ca="1">IF((N134="INDETERMINADO"),"N/A",IF((L134="ENCERRADO"),"X",(N134-TODAY())))</f>
        <v>X</v>
      </c>
      <c r="P134" s="75" t="s">
        <v>712</v>
      </c>
      <c r="Q134" s="82" t="s">
        <v>713</v>
      </c>
      <c r="R134" s="75" t="s">
        <v>30</v>
      </c>
      <c r="S134" s="75" t="s">
        <v>30</v>
      </c>
      <c r="T134" s="75" t="s">
        <v>30</v>
      </c>
      <c r="U134" s="75" t="s">
        <v>30</v>
      </c>
      <c r="V134" s="75" t="str">
        <f>HYPERLINK("www.emater.df.gov.br","VISUALIZAR")</f>
        <v>VISUALIZAR</v>
      </c>
      <c r="W134" s="184"/>
      <c r="X134" s="377"/>
      <c r="Y134" s="377"/>
      <c r="Z134" s="377"/>
      <c r="AA134" s="377"/>
      <c r="AB134" s="377"/>
      <c r="AC134" s="377"/>
      <c r="AD134" s="377"/>
      <c r="AE134" s="377"/>
      <c r="AF134" s="377"/>
      <c r="AG134" s="377"/>
      <c r="AH134" s="362"/>
      <c r="AI134" s="362"/>
      <c r="AJ134" s="361"/>
      <c r="AK134" s="361"/>
      <c r="AL134" s="361"/>
      <c r="AM134" s="361"/>
      <c r="AN134" s="361"/>
      <c r="AO134" s="361"/>
      <c r="AP134" s="361"/>
      <c r="AQ134" s="361"/>
      <c r="AR134" s="361"/>
      <c r="AS134" s="361"/>
      <c r="AT134" s="361"/>
      <c r="AU134" s="361"/>
      <c r="AV134" s="361"/>
      <c r="AW134" s="361"/>
      <c r="AX134" s="361"/>
      <c r="AY134" s="361"/>
      <c r="AZ134" s="361"/>
      <c r="BA134" s="361"/>
      <c r="BB134" s="361"/>
      <c r="BC134" s="361"/>
      <c r="BD134" s="361"/>
      <c r="BE134" s="361"/>
      <c r="BF134" s="361"/>
      <c r="BG134" s="361"/>
      <c r="BH134" s="361"/>
      <c r="BI134" s="361"/>
      <c r="BJ134" s="361"/>
      <c r="BK134" s="361"/>
      <c r="BL134" s="361"/>
      <c r="BM134" s="361"/>
      <c r="BN134" s="361"/>
      <c r="BO134" s="361"/>
      <c r="BP134" s="361"/>
      <c r="BQ134" s="361"/>
      <c r="BR134" s="361"/>
      <c r="BS134" s="361"/>
      <c r="BT134" s="361"/>
      <c r="BU134" s="361"/>
      <c r="BV134" s="361"/>
      <c r="BW134" s="361"/>
      <c r="BX134" s="361"/>
      <c r="BY134" s="361"/>
      <c r="BZ134" s="361"/>
      <c r="CA134" s="361"/>
      <c r="CB134" s="361"/>
      <c r="CC134" s="361"/>
      <c r="CD134" s="361"/>
      <c r="CE134" s="361"/>
      <c r="CF134" s="361"/>
      <c r="CG134" s="361"/>
      <c r="CH134" s="361"/>
      <c r="CI134" s="361"/>
      <c r="CJ134" s="361"/>
      <c r="CK134" s="361"/>
      <c r="CL134" s="361"/>
      <c r="CM134" s="361"/>
      <c r="CN134" s="361"/>
      <c r="CO134" s="361"/>
      <c r="CP134" s="361"/>
      <c r="CQ134" s="361"/>
      <c r="CR134" s="361"/>
      <c r="CS134" s="361"/>
      <c r="CT134" s="361"/>
      <c r="CU134" s="361"/>
      <c r="CV134" s="361"/>
      <c r="CW134" s="361"/>
      <c r="CX134" s="361"/>
      <c r="CY134" s="361"/>
      <c r="CZ134" s="361"/>
      <c r="DA134" s="361"/>
      <c r="DB134" s="361"/>
      <c r="DC134" s="361"/>
      <c r="DD134" s="361"/>
      <c r="DE134" s="361"/>
      <c r="DF134" s="361"/>
      <c r="DG134" s="361"/>
      <c r="DH134" s="361"/>
      <c r="DI134" s="361"/>
      <c r="DJ134" s="361"/>
      <c r="DK134" s="361"/>
      <c r="DL134" s="361"/>
      <c r="DM134" s="361"/>
      <c r="DN134" s="361"/>
      <c r="DO134" s="361"/>
      <c r="DP134" s="361"/>
      <c r="DQ134" s="361"/>
      <c r="DR134" s="361"/>
      <c r="DS134" s="361"/>
      <c r="DT134" s="361"/>
      <c r="DU134" s="361"/>
      <c r="DV134" s="361"/>
      <c r="DW134" s="361"/>
      <c r="DX134" s="361"/>
      <c r="DY134" s="361"/>
      <c r="DZ134" s="361"/>
      <c r="EA134" s="361"/>
      <c r="EB134" s="361"/>
      <c r="EC134" s="361"/>
      <c r="ED134" s="361"/>
      <c r="EE134" s="361"/>
      <c r="EF134" s="361"/>
      <c r="EG134" s="361"/>
      <c r="EH134" s="361"/>
      <c r="EI134" s="361"/>
      <c r="EJ134" s="361"/>
      <c r="EK134" s="361"/>
      <c r="EL134" s="361"/>
      <c r="EM134" s="361"/>
      <c r="EN134" s="361"/>
      <c r="EO134" s="361"/>
      <c r="EP134" s="361"/>
      <c r="EQ134" s="361"/>
      <c r="ER134" s="361"/>
      <c r="ES134" s="361"/>
      <c r="ET134" s="361"/>
      <c r="EU134" s="361"/>
      <c r="EV134" s="361"/>
      <c r="EW134" s="361"/>
      <c r="EX134" s="361"/>
      <c r="EY134" s="361"/>
      <c r="EZ134" s="361"/>
      <c r="FA134" s="361"/>
      <c r="FB134" s="361"/>
      <c r="FC134" s="361"/>
      <c r="FD134" s="361"/>
      <c r="FE134" s="361"/>
      <c r="FF134" s="361"/>
      <c r="FG134" s="361"/>
      <c r="FH134" s="361"/>
      <c r="FI134" s="361"/>
      <c r="FJ134" s="361"/>
      <c r="FK134" s="361"/>
      <c r="FL134" s="361"/>
      <c r="FM134" s="361"/>
      <c r="FN134" s="361"/>
      <c r="FO134" s="361"/>
      <c r="FP134" s="361"/>
      <c r="FQ134" s="361"/>
      <c r="FR134" s="361"/>
      <c r="FS134" s="361"/>
      <c r="FT134" s="361"/>
      <c r="FU134" s="361"/>
      <c r="FV134" s="361"/>
      <c r="FW134" s="361"/>
      <c r="FX134" s="361"/>
      <c r="FY134" s="361"/>
      <c r="FZ134" s="361"/>
      <c r="GA134" s="361"/>
      <c r="GB134" s="361"/>
      <c r="GC134" s="361"/>
      <c r="GD134" s="361"/>
      <c r="GE134" s="361"/>
      <c r="GF134" s="361"/>
      <c r="GG134" s="361"/>
      <c r="GH134" s="361"/>
      <c r="GI134" s="361"/>
      <c r="GJ134" s="361"/>
      <c r="GK134" s="361"/>
      <c r="GL134" s="361"/>
      <c r="GM134" s="361"/>
      <c r="GN134" s="361"/>
      <c r="GO134" s="361"/>
      <c r="GP134" s="361"/>
      <c r="GQ134" s="361"/>
      <c r="GR134" s="361"/>
      <c r="GS134" s="361"/>
      <c r="GT134" s="361"/>
      <c r="GU134" s="361"/>
      <c r="GV134" s="361"/>
      <c r="GW134" s="361"/>
      <c r="GX134" s="361"/>
      <c r="GY134" s="361"/>
      <c r="GZ134" s="361"/>
      <c r="HA134" s="361"/>
      <c r="HB134" s="361"/>
      <c r="HC134" s="361"/>
      <c r="HD134" s="361"/>
      <c r="HE134" s="361"/>
      <c r="HF134" s="361"/>
      <c r="HG134" s="361"/>
      <c r="HH134" s="361"/>
      <c r="HI134" s="361"/>
      <c r="HJ134" s="361"/>
      <c r="HK134" s="361"/>
      <c r="HL134" s="361"/>
      <c r="HM134" s="361"/>
      <c r="HN134" s="361"/>
      <c r="HO134" s="361"/>
      <c r="HP134" s="361"/>
      <c r="HQ134" s="361"/>
      <c r="HR134" s="361"/>
      <c r="HS134" s="361"/>
      <c r="HT134" s="361"/>
      <c r="HU134" s="361"/>
      <c r="HV134" s="361"/>
      <c r="HW134" s="361"/>
      <c r="HX134" s="361"/>
      <c r="HY134" s="361"/>
      <c r="HZ134" s="361"/>
      <c r="IA134" s="361"/>
      <c r="IB134" s="361"/>
      <c r="IC134" s="361"/>
      <c r="ID134" s="361"/>
      <c r="IE134" s="361"/>
      <c r="IF134" s="361"/>
      <c r="IG134" s="361"/>
      <c r="IH134" s="361"/>
      <c r="II134" s="361"/>
      <c r="IJ134" s="361"/>
      <c r="IK134" s="361"/>
      <c r="IL134" s="361"/>
      <c r="IM134" s="361"/>
      <c r="IN134" s="361"/>
      <c r="IO134" s="361"/>
      <c r="IP134" s="361"/>
      <c r="IQ134" s="361"/>
      <c r="IR134" s="361"/>
      <c r="IS134" s="361"/>
      <c r="IT134" s="361"/>
      <c r="IU134" s="361"/>
      <c r="IV134" s="361"/>
      <c r="IW134" s="361"/>
      <c r="IX134" s="361"/>
      <c r="IY134" s="361"/>
      <c r="IZ134" s="361"/>
      <c r="JA134" s="361"/>
      <c r="JB134" s="361"/>
      <c r="JC134" s="361"/>
      <c r="JD134" s="361"/>
      <c r="JE134" s="361"/>
      <c r="JF134" s="361"/>
      <c r="JG134" s="361"/>
      <c r="JH134" s="361"/>
      <c r="JI134" s="361"/>
      <c r="JJ134" s="361"/>
      <c r="JK134" s="361"/>
      <c r="JL134" s="361"/>
      <c r="JM134" s="361"/>
      <c r="JN134" s="361"/>
      <c r="JO134" s="361"/>
      <c r="JP134" s="361"/>
      <c r="JQ134" s="361"/>
      <c r="JR134" s="361"/>
      <c r="JS134" s="361"/>
      <c r="JT134" s="361"/>
      <c r="JU134" s="361"/>
      <c r="JV134" s="361"/>
      <c r="JW134" s="361"/>
      <c r="JX134" s="361"/>
      <c r="JY134" s="361"/>
      <c r="JZ134" s="361"/>
      <c r="KA134" s="361"/>
      <c r="KB134" s="361"/>
      <c r="KC134" s="361"/>
      <c r="KD134" s="361"/>
      <c r="KE134" s="361"/>
      <c r="KF134" s="361"/>
      <c r="KG134" s="361"/>
      <c r="KH134" s="361"/>
      <c r="KI134" s="361"/>
      <c r="KJ134" s="361"/>
      <c r="KK134" s="361"/>
      <c r="KL134" s="361"/>
      <c r="KM134" s="361"/>
      <c r="KN134" s="361"/>
      <c r="KO134" s="361"/>
      <c r="KP134" s="361"/>
      <c r="KQ134" s="361"/>
      <c r="KR134" s="361"/>
      <c r="KS134" s="361"/>
      <c r="KT134" s="361"/>
      <c r="KU134" s="361"/>
      <c r="KV134" s="361"/>
      <c r="KW134" s="361"/>
      <c r="KX134" s="361"/>
      <c r="KY134" s="361"/>
      <c r="KZ134" s="361"/>
      <c r="LA134" s="361"/>
      <c r="LB134" s="361"/>
      <c r="LC134" s="361"/>
      <c r="LD134" s="361"/>
      <c r="LE134" s="361"/>
      <c r="LF134" s="361"/>
      <c r="LG134" s="361"/>
      <c r="LH134" s="361"/>
      <c r="LI134" s="361"/>
      <c r="LJ134" s="361"/>
      <c r="LK134" s="361"/>
      <c r="LL134" s="361"/>
      <c r="LM134" s="361"/>
      <c r="LN134" s="361"/>
      <c r="LO134" s="361"/>
      <c r="LP134" s="361"/>
      <c r="LQ134" s="361"/>
      <c r="LR134" s="361"/>
      <c r="LS134" s="361"/>
      <c r="LT134" s="361"/>
      <c r="LU134" s="361"/>
      <c r="LV134" s="361"/>
      <c r="LW134" s="361"/>
      <c r="LX134" s="361"/>
      <c r="LY134" s="361"/>
      <c r="LZ134" s="361"/>
      <c r="MA134" s="361"/>
      <c r="MB134" s="361"/>
      <c r="MC134" s="361"/>
      <c r="MD134" s="361"/>
      <c r="ME134" s="361"/>
      <c r="MF134" s="361"/>
      <c r="MG134" s="361"/>
      <c r="MH134" s="361"/>
      <c r="MI134" s="361"/>
      <c r="MJ134" s="361"/>
      <c r="MK134" s="361"/>
      <c r="ML134" s="361"/>
      <c r="MM134" s="361"/>
      <c r="MN134" s="361"/>
      <c r="MO134" s="361"/>
      <c r="MP134" s="361"/>
      <c r="MQ134" s="361"/>
      <c r="MR134" s="361"/>
      <c r="MS134" s="361"/>
      <c r="MT134" s="361"/>
      <c r="MU134" s="361"/>
      <c r="MV134" s="361"/>
      <c r="MW134" s="361"/>
      <c r="MX134" s="361"/>
      <c r="MY134" s="361"/>
      <c r="MZ134" s="361"/>
      <c r="NA134" s="361"/>
      <c r="NB134" s="361"/>
      <c r="NC134" s="361"/>
      <c r="ND134" s="361"/>
      <c r="NE134" s="361"/>
      <c r="NF134" s="361"/>
      <c r="NG134" s="361"/>
      <c r="NH134" s="361"/>
      <c r="NI134" s="361"/>
      <c r="NJ134" s="361"/>
      <c r="NK134" s="361"/>
      <c r="NL134" s="361"/>
      <c r="NM134" s="361"/>
      <c r="NN134" s="361"/>
      <c r="NO134" s="361"/>
      <c r="NP134" s="361"/>
      <c r="NQ134" s="361"/>
      <c r="NR134" s="361"/>
      <c r="NS134" s="361"/>
      <c r="NT134" s="361"/>
      <c r="NU134" s="361"/>
      <c r="NV134" s="361"/>
      <c r="NW134" s="361"/>
      <c r="NX134" s="361"/>
      <c r="NY134" s="361"/>
      <c r="NZ134" s="361"/>
      <c r="OA134" s="361"/>
      <c r="OB134" s="361"/>
      <c r="OC134" s="361"/>
      <c r="OD134" s="361"/>
      <c r="OE134" s="361"/>
      <c r="OF134" s="361"/>
      <c r="OG134" s="361"/>
      <c r="OH134" s="361"/>
      <c r="OI134" s="361"/>
      <c r="OJ134" s="361"/>
      <c r="OK134" s="361"/>
      <c r="OL134" s="361"/>
      <c r="OM134" s="361"/>
      <c r="ON134" s="361"/>
      <c r="OO134" s="361"/>
      <c r="OP134" s="361"/>
      <c r="OQ134" s="361"/>
      <c r="OR134" s="361"/>
      <c r="OS134" s="361"/>
      <c r="OT134" s="361"/>
      <c r="OU134" s="361"/>
      <c r="OV134" s="361"/>
      <c r="OW134" s="361"/>
      <c r="OX134" s="361"/>
      <c r="OY134" s="361"/>
      <c r="OZ134" s="361"/>
      <c r="PA134" s="361"/>
      <c r="PB134" s="361"/>
      <c r="PC134" s="361"/>
      <c r="PD134" s="361"/>
      <c r="PE134" s="361"/>
      <c r="PF134" s="361"/>
      <c r="PG134" s="361"/>
      <c r="PH134" s="361"/>
      <c r="PI134" s="361"/>
      <c r="PJ134" s="361"/>
      <c r="PK134" s="361"/>
      <c r="PL134" s="361"/>
      <c r="PM134" s="361"/>
      <c r="PN134" s="361"/>
      <c r="PO134" s="361"/>
      <c r="PP134" s="361"/>
      <c r="PQ134" s="361"/>
      <c r="PR134" s="361"/>
      <c r="PS134" s="361"/>
      <c r="PT134" s="361"/>
      <c r="PU134" s="361"/>
      <c r="PV134" s="361"/>
      <c r="PW134" s="361"/>
      <c r="PX134" s="361"/>
      <c r="PY134" s="361"/>
      <c r="PZ134" s="361"/>
      <c r="QA134" s="361"/>
      <c r="QB134" s="361"/>
      <c r="QC134" s="361"/>
      <c r="QD134" s="361"/>
      <c r="QE134" s="361"/>
      <c r="QF134" s="361"/>
      <c r="QG134" s="361"/>
      <c r="QH134" s="361"/>
      <c r="QI134" s="361"/>
      <c r="QJ134" s="361"/>
      <c r="QK134" s="361"/>
      <c r="QL134" s="361"/>
      <c r="QM134" s="361"/>
      <c r="QN134" s="361"/>
      <c r="QO134" s="361"/>
      <c r="QP134" s="361"/>
      <c r="QQ134" s="361"/>
      <c r="QR134" s="361"/>
      <c r="QS134" s="361"/>
      <c r="QT134" s="361"/>
      <c r="QU134" s="361"/>
      <c r="QV134" s="361"/>
      <c r="QW134" s="361"/>
      <c r="QX134" s="361"/>
      <c r="QY134" s="361"/>
      <c r="QZ134" s="361"/>
      <c r="RA134" s="361"/>
      <c r="RB134" s="361"/>
      <c r="RC134" s="361"/>
      <c r="RD134" s="361"/>
      <c r="RE134" s="361"/>
      <c r="RF134" s="361"/>
      <c r="RG134" s="361"/>
      <c r="RH134" s="361"/>
      <c r="RI134" s="361"/>
      <c r="RJ134" s="361"/>
      <c r="RK134" s="361"/>
      <c r="RL134" s="361"/>
      <c r="RM134" s="361"/>
      <c r="RN134" s="361"/>
      <c r="RO134" s="361"/>
      <c r="RP134" s="361"/>
      <c r="RQ134" s="361"/>
      <c r="RR134" s="361"/>
      <c r="RS134" s="361"/>
      <c r="RT134" s="361"/>
      <c r="RU134" s="361"/>
      <c r="RV134" s="361"/>
      <c r="RW134" s="361"/>
      <c r="RX134" s="361"/>
      <c r="RY134" s="361"/>
      <c r="RZ134" s="361"/>
      <c r="SA134" s="361"/>
      <c r="SB134" s="361"/>
      <c r="SC134" s="361"/>
      <c r="SD134" s="361"/>
      <c r="SE134" s="361"/>
      <c r="SF134" s="361"/>
      <c r="SG134" s="361"/>
      <c r="SH134" s="361"/>
      <c r="SI134" s="361"/>
      <c r="SJ134" s="361"/>
      <c r="SK134" s="361"/>
      <c r="SL134" s="361"/>
      <c r="SM134" s="361"/>
      <c r="SN134" s="361"/>
      <c r="SO134" s="361"/>
      <c r="SP134" s="361"/>
      <c r="SQ134" s="361"/>
      <c r="SR134" s="361"/>
      <c r="SS134" s="361"/>
      <c r="ST134" s="361"/>
      <c r="SU134" s="361"/>
      <c r="SV134" s="361"/>
      <c r="SW134" s="361"/>
      <c r="SX134" s="361"/>
      <c r="SY134" s="361"/>
      <c r="SZ134" s="361"/>
      <c r="TA134" s="361"/>
      <c r="TB134" s="361"/>
      <c r="TC134" s="361"/>
      <c r="TD134" s="361"/>
      <c r="TE134" s="361"/>
      <c r="TF134" s="361"/>
      <c r="TG134" s="361"/>
      <c r="TH134" s="361"/>
      <c r="TI134" s="361"/>
      <c r="TJ134" s="361"/>
      <c r="TK134" s="361"/>
      <c r="TL134" s="361"/>
      <c r="TM134" s="361"/>
      <c r="TN134" s="361"/>
      <c r="TO134" s="361"/>
      <c r="TP134" s="361"/>
      <c r="TQ134" s="361"/>
      <c r="TR134" s="361"/>
      <c r="TS134" s="361"/>
      <c r="TT134" s="361"/>
      <c r="TU134" s="361"/>
      <c r="TV134" s="361"/>
      <c r="TW134" s="361"/>
      <c r="TX134" s="361"/>
      <c r="TY134" s="361"/>
      <c r="TZ134" s="361"/>
      <c r="UA134" s="361"/>
      <c r="UB134" s="361"/>
      <c r="UC134" s="361"/>
      <c r="UD134" s="361"/>
      <c r="UE134" s="361"/>
      <c r="UF134" s="361"/>
      <c r="UG134" s="361"/>
      <c r="UH134" s="361"/>
      <c r="UI134" s="361"/>
      <c r="UJ134" s="361"/>
      <c r="UK134" s="361"/>
      <c r="UL134" s="361"/>
      <c r="UM134" s="361"/>
      <c r="UN134" s="361"/>
      <c r="UO134" s="361"/>
      <c r="UP134" s="361"/>
      <c r="UQ134" s="361"/>
      <c r="UR134" s="361"/>
      <c r="US134" s="361"/>
      <c r="UT134" s="361"/>
      <c r="UU134" s="361"/>
      <c r="UV134" s="361"/>
      <c r="UW134" s="361"/>
      <c r="UX134" s="361"/>
      <c r="UY134" s="361"/>
      <c r="UZ134" s="361"/>
      <c r="VA134" s="361"/>
      <c r="VB134" s="361"/>
      <c r="VC134" s="361"/>
      <c r="VD134" s="361"/>
      <c r="VE134" s="361"/>
      <c r="VF134" s="361"/>
      <c r="VG134" s="361"/>
      <c r="VH134" s="361"/>
      <c r="VI134" s="361"/>
      <c r="VJ134" s="361"/>
      <c r="VK134" s="361"/>
      <c r="VL134" s="361"/>
      <c r="VM134" s="361"/>
      <c r="VN134" s="361"/>
      <c r="VO134" s="361"/>
      <c r="VP134" s="361"/>
      <c r="VQ134" s="361"/>
      <c r="VR134" s="361"/>
      <c r="VS134" s="361"/>
      <c r="VT134" s="361"/>
      <c r="VU134" s="361"/>
      <c r="VV134" s="361"/>
      <c r="VW134" s="361"/>
      <c r="VX134" s="361"/>
      <c r="VY134" s="361"/>
      <c r="VZ134" s="361"/>
      <c r="WA134" s="361"/>
      <c r="WB134" s="361"/>
      <c r="WC134" s="361"/>
      <c r="WD134" s="361"/>
      <c r="WE134" s="361"/>
      <c r="WF134" s="361"/>
      <c r="WG134" s="361"/>
      <c r="WH134" s="361"/>
      <c r="WI134" s="361"/>
      <c r="WJ134" s="361"/>
      <c r="WK134" s="361"/>
      <c r="WL134" s="361"/>
      <c r="WM134" s="361"/>
      <c r="WN134" s="361"/>
      <c r="WO134" s="361"/>
      <c r="WP134" s="361"/>
      <c r="WQ134" s="361"/>
      <c r="WR134" s="361"/>
      <c r="WS134" s="361"/>
      <c r="WT134" s="361"/>
      <c r="WU134" s="361"/>
      <c r="WV134" s="361"/>
      <c r="WW134" s="361"/>
      <c r="WX134" s="361"/>
      <c r="WY134" s="361"/>
      <c r="WZ134" s="361"/>
      <c r="XA134" s="361"/>
      <c r="XB134" s="361"/>
      <c r="XC134" s="361"/>
      <c r="XD134" s="361"/>
      <c r="XE134" s="361"/>
      <c r="XF134" s="361"/>
      <c r="XG134" s="361"/>
      <c r="XH134" s="361"/>
      <c r="XI134" s="361"/>
      <c r="XJ134" s="361"/>
      <c r="XK134" s="361"/>
      <c r="XL134" s="361"/>
      <c r="XM134" s="361"/>
      <c r="XN134" s="361"/>
      <c r="XO134" s="361"/>
      <c r="XP134" s="361"/>
      <c r="XQ134" s="361"/>
      <c r="XR134" s="361"/>
      <c r="XS134" s="361"/>
      <c r="XT134" s="361"/>
      <c r="XU134" s="361"/>
      <c r="XV134" s="361"/>
      <c r="XW134" s="361"/>
      <c r="XX134" s="361"/>
      <c r="XY134" s="361"/>
      <c r="XZ134" s="361"/>
      <c r="YA134" s="361"/>
      <c r="YB134" s="361"/>
      <c r="YC134" s="361"/>
      <c r="YD134" s="361"/>
      <c r="YE134" s="361"/>
      <c r="YF134" s="361"/>
      <c r="YG134" s="361"/>
      <c r="YH134" s="361"/>
      <c r="YI134" s="361"/>
      <c r="YJ134" s="361"/>
      <c r="YK134" s="361"/>
      <c r="YL134" s="361"/>
      <c r="YM134" s="361"/>
      <c r="YN134" s="361"/>
      <c r="YO134" s="361"/>
      <c r="YP134" s="361"/>
      <c r="YQ134" s="361"/>
      <c r="YR134" s="361"/>
      <c r="YS134" s="361"/>
      <c r="YT134" s="361"/>
      <c r="YU134" s="361"/>
      <c r="YV134" s="361"/>
      <c r="YW134" s="361"/>
      <c r="YX134" s="361"/>
      <c r="YY134" s="361"/>
      <c r="YZ134" s="361"/>
      <c r="ZA134" s="361"/>
      <c r="ZB134" s="361"/>
      <c r="ZC134" s="361"/>
      <c r="ZD134" s="361"/>
      <c r="ZE134" s="361"/>
      <c r="ZF134" s="361"/>
      <c r="ZG134" s="361"/>
      <c r="ZH134" s="361"/>
      <c r="ZI134" s="361"/>
      <c r="ZJ134" s="361"/>
      <c r="ZK134" s="361"/>
      <c r="ZL134" s="361"/>
      <c r="ZM134" s="361"/>
      <c r="ZN134" s="361"/>
      <c r="ZO134" s="361"/>
      <c r="ZP134" s="361"/>
      <c r="ZQ134" s="361"/>
      <c r="ZR134" s="361"/>
      <c r="ZS134" s="361"/>
      <c r="ZT134" s="361"/>
      <c r="ZU134" s="361"/>
      <c r="ZV134" s="361"/>
      <c r="ZW134" s="361"/>
      <c r="ZX134" s="361"/>
      <c r="ZY134" s="361"/>
      <c r="ZZ134" s="361"/>
      <c r="AAA134" s="361"/>
      <c r="AAB134" s="361"/>
      <c r="AAC134" s="361"/>
      <c r="AAD134" s="361"/>
      <c r="AAE134" s="361"/>
      <c r="AAF134" s="361"/>
      <c r="AAG134" s="361"/>
      <c r="AAH134" s="361"/>
      <c r="AAI134" s="361"/>
      <c r="AAJ134" s="361"/>
      <c r="AAK134" s="361"/>
      <c r="AAL134" s="361"/>
      <c r="AAM134" s="361"/>
      <c r="AAN134" s="361"/>
      <c r="AAO134" s="361"/>
      <c r="AAP134" s="361"/>
      <c r="AAQ134" s="361"/>
      <c r="AAR134" s="361"/>
      <c r="AAS134" s="361"/>
      <c r="AAT134" s="361"/>
      <c r="AAU134" s="361"/>
      <c r="AAV134" s="361"/>
      <c r="AAW134" s="361"/>
      <c r="AAX134" s="361"/>
      <c r="AAY134" s="361"/>
      <c r="AAZ134" s="361"/>
      <c r="ABA134" s="361"/>
      <c r="ABB134" s="361"/>
      <c r="ABC134" s="361"/>
      <c r="ABD134" s="361"/>
      <c r="ABE134" s="361"/>
      <c r="ABF134" s="361"/>
      <c r="ABG134" s="361"/>
      <c r="ABH134" s="361"/>
      <c r="ABI134" s="361"/>
      <c r="ABJ134" s="361"/>
      <c r="ABK134" s="361"/>
      <c r="ABL134" s="361"/>
      <c r="ABM134" s="361"/>
      <c r="ABN134" s="361"/>
      <c r="ABO134" s="361"/>
      <c r="ABP134" s="361"/>
      <c r="ABQ134" s="361"/>
      <c r="ABR134" s="361"/>
      <c r="ABS134" s="361"/>
      <c r="ABT134" s="361"/>
      <c r="ABU134" s="361"/>
      <c r="ABV134" s="361"/>
      <c r="ABW134" s="361"/>
      <c r="ABX134" s="361"/>
      <c r="ABY134" s="361"/>
      <c r="ABZ134" s="361"/>
      <c r="ACA134" s="361"/>
      <c r="ACB134" s="361"/>
      <c r="ACC134" s="361"/>
      <c r="ACD134" s="361"/>
      <c r="ACE134" s="361"/>
      <c r="ACF134" s="361"/>
      <c r="ACG134" s="361"/>
      <c r="ACH134" s="361"/>
      <c r="ACI134" s="361"/>
      <c r="ACJ134" s="361"/>
      <c r="ACK134" s="361"/>
      <c r="ACL134" s="361"/>
      <c r="ACM134" s="361"/>
      <c r="ACN134" s="361"/>
      <c r="ACO134" s="361"/>
      <c r="ACP134" s="361"/>
      <c r="ACQ134" s="361"/>
      <c r="ACR134" s="361"/>
      <c r="ACS134" s="361"/>
      <c r="ACT134" s="361"/>
      <c r="ACU134" s="361"/>
      <c r="ACV134" s="361"/>
      <c r="ACW134" s="361"/>
      <c r="ACX134" s="361"/>
      <c r="ACY134" s="361"/>
      <c r="ACZ134" s="361"/>
      <c r="ADA134" s="361"/>
      <c r="ADB134" s="361"/>
      <c r="ADC134" s="361"/>
      <c r="ADD134" s="361"/>
      <c r="ADE134" s="361"/>
      <c r="ADF134" s="361"/>
      <c r="ADG134" s="361"/>
      <c r="ADH134" s="361"/>
      <c r="ADI134" s="361"/>
      <c r="ADJ134" s="361"/>
      <c r="ADK134" s="361"/>
      <c r="ADL134" s="361"/>
      <c r="ADM134" s="361"/>
      <c r="ADN134" s="361"/>
      <c r="ADO134" s="361"/>
      <c r="ADP134" s="361"/>
      <c r="ADQ134" s="361"/>
      <c r="ADR134" s="361"/>
      <c r="ADS134" s="361"/>
      <c r="ADT134" s="361"/>
      <c r="ADU134" s="361"/>
      <c r="ADV134" s="361"/>
      <c r="ADW134" s="361"/>
      <c r="ADX134" s="361"/>
      <c r="ADY134" s="361"/>
      <c r="ADZ134" s="361"/>
      <c r="AEA134" s="361"/>
      <c r="AEB134" s="361"/>
      <c r="AEC134" s="361"/>
      <c r="AED134" s="361"/>
      <c r="AEE134" s="361"/>
      <c r="AEF134" s="361"/>
      <c r="AEG134" s="361"/>
      <c r="AEH134" s="361"/>
      <c r="AEI134" s="361"/>
      <c r="AEJ134" s="361"/>
      <c r="AEK134" s="361"/>
      <c r="AEL134" s="361"/>
      <c r="AEM134" s="361"/>
      <c r="AEN134" s="361"/>
      <c r="AEO134" s="361"/>
      <c r="AEP134" s="361"/>
      <c r="AEQ134" s="361"/>
      <c r="AER134" s="361"/>
      <c r="AES134" s="361"/>
      <c r="AET134" s="361"/>
      <c r="AEU134" s="361"/>
      <c r="AEV134" s="361"/>
      <c r="AEW134" s="361"/>
      <c r="AEX134" s="361"/>
      <c r="AEY134" s="361"/>
      <c r="AEZ134" s="361"/>
      <c r="AFA134" s="361"/>
      <c r="AFB134" s="361"/>
      <c r="AFC134" s="361"/>
      <c r="AFD134" s="361"/>
      <c r="AFE134" s="361"/>
      <c r="AFF134" s="361"/>
      <c r="AFG134" s="361"/>
      <c r="AFH134" s="361"/>
      <c r="AFI134" s="361"/>
      <c r="AFJ134" s="361"/>
      <c r="AFK134" s="361"/>
      <c r="AFL134" s="361"/>
      <c r="AFM134" s="361"/>
      <c r="AFN134" s="361"/>
      <c r="AFO134" s="361"/>
      <c r="AFP134" s="361"/>
      <c r="AFQ134" s="361"/>
      <c r="AFR134" s="361"/>
      <c r="AFS134" s="361"/>
      <c r="AFT134" s="361"/>
      <c r="AFU134" s="361"/>
      <c r="AFV134" s="361"/>
      <c r="AFW134" s="361"/>
      <c r="AFX134" s="361"/>
      <c r="AFY134" s="361"/>
      <c r="AFZ134" s="361"/>
      <c r="AGA134" s="361"/>
    </row>
    <row r="135" spans="1:859" s="180" customFormat="1" ht="33.950000000000003" customHeight="1" x14ac:dyDescent="0.2">
      <c r="A135" s="25" t="str">
        <f ca="1">IF((O135="X"),"■",IF(OR((O135&gt;=120),(O135="N/A")),"▲",IF(AND((O135&gt;=90),(O135&lt;120)),"►",IF(AND((O135&lt;90),(O135&gt;=0)),"◄",IF((O135&lt;0),"▼","")))))</f>
        <v>■</v>
      </c>
      <c r="B135" s="75" t="s">
        <v>20</v>
      </c>
      <c r="C135" s="75" t="s">
        <v>702</v>
      </c>
      <c r="D135" s="75" t="s">
        <v>22</v>
      </c>
      <c r="E135" s="75" t="s">
        <v>703</v>
      </c>
      <c r="F135" s="75" t="s">
        <v>704</v>
      </c>
      <c r="G135" s="146" t="s">
        <v>705</v>
      </c>
      <c r="H135" s="81" t="s">
        <v>706</v>
      </c>
      <c r="I135" s="76">
        <v>178500</v>
      </c>
      <c r="J135" s="133"/>
      <c r="K135" s="133"/>
      <c r="L135" s="75" t="s">
        <v>519</v>
      </c>
      <c r="M135" s="204"/>
      <c r="N135" s="84">
        <v>40780</v>
      </c>
      <c r="O135" s="239" t="str">
        <f ca="1">IF((N135="INDETERMINADO"),"N/A",IF((L135="ENCERRADO"),"X",(N135-TODAY())))</f>
        <v>X</v>
      </c>
      <c r="P135" s="75" t="s">
        <v>420</v>
      </c>
      <c r="Q135" s="82" t="s">
        <v>249</v>
      </c>
      <c r="R135" s="75" t="s">
        <v>30</v>
      </c>
      <c r="S135" s="75" t="s">
        <v>30</v>
      </c>
      <c r="T135" s="75" t="s">
        <v>30</v>
      </c>
      <c r="U135" s="75" t="s">
        <v>30</v>
      </c>
      <c r="V135" s="75" t="str">
        <f>HYPERLINK("www.emater.df.gov.br","VISUALIZAR")</f>
        <v>VISUALIZAR</v>
      </c>
      <c r="W135" s="184"/>
      <c r="X135" s="361"/>
      <c r="Y135" s="361"/>
      <c r="Z135" s="361"/>
      <c r="AA135" s="361"/>
      <c r="AB135" s="361"/>
      <c r="AC135" s="361"/>
      <c r="AD135" s="361"/>
      <c r="AE135" s="361"/>
      <c r="AF135" s="361"/>
      <c r="AG135" s="361"/>
      <c r="AH135" s="361"/>
      <c r="AI135" s="361"/>
      <c r="AJ135" s="361"/>
      <c r="AK135" s="361"/>
      <c r="AL135" s="361"/>
      <c r="AM135" s="361"/>
      <c r="AN135" s="361"/>
      <c r="AO135" s="361"/>
      <c r="AP135" s="361"/>
      <c r="AQ135" s="361"/>
      <c r="AR135" s="361"/>
      <c r="AS135" s="361"/>
      <c r="AT135" s="361"/>
      <c r="AU135" s="361"/>
      <c r="AV135" s="361"/>
      <c r="AW135" s="361"/>
      <c r="AX135" s="361"/>
      <c r="AY135" s="361"/>
      <c r="AZ135" s="361"/>
      <c r="BA135" s="361"/>
      <c r="BB135" s="361"/>
      <c r="BC135" s="361"/>
      <c r="BD135" s="361"/>
      <c r="BE135" s="361"/>
      <c r="BF135" s="361"/>
      <c r="BG135" s="361"/>
      <c r="BH135" s="361"/>
      <c r="BI135" s="361"/>
      <c r="BJ135" s="361"/>
      <c r="BK135" s="361"/>
      <c r="BL135" s="361"/>
      <c r="BM135" s="361"/>
      <c r="BN135" s="361"/>
      <c r="BO135" s="361"/>
      <c r="BP135" s="361"/>
      <c r="BQ135" s="361"/>
      <c r="BR135" s="361"/>
      <c r="BS135" s="361"/>
      <c r="BT135" s="361"/>
      <c r="BU135" s="361"/>
      <c r="BV135" s="361"/>
      <c r="BW135" s="361"/>
      <c r="BX135" s="361"/>
      <c r="BY135" s="361"/>
      <c r="BZ135" s="361"/>
      <c r="CA135" s="361"/>
      <c r="CB135" s="361"/>
      <c r="CC135" s="361"/>
      <c r="CD135" s="361"/>
      <c r="CE135" s="361"/>
      <c r="CF135" s="361"/>
      <c r="CG135" s="361"/>
      <c r="CH135" s="361"/>
      <c r="CI135" s="361"/>
      <c r="CJ135" s="361"/>
      <c r="CK135" s="361"/>
      <c r="CL135" s="361"/>
      <c r="CM135" s="361"/>
      <c r="CN135" s="361"/>
      <c r="CO135" s="361"/>
      <c r="CP135" s="361"/>
      <c r="CQ135" s="361"/>
      <c r="CR135" s="361"/>
      <c r="CS135" s="361"/>
      <c r="CT135" s="361"/>
      <c r="CU135" s="361"/>
      <c r="CV135" s="361"/>
      <c r="CW135" s="361"/>
      <c r="CX135" s="361"/>
      <c r="CY135" s="361"/>
      <c r="CZ135" s="361"/>
      <c r="DA135" s="361"/>
      <c r="DB135" s="361"/>
      <c r="DC135" s="361"/>
      <c r="DD135" s="361"/>
      <c r="DE135" s="361"/>
      <c r="DF135" s="361"/>
      <c r="DG135" s="361"/>
      <c r="DH135" s="361"/>
      <c r="DI135" s="361"/>
      <c r="DJ135" s="361"/>
      <c r="DK135" s="361"/>
      <c r="DL135" s="361"/>
      <c r="DM135" s="361"/>
      <c r="DN135" s="361"/>
      <c r="DO135" s="361"/>
      <c r="DP135" s="361"/>
      <c r="DQ135" s="361"/>
      <c r="DR135" s="361"/>
      <c r="DS135" s="361"/>
      <c r="DT135" s="361"/>
      <c r="DU135" s="361"/>
      <c r="DV135" s="361"/>
      <c r="DW135" s="361"/>
      <c r="DX135" s="361"/>
      <c r="DY135" s="361"/>
      <c r="DZ135" s="361"/>
      <c r="EA135" s="361"/>
      <c r="EB135" s="361"/>
      <c r="EC135" s="361"/>
      <c r="ED135" s="361"/>
      <c r="EE135" s="361"/>
      <c r="EF135" s="361"/>
      <c r="EG135" s="361"/>
      <c r="EH135" s="361"/>
      <c r="EI135" s="361"/>
      <c r="EJ135" s="361"/>
      <c r="EK135" s="361"/>
      <c r="EL135" s="361"/>
      <c r="EM135" s="361"/>
      <c r="EN135" s="361"/>
      <c r="EO135" s="361"/>
      <c r="EP135" s="361"/>
      <c r="EQ135" s="361"/>
      <c r="ER135" s="361"/>
      <c r="ES135" s="361"/>
      <c r="ET135" s="361"/>
      <c r="EU135" s="361"/>
      <c r="EV135" s="361"/>
      <c r="EW135" s="361"/>
      <c r="EX135" s="361"/>
      <c r="EY135" s="361"/>
      <c r="EZ135" s="361"/>
      <c r="FA135" s="361"/>
      <c r="FB135" s="361"/>
      <c r="FC135" s="361"/>
      <c r="FD135" s="361"/>
      <c r="FE135" s="361"/>
      <c r="FF135" s="361"/>
      <c r="FG135" s="361"/>
      <c r="FH135" s="361"/>
      <c r="FI135" s="361"/>
      <c r="FJ135" s="361"/>
      <c r="FK135" s="361"/>
      <c r="FL135" s="361"/>
      <c r="FM135" s="361"/>
      <c r="FN135" s="361"/>
      <c r="FO135" s="361"/>
      <c r="FP135" s="361"/>
      <c r="FQ135" s="361"/>
      <c r="FR135" s="361"/>
      <c r="FS135" s="361"/>
      <c r="FT135" s="361"/>
      <c r="FU135" s="361"/>
      <c r="FV135" s="361"/>
      <c r="FW135" s="361"/>
      <c r="FX135" s="361"/>
      <c r="FY135" s="361"/>
      <c r="FZ135" s="361"/>
      <c r="GA135" s="361"/>
      <c r="GB135" s="361"/>
      <c r="GC135" s="361"/>
      <c r="GD135" s="361"/>
      <c r="GE135" s="361"/>
      <c r="GF135" s="361"/>
      <c r="GG135" s="361"/>
      <c r="GH135" s="361"/>
      <c r="GI135" s="361"/>
      <c r="GJ135" s="361"/>
      <c r="GK135" s="361"/>
      <c r="GL135" s="361"/>
      <c r="GM135" s="361"/>
      <c r="GN135" s="361"/>
      <c r="GO135" s="361"/>
      <c r="GP135" s="361"/>
      <c r="GQ135" s="361"/>
      <c r="GR135" s="361"/>
      <c r="GS135" s="361"/>
      <c r="GT135" s="361"/>
      <c r="GU135" s="361"/>
      <c r="GV135" s="361"/>
      <c r="GW135" s="361"/>
      <c r="GX135" s="361"/>
      <c r="GY135" s="361"/>
      <c r="GZ135" s="361"/>
      <c r="HA135" s="361"/>
      <c r="HB135" s="361"/>
      <c r="HC135" s="361"/>
      <c r="HD135" s="361"/>
      <c r="HE135" s="361"/>
      <c r="HF135" s="361"/>
      <c r="HG135" s="361"/>
      <c r="HH135" s="361"/>
      <c r="HI135" s="361"/>
      <c r="HJ135" s="361"/>
      <c r="HK135" s="361"/>
      <c r="HL135" s="361"/>
      <c r="HM135" s="361"/>
      <c r="HN135" s="361"/>
      <c r="HO135" s="361"/>
      <c r="HP135" s="361"/>
      <c r="HQ135" s="361"/>
      <c r="HR135" s="361"/>
      <c r="HS135" s="361"/>
      <c r="HT135" s="361"/>
      <c r="HU135" s="361"/>
      <c r="HV135" s="361"/>
      <c r="HW135" s="361"/>
      <c r="HX135" s="361"/>
      <c r="HY135" s="361"/>
      <c r="HZ135" s="361"/>
      <c r="IA135" s="361"/>
      <c r="IB135" s="361"/>
      <c r="IC135" s="361"/>
      <c r="ID135" s="361"/>
      <c r="IE135" s="361"/>
      <c r="IF135" s="361"/>
      <c r="IG135" s="361"/>
      <c r="IH135" s="361"/>
      <c r="II135" s="361"/>
      <c r="IJ135" s="361"/>
      <c r="IK135" s="361"/>
      <c r="IL135" s="361"/>
      <c r="IM135" s="361"/>
      <c r="IN135" s="361"/>
      <c r="IO135" s="361"/>
      <c r="IP135" s="361"/>
      <c r="IQ135" s="361"/>
      <c r="IR135" s="361"/>
      <c r="IS135" s="361"/>
      <c r="IT135" s="361"/>
      <c r="IU135" s="361"/>
      <c r="IV135" s="361"/>
      <c r="IW135" s="361"/>
      <c r="IX135" s="361"/>
      <c r="IY135" s="361"/>
      <c r="IZ135" s="361"/>
      <c r="JA135" s="361"/>
      <c r="JB135" s="361"/>
      <c r="JC135" s="361"/>
      <c r="JD135" s="361"/>
      <c r="JE135" s="361"/>
      <c r="JF135" s="361"/>
      <c r="JG135" s="361"/>
      <c r="JH135" s="361"/>
      <c r="JI135" s="361"/>
      <c r="JJ135" s="361"/>
      <c r="JK135" s="361"/>
      <c r="JL135" s="361"/>
      <c r="JM135" s="361"/>
      <c r="JN135" s="361"/>
      <c r="JO135" s="361"/>
      <c r="JP135" s="361"/>
      <c r="JQ135" s="361"/>
      <c r="JR135" s="361"/>
      <c r="JS135" s="361"/>
      <c r="JT135" s="361"/>
      <c r="JU135" s="361"/>
      <c r="JV135" s="361"/>
      <c r="JW135" s="361"/>
      <c r="JX135" s="361"/>
      <c r="JY135" s="361"/>
      <c r="JZ135" s="361"/>
      <c r="KA135" s="361"/>
      <c r="KB135" s="361"/>
      <c r="KC135" s="361"/>
      <c r="KD135" s="361"/>
      <c r="KE135" s="361"/>
      <c r="KF135" s="361"/>
      <c r="KG135" s="361"/>
      <c r="KH135" s="361"/>
      <c r="KI135" s="361"/>
      <c r="KJ135" s="361"/>
      <c r="KK135" s="361"/>
      <c r="KL135" s="361"/>
      <c r="KM135" s="361"/>
      <c r="KN135" s="361"/>
      <c r="KO135" s="361"/>
      <c r="KP135" s="361"/>
      <c r="KQ135" s="361"/>
      <c r="KR135" s="361"/>
      <c r="KS135" s="361"/>
      <c r="KT135" s="361"/>
      <c r="KU135" s="361"/>
      <c r="KV135" s="361"/>
      <c r="KW135" s="361"/>
      <c r="KX135" s="361"/>
      <c r="KY135" s="361"/>
      <c r="KZ135" s="361"/>
      <c r="LA135" s="361"/>
      <c r="LB135" s="361"/>
      <c r="LC135" s="361"/>
      <c r="LD135" s="361"/>
      <c r="LE135" s="361"/>
      <c r="LF135" s="361"/>
      <c r="LG135" s="361"/>
      <c r="LH135" s="361"/>
      <c r="LI135" s="361"/>
      <c r="LJ135" s="361"/>
      <c r="LK135" s="361"/>
      <c r="LL135" s="361"/>
      <c r="LM135" s="361"/>
      <c r="LN135" s="361"/>
      <c r="LO135" s="361"/>
      <c r="LP135" s="361"/>
      <c r="LQ135" s="361"/>
      <c r="LR135" s="361"/>
      <c r="LS135" s="361"/>
      <c r="LT135" s="361"/>
      <c r="LU135" s="361"/>
      <c r="LV135" s="361"/>
      <c r="LW135" s="361"/>
      <c r="LX135" s="361"/>
      <c r="LY135" s="361"/>
      <c r="LZ135" s="361"/>
      <c r="MA135" s="361"/>
      <c r="MB135" s="361"/>
      <c r="MC135" s="361"/>
      <c r="MD135" s="361"/>
      <c r="ME135" s="361"/>
      <c r="MF135" s="361"/>
      <c r="MG135" s="361"/>
      <c r="MH135" s="361"/>
      <c r="MI135" s="361"/>
      <c r="MJ135" s="361"/>
      <c r="MK135" s="361"/>
      <c r="ML135" s="361"/>
      <c r="MM135" s="361"/>
      <c r="MN135" s="361"/>
      <c r="MO135" s="361"/>
      <c r="MP135" s="361"/>
      <c r="MQ135" s="361"/>
      <c r="MR135" s="361"/>
      <c r="MS135" s="361"/>
      <c r="MT135" s="361"/>
      <c r="MU135" s="361"/>
      <c r="MV135" s="361"/>
      <c r="MW135" s="361"/>
      <c r="MX135" s="361"/>
      <c r="MY135" s="361"/>
      <c r="MZ135" s="361"/>
      <c r="NA135" s="361"/>
      <c r="NB135" s="361"/>
      <c r="NC135" s="361"/>
      <c r="ND135" s="361"/>
      <c r="NE135" s="361"/>
      <c r="NF135" s="361"/>
      <c r="NG135" s="361"/>
      <c r="NH135" s="361"/>
      <c r="NI135" s="361"/>
      <c r="NJ135" s="361"/>
      <c r="NK135" s="361"/>
      <c r="NL135" s="361"/>
      <c r="NM135" s="361"/>
      <c r="NN135" s="361"/>
      <c r="NO135" s="361"/>
      <c r="NP135" s="361"/>
      <c r="NQ135" s="361"/>
      <c r="NR135" s="361"/>
      <c r="NS135" s="361"/>
      <c r="NT135" s="361"/>
      <c r="NU135" s="361"/>
      <c r="NV135" s="361"/>
      <c r="NW135" s="361"/>
      <c r="NX135" s="361"/>
      <c r="NY135" s="361"/>
      <c r="NZ135" s="361"/>
      <c r="OA135" s="361"/>
      <c r="OB135" s="361"/>
      <c r="OC135" s="361"/>
      <c r="OD135" s="361"/>
      <c r="OE135" s="361"/>
      <c r="OF135" s="361"/>
      <c r="OG135" s="361"/>
      <c r="OH135" s="361"/>
      <c r="OI135" s="361"/>
      <c r="OJ135" s="361"/>
      <c r="OK135" s="361"/>
      <c r="OL135" s="361"/>
      <c r="OM135" s="361"/>
      <c r="ON135" s="361"/>
      <c r="OO135" s="361"/>
      <c r="OP135" s="361"/>
      <c r="OQ135" s="361"/>
      <c r="OR135" s="361"/>
      <c r="OS135" s="361"/>
      <c r="OT135" s="361"/>
      <c r="OU135" s="361"/>
      <c r="OV135" s="361"/>
      <c r="OW135" s="361"/>
      <c r="OX135" s="361"/>
      <c r="OY135" s="361"/>
      <c r="OZ135" s="361"/>
      <c r="PA135" s="361"/>
      <c r="PB135" s="361"/>
      <c r="PC135" s="361"/>
      <c r="PD135" s="361"/>
      <c r="PE135" s="361"/>
      <c r="PF135" s="361"/>
      <c r="PG135" s="361"/>
      <c r="PH135" s="361"/>
      <c r="PI135" s="361"/>
      <c r="PJ135" s="361"/>
      <c r="PK135" s="361"/>
      <c r="PL135" s="361"/>
      <c r="PM135" s="361"/>
      <c r="PN135" s="361"/>
      <c r="PO135" s="361"/>
      <c r="PP135" s="361"/>
      <c r="PQ135" s="361"/>
      <c r="PR135" s="361"/>
      <c r="PS135" s="361"/>
      <c r="PT135" s="361"/>
      <c r="PU135" s="361"/>
      <c r="PV135" s="361"/>
      <c r="PW135" s="361"/>
      <c r="PX135" s="361"/>
      <c r="PY135" s="361"/>
      <c r="PZ135" s="361"/>
      <c r="QA135" s="361"/>
      <c r="QB135" s="361"/>
      <c r="QC135" s="361"/>
      <c r="QD135" s="361"/>
      <c r="QE135" s="361"/>
      <c r="QF135" s="361"/>
      <c r="QG135" s="361"/>
      <c r="QH135" s="361"/>
      <c r="QI135" s="361"/>
      <c r="QJ135" s="361"/>
      <c r="QK135" s="361"/>
      <c r="QL135" s="361"/>
      <c r="QM135" s="361"/>
      <c r="QN135" s="361"/>
      <c r="QO135" s="361"/>
      <c r="QP135" s="361"/>
      <c r="QQ135" s="361"/>
      <c r="QR135" s="361"/>
      <c r="QS135" s="361"/>
      <c r="QT135" s="361"/>
      <c r="QU135" s="361"/>
      <c r="QV135" s="361"/>
      <c r="QW135" s="361"/>
      <c r="QX135" s="361"/>
      <c r="QY135" s="361"/>
      <c r="QZ135" s="361"/>
      <c r="RA135" s="361"/>
      <c r="RB135" s="361"/>
      <c r="RC135" s="361"/>
      <c r="RD135" s="361"/>
      <c r="RE135" s="361"/>
      <c r="RF135" s="361"/>
      <c r="RG135" s="361"/>
      <c r="RH135" s="361"/>
      <c r="RI135" s="361"/>
      <c r="RJ135" s="361"/>
      <c r="RK135" s="361"/>
      <c r="RL135" s="361"/>
      <c r="RM135" s="361"/>
      <c r="RN135" s="361"/>
      <c r="RO135" s="361"/>
      <c r="RP135" s="361"/>
      <c r="RQ135" s="361"/>
      <c r="RR135" s="361"/>
      <c r="RS135" s="361"/>
      <c r="RT135" s="361"/>
      <c r="RU135" s="361"/>
      <c r="RV135" s="361"/>
      <c r="RW135" s="361"/>
      <c r="RX135" s="361"/>
      <c r="RY135" s="361"/>
      <c r="RZ135" s="361"/>
      <c r="SA135" s="361"/>
      <c r="SB135" s="361"/>
      <c r="SC135" s="361"/>
      <c r="SD135" s="361"/>
      <c r="SE135" s="361"/>
      <c r="SF135" s="361"/>
      <c r="SG135" s="361"/>
      <c r="SH135" s="361"/>
      <c r="SI135" s="361"/>
      <c r="SJ135" s="361"/>
      <c r="SK135" s="361"/>
      <c r="SL135" s="361"/>
      <c r="SM135" s="361"/>
      <c r="SN135" s="361"/>
      <c r="SO135" s="361"/>
      <c r="SP135" s="361"/>
      <c r="SQ135" s="361"/>
      <c r="SR135" s="361"/>
      <c r="SS135" s="361"/>
      <c r="ST135" s="361"/>
      <c r="SU135" s="361"/>
      <c r="SV135" s="361"/>
      <c r="SW135" s="361"/>
      <c r="SX135" s="361"/>
      <c r="SY135" s="361"/>
      <c r="SZ135" s="361"/>
      <c r="TA135" s="361"/>
      <c r="TB135" s="361"/>
      <c r="TC135" s="361"/>
      <c r="TD135" s="361"/>
      <c r="TE135" s="361"/>
      <c r="TF135" s="361"/>
      <c r="TG135" s="361"/>
      <c r="TH135" s="361"/>
      <c r="TI135" s="361"/>
      <c r="TJ135" s="361"/>
      <c r="TK135" s="361"/>
      <c r="TL135" s="361"/>
      <c r="TM135" s="361"/>
      <c r="TN135" s="361"/>
      <c r="TO135" s="361"/>
      <c r="TP135" s="361"/>
      <c r="TQ135" s="361"/>
      <c r="TR135" s="361"/>
      <c r="TS135" s="361"/>
      <c r="TT135" s="361"/>
      <c r="TU135" s="361"/>
      <c r="TV135" s="361"/>
      <c r="TW135" s="361"/>
      <c r="TX135" s="361"/>
      <c r="TY135" s="361"/>
      <c r="TZ135" s="361"/>
      <c r="UA135" s="361"/>
      <c r="UB135" s="361"/>
      <c r="UC135" s="361"/>
      <c r="UD135" s="361"/>
      <c r="UE135" s="361"/>
      <c r="UF135" s="361"/>
      <c r="UG135" s="361"/>
      <c r="UH135" s="361"/>
      <c r="UI135" s="361"/>
      <c r="UJ135" s="361"/>
      <c r="UK135" s="361"/>
      <c r="UL135" s="361"/>
      <c r="UM135" s="361"/>
      <c r="UN135" s="361"/>
      <c r="UO135" s="361"/>
      <c r="UP135" s="361"/>
      <c r="UQ135" s="361"/>
      <c r="UR135" s="361"/>
      <c r="US135" s="361"/>
      <c r="UT135" s="361"/>
      <c r="UU135" s="361"/>
      <c r="UV135" s="361"/>
      <c r="UW135" s="361"/>
      <c r="UX135" s="361"/>
      <c r="UY135" s="361"/>
      <c r="UZ135" s="361"/>
      <c r="VA135" s="361"/>
      <c r="VB135" s="361"/>
      <c r="VC135" s="361"/>
      <c r="VD135" s="361"/>
      <c r="VE135" s="361"/>
      <c r="VF135" s="361"/>
      <c r="VG135" s="361"/>
      <c r="VH135" s="361"/>
      <c r="VI135" s="361"/>
      <c r="VJ135" s="361"/>
      <c r="VK135" s="361"/>
      <c r="VL135" s="361"/>
      <c r="VM135" s="361"/>
      <c r="VN135" s="361"/>
      <c r="VO135" s="361"/>
      <c r="VP135" s="361"/>
      <c r="VQ135" s="361"/>
      <c r="VR135" s="361"/>
      <c r="VS135" s="361"/>
      <c r="VT135" s="361"/>
      <c r="VU135" s="361"/>
      <c r="VV135" s="361"/>
      <c r="VW135" s="361"/>
      <c r="VX135" s="361"/>
      <c r="VY135" s="361"/>
      <c r="VZ135" s="361"/>
      <c r="WA135" s="361"/>
      <c r="WB135" s="361"/>
      <c r="WC135" s="361"/>
      <c r="WD135" s="361"/>
      <c r="WE135" s="361"/>
      <c r="WF135" s="361"/>
      <c r="WG135" s="361"/>
      <c r="WH135" s="361"/>
      <c r="WI135" s="361"/>
      <c r="WJ135" s="361"/>
      <c r="WK135" s="361"/>
      <c r="WL135" s="361"/>
      <c r="WM135" s="361"/>
      <c r="WN135" s="361"/>
      <c r="WO135" s="361"/>
      <c r="WP135" s="361"/>
      <c r="WQ135" s="361"/>
      <c r="WR135" s="361"/>
      <c r="WS135" s="361"/>
      <c r="WT135" s="361"/>
      <c r="WU135" s="361"/>
      <c r="WV135" s="361"/>
      <c r="WW135" s="361"/>
      <c r="WX135" s="361"/>
      <c r="WY135" s="361"/>
      <c r="WZ135" s="361"/>
      <c r="XA135" s="361"/>
      <c r="XB135" s="361"/>
      <c r="XC135" s="361"/>
      <c r="XD135" s="361"/>
      <c r="XE135" s="361"/>
      <c r="XF135" s="361"/>
      <c r="XG135" s="361"/>
      <c r="XH135" s="361"/>
      <c r="XI135" s="361"/>
      <c r="XJ135" s="361"/>
      <c r="XK135" s="361"/>
      <c r="XL135" s="361"/>
      <c r="XM135" s="361"/>
      <c r="XN135" s="361"/>
      <c r="XO135" s="361"/>
      <c r="XP135" s="361"/>
      <c r="XQ135" s="361"/>
      <c r="XR135" s="361"/>
      <c r="XS135" s="361"/>
      <c r="XT135" s="361"/>
      <c r="XU135" s="361"/>
      <c r="XV135" s="361"/>
      <c r="XW135" s="361"/>
      <c r="XX135" s="361"/>
      <c r="XY135" s="361"/>
      <c r="XZ135" s="361"/>
      <c r="YA135" s="361"/>
      <c r="YB135" s="361"/>
      <c r="YC135" s="361"/>
      <c r="YD135" s="361"/>
      <c r="YE135" s="361"/>
      <c r="YF135" s="361"/>
      <c r="YG135" s="361"/>
      <c r="YH135" s="361"/>
      <c r="YI135" s="361"/>
      <c r="YJ135" s="361"/>
      <c r="YK135" s="361"/>
      <c r="YL135" s="361"/>
      <c r="YM135" s="361"/>
      <c r="YN135" s="361"/>
      <c r="YO135" s="361"/>
      <c r="YP135" s="361"/>
      <c r="YQ135" s="361"/>
      <c r="YR135" s="361"/>
      <c r="YS135" s="361"/>
      <c r="YT135" s="361"/>
      <c r="YU135" s="361"/>
      <c r="YV135" s="361"/>
      <c r="YW135" s="361"/>
      <c r="YX135" s="361"/>
      <c r="YY135" s="361"/>
      <c r="YZ135" s="361"/>
      <c r="ZA135" s="361"/>
      <c r="ZB135" s="361"/>
      <c r="ZC135" s="361"/>
      <c r="ZD135" s="361"/>
      <c r="ZE135" s="361"/>
      <c r="ZF135" s="361"/>
      <c r="ZG135" s="361"/>
      <c r="ZH135" s="361"/>
      <c r="ZI135" s="361"/>
      <c r="ZJ135" s="361"/>
      <c r="ZK135" s="361"/>
      <c r="ZL135" s="361"/>
      <c r="ZM135" s="361"/>
      <c r="ZN135" s="361"/>
      <c r="ZO135" s="361"/>
      <c r="ZP135" s="361"/>
      <c r="ZQ135" s="361"/>
      <c r="ZR135" s="361"/>
      <c r="ZS135" s="361"/>
      <c r="ZT135" s="361"/>
      <c r="ZU135" s="361"/>
      <c r="ZV135" s="361"/>
      <c r="ZW135" s="361"/>
      <c r="ZX135" s="361"/>
      <c r="ZY135" s="361"/>
      <c r="ZZ135" s="361"/>
      <c r="AAA135" s="361"/>
      <c r="AAB135" s="361"/>
      <c r="AAC135" s="361"/>
      <c r="AAD135" s="361"/>
      <c r="AAE135" s="361"/>
      <c r="AAF135" s="361"/>
      <c r="AAG135" s="361"/>
      <c r="AAH135" s="361"/>
      <c r="AAI135" s="361"/>
      <c r="AAJ135" s="361"/>
      <c r="AAK135" s="361"/>
      <c r="AAL135" s="361"/>
      <c r="AAM135" s="361"/>
      <c r="AAN135" s="361"/>
      <c r="AAO135" s="361"/>
      <c r="AAP135" s="361"/>
      <c r="AAQ135" s="361"/>
      <c r="AAR135" s="361"/>
      <c r="AAS135" s="361"/>
      <c r="AAT135" s="361"/>
      <c r="AAU135" s="361"/>
      <c r="AAV135" s="361"/>
      <c r="AAW135" s="361"/>
      <c r="AAX135" s="361"/>
      <c r="AAY135" s="361"/>
      <c r="AAZ135" s="361"/>
      <c r="ABA135" s="361"/>
      <c r="ABB135" s="361"/>
      <c r="ABC135" s="361"/>
      <c r="ABD135" s="361"/>
      <c r="ABE135" s="361"/>
      <c r="ABF135" s="361"/>
      <c r="ABG135" s="361"/>
      <c r="ABH135" s="361"/>
      <c r="ABI135" s="361"/>
      <c r="ABJ135" s="361"/>
      <c r="ABK135" s="361"/>
      <c r="ABL135" s="361"/>
      <c r="ABM135" s="361"/>
      <c r="ABN135" s="361"/>
      <c r="ABO135" s="361"/>
      <c r="ABP135" s="361"/>
      <c r="ABQ135" s="361"/>
      <c r="ABR135" s="361"/>
      <c r="ABS135" s="361"/>
      <c r="ABT135" s="361"/>
      <c r="ABU135" s="361"/>
      <c r="ABV135" s="361"/>
      <c r="ABW135" s="361"/>
      <c r="ABX135" s="361"/>
      <c r="ABY135" s="361"/>
      <c r="ABZ135" s="361"/>
      <c r="ACA135" s="361"/>
      <c r="ACB135" s="361"/>
      <c r="ACC135" s="361"/>
      <c r="ACD135" s="361"/>
      <c r="ACE135" s="361"/>
      <c r="ACF135" s="361"/>
      <c r="ACG135" s="361"/>
      <c r="ACH135" s="361"/>
      <c r="ACI135" s="361"/>
      <c r="ACJ135" s="361"/>
      <c r="ACK135" s="361"/>
      <c r="ACL135" s="361"/>
      <c r="ACM135" s="361"/>
      <c r="ACN135" s="361"/>
      <c r="ACO135" s="361"/>
      <c r="ACP135" s="361"/>
      <c r="ACQ135" s="361"/>
      <c r="ACR135" s="361"/>
      <c r="ACS135" s="361"/>
      <c r="ACT135" s="361"/>
      <c r="ACU135" s="361"/>
      <c r="ACV135" s="361"/>
      <c r="ACW135" s="361"/>
      <c r="ACX135" s="361"/>
      <c r="ACY135" s="361"/>
      <c r="ACZ135" s="361"/>
      <c r="ADA135" s="361"/>
      <c r="ADB135" s="361"/>
      <c r="ADC135" s="361"/>
      <c r="ADD135" s="361"/>
      <c r="ADE135" s="361"/>
      <c r="ADF135" s="361"/>
      <c r="ADG135" s="361"/>
      <c r="ADH135" s="361"/>
      <c r="ADI135" s="361"/>
      <c r="ADJ135" s="361"/>
      <c r="ADK135" s="361"/>
      <c r="ADL135" s="361"/>
      <c r="ADM135" s="361"/>
      <c r="ADN135" s="361"/>
      <c r="ADO135" s="361"/>
      <c r="ADP135" s="361"/>
      <c r="ADQ135" s="361"/>
      <c r="ADR135" s="361"/>
      <c r="ADS135" s="361"/>
      <c r="ADT135" s="361"/>
      <c r="ADU135" s="361"/>
      <c r="ADV135" s="361"/>
      <c r="ADW135" s="361"/>
      <c r="ADX135" s="361"/>
      <c r="ADY135" s="361"/>
      <c r="ADZ135" s="361"/>
      <c r="AEA135" s="361"/>
      <c r="AEB135" s="361"/>
      <c r="AEC135" s="361"/>
      <c r="AED135" s="361"/>
      <c r="AEE135" s="361"/>
      <c r="AEF135" s="361"/>
      <c r="AEG135" s="361"/>
      <c r="AEH135" s="361"/>
      <c r="AEI135" s="361"/>
      <c r="AEJ135" s="361"/>
      <c r="AEK135" s="361"/>
      <c r="AEL135" s="361"/>
      <c r="AEM135" s="361"/>
      <c r="AEN135" s="361"/>
      <c r="AEO135" s="361"/>
      <c r="AEP135" s="361"/>
      <c r="AEQ135" s="361"/>
      <c r="AER135" s="361"/>
      <c r="AES135" s="361"/>
      <c r="AET135" s="361"/>
      <c r="AEU135" s="361"/>
      <c r="AEV135" s="361"/>
      <c r="AEW135" s="361"/>
      <c r="AEX135" s="361"/>
      <c r="AEY135" s="361"/>
      <c r="AEZ135" s="361"/>
      <c r="AFA135" s="361"/>
      <c r="AFB135" s="361"/>
      <c r="AFC135" s="361"/>
      <c r="AFD135" s="361"/>
      <c r="AFE135" s="361"/>
      <c r="AFF135" s="361"/>
      <c r="AFG135" s="361"/>
      <c r="AFH135" s="361"/>
      <c r="AFI135" s="361"/>
      <c r="AFJ135" s="361"/>
      <c r="AFK135" s="361"/>
      <c r="AFL135" s="361"/>
      <c r="AFM135" s="361"/>
      <c r="AFN135" s="361"/>
      <c r="AFO135" s="361"/>
      <c r="AFP135" s="361"/>
      <c r="AFQ135" s="361"/>
      <c r="AFR135" s="361"/>
      <c r="AFS135" s="361"/>
      <c r="AFT135" s="361"/>
      <c r="AFU135" s="361"/>
      <c r="AFV135" s="361"/>
      <c r="AFW135" s="361"/>
      <c r="AFX135" s="361"/>
      <c r="AFY135" s="361"/>
      <c r="AFZ135" s="361"/>
      <c r="AGA135" s="361"/>
    </row>
    <row r="136" spans="1:859" s="261" customFormat="1" ht="33.950000000000003" customHeight="1" x14ac:dyDescent="0.2">
      <c r="A136" s="25" t="str">
        <f ca="1">IF((O136="X"),"■",IF(OR((O136&gt;=120),(O136="N/A")),"▲",IF(AND((O136&gt;=90),(O136&lt;120)),"►",IF(AND((O136&lt;90),(O136&gt;=0)),"◄",IF((O136&lt;0),"▼","")))))</f>
        <v>■</v>
      </c>
      <c r="B136" s="75" t="s">
        <v>20</v>
      </c>
      <c r="C136" s="75" t="s">
        <v>697</v>
      </c>
      <c r="D136" s="75" t="s">
        <v>22</v>
      </c>
      <c r="E136" s="75" t="s">
        <v>698</v>
      </c>
      <c r="F136" s="75" t="s">
        <v>699</v>
      </c>
      <c r="G136" s="146" t="s">
        <v>700</v>
      </c>
      <c r="H136" s="81" t="s">
        <v>701</v>
      </c>
      <c r="I136" s="76">
        <v>511660</v>
      </c>
      <c r="J136" s="133"/>
      <c r="K136" s="133"/>
      <c r="L136" s="75" t="s">
        <v>519</v>
      </c>
      <c r="M136" s="204"/>
      <c r="N136" s="84">
        <v>40767</v>
      </c>
      <c r="O136" s="75" t="str">
        <f ca="1">IF((N136="INDETERMINADO"),"N/A",IF((L136="ENCERRADO"),"X",(N136-TODAY())))</f>
        <v>X</v>
      </c>
      <c r="P136" s="75" t="s">
        <v>248</v>
      </c>
      <c r="Q136" s="82" t="s">
        <v>244</v>
      </c>
      <c r="R136" s="75" t="s">
        <v>30</v>
      </c>
      <c r="S136" s="75" t="s">
        <v>30</v>
      </c>
      <c r="T136" s="75" t="s">
        <v>30</v>
      </c>
      <c r="U136" s="75" t="s">
        <v>30</v>
      </c>
      <c r="V136" s="75" t="str">
        <f>HYPERLINK("www.emater.df.gov.br","VISUALIZAR")</f>
        <v>VISUALIZAR</v>
      </c>
      <c r="W136" s="184"/>
      <c r="X136" s="357"/>
      <c r="Y136" s="357"/>
      <c r="Z136" s="357"/>
      <c r="AA136" s="357"/>
      <c r="AB136" s="358"/>
      <c r="AC136" s="358"/>
      <c r="AD136" s="358"/>
      <c r="AE136" s="358"/>
      <c r="AF136" s="358"/>
      <c r="AG136" s="358"/>
      <c r="AH136" s="359"/>
      <c r="AI136" s="359"/>
      <c r="AJ136" s="359"/>
      <c r="AK136" s="359"/>
      <c r="AL136" s="359"/>
      <c r="AM136" s="359"/>
      <c r="AN136" s="359"/>
      <c r="AO136" s="359"/>
      <c r="AP136" s="359"/>
      <c r="AQ136" s="359"/>
      <c r="AR136" s="359"/>
      <c r="AS136" s="359"/>
      <c r="AT136" s="359"/>
      <c r="AU136" s="359"/>
      <c r="AV136" s="359"/>
      <c r="AW136" s="359"/>
      <c r="AX136" s="359"/>
      <c r="AY136" s="359"/>
      <c r="AZ136" s="359"/>
      <c r="BA136" s="359"/>
      <c r="BB136" s="359"/>
      <c r="BC136" s="359"/>
      <c r="BD136" s="359"/>
      <c r="BE136" s="359"/>
      <c r="BF136" s="359"/>
      <c r="BG136" s="359"/>
      <c r="BH136" s="359"/>
      <c r="BI136" s="359"/>
      <c r="BJ136" s="359"/>
      <c r="BK136" s="359"/>
      <c r="BL136" s="359"/>
      <c r="BM136" s="359"/>
      <c r="BN136" s="359"/>
      <c r="BO136" s="359"/>
      <c r="BP136" s="359"/>
      <c r="BQ136" s="359"/>
      <c r="BR136" s="359"/>
      <c r="BS136" s="359"/>
      <c r="BT136" s="359"/>
      <c r="BU136" s="359"/>
      <c r="BV136" s="359"/>
      <c r="BW136" s="359"/>
      <c r="BX136" s="359"/>
      <c r="BY136" s="359"/>
      <c r="BZ136" s="359"/>
      <c r="CA136" s="359"/>
      <c r="CB136" s="359"/>
      <c r="CC136" s="359"/>
      <c r="CD136" s="359"/>
      <c r="CE136" s="359"/>
      <c r="CF136" s="359"/>
      <c r="CG136" s="359"/>
      <c r="CH136" s="359"/>
      <c r="CI136" s="359"/>
      <c r="CJ136" s="359"/>
      <c r="CK136" s="359"/>
      <c r="CL136" s="359"/>
      <c r="CM136" s="359"/>
      <c r="CN136" s="359"/>
      <c r="CO136" s="359"/>
      <c r="CP136" s="359"/>
      <c r="CQ136" s="359"/>
      <c r="CR136" s="359"/>
      <c r="CS136" s="359"/>
      <c r="CT136" s="359"/>
      <c r="CU136" s="359"/>
      <c r="CV136" s="359"/>
      <c r="CW136" s="359"/>
      <c r="CX136" s="359"/>
      <c r="CY136" s="359"/>
      <c r="CZ136" s="356"/>
      <c r="DA136" s="356"/>
      <c r="DB136" s="356"/>
      <c r="DC136" s="356"/>
      <c r="DD136" s="356"/>
      <c r="DE136" s="356"/>
      <c r="DF136" s="356"/>
      <c r="DG136" s="356"/>
      <c r="DH136" s="356"/>
      <c r="DI136" s="356"/>
      <c r="DJ136" s="356"/>
      <c r="DK136" s="356"/>
      <c r="DL136" s="356"/>
      <c r="DM136" s="356"/>
      <c r="DN136" s="356"/>
      <c r="DO136" s="356"/>
      <c r="DP136" s="356"/>
      <c r="DQ136" s="356"/>
      <c r="DR136" s="356"/>
      <c r="DS136" s="356"/>
      <c r="DT136" s="356"/>
      <c r="DU136" s="356"/>
      <c r="DV136" s="356"/>
      <c r="DW136" s="356"/>
      <c r="DX136" s="356"/>
      <c r="DY136" s="356"/>
      <c r="DZ136" s="356"/>
      <c r="EA136" s="356"/>
      <c r="EB136" s="356"/>
      <c r="EC136" s="356"/>
      <c r="ED136" s="356"/>
      <c r="EE136" s="356"/>
      <c r="EF136" s="356"/>
      <c r="EG136" s="356"/>
      <c r="EH136" s="356"/>
      <c r="EI136" s="356"/>
      <c r="EJ136" s="356"/>
      <c r="EK136" s="356"/>
      <c r="EL136" s="356"/>
      <c r="EM136" s="356"/>
      <c r="EN136" s="356"/>
      <c r="EO136" s="356"/>
      <c r="EP136" s="356"/>
      <c r="EQ136" s="356"/>
      <c r="ER136" s="356"/>
      <c r="ES136" s="356"/>
      <c r="ET136" s="356"/>
      <c r="EU136" s="356"/>
      <c r="EV136" s="356"/>
      <c r="EW136" s="356"/>
      <c r="EX136" s="356"/>
      <c r="EY136" s="356"/>
      <c r="EZ136" s="356"/>
      <c r="FA136" s="356"/>
      <c r="FB136" s="356"/>
      <c r="FC136" s="356"/>
      <c r="FD136" s="356"/>
      <c r="FE136" s="356"/>
      <c r="FF136" s="356"/>
      <c r="FG136" s="356"/>
      <c r="FH136" s="356"/>
      <c r="FI136" s="356"/>
      <c r="FJ136" s="356"/>
      <c r="FK136" s="356"/>
      <c r="FL136" s="356"/>
      <c r="FM136" s="356"/>
      <c r="FN136" s="356"/>
      <c r="FO136" s="356"/>
      <c r="FP136" s="356"/>
      <c r="FQ136" s="356"/>
      <c r="FR136" s="356"/>
      <c r="FS136" s="356"/>
      <c r="FT136" s="356"/>
      <c r="FU136" s="356"/>
      <c r="FV136" s="356"/>
      <c r="FW136" s="356"/>
      <c r="FX136" s="356"/>
      <c r="FY136" s="356"/>
      <c r="FZ136" s="356"/>
      <c r="GA136" s="356"/>
      <c r="GB136" s="356"/>
      <c r="GC136" s="356"/>
      <c r="GD136" s="356"/>
      <c r="GE136" s="356"/>
      <c r="GF136" s="356"/>
      <c r="GG136" s="356"/>
      <c r="GH136" s="356"/>
      <c r="GI136" s="356"/>
      <c r="GJ136" s="356"/>
      <c r="GK136" s="356"/>
      <c r="GL136" s="356"/>
      <c r="GM136" s="356"/>
      <c r="GN136" s="356"/>
      <c r="GO136" s="356"/>
      <c r="GP136" s="356"/>
      <c r="GQ136" s="356"/>
      <c r="GR136" s="356"/>
      <c r="GS136" s="356"/>
      <c r="GT136" s="356"/>
      <c r="GU136" s="356"/>
      <c r="GV136" s="356"/>
      <c r="GW136" s="356"/>
      <c r="GX136" s="356"/>
      <c r="GY136" s="356"/>
      <c r="GZ136" s="356"/>
      <c r="HA136" s="356"/>
      <c r="HB136" s="356"/>
      <c r="HC136" s="356"/>
      <c r="HD136" s="356"/>
      <c r="HE136" s="356"/>
      <c r="HF136" s="356"/>
      <c r="HG136" s="356"/>
      <c r="HH136" s="356"/>
      <c r="HI136" s="356"/>
      <c r="HJ136" s="356"/>
      <c r="HK136" s="356"/>
      <c r="HL136" s="356"/>
      <c r="HM136" s="356"/>
      <c r="HN136" s="356"/>
      <c r="HO136" s="356"/>
      <c r="HP136" s="356"/>
      <c r="HQ136" s="356"/>
      <c r="HR136" s="356"/>
      <c r="HS136" s="356"/>
      <c r="HT136" s="356"/>
      <c r="HU136" s="356"/>
      <c r="HV136" s="356"/>
      <c r="HW136" s="356"/>
      <c r="HX136" s="356"/>
      <c r="HY136" s="356"/>
      <c r="HZ136" s="356"/>
      <c r="IA136" s="356"/>
      <c r="IB136" s="356"/>
      <c r="IC136" s="356"/>
      <c r="ID136" s="356"/>
      <c r="IE136" s="356"/>
      <c r="IF136" s="356"/>
      <c r="IG136" s="356"/>
      <c r="IH136" s="356"/>
      <c r="II136" s="356"/>
      <c r="IJ136" s="356"/>
      <c r="IK136" s="356"/>
      <c r="IL136" s="356"/>
      <c r="IM136" s="356"/>
      <c r="IN136" s="356"/>
      <c r="IO136" s="356"/>
      <c r="IP136" s="356"/>
      <c r="IQ136" s="356"/>
      <c r="IR136" s="356"/>
      <c r="IS136" s="356"/>
      <c r="IT136" s="356"/>
      <c r="IU136" s="356"/>
      <c r="IV136" s="356"/>
      <c r="IW136" s="356"/>
      <c r="IX136" s="356"/>
      <c r="IY136" s="356"/>
      <c r="IZ136" s="356"/>
      <c r="JA136" s="356"/>
      <c r="JB136" s="356"/>
      <c r="JC136" s="356"/>
      <c r="JD136" s="356"/>
      <c r="JE136" s="356"/>
      <c r="JF136" s="356"/>
      <c r="JG136" s="356"/>
      <c r="JH136" s="356"/>
      <c r="JI136" s="356"/>
      <c r="JJ136" s="356"/>
      <c r="JK136" s="356"/>
      <c r="JL136" s="356"/>
      <c r="JM136" s="356"/>
      <c r="JN136" s="356"/>
      <c r="JO136" s="356"/>
      <c r="JP136" s="356"/>
      <c r="JQ136" s="356"/>
      <c r="JR136" s="356"/>
      <c r="JS136" s="356"/>
      <c r="JT136" s="356"/>
      <c r="JU136" s="356"/>
      <c r="JV136" s="356"/>
      <c r="JW136" s="356"/>
      <c r="JX136" s="356"/>
      <c r="JY136" s="356"/>
      <c r="JZ136" s="356"/>
      <c r="KA136" s="356"/>
      <c r="KB136" s="356"/>
      <c r="KC136" s="356"/>
      <c r="KD136" s="356"/>
      <c r="KE136" s="356"/>
      <c r="KF136" s="356"/>
      <c r="KG136" s="356"/>
      <c r="KH136" s="356"/>
      <c r="KI136" s="356"/>
      <c r="KJ136" s="356"/>
      <c r="KK136" s="356"/>
      <c r="KL136" s="356"/>
      <c r="KM136" s="356"/>
      <c r="KN136" s="356"/>
      <c r="KO136" s="356"/>
      <c r="KP136" s="356"/>
      <c r="KQ136" s="356"/>
      <c r="KR136" s="356"/>
      <c r="KS136" s="356"/>
      <c r="KT136" s="356"/>
      <c r="KU136" s="356"/>
      <c r="KV136" s="356"/>
      <c r="KW136" s="356"/>
      <c r="KX136" s="356"/>
      <c r="KY136" s="356"/>
      <c r="KZ136" s="356"/>
      <c r="LA136" s="356"/>
      <c r="LB136" s="356"/>
      <c r="LC136" s="356"/>
      <c r="LD136" s="356"/>
      <c r="LE136" s="356"/>
      <c r="LF136" s="356"/>
      <c r="LG136" s="356"/>
      <c r="LH136" s="356"/>
      <c r="LI136" s="356"/>
      <c r="LJ136" s="356"/>
      <c r="LK136" s="356"/>
      <c r="LL136" s="356"/>
      <c r="LM136" s="356"/>
      <c r="LN136" s="356"/>
      <c r="LO136" s="356"/>
      <c r="LP136" s="356"/>
      <c r="LQ136" s="356"/>
      <c r="LR136" s="356"/>
      <c r="LS136" s="356"/>
      <c r="LT136" s="356"/>
      <c r="LU136" s="356"/>
      <c r="LV136" s="356"/>
      <c r="LW136" s="356"/>
      <c r="LX136" s="356"/>
      <c r="LY136" s="356"/>
      <c r="LZ136" s="356"/>
      <c r="MA136" s="356"/>
      <c r="MB136" s="356"/>
      <c r="MC136" s="356"/>
      <c r="MD136" s="356"/>
      <c r="ME136" s="356"/>
      <c r="MF136" s="356"/>
      <c r="MG136" s="356"/>
      <c r="MH136" s="356"/>
      <c r="MI136" s="356"/>
      <c r="MJ136" s="356"/>
      <c r="MK136" s="356"/>
      <c r="ML136" s="356"/>
      <c r="MM136" s="356"/>
      <c r="MN136" s="356"/>
      <c r="MO136" s="356"/>
      <c r="MP136" s="356"/>
      <c r="MQ136" s="356"/>
      <c r="MR136" s="356"/>
      <c r="MS136" s="356"/>
      <c r="MT136" s="356"/>
      <c r="MU136" s="356"/>
      <c r="MV136" s="356"/>
      <c r="MW136" s="356"/>
      <c r="MX136" s="356"/>
      <c r="MY136" s="356"/>
      <c r="MZ136" s="356"/>
      <c r="NA136" s="356"/>
      <c r="NB136" s="356"/>
      <c r="NC136" s="356"/>
      <c r="ND136" s="356"/>
      <c r="NE136" s="356"/>
      <c r="NF136" s="356"/>
      <c r="NG136" s="356"/>
      <c r="NH136" s="356"/>
      <c r="NI136" s="356"/>
      <c r="NJ136" s="356"/>
      <c r="NK136" s="356"/>
      <c r="NL136" s="356"/>
      <c r="NM136" s="356"/>
      <c r="NN136" s="356"/>
      <c r="NO136" s="356"/>
      <c r="NP136" s="356"/>
      <c r="NQ136" s="356"/>
      <c r="NR136" s="356"/>
      <c r="NS136" s="356"/>
      <c r="NT136" s="356"/>
      <c r="NU136" s="356"/>
      <c r="NV136" s="356"/>
      <c r="NW136" s="356"/>
      <c r="NX136" s="356"/>
      <c r="NY136" s="356"/>
      <c r="NZ136" s="356"/>
      <c r="OA136" s="356"/>
      <c r="OB136" s="356"/>
      <c r="OC136" s="356"/>
      <c r="OD136" s="356"/>
      <c r="OE136" s="356"/>
      <c r="OF136" s="356"/>
      <c r="OG136" s="356"/>
      <c r="OH136" s="356"/>
      <c r="OI136" s="356"/>
      <c r="OJ136" s="356"/>
      <c r="OK136" s="356"/>
      <c r="OL136" s="356"/>
      <c r="OM136" s="356"/>
      <c r="ON136" s="356"/>
      <c r="OO136" s="356"/>
      <c r="OP136" s="356"/>
      <c r="OQ136" s="356"/>
      <c r="OR136" s="356"/>
      <c r="OS136" s="356"/>
      <c r="OT136" s="356"/>
      <c r="OU136" s="356"/>
      <c r="OV136" s="356"/>
      <c r="OW136" s="356"/>
      <c r="OX136" s="356"/>
      <c r="OY136" s="356"/>
      <c r="OZ136" s="356"/>
      <c r="PA136" s="356"/>
      <c r="PB136" s="356"/>
      <c r="PC136" s="356"/>
      <c r="PD136" s="356"/>
      <c r="PE136" s="356"/>
      <c r="PF136" s="356"/>
      <c r="PG136" s="356"/>
      <c r="PH136" s="356"/>
      <c r="PI136" s="356"/>
      <c r="PJ136" s="356"/>
      <c r="PK136" s="356"/>
      <c r="PL136" s="356"/>
      <c r="PM136" s="356"/>
      <c r="PN136" s="356"/>
      <c r="PO136" s="356"/>
      <c r="PP136" s="356"/>
      <c r="PQ136" s="356"/>
      <c r="PR136" s="356"/>
      <c r="PS136" s="356"/>
      <c r="PT136" s="356"/>
      <c r="PU136" s="356"/>
      <c r="PV136" s="356"/>
      <c r="PW136" s="356"/>
      <c r="PX136" s="356"/>
      <c r="PY136" s="356"/>
      <c r="PZ136" s="356"/>
      <c r="QA136" s="356"/>
      <c r="QB136" s="356"/>
      <c r="QC136" s="356"/>
      <c r="QD136" s="356"/>
      <c r="QE136" s="356"/>
      <c r="QF136" s="356"/>
      <c r="QG136" s="356"/>
      <c r="QH136" s="356"/>
      <c r="QI136" s="356"/>
      <c r="QJ136" s="356"/>
      <c r="QK136" s="356"/>
      <c r="QL136" s="356"/>
      <c r="QM136" s="356"/>
      <c r="QN136" s="356"/>
      <c r="QO136" s="356"/>
      <c r="QP136" s="356"/>
      <c r="QQ136" s="356"/>
      <c r="QR136" s="356"/>
      <c r="QS136" s="356"/>
      <c r="QT136" s="356"/>
      <c r="QU136" s="356"/>
      <c r="QV136" s="356"/>
      <c r="QW136" s="356"/>
      <c r="QX136" s="356"/>
      <c r="QY136" s="356"/>
      <c r="QZ136" s="356"/>
      <c r="RA136" s="356"/>
      <c r="RB136" s="356"/>
      <c r="RC136" s="356"/>
      <c r="RD136" s="356"/>
      <c r="RE136" s="356"/>
      <c r="RF136" s="356"/>
      <c r="RG136" s="356"/>
      <c r="RH136" s="356"/>
      <c r="RI136" s="356"/>
      <c r="RJ136" s="356"/>
      <c r="RK136" s="356"/>
      <c r="RL136" s="356"/>
      <c r="RM136" s="356"/>
      <c r="RN136" s="356"/>
      <c r="RO136" s="356"/>
      <c r="RP136" s="356"/>
      <c r="RQ136" s="356"/>
      <c r="RR136" s="356"/>
      <c r="RS136" s="356"/>
      <c r="RT136" s="356"/>
      <c r="RU136" s="356"/>
      <c r="RV136" s="356"/>
      <c r="RW136" s="356"/>
      <c r="RX136" s="356"/>
      <c r="RY136" s="356"/>
      <c r="RZ136" s="356"/>
      <c r="SA136" s="356"/>
      <c r="SB136" s="356"/>
      <c r="SC136" s="356"/>
      <c r="SD136" s="356"/>
      <c r="SE136" s="356"/>
      <c r="SF136" s="356"/>
      <c r="SG136" s="356"/>
      <c r="SH136" s="356"/>
      <c r="SI136" s="356"/>
      <c r="SJ136" s="356"/>
      <c r="SK136" s="356"/>
      <c r="SL136" s="356"/>
      <c r="SM136" s="356"/>
      <c r="SN136" s="356"/>
      <c r="SO136" s="356"/>
      <c r="SP136" s="356"/>
      <c r="SQ136" s="356"/>
      <c r="SR136" s="356"/>
      <c r="SS136" s="356"/>
      <c r="ST136" s="356"/>
      <c r="SU136" s="356"/>
      <c r="SV136" s="356"/>
      <c r="SW136" s="356"/>
      <c r="SX136" s="356"/>
      <c r="SY136" s="356"/>
      <c r="SZ136" s="356"/>
      <c r="TA136" s="356"/>
      <c r="TB136" s="356"/>
      <c r="TC136" s="356"/>
      <c r="TD136" s="356"/>
      <c r="TE136" s="356"/>
      <c r="TF136" s="356"/>
      <c r="TG136" s="356"/>
      <c r="TH136" s="356"/>
      <c r="TI136" s="356"/>
      <c r="TJ136" s="356"/>
      <c r="TK136" s="356"/>
      <c r="TL136" s="356"/>
      <c r="TM136" s="356"/>
      <c r="TN136" s="356"/>
      <c r="TO136" s="356"/>
      <c r="TP136" s="356"/>
      <c r="TQ136" s="356"/>
      <c r="TR136" s="356"/>
      <c r="TS136" s="356"/>
      <c r="TT136" s="356"/>
      <c r="TU136" s="356"/>
      <c r="TV136" s="356"/>
      <c r="TW136" s="356"/>
      <c r="TX136" s="356"/>
      <c r="TY136" s="356"/>
      <c r="TZ136" s="356"/>
      <c r="UA136" s="356"/>
      <c r="UB136" s="356"/>
      <c r="UC136" s="356"/>
      <c r="UD136" s="356"/>
      <c r="UE136" s="356"/>
      <c r="UF136" s="356"/>
      <c r="UG136" s="356"/>
      <c r="UH136" s="356"/>
      <c r="UI136" s="356"/>
      <c r="UJ136" s="356"/>
      <c r="UK136" s="356"/>
      <c r="UL136" s="356"/>
      <c r="UM136" s="356"/>
      <c r="UN136" s="356"/>
      <c r="UO136" s="356"/>
      <c r="UP136" s="356"/>
      <c r="UQ136" s="356"/>
      <c r="UR136" s="356"/>
      <c r="US136" s="356"/>
      <c r="UT136" s="356"/>
      <c r="UU136" s="356"/>
      <c r="UV136" s="356"/>
      <c r="UW136" s="356"/>
      <c r="UX136" s="356"/>
      <c r="UY136" s="356"/>
      <c r="UZ136" s="356"/>
      <c r="VA136" s="356"/>
      <c r="VB136" s="356"/>
      <c r="VC136" s="356"/>
      <c r="VD136" s="356"/>
      <c r="VE136" s="356"/>
      <c r="VF136" s="356"/>
      <c r="VG136" s="356"/>
      <c r="VH136" s="356"/>
      <c r="VI136" s="356"/>
      <c r="VJ136" s="356"/>
      <c r="VK136" s="356"/>
      <c r="VL136" s="356"/>
      <c r="VM136" s="356"/>
      <c r="VN136" s="356"/>
      <c r="VO136" s="356"/>
      <c r="VP136" s="356"/>
      <c r="VQ136" s="356"/>
      <c r="VR136" s="356"/>
      <c r="VS136" s="356"/>
      <c r="VT136" s="356"/>
      <c r="VU136" s="356"/>
      <c r="VV136" s="356"/>
      <c r="VW136" s="356"/>
      <c r="VX136" s="356"/>
      <c r="VY136" s="356"/>
      <c r="VZ136" s="356"/>
      <c r="WA136" s="356"/>
      <c r="WB136" s="356"/>
      <c r="WC136" s="356"/>
      <c r="WD136" s="356"/>
      <c r="WE136" s="356"/>
      <c r="WF136" s="356"/>
      <c r="WG136" s="356"/>
      <c r="WH136" s="356"/>
      <c r="WI136" s="356"/>
      <c r="WJ136" s="356"/>
      <c r="WK136" s="356"/>
      <c r="WL136" s="356"/>
      <c r="WM136" s="356"/>
      <c r="WN136" s="356"/>
      <c r="WO136" s="356"/>
      <c r="WP136" s="356"/>
      <c r="WQ136" s="356"/>
      <c r="WR136" s="356"/>
      <c r="WS136" s="356"/>
      <c r="WT136" s="356"/>
      <c r="WU136" s="356"/>
      <c r="WV136" s="356"/>
      <c r="WW136" s="356"/>
      <c r="WX136" s="356"/>
      <c r="WY136" s="356"/>
      <c r="WZ136" s="356"/>
      <c r="XA136" s="356"/>
      <c r="XB136" s="356"/>
      <c r="XC136" s="356"/>
      <c r="XD136" s="356"/>
      <c r="XE136" s="356"/>
      <c r="XF136" s="356"/>
      <c r="XG136" s="356"/>
      <c r="XH136" s="356"/>
      <c r="XI136" s="356"/>
      <c r="XJ136" s="356"/>
      <c r="XK136" s="356"/>
      <c r="XL136" s="356"/>
      <c r="XM136" s="356"/>
      <c r="XN136" s="356"/>
      <c r="XO136" s="356"/>
      <c r="XP136" s="356"/>
      <c r="XQ136" s="356"/>
      <c r="XR136" s="356"/>
      <c r="XS136" s="356"/>
      <c r="XT136" s="356"/>
      <c r="XU136" s="356"/>
      <c r="XV136" s="356"/>
      <c r="XW136" s="356"/>
      <c r="XX136" s="356"/>
      <c r="XY136" s="356"/>
      <c r="XZ136" s="356"/>
      <c r="YA136" s="356"/>
      <c r="YB136" s="356"/>
      <c r="YC136" s="356"/>
      <c r="YD136" s="356"/>
      <c r="YE136" s="356"/>
      <c r="YF136" s="356"/>
      <c r="YG136" s="356"/>
      <c r="YH136" s="356"/>
      <c r="YI136" s="356"/>
      <c r="YJ136" s="356"/>
      <c r="YK136" s="356"/>
      <c r="YL136" s="356"/>
      <c r="YM136" s="356"/>
      <c r="YN136" s="356"/>
      <c r="YO136" s="356"/>
      <c r="YP136" s="356"/>
      <c r="YQ136" s="356"/>
      <c r="YR136" s="356"/>
      <c r="YS136" s="356"/>
      <c r="YT136" s="356"/>
      <c r="YU136" s="356"/>
      <c r="YV136" s="356"/>
      <c r="YW136" s="356"/>
      <c r="YX136" s="356"/>
      <c r="YY136" s="356"/>
      <c r="YZ136" s="356"/>
      <c r="ZA136" s="356"/>
      <c r="ZB136" s="356"/>
      <c r="ZC136" s="356"/>
      <c r="ZD136" s="356"/>
      <c r="ZE136" s="356"/>
      <c r="ZF136" s="356"/>
      <c r="ZG136" s="356"/>
      <c r="ZH136" s="356"/>
      <c r="ZI136" s="356"/>
      <c r="ZJ136" s="356"/>
      <c r="ZK136" s="356"/>
      <c r="ZL136" s="356"/>
      <c r="ZM136" s="356"/>
      <c r="ZN136" s="356"/>
      <c r="ZO136" s="356"/>
      <c r="ZP136" s="356"/>
      <c r="ZQ136" s="356"/>
      <c r="ZR136" s="356"/>
      <c r="ZS136" s="356"/>
      <c r="ZT136" s="356"/>
      <c r="ZU136" s="356"/>
      <c r="ZV136" s="356"/>
      <c r="ZW136" s="356"/>
      <c r="ZX136" s="356"/>
      <c r="ZY136" s="356"/>
      <c r="ZZ136" s="356"/>
      <c r="AAA136" s="356"/>
      <c r="AAB136" s="356"/>
      <c r="AAC136" s="356"/>
      <c r="AAD136" s="356"/>
      <c r="AAE136" s="356"/>
      <c r="AAF136" s="356"/>
      <c r="AAG136" s="356"/>
      <c r="AAH136" s="356"/>
      <c r="AAI136" s="356"/>
      <c r="AAJ136" s="356"/>
      <c r="AAK136" s="356"/>
      <c r="AAL136" s="356"/>
      <c r="AAM136" s="356"/>
      <c r="AAN136" s="356"/>
      <c r="AAO136" s="356"/>
      <c r="AAP136" s="356"/>
      <c r="AAQ136" s="356"/>
      <c r="AAR136" s="356"/>
      <c r="AAS136" s="356"/>
      <c r="AAT136" s="356"/>
      <c r="AAU136" s="356"/>
      <c r="AAV136" s="356"/>
      <c r="AAW136" s="356"/>
      <c r="AAX136" s="356"/>
      <c r="AAY136" s="356"/>
      <c r="AAZ136" s="356"/>
      <c r="ABA136" s="356"/>
      <c r="ABB136" s="356"/>
      <c r="ABC136" s="356"/>
      <c r="ABD136" s="356"/>
      <c r="ABE136" s="356"/>
      <c r="ABF136" s="356"/>
      <c r="ABG136" s="356"/>
      <c r="ABH136" s="356"/>
      <c r="ABI136" s="356"/>
      <c r="ABJ136" s="356"/>
      <c r="ABK136" s="356"/>
      <c r="ABL136" s="356"/>
      <c r="ABM136" s="356"/>
      <c r="ABN136" s="356"/>
      <c r="ABO136" s="356"/>
      <c r="ABP136" s="356"/>
      <c r="ABQ136" s="356"/>
      <c r="ABR136" s="356"/>
      <c r="ABS136" s="356"/>
      <c r="ABT136" s="356"/>
      <c r="ABU136" s="356"/>
      <c r="ABV136" s="356"/>
      <c r="ABW136" s="356"/>
      <c r="ABX136" s="356"/>
      <c r="ABY136" s="356"/>
      <c r="ABZ136" s="356"/>
      <c r="ACA136" s="356"/>
      <c r="ACB136" s="356"/>
      <c r="ACC136" s="356"/>
      <c r="ACD136" s="356"/>
      <c r="ACE136" s="356"/>
      <c r="ACF136" s="356"/>
      <c r="ACG136" s="356"/>
      <c r="ACH136" s="356"/>
      <c r="ACI136" s="356"/>
      <c r="ACJ136" s="356"/>
      <c r="ACK136" s="356"/>
      <c r="ACL136" s="356"/>
      <c r="ACM136" s="356"/>
      <c r="ACN136" s="356"/>
      <c r="ACO136" s="356"/>
      <c r="ACP136" s="356"/>
      <c r="ACQ136" s="356"/>
      <c r="ACR136" s="356"/>
      <c r="ACS136" s="356"/>
      <c r="ACT136" s="356"/>
      <c r="ACU136" s="356"/>
      <c r="ACV136" s="356"/>
      <c r="ACW136" s="356"/>
      <c r="ACX136" s="356"/>
      <c r="ACY136" s="356"/>
      <c r="ACZ136" s="356"/>
      <c r="ADA136" s="356"/>
      <c r="ADB136" s="356"/>
      <c r="ADC136" s="356"/>
      <c r="ADD136" s="356"/>
      <c r="ADE136" s="356"/>
      <c r="ADF136" s="356"/>
      <c r="ADG136" s="356"/>
      <c r="ADH136" s="356"/>
      <c r="ADI136" s="356"/>
      <c r="ADJ136" s="356"/>
      <c r="ADK136" s="356"/>
      <c r="ADL136" s="356"/>
      <c r="ADM136" s="356"/>
      <c r="ADN136" s="356"/>
      <c r="ADO136" s="356"/>
      <c r="ADP136" s="356"/>
      <c r="ADQ136" s="356"/>
      <c r="ADR136" s="356"/>
      <c r="ADS136" s="356"/>
      <c r="ADT136" s="356"/>
      <c r="ADU136" s="356"/>
      <c r="ADV136" s="356"/>
      <c r="ADW136" s="356"/>
      <c r="ADX136" s="356"/>
      <c r="ADY136" s="356"/>
      <c r="ADZ136" s="356"/>
      <c r="AEA136" s="356"/>
      <c r="AEB136" s="356"/>
      <c r="AEC136" s="356"/>
      <c r="AED136" s="356"/>
      <c r="AEE136" s="356"/>
      <c r="AEF136" s="356"/>
      <c r="AEG136" s="356"/>
      <c r="AEH136" s="356"/>
      <c r="AEI136" s="356"/>
      <c r="AEJ136" s="356"/>
      <c r="AEK136" s="356"/>
      <c r="AEL136" s="356"/>
      <c r="AEM136" s="356"/>
      <c r="AEN136" s="356"/>
      <c r="AEO136" s="356"/>
      <c r="AEP136" s="356"/>
      <c r="AEQ136" s="356"/>
      <c r="AER136" s="356"/>
      <c r="AES136" s="356"/>
      <c r="AET136" s="356"/>
      <c r="AEU136" s="356"/>
      <c r="AEV136" s="356"/>
      <c r="AEW136" s="356"/>
      <c r="AEX136" s="356"/>
      <c r="AEY136" s="356"/>
      <c r="AEZ136" s="356"/>
      <c r="AFA136" s="356"/>
      <c r="AFB136" s="356"/>
      <c r="AFC136" s="356"/>
      <c r="AFD136" s="356"/>
      <c r="AFE136" s="356"/>
      <c r="AFF136" s="356"/>
      <c r="AFG136" s="356"/>
      <c r="AFH136" s="356"/>
      <c r="AFI136" s="356"/>
      <c r="AFJ136" s="356"/>
      <c r="AFK136" s="356"/>
      <c r="AFL136" s="356"/>
      <c r="AFM136" s="356"/>
      <c r="AFN136" s="356"/>
      <c r="AFO136" s="356"/>
      <c r="AFP136" s="356"/>
      <c r="AFQ136" s="356"/>
      <c r="AFR136" s="356"/>
      <c r="AFS136" s="356"/>
      <c r="AFT136" s="356"/>
      <c r="AFU136" s="356"/>
      <c r="AFV136" s="356"/>
      <c r="AFW136" s="356"/>
      <c r="AFX136" s="356"/>
      <c r="AFY136" s="356"/>
      <c r="AFZ136" s="356"/>
      <c r="AGA136" s="356"/>
    </row>
    <row r="137" spans="1:859" s="261" customFormat="1" ht="33.950000000000003" customHeight="1" x14ac:dyDescent="0.2">
      <c r="A137" s="25" t="str">
        <f ca="1">IF((O137="X"),"■",IF(OR((O137&gt;=120),(O137="N/A")),"▲",IF(AND((O137&gt;=90),(O137&lt;120)),"►",IF(AND((O137&lt;90),(O137&gt;=0)),"◄",IF((O137&lt;0),"▼","")))))</f>
        <v>■</v>
      </c>
      <c r="B137" s="75" t="s">
        <v>20</v>
      </c>
      <c r="C137" s="75" t="s">
        <v>692</v>
      </c>
      <c r="D137" s="75" t="s">
        <v>22</v>
      </c>
      <c r="E137" s="75" t="s">
        <v>693</v>
      </c>
      <c r="F137" s="75" t="s">
        <v>694</v>
      </c>
      <c r="G137" s="146" t="s">
        <v>695</v>
      </c>
      <c r="H137" s="81" t="s">
        <v>696</v>
      </c>
      <c r="I137" s="76">
        <v>35644</v>
      </c>
      <c r="J137" s="133"/>
      <c r="K137" s="133"/>
      <c r="L137" s="75" t="s">
        <v>519</v>
      </c>
      <c r="M137" s="204"/>
      <c r="N137" s="84">
        <v>40729</v>
      </c>
      <c r="O137" s="75" t="str">
        <f ca="1">IF((N137="INDETERMINADO"),"N/A",IF((L137="ENCERRADO"),"X",(N137-TODAY())))</f>
        <v>X</v>
      </c>
      <c r="P137" s="75" t="s">
        <v>101</v>
      </c>
      <c r="Q137" s="82" t="s">
        <v>691</v>
      </c>
      <c r="R137" s="75" t="s">
        <v>30</v>
      </c>
      <c r="S137" s="75" t="s">
        <v>30</v>
      </c>
      <c r="T137" s="75" t="s">
        <v>30</v>
      </c>
      <c r="U137" s="75" t="s">
        <v>30</v>
      </c>
      <c r="V137" s="75" t="str">
        <f>HYPERLINK("www.emater.df.gov.br","VISUALIZAR")</f>
        <v>VISUALIZAR</v>
      </c>
      <c r="W137" s="184"/>
      <c r="X137" s="357"/>
      <c r="Y137" s="357"/>
      <c r="Z137" s="357"/>
      <c r="AA137" s="357"/>
      <c r="AB137" s="358"/>
      <c r="AC137" s="358"/>
      <c r="AD137" s="358"/>
      <c r="AE137" s="358"/>
      <c r="AF137" s="358"/>
      <c r="AG137" s="358"/>
      <c r="AH137" s="359"/>
      <c r="AI137" s="359"/>
      <c r="AJ137" s="359"/>
      <c r="AK137" s="359"/>
      <c r="AL137" s="359"/>
      <c r="AM137" s="359"/>
      <c r="AN137" s="359"/>
      <c r="AO137" s="359"/>
      <c r="AP137" s="359"/>
      <c r="AQ137" s="359"/>
      <c r="AR137" s="359"/>
      <c r="AS137" s="359"/>
      <c r="AT137" s="359"/>
      <c r="AU137" s="359"/>
      <c r="AV137" s="359"/>
      <c r="AW137" s="359"/>
      <c r="AX137" s="359"/>
      <c r="AY137" s="359"/>
      <c r="AZ137" s="359"/>
      <c r="BA137" s="359"/>
      <c r="BB137" s="359"/>
      <c r="BC137" s="359"/>
      <c r="BD137" s="359"/>
      <c r="BE137" s="359"/>
      <c r="BF137" s="359"/>
      <c r="BG137" s="359"/>
      <c r="BH137" s="359"/>
      <c r="BI137" s="359"/>
      <c r="BJ137" s="359"/>
      <c r="BK137" s="359"/>
      <c r="BL137" s="359"/>
      <c r="BM137" s="359"/>
      <c r="BN137" s="359"/>
      <c r="BO137" s="359"/>
      <c r="BP137" s="359"/>
      <c r="BQ137" s="359"/>
      <c r="BR137" s="359"/>
      <c r="BS137" s="359"/>
      <c r="BT137" s="359"/>
      <c r="BU137" s="359"/>
      <c r="BV137" s="359"/>
      <c r="BW137" s="359"/>
      <c r="BX137" s="359"/>
      <c r="BY137" s="359"/>
      <c r="BZ137" s="359"/>
      <c r="CA137" s="359"/>
      <c r="CB137" s="359"/>
      <c r="CC137" s="359"/>
      <c r="CD137" s="359"/>
      <c r="CE137" s="359"/>
      <c r="CF137" s="359"/>
      <c r="CG137" s="359"/>
      <c r="CH137" s="359"/>
      <c r="CI137" s="359"/>
      <c r="CJ137" s="359"/>
      <c r="CK137" s="359"/>
      <c r="CL137" s="359"/>
      <c r="CM137" s="359"/>
      <c r="CN137" s="359"/>
      <c r="CO137" s="359"/>
      <c r="CP137" s="359"/>
      <c r="CQ137" s="359"/>
      <c r="CR137" s="359"/>
      <c r="CS137" s="359"/>
      <c r="CT137" s="359"/>
      <c r="CU137" s="359"/>
      <c r="CV137" s="359"/>
      <c r="CW137" s="359"/>
      <c r="CX137" s="359"/>
      <c r="CY137" s="359"/>
      <c r="CZ137" s="356"/>
      <c r="DA137" s="356"/>
      <c r="DB137" s="356"/>
      <c r="DC137" s="356"/>
      <c r="DD137" s="356"/>
      <c r="DE137" s="356"/>
      <c r="DF137" s="356"/>
      <c r="DG137" s="356"/>
      <c r="DH137" s="356"/>
      <c r="DI137" s="356"/>
      <c r="DJ137" s="356"/>
      <c r="DK137" s="356"/>
      <c r="DL137" s="356"/>
      <c r="DM137" s="356"/>
      <c r="DN137" s="356"/>
      <c r="DO137" s="356"/>
      <c r="DP137" s="356"/>
      <c r="DQ137" s="356"/>
      <c r="DR137" s="356"/>
      <c r="DS137" s="356"/>
      <c r="DT137" s="356"/>
      <c r="DU137" s="356"/>
      <c r="DV137" s="356"/>
      <c r="DW137" s="356"/>
      <c r="DX137" s="356"/>
      <c r="DY137" s="356"/>
      <c r="DZ137" s="356"/>
      <c r="EA137" s="356"/>
      <c r="EB137" s="356"/>
      <c r="EC137" s="356"/>
      <c r="ED137" s="356"/>
      <c r="EE137" s="356"/>
      <c r="EF137" s="356"/>
      <c r="EG137" s="356"/>
      <c r="EH137" s="356"/>
      <c r="EI137" s="356"/>
      <c r="EJ137" s="356"/>
      <c r="EK137" s="356"/>
      <c r="EL137" s="356"/>
      <c r="EM137" s="356"/>
      <c r="EN137" s="356"/>
      <c r="EO137" s="356"/>
      <c r="EP137" s="356"/>
      <c r="EQ137" s="356"/>
      <c r="ER137" s="356"/>
      <c r="ES137" s="356"/>
      <c r="ET137" s="356"/>
      <c r="EU137" s="356"/>
      <c r="EV137" s="356"/>
      <c r="EW137" s="356"/>
      <c r="EX137" s="356"/>
      <c r="EY137" s="356"/>
      <c r="EZ137" s="356"/>
      <c r="FA137" s="356"/>
      <c r="FB137" s="356"/>
      <c r="FC137" s="356"/>
      <c r="FD137" s="356"/>
      <c r="FE137" s="356"/>
      <c r="FF137" s="356"/>
      <c r="FG137" s="356"/>
      <c r="FH137" s="356"/>
      <c r="FI137" s="356"/>
      <c r="FJ137" s="356"/>
      <c r="FK137" s="356"/>
      <c r="FL137" s="356"/>
      <c r="FM137" s="356"/>
      <c r="FN137" s="356"/>
      <c r="FO137" s="356"/>
      <c r="FP137" s="356"/>
      <c r="FQ137" s="356"/>
      <c r="FR137" s="356"/>
      <c r="FS137" s="356"/>
      <c r="FT137" s="356"/>
      <c r="FU137" s="356"/>
      <c r="FV137" s="356"/>
      <c r="FW137" s="356"/>
      <c r="FX137" s="356"/>
      <c r="FY137" s="356"/>
      <c r="FZ137" s="356"/>
      <c r="GA137" s="356"/>
      <c r="GB137" s="356"/>
      <c r="GC137" s="356"/>
      <c r="GD137" s="356"/>
      <c r="GE137" s="356"/>
      <c r="GF137" s="356"/>
      <c r="GG137" s="356"/>
      <c r="GH137" s="356"/>
      <c r="GI137" s="356"/>
      <c r="GJ137" s="356"/>
      <c r="GK137" s="356"/>
      <c r="GL137" s="356"/>
      <c r="GM137" s="356"/>
      <c r="GN137" s="356"/>
      <c r="GO137" s="356"/>
      <c r="GP137" s="356"/>
      <c r="GQ137" s="356"/>
      <c r="GR137" s="356"/>
      <c r="GS137" s="356"/>
      <c r="GT137" s="356"/>
      <c r="GU137" s="356"/>
      <c r="GV137" s="356"/>
      <c r="GW137" s="356"/>
      <c r="GX137" s="356"/>
      <c r="GY137" s="356"/>
      <c r="GZ137" s="356"/>
      <c r="HA137" s="356"/>
      <c r="HB137" s="356"/>
      <c r="HC137" s="356"/>
      <c r="HD137" s="356"/>
      <c r="HE137" s="356"/>
      <c r="HF137" s="356"/>
      <c r="HG137" s="356"/>
      <c r="HH137" s="356"/>
      <c r="HI137" s="356"/>
      <c r="HJ137" s="356"/>
      <c r="HK137" s="356"/>
      <c r="HL137" s="356"/>
      <c r="HM137" s="356"/>
      <c r="HN137" s="356"/>
      <c r="HO137" s="356"/>
      <c r="HP137" s="356"/>
      <c r="HQ137" s="356"/>
      <c r="HR137" s="356"/>
      <c r="HS137" s="356"/>
      <c r="HT137" s="356"/>
      <c r="HU137" s="356"/>
      <c r="HV137" s="356"/>
      <c r="HW137" s="356"/>
      <c r="HX137" s="356"/>
      <c r="HY137" s="356"/>
      <c r="HZ137" s="356"/>
      <c r="IA137" s="356"/>
      <c r="IB137" s="356"/>
      <c r="IC137" s="356"/>
      <c r="ID137" s="356"/>
      <c r="IE137" s="356"/>
      <c r="IF137" s="356"/>
      <c r="IG137" s="356"/>
      <c r="IH137" s="356"/>
      <c r="II137" s="356"/>
      <c r="IJ137" s="356"/>
      <c r="IK137" s="356"/>
      <c r="IL137" s="356"/>
      <c r="IM137" s="356"/>
      <c r="IN137" s="356"/>
      <c r="IO137" s="356"/>
      <c r="IP137" s="356"/>
      <c r="IQ137" s="356"/>
      <c r="IR137" s="356"/>
      <c r="IS137" s="356"/>
      <c r="IT137" s="356"/>
      <c r="IU137" s="356"/>
      <c r="IV137" s="356"/>
      <c r="IW137" s="356"/>
      <c r="IX137" s="356"/>
      <c r="IY137" s="356"/>
      <c r="IZ137" s="356"/>
      <c r="JA137" s="356"/>
      <c r="JB137" s="356"/>
      <c r="JC137" s="356"/>
      <c r="JD137" s="356"/>
      <c r="JE137" s="356"/>
      <c r="JF137" s="356"/>
      <c r="JG137" s="356"/>
      <c r="JH137" s="356"/>
      <c r="JI137" s="356"/>
      <c r="JJ137" s="356"/>
      <c r="JK137" s="356"/>
      <c r="JL137" s="356"/>
      <c r="JM137" s="356"/>
      <c r="JN137" s="356"/>
      <c r="JO137" s="356"/>
      <c r="JP137" s="356"/>
      <c r="JQ137" s="356"/>
      <c r="JR137" s="356"/>
      <c r="JS137" s="356"/>
      <c r="JT137" s="356"/>
      <c r="JU137" s="356"/>
      <c r="JV137" s="356"/>
      <c r="JW137" s="356"/>
      <c r="JX137" s="356"/>
      <c r="JY137" s="356"/>
      <c r="JZ137" s="356"/>
      <c r="KA137" s="356"/>
      <c r="KB137" s="356"/>
      <c r="KC137" s="356"/>
      <c r="KD137" s="356"/>
      <c r="KE137" s="356"/>
      <c r="KF137" s="356"/>
      <c r="KG137" s="356"/>
      <c r="KH137" s="356"/>
      <c r="KI137" s="356"/>
      <c r="KJ137" s="356"/>
      <c r="KK137" s="356"/>
      <c r="KL137" s="356"/>
      <c r="KM137" s="356"/>
      <c r="KN137" s="356"/>
      <c r="KO137" s="356"/>
      <c r="KP137" s="356"/>
      <c r="KQ137" s="356"/>
      <c r="KR137" s="356"/>
      <c r="KS137" s="356"/>
      <c r="KT137" s="356"/>
      <c r="KU137" s="356"/>
      <c r="KV137" s="356"/>
      <c r="KW137" s="356"/>
      <c r="KX137" s="356"/>
      <c r="KY137" s="356"/>
      <c r="KZ137" s="356"/>
      <c r="LA137" s="356"/>
      <c r="LB137" s="356"/>
      <c r="LC137" s="356"/>
      <c r="LD137" s="356"/>
      <c r="LE137" s="356"/>
      <c r="LF137" s="356"/>
      <c r="LG137" s="356"/>
      <c r="LH137" s="356"/>
      <c r="LI137" s="356"/>
      <c r="LJ137" s="356"/>
      <c r="LK137" s="356"/>
      <c r="LL137" s="356"/>
      <c r="LM137" s="356"/>
      <c r="LN137" s="356"/>
      <c r="LO137" s="356"/>
      <c r="LP137" s="356"/>
      <c r="LQ137" s="356"/>
      <c r="LR137" s="356"/>
      <c r="LS137" s="356"/>
      <c r="LT137" s="356"/>
      <c r="LU137" s="356"/>
      <c r="LV137" s="356"/>
      <c r="LW137" s="356"/>
      <c r="LX137" s="356"/>
      <c r="LY137" s="356"/>
      <c r="LZ137" s="356"/>
      <c r="MA137" s="356"/>
      <c r="MB137" s="356"/>
      <c r="MC137" s="356"/>
      <c r="MD137" s="356"/>
      <c r="ME137" s="356"/>
      <c r="MF137" s="356"/>
      <c r="MG137" s="356"/>
      <c r="MH137" s="356"/>
      <c r="MI137" s="356"/>
      <c r="MJ137" s="356"/>
      <c r="MK137" s="356"/>
      <c r="ML137" s="356"/>
      <c r="MM137" s="356"/>
      <c r="MN137" s="356"/>
      <c r="MO137" s="356"/>
      <c r="MP137" s="356"/>
      <c r="MQ137" s="356"/>
      <c r="MR137" s="356"/>
      <c r="MS137" s="356"/>
      <c r="MT137" s="356"/>
      <c r="MU137" s="356"/>
      <c r="MV137" s="356"/>
      <c r="MW137" s="356"/>
      <c r="MX137" s="356"/>
      <c r="MY137" s="356"/>
      <c r="MZ137" s="356"/>
      <c r="NA137" s="356"/>
      <c r="NB137" s="356"/>
      <c r="NC137" s="356"/>
      <c r="ND137" s="356"/>
      <c r="NE137" s="356"/>
      <c r="NF137" s="356"/>
      <c r="NG137" s="356"/>
      <c r="NH137" s="356"/>
      <c r="NI137" s="356"/>
      <c r="NJ137" s="356"/>
      <c r="NK137" s="356"/>
      <c r="NL137" s="356"/>
      <c r="NM137" s="356"/>
      <c r="NN137" s="356"/>
      <c r="NO137" s="356"/>
      <c r="NP137" s="356"/>
      <c r="NQ137" s="356"/>
      <c r="NR137" s="356"/>
      <c r="NS137" s="356"/>
      <c r="NT137" s="356"/>
      <c r="NU137" s="356"/>
      <c r="NV137" s="356"/>
      <c r="NW137" s="356"/>
      <c r="NX137" s="356"/>
      <c r="NY137" s="356"/>
      <c r="NZ137" s="356"/>
      <c r="OA137" s="356"/>
      <c r="OB137" s="356"/>
      <c r="OC137" s="356"/>
      <c r="OD137" s="356"/>
      <c r="OE137" s="356"/>
      <c r="OF137" s="356"/>
      <c r="OG137" s="356"/>
      <c r="OH137" s="356"/>
      <c r="OI137" s="356"/>
      <c r="OJ137" s="356"/>
      <c r="OK137" s="356"/>
      <c r="OL137" s="356"/>
      <c r="OM137" s="356"/>
      <c r="ON137" s="356"/>
      <c r="OO137" s="356"/>
      <c r="OP137" s="356"/>
      <c r="OQ137" s="356"/>
      <c r="OR137" s="356"/>
      <c r="OS137" s="356"/>
      <c r="OT137" s="356"/>
      <c r="OU137" s="356"/>
      <c r="OV137" s="356"/>
      <c r="OW137" s="356"/>
      <c r="OX137" s="356"/>
      <c r="OY137" s="356"/>
      <c r="OZ137" s="356"/>
      <c r="PA137" s="356"/>
      <c r="PB137" s="356"/>
      <c r="PC137" s="356"/>
      <c r="PD137" s="356"/>
      <c r="PE137" s="356"/>
      <c r="PF137" s="356"/>
      <c r="PG137" s="356"/>
      <c r="PH137" s="356"/>
      <c r="PI137" s="356"/>
      <c r="PJ137" s="356"/>
      <c r="PK137" s="356"/>
      <c r="PL137" s="356"/>
      <c r="PM137" s="356"/>
      <c r="PN137" s="356"/>
      <c r="PO137" s="356"/>
      <c r="PP137" s="356"/>
      <c r="PQ137" s="356"/>
      <c r="PR137" s="356"/>
      <c r="PS137" s="356"/>
      <c r="PT137" s="356"/>
      <c r="PU137" s="356"/>
      <c r="PV137" s="356"/>
      <c r="PW137" s="356"/>
      <c r="PX137" s="356"/>
      <c r="PY137" s="356"/>
      <c r="PZ137" s="356"/>
      <c r="QA137" s="356"/>
      <c r="QB137" s="356"/>
      <c r="QC137" s="356"/>
      <c r="QD137" s="356"/>
      <c r="QE137" s="356"/>
      <c r="QF137" s="356"/>
      <c r="QG137" s="356"/>
      <c r="QH137" s="356"/>
      <c r="QI137" s="356"/>
      <c r="QJ137" s="356"/>
      <c r="QK137" s="356"/>
      <c r="QL137" s="356"/>
      <c r="QM137" s="356"/>
      <c r="QN137" s="356"/>
      <c r="QO137" s="356"/>
      <c r="QP137" s="356"/>
      <c r="QQ137" s="356"/>
      <c r="QR137" s="356"/>
      <c r="QS137" s="356"/>
      <c r="QT137" s="356"/>
      <c r="QU137" s="356"/>
      <c r="QV137" s="356"/>
      <c r="QW137" s="356"/>
      <c r="QX137" s="356"/>
      <c r="QY137" s="356"/>
      <c r="QZ137" s="356"/>
      <c r="RA137" s="356"/>
      <c r="RB137" s="356"/>
      <c r="RC137" s="356"/>
      <c r="RD137" s="356"/>
      <c r="RE137" s="356"/>
      <c r="RF137" s="356"/>
      <c r="RG137" s="356"/>
      <c r="RH137" s="356"/>
      <c r="RI137" s="356"/>
      <c r="RJ137" s="356"/>
      <c r="RK137" s="356"/>
      <c r="RL137" s="356"/>
      <c r="RM137" s="356"/>
      <c r="RN137" s="356"/>
      <c r="RO137" s="356"/>
      <c r="RP137" s="356"/>
      <c r="RQ137" s="356"/>
      <c r="RR137" s="356"/>
      <c r="RS137" s="356"/>
      <c r="RT137" s="356"/>
      <c r="RU137" s="356"/>
      <c r="RV137" s="356"/>
      <c r="RW137" s="356"/>
      <c r="RX137" s="356"/>
      <c r="RY137" s="356"/>
      <c r="RZ137" s="356"/>
      <c r="SA137" s="356"/>
      <c r="SB137" s="356"/>
      <c r="SC137" s="356"/>
      <c r="SD137" s="356"/>
      <c r="SE137" s="356"/>
      <c r="SF137" s="356"/>
      <c r="SG137" s="356"/>
      <c r="SH137" s="356"/>
      <c r="SI137" s="356"/>
      <c r="SJ137" s="356"/>
      <c r="SK137" s="356"/>
      <c r="SL137" s="356"/>
      <c r="SM137" s="356"/>
      <c r="SN137" s="356"/>
      <c r="SO137" s="356"/>
      <c r="SP137" s="356"/>
      <c r="SQ137" s="356"/>
      <c r="SR137" s="356"/>
      <c r="SS137" s="356"/>
      <c r="ST137" s="356"/>
      <c r="SU137" s="356"/>
      <c r="SV137" s="356"/>
      <c r="SW137" s="356"/>
      <c r="SX137" s="356"/>
      <c r="SY137" s="356"/>
      <c r="SZ137" s="356"/>
      <c r="TA137" s="356"/>
      <c r="TB137" s="356"/>
      <c r="TC137" s="356"/>
      <c r="TD137" s="356"/>
      <c r="TE137" s="356"/>
      <c r="TF137" s="356"/>
      <c r="TG137" s="356"/>
      <c r="TH137" s="356"/>
      <c r="TI137" s="356"/>
      <c r="TJ137" s="356"/>
      <c r="TK137" s="356"/>
      <c r="TL137" s="356"/>
      <c r="TM137" s="356"/>
      <c r="TN137" s="356"/>
      <c r="TO137" s="356"/>
      <c r="TP137" s="356"/>
      <c r="TQ137" s="356"/>
      <c r="TR137" s="356"/>
      <c r="TS137" s="356"/>
      <c r="TT137" s="356"/>
      <c r="TU137" s="356"/>
      <c r="TV137" s="356"/>
      <c r="TW137" s="356"/>
      <c r="TX137" s="356"/>
      <c r="TY137" s="356"/>
      <c r="TZ137" s="356"/>
      <c r="UA137" s="356"/>
      <c r="UB137" s="356"/>
      <c r="UC137" s="356"/>
      <c r="UD137" s="356"/>
      <c r="UE137" s="356"/>
      <c r="UF137" s="356"/>
      <c r="UG137" s="356"/>
      <c r="UH137" s="356"/>
      <c r="UI137" s="356"/>
      <c r="UJ137" s="356"/>
      <c r="UK137" s="356"/>
      <c r="UL137" s="356"/>
      <c r="UM137" s="356"/>
      <c r="UN137" s="356"/>
      <c r="UO137" s="356"/>
      <c r="UP137" s="356"/>
      <c r="UQ137" s="356"/>
      <c r="UR137" s="356"/>
      <c r="US137" s="356"/>
      <c r="UT137" s="356"/>
      <c r="UU137" s="356"/>
      <c r="UV137" s="356"/>
      <c r="UW137" s="356"/>
      <c r="UX137" s="356"/>
      <c r="UY137" s="356"/>
      <c r="UZ137" s="356"/>
      <c r="VA137" s="356"/>
      <c r="VB137" s="356"/>
      <c r="VC137" s="356"/>
      <c r="VD137" s="356"/>
      <c r="VE137" s="356"/>
      <c r="VF137" s="356"/>
      <c r="VG137" s="356"/>
      <c r="VH137" s="356"/>
      <c r="VI137" s="356"/>
      <c r="VJ137" s="356"/>
      <c r="VK137" s="356"/>
      <c r="VL137" s="356"/>
      <c r="VM137" s="356"/>
      <c r="VN137" s="356"/>
      <c r="VO137" s="356"/>
      <c r="VP137" s="356"/>
      <c r="VQ137" s="356"/>
      <c r="VR137" s="356"/>
      <c r="VS137" s="356"/>
      <c r="VT137" s="356"/>
      <c r="VU137" s="356"/>
      <c r="VV137" s="356"/>
      <c r="VW137" s="356"/>
      <c r="VX137" s="356"/>
      <c r="VY137" s="356"/>
      <c r="VZ137" s="356"/>
      <c r="WA137" s="356"/>
      <c r="WB137" s="356"/>
      <c r="WC137" s="356"/>
      <c r="WD137" s="356"/>
      <c r="WE137" s="356"/>
      <c r="WF137" s="356"/>
      <c r="WG137" s="356"/>
      <c r="WH137" s="356"/>
      <c r="WI137" s="356"/>
      <c r="WJ137" s="356"/>
      <c r="WK137" s="356"/>
      <c r="WL137" s="356"/>
      <c r="WM137" s="356"/>
      <c r="WN137" s="356"/>
      <c r="WO137" s="356"/>
      <c r="WP137" s="356"/>
      <c r="WQ137" s="356"/>
      <c r="WR137" s="356"/>
      <c r="WS137" s="356"/>
      <c r="WT137" s="356"/>
      <c r="WU137" s="356"/>
      <c r="WV137" s="356"/>
      <c r="WW137" s="356"/>
      <c r="WX137" s="356"/>
      <c r="WY137" s="356"/>
      <c r="WZ137" s="356"/>
      <c r="XA137" s="356"/>
      <c r="XB137" s="356"/>
      <c r="XC137" s="356"/>
      <c r="XD137" s="356"/>
      <c r="XE137" s="356"/>
      <c r="XF137" s="356"/>
      <c r="XG137" s="356"/>
      <c r="XH137" s="356"/>
      <c r="XI137" s="356"/>
      <c r="XJ137" s="356"/>
      <c r="XK137" s="356"/>
      <c r="XL137" s="356"/>
      <c r="XM137" s="356"/>
      <c r="XN137" s="356"/>
      <c r="XO137" s="356"/>
      <c r="XP137" s="356"/>
      <c r="XQ137" s="356"/>
      <c r="XR137" s="356"/>
      <c r="XS137" s="356"/>
      <c r="XT137" s="356"/>
      <c r="XU137" s="356"/>
      <c r="XV137" s="356"/>
      <c r="XW137" s="356"/>
      <c r="XX137" s="356"/>
      <c r="XY137" s="356"/>
      <c r="XZ137" s="356"/>
      <c r="YA137" s="356"/>
      <c r="YB137" s="356"/>
      <c r="YC137" s="356"/>
      <c r="YD137" s="356"/>
      <c r="YE137" s="356"/>
      <c r="YF137" s="356"/>
      <c r="YG137" s="356"/>
      <c r="YH137" s="356"/>
      <c r="YI137" s="356"/>
      <c r="YJ137" s="356"/>
      <c r="YK137" s="356"/>
      <c r="YL137" s="356"/>
      <c r="YM137" s="356"/>
      <c r="YN137" s="356"/>
      <c r="YO137" s="356"/>
      <c r="YP137" s="356"/>
      <c r="YQ137" s="356"/>
      <c r="YR137" s="356"/>
      <c r="YS137" s="356"/>
      <c r="YT137" s="356"/>
      <c r="YU137" s="356"/>
      <c r="YV137" s="356"/>
      <c r="YW137" s="356"/>
      <c r="YX137" s="356"/>
      <c r="YY137" s="356"/>
      <c r="YZ137" s="356"/>
      <c r="ZA137" s="356"/>
      <c r="ZB137" s="356"/>
      <c r="ZC137" s="356"/>
      <c r="ZD137" s="356"/>
      <c r="ZE137" s="356"/>
      <c r="ZF137" s="356"/>
      <c r="ZG137" s="356"/>
      <c r="ZH137" s="356"/>
      <c r="ZI137" s="356"/>
      <c r="ZJ137" s="356"/>
      <c r="ZK137" s="356"/>
      <c r="ZL137" s="356"/>
      <c r="ZM137" s="356"/>
      <c r="ZN137" s="356"/>
      <c r="ZO137" s="356"/>
      <c r="ZP137" s="356"/>
      <c r="ZQ137" s="356"/>
      <c r="ZR137" s="356"/>
      <c r="ZS137" s="356"/>
      <c r="ZT137" s="356"/>
      <c r="ZU137" s="356"/>
      <c r="ZV137" s="356"/>
      <c r="ZW137" s="356"/>
      <c r="ZX137" s="356"/>
      <c r="ZY137" s="356"/>
      <c r="ZZ137" s="356"/>
      <c r="AAA137" s="356"/>
      <c r="AAB137" s="356"/>
      <c r="AAC137" s="356"/>
      <c r="AAD137" s="356"/>
      <c r="AAE137" s="356"/>
      <c r="AAF137" s="356"/>
      <c r="AAG137" s="356"/>
      <c r="AAH137" s="356"/>
      <c r="AAI137" s="356"/>
      <c r="AAJ137" s="356"/>
      <c r="AAK137" s="356"/>
      <c r="AAL137" s="356"/>
      <c r="AAM137" s="356"/>
      <c r="AAN137" s="356"/>
      <c r="AAO137" s="356"/>
      <c r="AAP137" s="356"/>
      <c r="AAQ137" s="356"/>
      <c r="AAR137" s="356"/>
      <c r="AAS137" s="356"/>
      <c r="AAT137" s="356"/>
      <c r="AAU137" s="356"/>
      <c r="AAV137" s="356"/>
      <c r="AAW137" s="356"/>
      <c r="AAX137" s="356"/>
      <c r="AAY137" s="356"/>
      <c r="AAZ137" s="356"/>
      <c r="ABA137" s="356"/>
      <c r="ABB137" s="356"/>
      <c r="ABC137" s="356"/>
      <c r="ABD137" s="356"/>
      <c r="ABE137" s="356"/>
      <c r="ABF137" s="356"/>
      <c r="ABG137" s="356"/>
      <c r="ABH137" s="356"/>
      <c r="ABI137" s="356"/>
      <c r="ABJ137" s="356"/>
      <c r="ABK137" s="356"/>
      <c r="ABL137" s="356"/>
      <c r="ABM137" s="356"/>
      <c r="ABN137" s="356"/>
      <c r="ABO137" s="356"/>
      <c r="ABP137" s="356"/>
      <c r="ABQ137" s="356"/>
      <c r="ABR137" s="356"/>
      <c r="ABS137" s="356"/>
      <c r="ABT137" s="356"/>
      <c r="ABU137" s="356"/>
      <c r="ABV137" s="356"/>
      <c r="ABW137" s="356"/>
      <c r="ABX137" s="356"/>
      <c r="ABY137" s="356"/>
      <c r="ABZ137" s="356"/>
      <c r="ACA137" s="356"/>
      <c r="ACB137" s="356"/>
      <c r="ACC137" s="356"/>
      <c r="ACD137" s="356"/>
      <c r="ACE137" s="356"/>
      <c r="ACF137" s="356"/>
      <c r="ACG137" s="356"/>
      <c r="ACH137" s="356"/>
      <c r="ACI137" s="356"/>
      <c r="ACJ137" s="356"/>
      <c r="ACK137" s="356"/>
      <c r="ACL137" s="356"/>
      <c r="ACM137" s="356"/>
      <c r="ACN137" s="356"/>
      <c r="ACO137" s="356"/>
      <c r="ACP137" s="356"/>
      <c r="ACQ137" s="356"/>
      <c r="ACR137" s="356"/>
      <c r="ACS137" s="356"/>
      <c r="ACT137" s="356"/>
      <c r="ACU137" s="356"/>
      <c r="ACV137" s="356"/>
      <c r="ACW137" s="356"/>
      <c r="ACX137" s="356"/>
      <c r="ACY137" s="356"/>
      <c r="ACZ137" s="356"/>
      <c r="ADA137" s="356"/>
      <c r="ADB137" s="356"/>
      <c r="ADC137" s="356"/>
      <c r="ADD137" s="356"/>
      <c r="ADE137" s="356"/>
      <c r="ADF137" s="356"/>
      <c r="ADG137" s="356"/>
      <c r="ADH137" s="356"/>
      <c r="ADI137" s="356"/>
      <c r="ADJ137" s="356"/>
      <c r="ADK137" s="356"/>
      <c r="ADL137" s="356"/>
      <c r="ADM137" s="356"/>
      <c r="ADN137" s="356"/>
      <c r="ADO137" s="356"/>
      <c r="ADP137" s="356"/>
      <c r="ADQ137" s="356"/>
      <c r="ADR137" s="356"/>
      <c r="ADS137" s="356"/>
      <c r="ADT137" s="356"/>
      <c r="ADU137" s="356"/>
      <c r="ADV137" s="356"/>
      <c r="ADW137" s="356"/>
      <c r="ADX137" s="356"/>
      <c r="ADY137" s="356"/>
      <c r="ADZ137" s="356"/>
      <c r="AEA137" s="356"/>
      <c r="AEB137" s="356"/>
      <c r="AEC137" s="356"/>
      <c r="AED137" s="356"/>
      <c r="AEE137" s="356"/>
      <c r="AEF137" s="356"/>
      <c r="AEG137" s="356"/>
      <c r="AEH137" s="356"/>
      <c r="AEI137" s="356"/>
      <c r="AEJ137" s="356"/>
      <c r="AEK137" s="356"/>
      <c r="AEL137" s="356"/>
      <c r="AEM137" s="356"/>
      <c r="AEN137" s="356"/>
      <c r="AEO137" s="356"/>
      <c r="AEP137" s="356"/>
      <c r="AEQ137" s="356"/>
      <c r="AER137" s="356"/>
      <c r="AES137" s="356"/>
      <c r="AET137" s="356"/>
      <c r="AEU137" s="356"/>
      <c r="AEV137" s="356"/>
      <c r="AEW137" s="356"/>
      <c r="AEX137" s="356"/>
      <c r="AEY137" s="356"/>
      <c r="AEZ137" s="356"/>
      <c r="AFA137" s="356"/>
      <c r="AFB137" s="356"/>
      <c r="AFC137" s="356"/>
      <c r="AFD137" s="356"/>
      <c r="AFE137" s="356"/>
      <c r="AFF137" s="356"/>
      <c r="AFG137" s="356"/>
      <c r="AFH137" s="356"/>
      <c r="AFI137" s="356"/>
      <c r="AFJ137" s="356"/>
      <c r="AFK137" s="356"/>
      <c r="AFL137" s="356"/>
      <c r="AFM137" s="356"/>
      <c r="AFN137" s="356"/>
      <c r="AFO137" s="356"/>
      <c r="AFP137" s="356"/>
      <c r="AFQ137" s="356"/>
      <c r="AFR137" s="356"/>
      <c r="AFS137" s="356"/>
      <c r="AFT137" s="356"/>
      <c r="AFU137" s="356"/>
      <c r="AFV137" s="356"/>
      <c r="AFW137" s="356"/>
      <c r="AFX137" s="356"/>
      <c r="AFY137" s="356"/>
      <c r="AFZ137" s="356"/>
      <c r="AGA137" s="356"/>
    </row>
    <row r="138" spans="1:859" s="349" customFormat="1" ht="33.950000000000003" customHeight="1" x14ac:dyDescent="0.2">
      <c r="A138" s="395" t="str">
        <f ca="1">IF((O138="X"),"■",IF(OR((O138&gt;=120),(O138="N/A")),"▲",IF(AND((O138&gt;=90),(O138&lt;120)),"►",IF(AND((O138&lt;90),(O138&gt;=0)),"◄",IF((O138&lt;0),"▼","")))))</f>
        <v>■</v>
      </c>
      <c r="B138" s="251" t="s">
        <v>20</v>
      </c>
      <c r="C138" s="251" t="s">
        <v>681</v>
      </c>
      <c r="D138" s="251" t="s">
        <v>22</v>
      </c>
      <c r="E138" s="251" t="s">
        <v>682</v>
      </c>
      <c r="F138" s="251" t="s">
        <v>683</v>
      </c>
      <c r="G138" s="400" t="s">
        <v>684</v>
      </c>
      <c r="H138" s="403" t="s">
        <v>685</v>
      </c>
      <c r="I138" s="406">
        <v>7457.49</v>
      </c>
      <c r="J138" s="411"/>
      <c r="K138" s="411"/>
      <c r="L138" s="251" t="s">
        <v>519</v>
      </c>
      <c r="M138" s="414"/>
      <c r="N138" s="418">
        <v>40725</v>
      </c>
      <c r="O138" s="251" t="str">
        <f ca="1">IF((N138="INDETERMINADO"),"N/A",IF((L138="ENCERRADO"),"X",(N138-TODAY())))</f>
        <v>X</v>
      </c>
      <c r="P138" s="251" t="s">
        <v>50</v>
      </c>
      <c r="Q138" s="421" t="s">
        <v>686</v>
      </c>
      <c r="R138" s="251" t="s">
        <v>30</v>
      </c>
      <c r="S138" s="251" t="s">
        <v>30</v>
      </c>
      <c r="T138" s="251" t="s">
        <v>30</v>
      </c>
      <c r="U138" s="251" t="s">
        <v>30</v>
      </c>
      <c r="V138" s="251" t="str">
        <f>HYPERLINK("www.emater.df.gov.br","VISUALIZAR")</f>
        <v>VISUALIZAR</v>
      </c>
      <c r="W138" s="425"/>
      <c r="X138" s="427"/>
      <c r="Y138" s="427"/>
      <c r="Z138" s="427"/>
      <c r="AA138" s="427"/>
      <c r="AB138" s="431"/>
      <c r="AC138" s="431"/>
      <c r="AD138" s="431"/>
      <c r="AE138" s="431"/>
      <c r="AF138" s="431"/>
      <c r="AG138" s="431"/>
      <c r="AH138" s="433"/>
      <c r="AI138" s="433"/>
      <c r="AJ138" s="433"/>
      <c r="AK138" s="433"/>
      <c r="AL138" s="433"/>
      <c r="AM138" s="433"/>
      <c r="AN138" s="433"/>
      <c r="AO138" s="433"/>
      <c r="AP138" s="433"/>
      <c r="AQ138" s="433"/>
      <c r="AR138" s="433"/>
      <c r="AS138" s="433"/>
      <c r="AT138" s="433"/>
      <c r="AU138" s="433"/>
      <c r="AV138" s="433"/>
      <c r="AW138" s="433"/>
      <c r="AX138" s="433"/>
      <c r="AY138" s="433"/>
      <c r="AZ138" s="433"/>
      <c r="BA138" s="433"/>
      <c r="BB138" s="433"/>
      <c r="BC138" s="433"/>
      <c r="BD138" s="433"/>
      <c r="BE138" s="433"/>
      <c r="BF138" s="433"/>
      <c r="BG138" s="433"/>
      <c r="BH138" s="433"/>
      <c r="BI138" s="433"/>
      <c r="BJ138" s="433"/>
      <c r="BK138" s="433"/>
      <c r="BL138" s="433"/>
      <c r="BM138" s="433"/>
      <c r="BN138" s="433"/>
      <c r="BO138" s="433"/>
      <c r="BP138" s="433"/>
      <c r="BQ138" s="433"/>
      <c r="BR138" s="433"/>
      <c r="BS138" s="433"/>
      <c r="BT138" s="433"/>
      <c r="BU138" s="433"/>
      <c r="BV138" s="433"/>
      <c r="BW138" s="433"/>
      <c r="BX138" s="433"/>
      <c r="BY138" s="433"/>
      <c r="BZ138" s="433"/>
      <c r="CA138" s="433"/>
      <c r="CB138" s="433"/>
      <c r="CC138" s="433"/>
      <c r="CD138" s="433"/>
      <c r="CE138" s="433"/>
      <c r="CF138" s="433"/>
      <c r="CG138" s="433"/>
      <c r="CH138" s="433"/>
      <c r="CI138" s="433"/>
      <c r="CJ138" s="433"/>
      <c r="CK138" s="433"/>
      <c r="CL138" s="433"/>
      <c r="CM138" s="433"/>
      <c r="CN138" s="433"/>
      <c r="CO138" s="433"/>
      <c r="CP138" s="433"/>
      <c r="CQ138" s="433"/>
      <c r="CR138" s="433"/>
      <c r="CS138" s="433"/>
      <c r="CT138" s="433"/>
      <c r="CU138" s="433"/>
      <c r="CV138" s="433"/>
      <c r="CW138" s="433"/>
      <c r="CX138" s="433"/>
      <c r="CY138" s="433"/>
      <c r="CZ138" s="433"/>
      <c r="DA138" s="433"/>
      <c r="DB138" s="433"/>
      <c r="DC138" s="433"/>
      <c r="DD138" s="433"/>
      <c r="DE138" s="433"/>
      <c r="DF138" s="433"/>
      <c r="DG138" s="433"/>
      <c r="DH138" s="433"/>
      <c r="DI138" s="433"/>
      <c r="DJ138" s="433"/>
      <c r="DK138" s="433"/>
      <c r="DL138" s="433"/>
      <c r="DM138" s="433"/>
      <c r="DN138" s="433"/>
      <c r="DO138" s="433"/>
      <c r="DP138" s="433"/>
      <c r="DQ138" s="433"/>
      <c r="DR138" s="433"/>
      <c r="DS138" s="433"/>
      <c r="DT138" s="433"/>
      <c r="DU138" s="433"/>
      <c r="DV138" s="433"/>
      <c r="DW138" s="433"/>
      <c r="DX138" s="433"/>
      <c r="DY138" s="433"/>
      <c r="DZ138" s="433"/>
      <c r="EA138" s="433"/>
      <c r="EB138" s="433"/>
      <c r="EC138" s="433"/>
      <c r="ED138" s="433"/>
      <c r="EE138" s="433"/>
      <c r="EF138" s="433"/>
      <c r="EG138" s="433"/>
      <c r="EH138" s="433"/>
      <c r="EI138" s="433"/>
      <c r="EJ138" s="433"/>
      <c r="EK138" s="433"/>
      <c r="EL138" s="433"/>
      <c r="EM138" s="433"/>
      <c r="EN138" s="433"/>
      <c r="EO138" s="433"/>
      <c r="EP138" s="433"/>
      <c r="EQ138" s="433"/>
      <c r="ER138" s="433"/>
      <c r="ES138" s="433"/>
      <c r="ET138" s="433"/>
      <c r="EU138" s="433"/>
      <c r="EV138" s="433"/>
      <c r="EW138" s="433"/>
      <c r="EX138" s="433"/>
      <c r="EY138" s="433"/>
      <c r="EZ138" s="433"/>
      <c r="FA138" s="433"/>
      <c r="FB138" s="433"/>
      <c r="FC138" s="433"/>
      <c r="FD138" s="433"/>
      <c r="FE138" s="433"/>
      <c r="FF138" s="433"/>
      <c r="FG138" s="433"/>
      <c r="FH138" s="433"/>
      <c r="FI138" s="433"/>
      <c r="FJ138" s="433"/>
      <c r="FK138" s="433"/>
      <c r="FL138" s="433"/>
      <c r="FM138" s="433"/>
      <c r="FN138" s="433"/>
      <c r="FO138" s="433"/>
      <c r="FP138" s="433"/>
      <c r="FQ138" s="433"/>
      <c r="FR138" s="433"/>
      <c r="FS138" s="433"/>
      <c r="FT138" s="433"/>
      <c r="FU138" s="433"/>
      <c r="FV138" s="433"/>
      <c r="FW138" s="433"/>
      <c r="FX138" s="433"/>
      <c r="FY138" s="433"/>
      <c r="FZ138" s="433"/>
      <c r="GA138" s="433"/>
      <c r="GB138" s="433"/>
      <c r="GC138" s="433"/>
      <c r="GD138" s="433"/>
      <c r="GE138" s="433"/>
      <c r="GF138" s="433"/>
      <c r="GG138" s="433"/>
      <c r="GH138" s="433"/>
      <c r="GI138" s="433"/>
      <c r="GJ138" s="433"/>
      <c r="GK138" s="433"/>
      <c r="GL138" s="433"/>
      <c r="GM138" s="433"/>
      <c r="GN138" s="433"/>
      <c r="GO138" s="433"/>
      <c r="GP138" s="433"/>
      <c r="GQ138" s="433"/>
      <c r="GR138" s="433"/>
      <c r="GS138" s="433"/>
      <c r="GT138" s="433"/>
      <c r="GU138" s="433"/>
      <c r="GV138" s="433"/>
      <c r="GW138" s="433"/>
      <c r="GX138" s="433"/>
      <c r="GY138" s="433"/>
      <c r="GZ138" s="433"/>
      <c r="HA138" s="433"/>
      <c r="HB138" s="433"/>
      <c r="HC138" s="433"/>
      <c r="HD138" s="433"/>
      <c r="HE138" s="433"/>
      <c r="HF138" s="433"/>
      <c r="HG138" s="433"/>
      <c r="HH138" s="433"/>
      <c r="HI138" s="433"/>
      <c r="HJ138" s="433"/>
      <c r="HK138" s="433"/>
      <c r="HL138" s="433"/>
      <c r="HM138" s="433"/>
      <c r="HN138" s="433"/>
      <c r="HO138" s="433"/>
      <c r="HP138" s="433"/>
      <c r="HQ138" s="433"/>
      <c r="HR138" s="433"/>
      <c r="HS138" s="433"/>
      <c r="HT138" s="433"/>
      <c r="HU138" s="433"/>
      <c r="HV138" s="433"/>
      <c r="HW138" s="433"/>
      <c r="HX138" s="433"/>
      <c r="HY138" s="433"/>
      <c r="HZ138" s="433"/>
      <c r="IA138" s="433"/>
      <c r="IB138" s="433"/>
      <c r="IC138" s="433"/>
      <c r="ID138" s="433"/>
      <c r="IE138" s="433"/>
      <c r="IF138" s="433"/>
      <c r="IG138" s="433"/>
      <c r="IH138" s="433"/>
      <c r="II138" s="433"/>
      <c r="IJ138" s="433"/>
      <c r="IK138" s="433"/>
      <c r="IL138" s="433"/>
      <c r="IM138" s="433"/>
      <c r="IN138" s="433"/>
      <c r="IO138" s="433"/>
      <c r="IP138" s="433"/>
      <c r="IQ138" s="433"/>
      <c r="IR138" s="433"/>
      <c r="IS138" s="433"/>
      <c r="IT138" s="433"/>
      <c r="IU138" s="433"/>
      <c r="IV138" s="433"/>
      <c r="IW138" s="433"/>
      <c r="IX138" s="433"/>
      <c r="IY138" s="433"/>
      <c r="IZ138" s="433"/>
      <c r="JA138" s="433"/>
      <c r="JB138" s="433"/>
      <c r="JC138" s="433"/>
      <c r="JD138" s="433"/>
      <c r="JE138" s="433"/>
      <c r="JF138" s="433"/>
      <c r="JG138" s="433"/>
      <c r="JH138" s="433"/>
      <c r="JI138" s="433"/>
      <c r="JJ138" s="433"/>
      <c r="JK138" s="433"/>
      <c r="JL138" s="433"/>
      <c r="JM138" s="433"/>
      <c r="JN138" s="433"/>
      <c r="JO138" s="433"/>
      <c r="JP138" s="433"/>
      <c r="JQ138" s="433"/>
      <c r="JR138" s="433"/>
      <c r="JS138" s="433"/>
      <c r="JT138" s="433"/>
      <c r="JU138" s="433"/>
      <c r="JV138" s="433"/>
      <c r="JW138" s="433"/>
      <c r="JX138" s="433"/>
      <c r="JY138" s="433"/>
      <c r="JZ138" s="433"/>
      <c r="KA138" s="433"/>
      <c r="KB138" s="433"/>
      <c r="KC138" s="433"/>
      <c r="KD138" s="433"/>
      <c r="KE138" s="433"/>
      <c r="KF138" s="433"/>
      <c r="KG138" s="433"/>
      <c r="KH138" s="433"/>
      <c r="KI138" s="433"/>
      <c r="KJ138" s="433"/>
      <c r="KK138" s="433"/>
      <c r="KL138" s="433"/>
      <c r="KM138" s="433"/>
      <c r="KN138" s="433"/>
      <c r="KO138" s="433"/>
      <c r="KP138" s="433"/>
      <c r="KQ138" s="433"/>
      <c r="KR138" s="433"/>
      <c r="KS138" s="433"/>
      <c r="KT138" s="433"/>
      <c r="KU138" s="433"/>
      <c r="KV138" s="433"/>
      <c r="KW138" s="433"/>
      <c r="KX138" s="433"/>
      <c r="KY138" s="433"/>
      <c r="KZ138" s="433"/>
      <c r="LA138" s="433"/>
      <c r="LB138" s="433"/>
      <c r="LC138" s="433"/>
      <c r="LD138" s="433"/>
      <c r="LE138" s="433"/>
      <c r="LF138" s="433"/>
      <c r="LG138" s="433"/>
      <c r="LH138" s="433"/>
      <c r="LI138" s="433"/>
      <c r="LJ138" s="433"/>
      <c r="LK138" s="433"/>
      <c r="LL138" s="433"/>
      <c r="LM138" s="433"/>
      <c r="LN138" s="433"/>
      <c r="LO138" s="433"/>
      <c r="LP138" s="433"/>
      <c r="LQ138" s="433"/>
      <c r="LR138" s="433"/>
      <c r="LS138" s="433"/>
      <c r="LT138" s="433"/>
      <c r="LU138" s="433"/>
      <c r="LV138" s="433"/>
      <c r="LW138" s="433"/>
      <c r="LX138" s="433"/>
      <c r="LY138" s="433"/>
      <c r="LZ138" s="433"/>
      <c r="MA138" s="433"/>
      <c r="MB138" s="433"/>
      <c r="MC138" s="433"/>
      <c r="MD138" s="433"/>
      <c r="ME138" s="433"/>
      <c r="MF138" s="433"/>
      <c r="MG138" s="433"/>
      <c r="MH138" s="433"/>
      <c r="MI138" s="433"/>
      <c r="MJ138" s="433"/>
      <c r="MK138" s="433"/>
      <c r="ML138" s="433"/>
      <c r="MM138" s="433"/>
      <c r="MN138" s="433"/>
      <c r="MO138" s="433"/>
      <c r="MP138" s="433"/>
      <c r="MQ138" s="433"/>
      <c r="MR138" s="433"/>
      <c r="MS138" s="433"/>
      <c r="MT138" s="433"/>
      <c r="MU138" s="433"/>
      <c r="MV138" s="433"/>
      <c r="MW138" s="433"/>
      <c r="MX138" s="433"/>
      <c r="MY138" s="433"/>
      <c r="MZ138" s="433"/>
      <c r="NA138" s="433"/>
      <c r="NB138" s="433"/>
      <c r="NC138" s="433"/>
      <c r="ND138" s="433"/>
      <c r="NE138" s="433"/>
      <c r="NF138" s="433"/>
      <c r="NG138" s="433"/>
      <c r="NH138" s="433"/>
      <c r="NI138" s="433"/>
      <c r="NJ138" s="433"/>
      <c r="NK138" s="433"/>
      <c r="NL138" s="433"/>
      <c r="NM138" s="433"/>
      <c r="NN138" s="433"/>
      <c r="NO138" s="433"/>
      <c r="NP138" s="433"/>
      <c r="NQ138" s="433"/>
      <c r="NR138" s="433"/>
      <c r="NS138" s="433"/>
      <c r="NT138" s="433"/>
      <c r="NU138" s="433"/>
      <c r="NV138" s="433"/>
      <c r="NW138" s="433"/>
      <c r="NX138" s="433"/>
      <c r="NY138" s="433"/>
      <c r="NZ138" s="433"/>
      <c r="OA138" s="433"/>
      <c r="OB138" s="433"/>
      <c r="OC138" s="433"/>
      <c r="OD138" s="433"/>
      <c r="OE138" s="433"/>
      <c r="OF138" s="433"/>
      <c r="OG138" s="433"/>
      <c r="OH138" s="433"/>
      <c r="OI138" s="433"/>
      <c r="OJ138" s="433"/>
      <c r="OK138" s="433"/>
      <c r="OL138" s="433"/>
      <c r="OM138" s="433"/>
      <c r="ON138" s="433"/>
      <c r="OO138" s="433"/>
      <c r="OP138" s="433"/>
      <c r="OQ138" s="433"/>
      <c r="OR138" s="433"/>
      <c r="OS138" s="433"/>
      <c r="OT138" s="433"/>
      <c r="OU138" s="433"/>
      <c r="OV138" s="433"/>
      <c r="OW138" s="433"/>
      <c r="OX138" s="433"/>
      <c r="OY138" s="433"/>
      <c r="OZ138" s="433"/>
      <c r="PA138" s="433"/>
      <c r="PB138" s="433"/>
      <c r="PC138" s="433"/>
      <c r="PD138" s="433"/>
      <c r="PE138" s="433"/>
      <c r="PF138" s="433"/>
      <c r="PG138" s="433"/>
      <c r="PH138" s="433"/>
      <c r="PI138" s="433"/>
      <c r="PJ138" s="433"/>
      <c r="PK138" s="433"/>
      <c r="PL138" s="433"/>
      <c r="PM138" s="433"/>
      <c r="PN138" s="433"/>
      <c r="PO138" s="433"/>
      <c r="PP138" s="433"/>
      <c r="PQ138" s="433"/>
      <c r="PR138" s="433"/>
      <c r="PS138" s="433"/>
      <c r="PT138" s="433"/>
      <c r="PU138" s="433"/>
      <c r="PV138" s="433"/>
      <c r="PW138" s="433"/>
      <c r="PX138" s="433"/>
      <c r="PY138" s="433"/>
      <c r="PZ138" s="433"/>
      <c r="QA138" s="433"/>
      <c r="QB138" s="433"/>
      <c r="QC138" s="433"/>
      <c r="QD138" s="433"/>
      <c r="QE138" s="433"/>
      <c r="QF138" s="433"/>
      <c r="QG138" s="433"/>
      <c r="QH138" s="433"/>
      <c r="QI138" s="433"/>
      <c r="QJ138" s="433"/>
      <c r="QK138" s="433"/>
      <c r="QL138" s="433"/>
      <c r="QM138" s="433"/>
      <c r="QN138" s="433"/>
      <c r="QO138" s="433"/>
      <c r="QP138" s="433"/>
      <c r="QQ138" s="433"/>
      <c r="QR138" s="433"/>
      <c r="QS138" s="433"/>
      <c r="QT138" s="433"/>
      <c r="QU138" s="433"/>
      <c r="QV138" s="433"/>
      <c r="QW138" s="433"/>
      <c r="QX138" s="433"/>
      <c r="QY138" s="433"/>
      <c r="QZ138" s="433"/>
      <c r="RA138" s="433"/>
      <c r="RB138" s="433"/>
      <c r="RC138" s="433"/>
      <c r="RD138" s="433"/>
      <c r="RE138" s="433"/>
      <c r="RF138" s="433"/>
      <c r="RG138" s="433"/>
      <c r="RH138" s="433"/>
      <c r="RI138" s="433"/>
      <c r="RJ138" s="433"/>
      <c r="RK138" s="433"/>
      <c r="RL138" s="433"/>
      <c r="RM138" s="433"/>
      <c r="RN138" s="433"/>
      <c r="RO138" s="433"/>
      <c r="RP138" s="433"/>
      <c r="RQ138" s="433"/>
      <c r="RR138" s="433"/>
      <c r="RS138" s="433"/>
      <c r="RT138" s="433"/>
      <c r="RU138" s="433"/>
      <c r="RV138" s="433"/>
      <c r="RW138" s="433"/>
      <c r="RX138" s="433"/>
      <c r="RY138" s="433"/>
      <c r="RZ138" s="433"/>
      <c r="SA138" s="433"/>
      <c r="SB138" s="433"/>
      <c r="SC138" s="433"/>
      <c r="SD138" s="433"/>
      <c r="SE138" s="433"/>
      <c r="SF138" s="433"/>
      <c r="SG138" s="433"/>
      <c r="SH138" s="433"/>
      <c r="SI138" s="433"/>
      <c r="SJ138" s="433"/>
      <c r="SK138" s="433"/>
      <c r="SL138" s="433"/>
      <c r="SM138" s="433"/>
      <c r="SN138" s="433"/>
      <c r="SO138" s="433"/>
      <c r="SP138" s="433"/>
      <c r="SQ138" s="433"/>
      <c r="SR138" s="433"/>
      <c r="SS138" s="433"/>
      <c r="ST138" s="433"/>
      <c r="SU138" s="433"/>
      <c r="SV138" s="433"/>
      <c r="SW138" s="433"/>
      <c r="SX138" s="433"/>
      <c r="SY138" s="433"/>
      <c r="SZ138" s="433"/>
      <c r="TA138" s="433"/>
      <c r="TB138" s="433"/>
      <c r="TC138" s="433"/>
      <c r="TD138" s="433"/>
      <c r="TE138" s="433"/>
      <c r="TF138" s="433"/>
      <c r="TG138" s="433"/>
      <c r="TH138" s="433"/>
      <c r="TI138" s="433"/>
      <c r="TJ138" s="433"/>
      <c r="TK138" s="433"/>
      <c r="TL138" s="433"/>
      <c r="TM138" s="433"/>
      <c r="TN138" s="433"/>
      <c r="TO138" s="433"/>
      <c r="TP138" s="433"/>
      <c r="TQ138" s="433"/>
      <c r="TR138" s="433"/>
      <c r="TS138" s="433"/>
      <c r="TT138" s="433"/>
      <c r="TU138" s="433"/>
      <c r="TV138" s="433"/>
      <c r="TW138" s="433"/>
      <c r="TX138" s="433"/>
      <c r="TY138" s="433"/>
      <c r="TZ138" s="433"/>
      <c r="UA138" s="433"/>
      <c r="UB138" s="433"/>
      <c r="UC138" s="433"/>
      <c r="UD138" s="433"/>
      <c r="UE138" s="433"/>
      <c r="UF138" s="433"/>
      <c r="UG138" s="433"/>
      <c r="UH138" s="433"/>
      <c r="UI138" s="433"/>
      <c r="UJ138" s="433"/>
      <c r="UK138" s="433"/>
      <c r="UL138" s="433"/>
      <c r="UM138" s="433"/>
      <c r="UN138" s="433"/>
      <c r="UO138" s="433"/>
      <c r="UP138" s="433"/>
      <c r="UQ138" s="433"/>
      <c r="UR138" s="433"/>
      <c r="US138" s="433"/>
      <c r="UT138" s="433"/>
      <c r="UU138" s="433"/>
      <c r="UV138" s="433"/>
      <c r="UW138" s="433"/>
      <c r="UX138" s="433"/>
      <c r="UY138" s="433"/>
      <c r="UZ138" s="433"/>
      <c r="VA138" s="433"/>
      <c r="VB138" s="433"/>
      <c r="VC138" s="433"/>
      <c r="VD138" s="433"/>
      <c r="VE138" s="433"/>
      <c r="VF138" s="433"/>
      <c r="VG138" s="433"/>
      <c r="VH138" s="433"/>
      <c r="VI138" s="433"/>
      <c r="VJ138" s="433"/>
      <c r="VK138" s="433"/>
      <c r="VL138" s="433"/>
      <c r="VM138" s="433"/>
      <c r="VN138" s="433"/>
      <c r="VO138" s="433"/>
      <c r="VP138" s="433"/>
      <c r="VQ138" s="433"/>
      <c r="VR138" s="433"/>
      <c r="VS138" s="433"/>
      <c r="VT138" s="433"/>
      <c r="VU138" s="433"/>
      <c r="VV138" s="433"/>
      <c r="VW138" s="433"/>
      <c r="VX138" s="433"/>
      <c r="VY138" s="433"/>
      <c r="VZ138" s="433"/>
      <c r="WA138" s="433"/>
      <c r="WB138" s="433"/>
      <c r="WC138" s="433"/>
      <c r="WD138" s="433"/>
      <c r="WE138" s="433"/>
      <c r="WF138" s="433"/>
      <c r="WG138" s="433"/>
      <c r="WH138" s="433"/>
      <c r="WI138" s="433"/>
      <c r="WJ138" s="433"/>
      <c r="WK138" s="433"/>
      <c r="WL138" s="433"/>
      <c r="WM138" s="433"/>
      <c r="WN138" s="433"/>
      <c r="WO138" s="433"/>
      <c r="WP138" s="433"/>
      <c r="WQ138" s="433"/>
      <c r="WR138" s="433"/>
      <c r="WS138" s="433"/>
      <c r="WT138" s="433"/>
      <c r="WU138" s="433"/>
      <c r="WV138" s="433"/>
      <c r="WW138" s="433"/>
      <c r="WX138" s="433"/>
      <c r="WY138" s="433"/>
      <c r="WZ138" s="433"/>
      <c r="XA138" s="433"/>
      <c r="XB138" s="433"/>
      <c r="XC138" s="433"/>
      <c r="XD138" s="433"/>
      <c r="XE138" s="433"/>
      <c r="XF138" s="433"/>
      <c r="XG138" s="433"/>
      <c r="XH138" s="433"/>
      <c r="XI138" s="433"/>
      <c r="XJ138" s="433"/>
      <c r="XK138" s="433"/>
      <c r="XL138" s="433"/>
      <c r="XM138" s="433"/>
      <c r="XN138" s="433"/>
      <c r="XO138" s="433"/>
      <c r="XP138" s="433"/>
      <c r="XQ138" s="433"/>
      <c r="XR138" s="433"/>
      <c r="XS138" s="433"/>
      <c r="XT138" s="433"/>
      <c r="XU138" s="433"/>
      <c r="XV138" s="433"/>
      <c r="XW138" s="433"/>
      <c r="XX138" s="433"/>
      <c r="XY138" s="433"/>
      <c r="XZ138" s="433"/>
      <c r="YA138" s="433"/>
      <c r="YB138" s="433"/>
      <c r="YC138" s="433"/>
      <c r="YD138" s="433"/>
      <c r="YE138" s="433"/>
      <c r="YF138" s="433"/>
      <c r="YG138" s="433"/>
      <c r="YH138" s="433"/>
      <c r="YI138" s="433"/>
      <c r="YJ138" s="433"/>
      <c r="YK138" s="433"/>
      <c r="YL138" s="433"/>
      <c r="YM138" s="433"/>
      <c r="YN138" s="433"/>
      <c r="YO138" s="433"/>
      <c r="YP138" s="433"/>
      <c r="YQ138" s="433"/>
      <c r="YR138" s="433"/>
      <c r="YS138" s="433"/>
      <c r="YT138" s="433"/>
      <c r="YU138" s="433"/>
      <c r="YV138" s="433"/>
      <c r="YW138" s="433"/>
      <c r="YX138" s="433"/>
      <c r="YY138" s="433"/>
      <c r="YZ138" s="433"/>
      <c r="ZA138" s="433"/>
      <c r="ZB138" s="433"/>
      <c r="ZC138" s="433"/>
      <c r="ZD138" s="433"/>
      <c r="ZE138" s="433"/>
      <c r="ZF138" s="433"/>
      <c r="ZG138" s="433"/>
      <c r="ZH138" s="433"/>
      <c r="ZI138" s="433"/>
      <c r="ZJ138" s="433"/>
      <c r="ZK138" s="433"/>
      <c r="ZL138" s="433"/>
      <c r="ZM138" s="433"/>
      <c r="ZN138" s="433"/>
      <c r="ZO138" s="433"/>
      <c r="ZP138" s="433"/>
      <c r="ZQ138" s="433"/>
      <c r="ZR138" s="433"/>
      <c r="ZS138" s="433"/>
      <c r="ZT138" s="433"/>
      <c r="ZU138" s="433"/>
      <c r="ZV138" s="433"/>
      <c r="ZW138" s="433"/>
      <c r="ZX138" s="433"/>
      <c r="ZY138" s="433"/>
      <c r="ZZ138" s="433"/>
      <c r="AAA138" s="433"/>
      <c r="AAB138" s="433"/>
      <c r="AAC138" s="433"/>
      <c r="AAD138" s="433"/>
      <c r="AAE138" s="433"/>
      <c r="AAF138" s="433"/>
      <c r="AAG138" s="433"/>
      <c r="AAH138" s="433"/>
      <c r="AAI138" s="433"/>
      <c r="AAJ138" s="433"/>
      <c r="AAK138" s="433"/>
      <c r="AAL138" s="433"/>
      <c r="AAM138" s="433"/>
      <c r="AAN138" s="433"/>
      <c r="AAO138" s="433"/>
      <c r="AAP138" s="433"/>
      <c r="AAQ138" s="433"/>
      <c r="AAR138" s="433"/>
      <c r="AAS138" s="433"/>
      <c r="AAT138" s="433"/>
      <c r="AAU138" s="433"/>
      <c r="AAV138" s="433"/>
      <c r="AAW138" s="433"/>
      <c r="AAX138" s="433"/>
      <c r="AAY138" s="433"/>
      <c r="AAZ138" s="433"/>
      <c r="ABA138" s="433"/>
      <c r="ABB138" s="433"/>
      <c r="ABC138" s="433"/>
      <c r="ABD138" s="433"/>
      <c r="ABE138" s="433"/>
      <c r="ABF138" s="433"/>
      <c r="ABG138" s="433"/>
      <c r="ABH138" s="433"/>
      <c r="ABI138" s="433"/>
      <c r="ABJ138" s="433"/>
      <c r="ABK138" s="433"/>
      <c r="ABL138" s="433"/>
      <c r="ABM138" s="433"/>
      <c r="ABN138" s="433"/>
      <c r="ABO138" s="433"/>
      <c r="ABP138" s="433"/>
      <c r="ABQ138" s="433"/>
      <c r="ABR138" s="433"/>
      <c r="ABS138" s="433"/>
      <c r="ABT138" s="433"/>
      <c r="ABU138" s="433"/>
      <c r="ABV138" s="433"/>
      <c r="ABW138" s="433"/>
      <c r="ABX138" s="433"/>
      <c r="ABY138" s="433"/>
      <c r="ABZ138" s="433"/>
      <c r="ACA138" s="433"/>
      <c r="ACB138" s="433"/>
      <c r="ACC138" s="433"/>
      <c r="ACD138" s="433"/>
      <c r="ACE138" s="433"/>
      <c r="ACF138" s="433"/>
      <c r="ACG138" s="433"/>
      <c r="ACH138" s="433"/>
      <c r="ACI138" s="433"/>
      <c r="ACJ138" s="433"/>
      <c r="ACK138" s="433"/>
      <c r="ACL138" s="433"/>
      <c r="ACM138" s="433"/>
      <c r="ACN138" s="433"/>
      <c r="ACO138" s="433"/>
      <c r="ACP138" s="433"/>
      <c r="ACQ138" s="433"/>
      <c r="ACR138" s="433"/>
      <c r="ACS138" s="433"/>
      <c r="ACT138" s="433"/>
      <c r="ACU138" s="433"/>
      <c r="ACV138" s="433"/>
      <c r="ACW138" s="433"/>
      <c r="ACX138" s="433"/>
      <c r="ACY138" s="433"/>
      <c r="ACZ138" s="433"/>
      <c r="ADA138" s="433"/>
      <c r="ADB138" s="433"/>
      <c r="ADC138" s="433"/>
      <c r="ADD138" s="433"/>
      <c r="ADE138" s="433"/>
      <c r="ADF138" s="433"/>
      <c r="ADG138" s="433"/>
      <c r="ADH138" s="433"/>
      <c r="ADI138" s="433"/>
      <c r="ADJ138" s="433"/>
      <c r="ADK138" s="433"/>
      <c r="ADL138" s="433"/>
      <c r="ADM138" s="433"/>
      <c r="ADN138" s="433"/>
      <c r="ADO138" s="433"/>
      <c r="ADP138" s="433"/>
      <c r="ADQ138" s="433"/>
      <c r="ADR138" s="433"/>
      <c r="ADS138" s="433"/>
      <c r="ADT138" s="433"/>
      <c r="ADU138" s="433"/>
      <c r="ADV138" s="433"/>
      <c r="ADW138" s="433"/>
      <c r="ADX138" s="433"/>
      <c r="ADY138" s="433"/>
      <c r="ADZ138" s="433"/>
      <c r="AEA138" s="433"/>
      <c r="AEB138" s="433"/>
      <c r="AEC138" s="433"/>
      <c r="AED138" s="433"/>
      <c r="AEE138" s="433"/>
      <c r="AEF138" s="433"/>
      <c r="AEG138" s="433"/>
      <c r="AEH138" s="433"/>
      <c r="AEI138" s="433"/>
      <c r="AEJ138" s="433"/>
      <c r="AEK138" s="433"/>
      <c r="AEL138" s="433"/>
      <c r="AEM138" s="433"/>
      <c r="AEN138" s="433"/>
      <c r="AEO138" s="433"/>
      <c r="AEP138" s="433"/>
      <c r="AEQ138" s="433"/>
      <c r="AER138" s="433"/>
      <c r="AES138" s="433"/>
      <c r="AET138" s="433"/>
      <c r="AEU138" s="433"/>
      <c r="AEV138" s="433"/>
      <c r="AEW138" s="433"/>
      <c r="AEX138" s="433"/>
      <c r="AEY138" s="433"/>
      <c r="AEZ138" s="433"/>
      <c r="AFA138" s="433"/>
      <c r="AFB138" s="433"/>
      <c r="AFC138" s="433"/>
      <c r="AFD138" s="433"/>
      <c r="AFE138" s="433"/>
      <c r="AFF138" s="433"/>
      <c r="AFG138" s="433"/>
      <c r="AFH138" s="433"/>
      <c r="AFI138" s="433"/>
      <c r="AFJ138" s="433"/>
      <c r="AFK138" s="433"/>
      <c r="AFL138" s="433"/>
      <c r="AFM138" s="433"/>
      <c r="AFN138" s="433"/>
      <c r="AFO138" s="433"/>
      <c r="AFP138" s="433"/>
      <c r="AFQ138" s="433"/>
      <c r="AFR138" s="433"/>
      <c r="AFS138" s="433"/>
      <c r="AFT138" s="433"/>
      <c r="AFU138" s="433"/>
      <c r="AFV138" s="433"/>
      <c r="AFW138" s="433"/>
      <c r="AFX138" s="433"/>
      <c r="AFY138" s="433"/>
      <c r="AFZ138" s="433"/>
      <c r="AGA138" s="433"/>
    </row>
    <row r="139" spans="1:859" s="351" customFormat="1" ht="39.950000000000003" customHeight="1" x14ac:dyDescent="0.2">
      <c r="A139" s="397" t="str">
        <f ca="1">IF((O139="X"),"■",IF(OR((O139&gt;=120),(O139="N/A")),"▲",IF(AND((O139&gt;=90),(O139&lt;120)),"►",IF(AND((O139&lt;90),(O139&gt;=0)),"◄",IF((O139&lt;0),"▼","")))))</f>
        <v>■</v>
      </c>
      <c r="B139" s="399" t="s">
        <v>20</v>
      </c>
      <c r="C139" s="399" t="s">
        <v>681</v>
      </c>
      <c r="D139" s="399" t="s">
        <v>22</v>
      </c>
      <c r="E139" s="399" t="s">
        <v>687</v>
      </c>
      <c r="F139" s="399" t="s">
        <v>688</v>
      </c>
      <c r="G139" s="401" t="s">
        <v>689</v>
      </c>
      <c r="H139" s="404" t="s">
        <v>690</v>
      </c>
      <c r="I139" s="409">
        <v>696.7</v>
      </c>
      <c r="J139" s="89"/>
      <c r="K139" s="89"/>
      <c r="L139" s="399" t="s">
        <v>519</v>
      </c>
      <c r="M139" s="416"/>
      <c r="N139" s="419">
        <v>40725</v>
      </c>
      <c r="O139" s="399" t="str">
        <f ca="1">IF((N139="INDETERMINADO"),"N/A",IF((L139="ENCERRADO"),"X",(N139-TODAY())))</f>
        <v>X</v>
      </c>
      <c r="P139" s="399" t="s">
        <v>50</v>
      </c>
      <c r="Q139" s="423" t="s">
        <v>691</v>
      </c>
      <c r="R139" s="399" t="s">
        <v>30</v>
      </c>
      <c r="S139" s="399" t="s">
        <v>30</v>
      </c>
      <c r="T139" s="399" t="s">
        <v>30</v>
      </c>
      <c r="U139" s="399" t="s">
        <v>30</v>
      </c>
      <c r="V139" s="399" t="str">
        <f>HYPERLINK("www.emater.df.gov.br","VISUALIZAR")</f>
        <v>VISUALIZAR</v>
      </c>
      <c r="W139" s="426"/>
      <c r="X139" s="429"/>
      <c r="Y139" s="429"/>
      <c r="Z139" s="429"/>
      <c r="AA139" s="429"/>
      <c r="AB139" s="432"/>
      <c r="AC139" s="432"/>
      <c r="AD139" s="432"/>
      <c r="AE139" s="432"/>
      <c r="AF139" s="432"/>
      <c r="AG139" s="432"/>
      <c r="AH139" s="434"/>
      <c r="AI139" s="434"/>
      <c r="AJ139" s="434"/>
      <c r="AK139" s="434"/>
      <c r="AL139" s="434"/>
      <c r="AM139" s="434"/>
      <c r="AN139" s="434"/>
      <c r="AO139" s="434"/>
      <c r="AP139" s="434"/>
      <c r="AQ139" s="434"/>
      <c r="AR139" s="434"/>
      <c r="AS139" s="434"/>
      <c r="AT139" s="434"/>
      <c r="AU139" s="434"/>
      <c r="AV139" s="434"/>
      <c r="AW139" s="434"/>
      <c r="AX139" s="434"/>
      <c r="AY139" s="434"/>
      <c r="AZ139" s="434"/>
      <c r="BA139" s="434"/>
      <c r="BB139" s="434"/>
      <c r="BC139" s="434"/>
      <c r="BD139" s="434"/>
      <c r="BE139" s="434"/>
      <c r="BF139" s="434"/>
      <c r="BG139" s="434"/>
      <c r="BH139" s="434"/>
      <c r="BI139" s="434"/>
      <c r="BJ139" s="434"/>
      <c r="BK139" s="434"/>
      <c r="BL139" s="434"/>
      <c r="BM139" s="434"/>
      <c r="BN139" s="434"/>
      <c r="BO139" s="434"/>
      <c r="BP139" s="434"/>
      <c r="BQ139" s="434"/>
      <c r="BR139" s="434"/>
      <c r="BS139" s="434"/>
      <c r="BT139" s="434"/>
      <c r="BU139" s="434"/>
      <c r="BV139" s="434"/>
      <c r="BW139" s="434"/>
      <c r="BX139" s="434"/>
      <c r="BY139" s="434"/>
      <c r="BZ139" s="434"/>
      <c r="CA139" s="434"/>
      <c r="CB139" s="434"/>
      <c r="CC139" s="434"/>
      <c r="CD139" s="434"/>
      <c r="CE139" s="434"/>
      <c r="CF139" s="434"/>
      <c r="CG139" s="434"/>
      <c r="CH139" s="434"/>
      <c r="CI139" s="434"/>
      <c r="CJ139" s="434"/>
      <c r="CK139" s="434"/>
      <c r="CL139" s="434"/>
      <c r="CM139" s="434"/>
      <c r="CN139" s="434"/>
      <c r="CO139" s="434"/>
      <c r="CP139" s="434"/>
      <c r="CQ139" s="434"/>
      <c r="CR139" s="434"/>
      <c r="CS139" s="434"/>
      <c r="CT139" s="434"/>
      <c r="CU139" s="434"/>
      <c r="CV139" s="434"/>
      <c r="CW139" s="434"/>
      <c r="CX139" s="434"/>
      <c r="CY139" s="434"/>
      <c r="CZ139" s="434"/>
      <c r="DA139" s="434"/>
      <c r="DB139" s="434"/>
      <c r="DC139" s="434"/>
      <c r="DD139" s="434"/>
      <c r="DE139" s="434"/>
      <c r="DF139" s="434"/>
      <c r="DG139" s="434"/>
      <c r="DH139" s="434"/>
      <c r="DI139" s="434"/>
      <c r="DJ139" s="434"/>
      <c r="DK139" s="434"/>
      <c r="DL139" s="434"/>
      <c r="DM139" s="434"/>
      <c r="DN139" s="434"/>
      <c r="DO139" s="434"/>
      <c r="DP139" s="434"/>
      <c r="DQ139" s="434"/>
      <c r="DR139" s="434"/>
      <c r="DS139" s="434"/>
      <c r="DT139" s="434"/>
      <c r="DU139" s="434"/>
      <c r="DV139" s="434"/>
      <c r="DW139" s="434"/>
      <c r="DX139" s="434"/>
      <c r="DY139" s="434"/>
      <c r="DZ139" s="434"/>
      <c r="EA139" s="434"/>
      <c r="EB139" s="434"/>
      <c r="EC139" s="434"/>
      <c r="ED139" s="434"/>
      <c r="EE139" s="434"/>
      <c r="EF139" s="434"/>
      <c r="EG139" s="434"/>
      <c r="EH139" s="434"/>
      <c r="EI139" s="434"/>
      <c r="EJ139" s="434"/>
      <c r="EK139" s="434"/>
      <c r="EL139" s="434"/>
      <c r="EM139" s="434"/>
      <c r="EN139" s="434"/>
      <c r="EO139" s="434"/>
      <c r="EP139" s="434"/>
      <c r="EQ139" s="434"/>
      <c r="ER139" s="434"/>
      <c r="ES139" s="434"/>
      <c r="ET139" s="434"/>
      <c r="EU139" s="434"/>
      <c r="EV139" s="434"/>
      <c r="EW139" s="434"/>
      <c r="EX139" s="434"/>
      <c r="EY139" s="434"/>
      <c r="EZ139" s="434"/>
      <c r="FA139" s="434"/>
      <c r="FB139" s="434"/>
      <c r="FC139" s="434"/>
      <c r="FD139" s="434"/>
      <c r="FE139" s="434"/>
      <c r="FF139" s="434"/>
      <c r="FG139" s="434"/>
      <c r="FH139" s="434"/>
      <c r="FI139" s="434"/>
      <c r="FJ139" s="434"/>
      <c r="FK139" s="434"/>
      <c r="FL139" s="434"/>
      <c r="FM139" s="434"/>
      <c r="FN139" s="434"/>
      <c r="FO139" s="434"/>
      <c r="FP139" s="434"/>
      <c r="FQ139" s="434"/>
      <c r="FR139" s="434"/>
      <c r="FS139" s="434"/>
      <c r="FT139" s="434"/>
      <c r="FU139" s="434"/>
      <c r="FV139" s="434"/>
      <c r="FW139" s="434"/>
      <c r="FX139" s="434"/>
      <c r="FY139" s="434"/>
      <c r="FZ139" s="434"/>
      <c r="GA139" s="434"/>
      <c r="GB139" s="434"/>
      <c r="GC139" s="434"/>
      <c r="GD139" s="434"/>
      <c r="GE139" s="434"/>
      <c r="GF139" s="434"/>
      <c r="GG139" s="434"/>
      <c r="GH139" s="434"/>
      <c r="GI139" s="434"/>
      <c r="GJ139" s="434"/>
      <c r="GK139" s="434"/>
      <c r="GL139" s="434"/>
      <c r="GM139" s="434"/>
      <c r="GN139" s="434"/>
      <c r="GO139" s="434"/>
      <c r="GP139" s="434"/>
      <c r="GQ139" s="434"/>
      <c r="GR139" s="434"/>
      <c r="GS139" s="434"/>
      <c r="GT139" s="434"/>
      <c r="GU139" s="434"/>
      <c r="GV139" s="434"/>
      <c r="GW139" s="434"/>
      <c r="GX139" s="434"/>
      <c r="GY139" s="434"/>
      <c r="GZ139" s="434"/>
      <c r="HA139" s="434"/>
      <c r="HB139" s="434"/>
      <c r="HC139" s="434"/>
      <c r="HD139" s="434"/>
      <c r="HE139" s="434"/>
      <c r="HF139" s="434"/>
      <c r="HG139" s="434"/>
      <c r="HH139" s="434"/>
      <c r="HI139" s="434"/>
      <c r="HJ139" s="434"/>
      <c r="HK139" s="434"/>
      <c r="HL139" s="434"/>
      <c r="HM139" s="434"/>
      <c r="HN139" s="434"/>
      <c r="HO139" s="434"/>
      <c r="HP139" s="434"/>
      <c r="HQ139" s="434"/>
      <c r="HR139" s="434"/>
      <c r="HS139" s="434"/>
      <c r="HT139" s="434"/>
      <c r="HU139" s="434"/>
      <c r="HV139" s="434"/>
      <c r="HW139" s="434"/>
      <c r="HX139" s="434"/>
      <c r="HY139" s="434"/>
      <c r="HZ139" s="434"/>
      <c r="IA139" s="434"/>
      <c r="IB139" s="434"/>
      <c r="IC139" s="434"/>
      <c r="ID139" s="434"/>
      <c r="IE139" s="434"/>
      <c r="IF139" s="434"/>
      <c r="IG139" s="434"/>
      <c r="IH139" s="434"/>
      <c r="II139" s="434"/>
      <c r="IJ139" s="434"/>
      <c r="IK139" s="434"/>
      <c r="IL139" s="434"/>
      <c r="IM139" s="434"/>
      <c r="IN139" s="434"/>
      <c r="IO139" s="434"/>
      <c r="IP139" s="434"/>
      <c r="IQ139" s="434"/>
      <c r="IR139" s="434"/>
      <c r="IS139" s="434"/>
      <c r="IT139" s="434"/>
      <c r="IU139" s="434"/>
      <c r="IV139" s="434"/>
      <c r="IW139" s="434"/>
      <c r="IX139" s="434"/>
      <c r="IY139" s="434"/>
      <c r="IZ139" s="434"/>
      <c r="JA139" s="434"/>
      <c r="JB139" s="434"/>
      <c r="JC139" s="434"/>
      <c r="JD139" s="434"/>
      <c r="JE139" s="434"/>
      <c r="JF139" s="434"/>
      <c r="JG139" s="434"/>
      <c r="JH139" s="434"/>
      <c r="JI139" s="434"/>
      <c r="JJ139" s="434"/>
      <c r="JK139" s="434"/>
      <c r="JL139" s="434"/>
      <c r="JM139" s="434"/>
      <c r="JN139" s="434"/>
      <c r="JO139" s="434"/>
      <c r="JP139" s="434"/>
      <c r="JQ139" s="434"/>
      <c r="JR139" s="434"/>
      <c r="JS139" s="434"/>
      <c r="JT139" s="434"/>
      <c r="JU139" s="434"/>
      <c r="JV139" s="434"/>
      <c r="JW139" s="434"/>
      <c r="JX139" s="434"/>
      <c r="JY139" s="434"/>
      <c r="JZ139" s="434"/>
      <c r="KA139" s="434"/>
      <c r="KB139" s="434"/>
      <c r="KC139" s="434"/>
      <c r="KD139" s="434"/>
      <c r="KE139" s="434"/>
      <c r="KF139" s="434"/>
      <c r="KG139" s="434"/>
      <c r="KH139" s="434"/>
      <c r="KI139" s="434"/>
      <c r="KJ139" s="434"/>
      <c r="KK139" s="434"/>
      <c r="KL139" s="434"/>
      <c r="KM139" s="434"/>
      <c r="KN139" s="434"/>
      <c r="KO139" s="434"/>
      <c r="KP139" s="434"/>
      <c r="KQ139" s="434"/>
      <c r="KR139" s="434"/>
      <c r="KS139" s="434"/>
      <c r="KT139" s="434"/>
      <c r="KU139" s="434"/>
      <c r="KV139" s="434"/>
      <c r="KW139" s="434"/>
      <c r="KX139" s="434"/>
      <c r="KY139" s="434"/>
      <c r="KZ139" s="434"/>
      <c r="LA139" s="434"/>
      <c r="LB139" s="434"/>
      <c r="LC139" s="434"/>
      <c r="LD139" s="434"/>
      <c r="LE139" s="434"/>
      <c r="LF139" s="434"/>
      <c r="LG139" s="434"/>
      <c r="LH139" s="434"/>
      <c r="LI139" s="434"/>
      <c r="LJ139" s="434"/>
      <c r="LK139" s="434"/>
      <c r="LL139" s="434"/>
      <c r="LM139" s="434"/>
      <c r="LN139" s="434"/>
      <c r="LO139" s="434"/>
      <c r="LP139" s="434"/>
      <c r="LQ139" s="434"/>
      <c r="LR139" s="434"/>
      <c r="LS139" s="434"/>
      <c r="LT139" s="434"/>
      <c r="LU139" s="434"/>
      <c r="LV139" s="434"/>
      <c r="LW139" s="434"/>
      <c r="LX139" s="434"/>
      <c r="LY139" s="434"/>
      <c r="LZ139" s="434"/>
      <c r="MA139" s="434"/>
      <c r="MB139" s="434"/>
      <c r="MC139" s="434"/>
      <c r="MD139" s="434"/>
      <c r="ME139" s="434"/>
      <c r="MF139" s="434"/>
      <c r="MG139" s="434"/>
      <c r="MH139" s="434"/>
      <c r="MI139" s="434"/>
      <c r="MJ139" s="434"/>
      <c r="MK139" s="434"/>
      <c r="ML139" s="434"/>
      <c r="MM139" s="434"/>
      <c r="MN139" s="434"/>
      <c r="MO139" s="434"/>
      <c r="MP139" s="434"/>
      <c r="MQ139" s="434"/>
      <c r="MR139" s="434"/>
      <c r="MS139" s="434"/>
      <c r="MT139" s="434"/>
      <c r="MU139" s="434"/>
      <c r="MV139" s="434"/>
      <c r="MW139" s="434"/>
      <c r="MX139" s="434"/>
      <c r="MY139" s="434"/>
      <c r="MZ139" s="434"/>
      <c r="NA139" s="434"/>
      <c r="NB139" s="434"/>
      <c r="NC139" s="434"/>
      <c r="ND139" s="434"/>
      <c r="NE139" s="434"/>
      <c r="NF139" s="434"/>
      <c r="NG139" s="434"/>
      <c r="NH139" s="434"/>
      <c r="NI139" s="434"/>
      <c r="NJ139" s="434"/>
      <c r="NK139" s="434"/>
      <c r="NL139" s="434"/>
      <c r="NM139" s="434"/>
      <c r="NN139" s="434"/>
      <c r="NO139" s="434"/>
      <c r="NP139" s="434"/>
      <c r="NQ139" s="434"/>
      <c r="NR139" s="434"/>
      <c r="NS139" s="434"/>
      <c r="NT139" s="434"/>
      <c r="NU139" s="434"/>
      <c r="NV139" s="434"/>
      <c r="NW139" s="434"/>
      <c r="NX139" s="434"/>
      <c r="NY139" s="434"/>
      <c r="NZ139" s="434"/>
      <c r="OA139" s="434"/>
      <c r="OB139" s="434"/>
      <c r="OC139" s="434"/>
      <c r="OD139" s="434"/>
      <c r="OE139" s="434"/>
      <c r="OF139" s="434"/>
      <c r="OG139" s="434"/>
      <c r="OH139" s="434"/>
      <c r="OI139" s="434"/>
      <c r="OJ139" s="434"/>
      <c r="OK139" s="434"/>
      <c r="OL139" s="434"/>
      <c r="OM139" s="434"/>
      <c r="ON139" s="434"/>
      <c r="OO139" s="434"/>
      <c r="OP139" s="434"/>
      <c r="OQ139" s="434"/>
      <c r="OR139" s="434"/>
      <c r="OS139" s="434"/>
      <c r="OT139" s="434"/>
      <c r="OU139" s="434"/>
      <c r="OV139" s="434"/>
      <c r="OW139" s="434"/>
      <c r="OX139" s="434"/>
      <c r="OY139" s="434"/>
      <c r="OZ139" s="434"/>
      <c r="PA139" s="434"/>
      <c r="PB139" s="434"/>
      <c r="PC139" s="434"/>
      <c r="PD139" s="434"/>
      <c r="PE139" s="434"/>
      <c r="PF139" s="434"/>
      <c r="PG139" s="434"/>
      <c r="PH139" s="434"/>
      <c r="PI139" s="434"/>
      <c r="PJ139" s="434"/>
      <c r="PK139" s="434"/>
      <c r="PL139" s="434"/>
      <c r="PM139" s="434"/>
      <c r="PN139" s="434"/>
      <c r="PO139" s="434"/>
      <c r="PP139" s="434"/>
      <c r="PQ139" s="434"/>
      <c r="PR139" s="434"/>
      <c r="PS139" s="434"/>
      <c r="PT139" s="434"/>
      <c r="PU139" s="434"/>
      <c r="PV139" s="434"/>
      <c r="PW139" s="434"/>
      <c r="PX139" s="434"/>
      <c r="PY139" s="434"/>
      <c r="PZ139" s="434"/>
      <c r="QA139" s="434"/>
      <c r="QB139" s="434"/>
      <c r="QC139" s="434"/>
      <c r="QD139" s="434"/>
      <c r="QE139" s="434"/>
      <c r="QF139" s="434"/>
      <c r="QG139" s="434"/>
      <c r="QH139" s="434"/>
      <c r="QI139" s="434"/>
      <c r="QJ139" s="434"/>
      <c r="QK139" s="434"/>
      <c r="QL139" s="434"/>
      <c r="QM139" s="434"/>
      <c r="QN139" s="434"/>
      <c r="QO139" s="434"/>
      <c r="QP139" s="434"/>
      <c r="QQ139" s="434"/>
      <c r="QR139" s="434"/>
      <c r="QS139" s="434"/>
      <c r="QT139" s="434"/>
      <c r="QU139" s="434"/>
      <c r="QV139" s="434"/>
      <c r="QW139" s="434"/>
      <c r="QX139" s="434"/>
      <c r="QY139" s="434"/>
      <c r="QZ139" s="434"/>
      <c r="RA139" s="434"/>
      <c r="RB139" s="434"/>
      <c r="RC139" s="434"/>
      <c r="RD139" s="434"/>
      <c r="RE139" s="434"/>
      <c r="RF139" s="434"/>
      <c r="RG139" s="434"/>
      <c r="RH139" s="434"/>
      <c r="RI139" s="434"/>
      <c r="RJ139" s="434"/>
      <c r="RK139" s="434"/>
      <c r="RL139" s="434"/>
      <c r="RM139" s="434"/>
      <c r="RN139" s="434"/>
      <c r="RO139" s="434"/>
      <c r="RP139" s="434"/>
      <c r="RQ139" s="434"/>
      <c r="RR139" s="434"/>
      <c r="RS139" s="434"/>
      <c r="RT139" s="434"/>
      <c r="RU139" s="434"/>
      <c r="RV139" s="434"/>
      <c r="RW139" s="434"/>
      <c r="RX139" s="434"/>
      <c r="RY139" s="434"/>
      <c r="RZ139" s="434"/>
      <c r="SA139" s="434"/>
      <c r="SB139" s="434"/>
      <c r="SC139" s="434"/>
      <c r="SD139" s="434"/>
      <c r="SE139" s="434"/>
      <c r="SF139" s="434"/>
      <c r="SG139" s="434"/>
      <c r="SH139" s="434"/>
      <c r="SI139" s="434"/>
      <c r="SJ139" s="434"/>
      <c r="SK139" s="434"/>
      <c r="SL139" s="434"/>
      <c r="SM139" s="434"/>
      <c r="SN139" s="434"/>
      <c r="SO139" s="434"/>
      <c r="SP139" s="434"/>
      <c r="SQ139" s="434"/>
      <c r="SR139" s="434"/>
      <c r="SS139" s="434"/>
      <c r="ST139" s="434"/>
      <c r="SU139" s="434"/>
      <c r="SV139" s="434"/>
      <c r="SW139" s="434"/>
      <c r="SX139" s="434"/>
      <c r="SY139" s="434"/>
      <c r="SZ139" s="434"/>
      <c r="TA139" s="434"/>
      <c r="TB139" s="434"/>
      <c r="TC139" s="434"/>
      <c r="TD139" s="434"/>
      <c r="TE139" s="434"/>
      <c r="TF139" s="434"/>
      <c r="TG139" s="434"/>
      <c r="TH139" s="434"/>
      <c r="TI139" s="434"/>
      <c r="TJ139" s="434"/>
      <c r="TK139" s="434"/>
      <c r="TL139" s="434"/>
      <c r="TM139" s="434"/>
      <c r="TN139" s="434"/>
      <c r="TO139" s="434"/>
      <c r="TP139" s="434"/>
      <c r="TQ139" s="434"/>
      <c r="TR139" s="434"/>
      <c r="TS139" s="434"/>
      <c r="TT139" s="434"/>
      <c r="TU139" s="434"/>
      <c r="TV139" s="434"/>
      <c r="TW139" s="434"/>
      <c r="TX139" s="434"/>
      <c r="TY139" s="434"/>
      <c r="TZ139" s="434"/>
      <c r="UA139" s="434"/>
      <c r="UB139" s="434"/>
      <c r="UC139" s="434"/>
      <c r="UD139" s="434"/>
      <c r="UE139" s="434"/>
      <c r="UF139" s="434"/>
      <c r="UG139" s="434"/>
      <c r="UH139" s="434"/>
      <c r="UI139" s="434"/>
      <c r="UJ139" s="434"/>
      <c r="UK139" s="434"/>
      <c r="UL139" s="434"/>
      <c r="UM139" s="434"/>
      <c r="UN139" s="434"/>
      <c r="UO139" s="434"/>
      <c r="UP139" s="434"/>
      <c r="UQ139" s="434"/>
      <c r="UR139" s="434"/>
      <c r="US139" s="434"/>
      <c r="UT139" s="434"/>
      <c r="UU139" s="434"/>
      <c r="UV139" s="434"/>
      <c r="UW139" s="434"/>
      <c r="UX139" s="434"/>
      <c r="UY139" s="434"/>
      <c r="UZ139" s="434"/>
      <c r="VA139" s="434"/>
      <c r="VB139" s="434"/>
      <c r="VC139" s="434"/>
      <c r="VD139" s="434"/>
      <c r="VE139" s="434"/>
      <c r="VF139" s="434"/>
      <c r="VG139" s="434"/>
      <c r="VH139" s="434"/>
      <c r="VI139" s="434"/>
      <c r="VJ139" s="434"/>
      <c r="VK139" s="434"/>
      <c r="VL139" s="434"/>
      <c r="VM139" s="434"/>
      <c r="VN139" s="434"/>
      <c r="VO139" s="434"/>
      <c r="VP139" s="434"/>
      <c r="VQ139" s="434"/>
      <c r="VR139" s="434"/>
      <c r="VS139" s="434"/>
      <c r="VT139" s="434"/>
      <c r="VU139" s="434"/>
      <c r="VV139" s="434"/>
      <c r="VW139" s="434"/>
      <c r="VX139" s="434"/>
      <c r="VY139" s="434"/>
      <c r="VZ139" s="434"/>
      <c r="WA139" s="434"/>
      <c r="WB139" s="434"/>
      <c r="WC139" s="434"/>
      <c r="WD139" s="434"/>
      <c r="WE139" s="434"/>
      <c r="WF139" s="434"/>
      <c r="WG139" s="434"/>
      <c r="WH139" s="434"/>
      <c r="WI139" s="434"/>
      <c r="WJ139" s="434"/>
      <c r="WK139" s="434"/>
      <c r="WL139" s="434"/>
      <c r="WM139" s="434"/>
      <c r="WN139" s="434"/>
      <c r="WO139" s="434"/>
      <c r="WP139" s="434"/>
      <c r="WQ139" s="434"/>
      <c r="WR139" s="434"/>
      <c r="WS139" s="434"/>
      <c r="WT139" s="434"/>
      <c r="WU139" s="434"/>
      <c r="WV139" s="434"/>
      <c r="WW139" s="434"/>
      <c r="WX139" s="434"/>
      <c r="WY139" s="434"/>
      <c r="WZ139" s="434"/>
      <c r="XA139" s="434"/>
      <c r="XB139" s="434"/>
      <c r="XC139" s="434"/>
      <c r="XD139" s="434"/>
      <c r="XE139" s="434"/>
      <c r="XF139" s="434"/>
      <c r="XG139" s="434"/>
      <c r="XH139" s="434"/>
      <c r="XI139" s="434"/>
      <c r="XJ139" s="434"/>
      <c r="XK139" s="434"/>
      <c r="XL139" s="434"/>
      <c r="XM139" s="434"/>
      <c r="XN139" s="434"/>
      <c r="XO139" s="434"/>
      <c r="XP139" s="434"/>
      <c r="XQ139" s="434"/>
      <c r="XR139" s="434"/>
      <c r="XS139" s="434"/>
      <c r="XT139" s="434"/>
      <c r="XU139" s="434"/>
      <c r="XV139" s="434"/>
      <c r="XW139" s="434"/>
      <c r="XX139" s="434"/>
      <c r="XY139" s="434"/>
      <c r="XZ139" s="434"/>
      <c r="YA139" s="434"/>
      <c r="YB139" s="434"/>
      <c r="YC139" s="434"/>
      <c r="YD139" s="434"/>
      <c r="YE139" s="434"/>
      <c r="YF139" s="434"/>
      <c r="YG139" s="434"/>
      <c r="YH139" s="434"/>
      <c r="YI139" s="434"/>
      <c r="YJ139" s="434"/>
      <c r="YK139" s="434"/>
      <c r="YL139" s="434"/>
      <c r="YM139" s="434"/>
      <c r="YN139" s="434"/>
      <c r="YO139" s="434"/>
      <c r="YP139" s="434"/>
      <c r="YQ139" s="434"/>
      <c r="YR139" s="434"/>
      <c r="YS139" s="434"/>
      <c r="YT139" s="434"/>
      <c r="YU139" s="434"/>
      <c r="YV139" s="434"/>
      <c r="YW139" s="434"/>
      <c r="YX139" s="434"/>
      <c r="YY139" s="434"/>
      <c r="YZ139" s="434"/>
      <c r="ZA139" s="434"/>
      <c r="ZB139" s="434"/>
      <c r="ZC139" s="434"/>
      <c r="ZD139" s="434"/>
      <c r="ZE139" s="434"/>
      <c r="ZF139" s="434"/>
      <c r="ZG139" s="434"/>
      <c r="ZH139" s="434"/>
      <c r="ZI139" s="434"/>
      <c r="ZJ139" s="434"/>
      <c r="ZK139" s="434"/>
      <c r="ZL139" s="434"/>
      <c r="ZM139" s="434"/>
      <c r="ZN139" s="434"/>
      <c r="ZO139" s="434"/>
      <c r="ZP139" s="434"/>
      <c r="ZQ139" s="434"/>
      <c r="ZR139" s="434"/>
      <c r="ZS139" s="434"/>
      <c r="ZT139" s="434"/>
      <c r="ZU139" s="434"/>
      <c r="ZV139" s="434"/>
      <c r="ZW139" s="434"/>
      <c r="ZX139" s="434"/>
      <c r="ZY139" s="434"/>
      <c r="ZZ139" s="434"/>
      <c r="AAA139" s="434"/>
      <c r="AAB139" s="434"/>
      <c r="AAC139" s="434"/>
      <c r="AAD139" s="434"/>
      <c r="AAE139" s="434"/>
      <c r="AAF139" s="434"/>
      <c r="AAG139" s="434"/>
      <c r="AAH139" s="434"/>
      <c r="AAI139" s="434"/>
      <c r="AAJ139" s="434"/>
      <c r="AAK139" s="434"/>
      <c r="AAL139" s="434"/>
      <c r="AAM139" s="434"/>
      <c r="AAN139" s="434"/>
      <c r="AAO139" s="434"/>
      <c r="AAP139" s="434"/>
      <c r="AAQ139" s="434"/>
      <c r="AAR139" s="434"/>
      <c r="AAS139" s="434"/>
      <c r="AAT139" s="434"/>
      <c r="AAU139" s="434"/>
      <c r="AAV139" s="434"/>
      <c r="AAW139" s="434"/>
      <c r="AAX139" s="434"/>
      <c r="AAY139" s="434"/>
      <c r="AAZ139" s="434"/>
      <c r="ABA139" s="434"/>
      <c r="ABB139" s="434"/>
      <c r="ABC139" s="434"/>
      <c r="ABD139" s="434"/>
      <c r="ABE139" s="434"/>
      <c r="ABF139" s="434"/>
      <c r="ABG139" s="434"/>
      <c r="ABH139" s="434"/>
      <c r="ABI139" s="434"/>
      <c r="ABJ139" s="434"/>
      <c r="ABK139" s="434"/>
      <c r="ABL139" s="434"/>
      <c r="ABM139" s="434"/>
      <c r="ABN139" s="434"/>
      <c r="ABO139" s="434"/>
      <c r="ABP139" s="434"/>
      <c r="ABQ139" s="434"/>
      <c r="ABR139" s="434"/>
      <c r="ABS139" s="434"/>
      <c r="ABT139" s="434"/>
      <c r="ABU139" s="434"/>
      <c r="ABV139" s="434"/>
      <c r="ABW139" s="434"/>
      <c r="ABX139" s="434"/>
      <c r="ABY139" s="434"/>
      <c r="ABZ139" s="434"/>
      <c r="ACA139" s="434"/>
      <c r="ACB139" s="434"/>
      <c r="ACC139" s="434"/>
      <c r="ACD139" s="434"/>
      <c r="ACE139" s="434"/>
      <c r="ACF139" s="434"/>
      <c r="ACG139" s="434"/>
      <c r="ACH139" s="434"/>
      <c r="ACI139" s="434"/>
      <c r="ACJ139" s="434"/>
      <c r="ACK139" s="434"/>
      <c r="ACL139" s="434"/>
      <c r="ACM139" s="434"/>
      <c r="ACN139" s="434"/>
      <c r="ACO139" s="434"/>
      <c r="ACP139" s="434"/>
      <c r="ACQ139" s="434"/>
      <c r="ACR139" s="434"/>
      <c r="ACS139" s="434"/>
      <c r="ACT139" s="434"/>
      <c r="ACU139" s="434"/>
      <c r="ACV139" s="434"/>
      <c r="ACW139" s="434"/>
      <c r="ACX139" s="434"/>
      <c r="ACY139" s="434"/>
      <c r="ACZ139" s="434"/>
      <c r="ADA139" s="434"/>
      <c r="ADB139" s="434"/>
      <c r="ADC139" s="434"/>
      <c r="ADD139" s="434"/>
      <c r="ADE139" s="434"/>
      <c r="ADF139" s="434"/>
      <c r="ADG139" s="434"/>
      <c r="ADH139" s="434"/>
      <c r="ADI139" s="434"/>
      <c r="ADJ139" s="434"/>
      <c r="ADK139" s="434"/>
      <c r="ADL139" s="434"/>
      <c r="ADM139" s="434"/>
      <c r="ADN139" s="434"/>
      <c r="ADO139" s="434"/>
      <c r="ADP139" s="434"/>
      <c r="ADQ139" s="434"/>
      <c r="ADR139" s="434"/>
      <c r="ADS139" s="434"/>
      <c r="ADT139" s="434"/>
      <c r="ADU139" s="434"/>
      <c r="ADV139" s="434"/>
      <c r="ADW139" s="434"/>
      <c r="ADX139" s="434"/>
      <c r="ADY139" s="434"/>
      <c r="ADZ139" s="434"/>
      <c r="AEA139" s="434"/>
      <c r="AEB139" s="434"/>
      <c r="AEC139" s="434"/>
      <c r="AED139" s="434"/>
      <c r="AEE139" s="434"/>
      <c r="AEF139" s="434"/>
      <c r="AEG139" s="434"/>
      <c r="AEH139" s="434"/>
      <c r="AEI139" s="434"/>
      <c r="AEJ139" s="434"/>
      <c r="AEK139" s="434"/>
      <c r="AEL139" s="434"/>
      <c r="AEM139" s="434"/>
      <c r="AEN139" s="434"/>
      <c r="AEO139" s="434"/>
      <c r="AEP139" s="434"/>
      <c r="AEQ139" s="434"/>
      <c r="AER139" s="434"/>
      <c r="AES139" s="434"/>
      <c r="AET139" s="434"/>
      <c r="AEU139" s="434"/>
      <c r="AEV139" s="434"/>
      <c r="AEW139" s="434"/>
      <c r="AEX139" s="434"/>
      <c r="AEY139" s="434"/>
      <c r="AEZ139" s="434"/>
      <c r="AFA139" s="434"/>
      <c r="AFB139" s="434"/>
      <c r="AFC139" s="434"/>
      <c r="AFD139" s="434"/>
      <c r="AFE139" s="434"/>
      <c r="AFF139" s="434"/>
      <c r="AFG139" s="434"/>
      <c r="AFH139" s="434"/>
      <c r="AFI139" s="434"/>
      <c r="AFJ139" s="434"/>
      <c r="AFK139" s="434"/>
      <c r="AFL139" s="434"/>
      <c r="AFM139" s="434"/>
      <c r="AFN139" s="434"/>
      <c r="AFO139" s="434"/>
      <c r="AFP139" s="434"/>
      <c r="AFQ139" s="434"/>
      <c r="AFR139" s="434"/>
      <c r="AFS139" s="434"/>
      <c r="AFT139" s="434"/>
      <c r="AFU139" s="434"/>
      <c r="AFV139" s="434"/>
      <c r="AFW139" s="434"/>
      <c r="AFX139" s="434"/>
      <c r="AFY139" s="434"/>
      <c r="AFZ139" s="434"/>
      <c r="AGA139" s="434"/>
    </row>
    <row r="140" spans="1:859" s="351" customFormat="1" ht="39.950000000000003" customHeight="1" x14ac:dyDescent="0.2">
      <c r="A140" s="397" t="str">
        <f ca="1">IF((O140="X"),"■",IF(OR((O140&gt;=120),(O140="N/A")),"▲",IF(AND((O140&gt;=90),(O140&lt;120)),"►",IF(AND((O140&lt;90),(O140&gt;=0)),"◄",IF((O140&lt;0),"▼","")))))</f>
        <v>■</v>
      </c>
      <c r="B140" s="399" t="s">
        <v>20</v>
      </c>
      <c r="C140" s="399" t="s">
        <v>676</v>
      </c>
      <c r="D140" s="399" t="s">
        <v>22</v>
      </c>
      <c r="E140" s="399" t="s">
        <v>475</v>
      </c>
      <c r="F140" s="399" t="s">
        <v>677</v>
      </c>
      <c r="G140" s="401" t="s">
        <v>678</v>
      </c>
      <c r="H140" s="404" t="s">
        <v>679</v>
      </c>
      <c r="I140" s="409">
        <v>6500</v>
      </c>
      <c r="J140" s="89"/>
      <c r="K140" s="89"/>
      <c r="L140" s="399" t="s">
        <v>519</v>
      </c>
      <c r="M140" s="416"/>
      <c r="N140" s="419">
        <v>40718</v>
      </c>
      <c r="O140" s="399" t="str">
        <f ca="1">IF((N140="INDETERMINADO"),"N/A",IF((L140="ENCERRADO"),"X",(N140-TODAY())))</f>
        <v>X</v>
      </c>
      <c r="P140" s="399" t="s">
        <v>680</v>
      </c>
      <c r="Q140" s="423" t="s">
        <v>493</v>
      </c>
      <c r="R140" s="399" t="s">
        <v>30</v>
      </c>
      <c r="S140" s="399" t="s">
        <v>30</v>
      </c>
      <c r="T140" s="399" t="s">
        <v>30</v>
      </c>
      <c r="U140" s="399" t="s">
        <v>30</v>
      </c>
      <c r="V140" s="399" t="str">
        <f>HYPERLINK("www.emater.df.gov.br","VISUALIZAR")</f>
        <v>VISUALIZAR</v>
      </c>
      <c r="W140" s="426"/>
      <c r="X140" s="429"/>
      <c r="Y140" s="429"/>
      <c r="Z140" s="429"/>
      <c r="AA140" s="429"/>
      <c r="AB140" s="432"/>
      <c r="AC140" s="432"/>
      <c r="AD140" s="432"/>
      <c r="AE140" s="432"/>
      <c r="AF140" s="432"/>
      <c r="AG140" s="432"/>
      <c r="AH140" s="434"/>
      <c r="AI140" s="434"/>
      <c r="AJ140" s="434"/>
      <c r="AK140" s="434"/>
      <c r="AL140" s="434"/>
      <c r="AM140" s="434"/>
      <c r="AN140" s="434"/>
      <c r="AO140" s="434"/>
      <c r="AP140" s="434"/>
      <c r="AQ140" s="434"/>
      <c r="AR140" s="434"/>
      <c r="AS140" s="434"/>
      <c r="AT140" s="434"/>
      <c r="AU140" s="434"/>
      <c r="AV140" s="434"/>
      <c r="AW140" s="434"/>
      <c r="AX140" s="434"/>
      <c r="AY140" s="434"/>
      <c r="AZ140" s="434"/>
      <c r="BA140" s="434"/>
      <c r="BB140" s="434"/>
      <c r="BC140" s="434"/>
      <c r="BD140" s="434"/>
      <c r="BE140" s="434"/>
      <c r="BF140" s="434"/>
      <c r="BG140" s="434"/>
      <c r="BH140" s="434"/>
      <c r="BI140" s="434"/>
      <c r="BJ140" s="434"/>
      <c r="BK140" s="434"/>
      <c r="BL140" s="434"/>
      <c r="BM140" s="434"/>
      <c r="BN140" s="434"/>
      <c r="BO140" s="434"/>
      <c r="BP140" s="434"/>
      <c r="BQ140" s="434"/>
      <c r="BR140" s="434"/>
      <c r="BS140" s="434"/>
      <c r="BT140" s="434"/>
      <c r="BU140" s="434"/>
      <c r="BV140" s="434"/>
      <c r="BW140" s="434"/>
      <c r="BX140" s="434"/>
      <c r="BY140" s="434"/>
      <c r="BZ140" s="434"/>
      <c r="CA140" s="434"/>
      <c r="CB140" s="434"/>
      <c r="CC140" s="434"/>
      <c r="CD140" s="434"/>
      <c r="CE140" s="434"/>
      <c r="CF140" s="434"/>
      <c r="CG140" s="434"/>
      <c r="CH140" s="434"/>
      <c r="CI140" s="434"/>
      <c r="CJ140" s="434"/>
      <c r="CK140" s="434"/>
      <c r="CL140" s="434"/>
      <c r="CM140" s="434"/>
      <c r="CN140" s="434"/>
      <c r="CO140" s="434"/>
      <c r="CP140" s="434"/>
      <c r="CQ140" s="434"/>
      <c r="CR140" s="434"/>
      <c r="CS140" s="434"/>
      <c r="CT140" s="434"/>
      <c r="CU140" s="434"/>
      <c r="CV140" s="434"/>
      <c r="CW140" s="434"/>
      <c r="CX140" s="434"/>
      <c r="CY140" s="434"/>
      <c r="CZ140" s="435"/>
      <c r="DA140" s="435"/>
      <c r="DB140" s="435"/>
      <c r="DC140" s="435"/>
      <c r="DD140" s="435"/>
      <c r="DE140" s="435"/>
      <c r="DF140" s="435"/>
      <c r="DG140" s="435"/>
      <c r="DH140" s="435"/>
      <c r="DI140" s="435"/>
      <c r="DJ140" s="435"/>
      <c r="DK140" s="435"/>
      <c r="DL140" s="435"/>
      <c r="DM140" s="435"/>
      <c r="DN140" s="435"/>
      <c r="DO140" s="435"/>
      <c r="DP140" s="435"/>
      <c r="DQ140" s="435"/>
      <c r="DR140" s="435"/>
      <c r="DS140" s="435"/>
      <c r="DT140" s="435"/>
      <c r="DU140" s="435"/>
      <c r="DV140" s="435"/>
      <c r="DW140" s="435"/>
      <c r="DX140" s="435"/>
      <c r="DY140" s="435"/>
      <c r="DZ140" s="435"/>
      <c r="EA140" s="435"/>
      <c r="EB140" s="435"/>
      <c r="EC140" s="435"/>
      <c r="ED140" s="435"/>
      <c r="EE140" s="435"/>
      <c r="EF140" s="435"/>
      <c r="EG140" s="435"/>
      <c r="EH140" s="435"/>
      <c r="EI140" s="435"/>
      <c r="EJ140" s="435"/>
      <c r="EK140" s="435"/>
      <c r="EL140" s="435"/>
      <c r="EM140" s="435"/>
      <c r="EN140" s="435"/>
      <c r="EO140" s="435"/>
      <c r="EP140" s="435"/>
      <c r="EQ140" s="435"/>
      <c r="ER140" s="435"/>
      <c r="ES140" s="435"/>
      <c r="ET140" s="435"/>
      <c r="EU140" s="435"/>
      <c r="EV140" s="435"/>
      <c r="EW140" s="435"/>
      <c r="EX140" s="435"/>
      <c r="EY140" s="435"/>
      <c r="EZ140" s="435"/>
      <c r="FA140" s="435"/>
      <c r="FB140" s="435"/>
      <c r="FC140" s="435"/>
      <c r="FD140" s="435"/>
      <c r="FE140" s="435"/>
      <c r="FF140" s="435"/>
      <c r="FG140" s="435"/>
      <c r="FH140" s="435"/>
      <c r="FI140" s="435"/>
      <c r="FJ140" s="435"/>
      <c r="FK140" s="435"/>
      <c r="FL140" s="435"/>
      <c r="FM140" s="435"/>
      <c r="FN140" s="435"/>
      <c r="FO140" s="435"/>
      <c r="FP140" s="435"/>
      <c r="FQ140" s="435"/>
      <c r="FR140" s="435"/>
      <c r="FS140" s="435"/>
      <c r="FT140" s="435"/>
      <c r="FU140" s="435"/>
      <c r="FV140" s="435"/>
      <c r="FW140" s="435"/>
      <c r="FX140" s="435"/>
      <c r="FY140" s="435"/>
      <c r="FZ140" s="435"/>
      <c r="GA140" s="435"/>
      <c r="GB140" s="435"/>
      <c r="GC140" s="435"/>
      <c r="GD140" s="435"/>
      <c r="GE140" s="435"/>
      <c r="GF140" s="435"/>
      <c r="GG140" s="435"/>
      <c r="GH140" s="435"/>
      <c r="GI140" s="435"/>
      <c r="GJ140" s="435"/>
      <c r="GK140" s="435"/>
      <c r="GL140" s="435"/>
      <c r="GM140" s="435"/>
      <c r="GN140" s="435"/>
      <c r="GO140" s="435"/>
      <c r="GP140" s="435"/>
      <c r="GQ140" s="435"/>
      <c r="GR140" s="435"/>
      <c r="GS140" s="435"/>
      <c r="GT140" s="435"/>
      <c r="GU140" s="435"/>
      <c r="GV140" s="435"/>
      <c r="GW140" s="435"/>
      <c r="GX140" s="435"/>
      <c r="GY140" s="435"/>
      <c r="GZ140" s="435"/>
      <c r="HA140" s="435"/>
      <c r="HB140" s="435"/>
      <c r="HC140" s="435"/>
      <c r="HD140" s="435"/>
      <c r="HE140" s="435"/>
      <c r="HF140" s="435"/>
      <c r="HG140" s="435"/>
      <c r="HH140" s="435"/>
      <c r="HI140" s="435"/>
      <c r="HJ140" s="435"/>
      <c r="HK140" s="435"/>
      <c r="HL140" s="435"/>
      <c r="HM140" s="435"/>
      <c r="HN140" s="435"/>
      <c r="HO140" s="435"/>
      <c r="HP140" s="435"/>
      <c r="HQ140" s="435"/>
      <c r="HR140" s="435"/>
      <c r="HS140" s="435"/>
      <c r="HT140" s="435"/>
      <c r="HU140" s="435"/>
      <c r="HV140" s="435"/>
      <c r="HW140" s="435"/>
      <c r="HX140" s="435"/>
      <c r="HY140" s="435"/>
      <c r="HZ140" s="435"/>
      <c r="IA140" s="435"/>
      <c r="IB140" s="435"/>
      <c r="IC140" s="435"/>
      <c r="ID140" s="435"/>
      <c r="IE140" s="435"/>
      <c r="IF140" s="435"/>
      <c r="IG140" s="435"/>
      <c r="IH140" s="435"/>
      <c r="II140" s="435"/>
      <c r="IJ140" s="435"/>
      <c r="IK140" s="435"/>
      <c r="IL140" s="435"/>
      <c r="IM140" s="435"/>
      <c r="IN140" s="435"/>
      <c r="IO140" s="435"/>
      <c r="IP140" s="435"/>
      <c r="IQ140" s="435"/>
      <c r="IR140" s="435"/>
      <c r="IS140" s="435"/>
      <c r="IT140" s="435"/>
      <c r="IU140" s="435"/>
      <c r="IV140" s="435"/>
      <c r="IW140" s="435"/>
      <c r="IX140" s="435"/>
      <c r="IY140" s="435"/>
      <c r="IZ140" s="435"/>
      <c r="JA140" s="435"/>
      <c r="JB140" s="435"/>
      <c r="JC140" s="435"/>
      <c r="JD140" s="435"/>
      <c r="JE140" s="435"/>
      <c r="JF140" s="435"/>
      <c r="JG140" s="435"/>
      <c r="JH140" s="435"/>
      <c r="JI140" s="435"/>
      <c r="JJ140" s="435"/>
      <c r="JK140" s="435"/>
      <c r="JL140" s="435"/>
      <c r="JM140" s="435"/>
      <c r="JN140" s="435"/>
      <c r="JO140" s="435"/>
      <c r="JP140" s="435"/>
      <c r="JQ140" s="435"/>
      <c r="JR140" s="435"/>
      <c r="JS140" s="435"/>
      <c r="JT140" s="435"/>
      <c r="JU140" s="435"/>
      <c r="JV140" s="435"/>
      <c r="JW140" s="435"/>
      <c r="JX140" s="435"/>
      <c r="JY140" s="435"/>
      <c r="JZ140" s="435"/>
      <c r="KA140" s="435"/>
      <c r="KB140" s="435"/>
      <c r="KC140" s="435"/>
      <c r="KD140" s="435"/>
      <c r="KE140" s="435"/>
      <c r="KF140" s="435"/>
      <c r="KG140" s="435"/>
      <c r="KH140" s="435"/>
      <c r="KI140" s="435"/>
      <c r="KJ140" s="435"/>
      <c r="KK140" s="435"/>
      <c r="KL140" s="435"/>
      <c r="KM140" s="435"/>
      <c r="KN140" s="435"/>
      <c r="KO140" s="435"/>
      <c r="KP140" s="435"/>
      <c r="KQ140" s="435"/>
      <c r="KR140" s="435"/>
      <c r="KS140" s="435"/>
      <c r="KT140" s="435"/>
      <c r="KU140" s="435"/>
      <c r="KV140" s="435"/>
      <c r="KW140" s="435"/>
      <c r="KX140" s="435"/>
      <c r="KY140" s="435"/>
      <c r="KZ140" s="435"/>
      <c r="LA140" s="435"/>
      <c r="LB140" s="435"/>
      <c r="LC140" s="435"/>
      <c r="LD140" s="435"/>
      <c r="LE140" s="435"/>
      <c r="LF140" s="435"/>
      <c r="LG140" s="435"/>
      <c r="LH140" s="435"/>
      <c r="LI140" s="435"/>
      <c r="LJ140" s="435"/>
      <c r="LK140" s="435"/>
      <c r="LL140" s="435"/>
      <c r="LM140" s="435"/>
      <c r="LN140" s="435"/>
      <c r="LO140" s="435"/>
      <c r="LP140" s="435"/>
      <c r="LQ140" s="435"/>
      <c r="LR140" s="435"/>
      <c r="LS140" s="435"/>
      <c r="LT140" s="435"/>
      <c r="LU140" s="435"/>
      <c r="LV140" s="435"/>
      <c r="LW140" s="435"/>
      <c r="LX140" s="435"/>
      <c r="LY140" s="435"/>
      <c r="LZ140" s="435"/>
      <c r="MA140" s="435"/>
      <c r="MB140" s="435"/>
      <c r="MC140" s="435"/>
      <c r="MD140" s="435"/>
      <c r="ME140" s="435"/>
      <c r="MF140" s="435"/>
      <c r="MG140" s="435"/>
      <c r="MH140" s="435"/>
      <c r="MI140" s="435"/>
      <c r="MJ140" s="435"/>
      <c r="MK140" s="435"/>
      <c r="ML140" s="435"/>
      <c r="MM140" s="435"/>
      <c r="MN140" s="435"/>
      <c r="MO140" s="435"/>
      <c r="MP140" s="435"/>
      <c r="MQ140" s="435"/>
      <c r="MR140" s="435"/>
      <c r="MS140" s="435"/>
      <c r="MT140" s="435"/>
      <c r="MU140" s="435"/>
      <c r="MV140" s="435"/>
      <c r="MW140" s="435"/>
      <c r="MX140" s="435"/>
      <c r="MY140" s="435"/>
      <c r="MZ140" s="435"/>
      <c r="NA140" s="435"/>
      <c r="NB140" s="435"/>
      <c r="NC140" s="435"/>
      <c r="ND140" s="435"/>
      <c r="NE140" s="435"/>
      <c r="NF140" s="435"/>
      <c r="NG140" s="435"/>
      <c r="NH140" s="435"/>
      <c r="NI140" s="435"/>
      <c r="NJ140" s="435"/>
      <c r="NK140" s="435"/>
      <c r="NL140" s="435"/>
      <c r="NM140" s="435"/>
      <c r="NN140" s="435"/>
      <c r="NO140" s="435"/>
      <c r="NP140" s="435"/>
      <c r="NQ140" s="435"/>
      <c r="NR140" s="435"/>
      <c r="NS140" s="435"/>
      <c r="NT140" s="435"/>
      <c r="NU140" s="435"/>
      <c r="NV140" s="435"/>
      <c r="NW140" s="435"/>
      <c r="NX140" s="435"/>
      <c r="NY140" s="435"/>
      <c r="NZ140" s="435"/>
      <c r="OA140" s="435"/>
      <c r="OB140" s="435"/>
      <c r="OC140" s="435"/>
      <c r="OD140" s="435"/>
      <c r="OE140" s="435"/>
      <c r="OF140" s="435"/>
      <c r="OG140" s="435"/>
      <c r="OH140" s="435"/>
      <c r="OI140" s="435"/>
      <c r="OJ140" s="435"/>
      <c r="OK140" s="435"/>
      <c r="OL140" s="435"/>
      <c r="OM140" s="435"/>
      <c r="ON140" s="435"/>
      <c r="OO140" s="435"/>
      <c r="OP140" s="435"/>
      <c r="OQ140" s="435"/>
      <c r="OR140" s="435"/>
      <c r="OS140" s="435"/>
      <c r="OT140" s="435"/>
      <c r="OU140" s="435"/>
      <c r="OV140" s="435"/>
      <c r="OW140" s="435"/>
      <c r="OX140" s="435"/>
      <c r="OY140" s="435"/>
      <c r="OZ140" s="435"/>
      <c r="PA140" s="435"/>
      <c r="PB140" s="435"/>
      <c r="PC140" s="435"/>
      <c r="PD140" s="435"/>
      <c r="PE140" s="435"/>
      <c r="PF140" s="435"/>
      <c r="PG140" s="435"/>
      <c r="PH140" s="435"/>
      <c r="PI140" s="435"/>
      <c r="PJ140" s="435"/>
      <c r="PK140" s="435"/>
      <c r="PL140" s="435"/>
      <c r="PM140" s="435"/>
      <c r="PN140" s="435"/>
      <c r="PO140" s="435"/>
      <c r="PP140" s="435"/>
      <c r="PQ140" s="435"/>
      <c r="PR140" s="435"/>
      <c r="PS140" s="435"/>
      <c r="PT140" s="435"/>
      <c r="PU140" s="435"/>
      <c r="PV140" s="435"/>
      <c r="PW140" s="435"/>
      <c r="PX140" s="435"/>
      <c r="PY140" s="435"/>
      <c r="PZ140" s="435"/>
      <c r="QA140" s="435"/>
      <c r="QB140" s="435"/>
      <c r="QC140" s="435"/>
      <c r="QD140" s="435"/>
      <c r="QE140" s="435"/>
      <c r="QF140" s="435"/>
      <c r="QG140" s="435"/>
      <c r="QH140" s="435"/>
      <c r="QI140" s="435"/>
      <c r="QJ140" s="435"/>
      <c r="QK140" s="435"/>
      <c r="QL140" s="435"/>
      <c r="QM140" s="435"/>
      <c r="QN140" s="435"/>
      <c r="QO140" s="435"/>
      <c r="QP140" s="435"/>
      <c r="QQ140" s="435"/>
      <c r="QR140" s="435"/>
      <c r="QS140" s="435"/>
      <c r="QT140" s="435"/>
      <c r="QU140" s="435"/>
      <c r="QV140" s="435"/>
      <c r="QW140" s="435"/>
      <c r="QX140" s="435"/>
      <c r="QY140" s="435"/>
      <c r="QZ140" s="435"/>
      <c r="RA140" s="435"/>
      <c r="RB140" s="435"/>
      <c r="RC140" s="435"/>
      <c r="RD140" s="435"/>
      <c r="RE140" s="435"/>
      <c r="RF140" s="435"/>
      <c r="RG140" s="435"/>
      <c r="RH140" s="435"/>
      <c r="RI140" s="435"/>
      <c r="RJ140" s="435"/>
      <c r="RK140" s="435"/>
      <c r="RL140" s="435"/>
      <c r="RM140" s="435"/>
      <c r="RN140" s="435"/>
      <c r="RO140" s="435"/>
      <c r="RP140" s="435"/>
      <c r="RQ140" s="435"/>
      <c r="RR140" s="435"/>
      <c r="RS140" s="435"/>
      <c r="RT140" s="435"/>
      <c r="RU140" s="435"/>
      <c r="RV140" s="435"/>
      <c r="RW140" s="435"/>
      <c r="RX140" s="435"/>
      <c r="RY140" s="435"/>
      <c r="RZ140" s="435"/>
      <c r="SA140" s="435"/>
      <c r="SB140" s="435"/>
      <c r="SC140" s="435"/>
      <c r="SD140" s="435"/>
      <c r="SE140" s="435"/>
      <c r="SF140" s="435"/>
      <c r="SG140" s="435"/>
      <c r="SH140" s="435"/>
      <c r="SI140" s="435"/>
      <c r="SJ140" s="435"/>
      <c r="SK140" s="435"/>
      <c r="SL140" s="435"/>
      <c r="SM140" s="435"/>
      <c r="SN140" s="435"/>
      <c r="SO140" s="435"/>
      <c r="SP140" s="435"/>
      <c r="SQ140" s="435"/>
      <c r="SR140" s="435"/>
      <c r="SS140" s="435"/>
      <c r="ST140" s="435"/>
      <c r="SU140" s="435"/>
      <c r="SV140" s="435"/>
      <c r="SW140" s="435"/>
      <c r="SX140" s="435"/>
      <c r="SY140" s="435"/>
      <c r="SZ140" s="435"/>
      <c r="TA140" s="435"/>
      <c r="TB140" s="435"/>
      <c r="TC140" s="435"/>
      <c r="TD140" s="435"/>
      <c r="TE140" s="435"/>
      <c r="TF140" s="435"/>
      <c r="TG140" s="435"/>
      <c r="TH140" s="435"/>
      <c r="TI140" s="435"/>
      <c r="TJ140" s="435"/>
      <c r="TK140" s="435"/>
      <c r="TL140" s="435"/>
      <c r="TM140" s="435"/>
      <c r="TN140" s="435"/>
      <c r="TO140" s="435"/>
      <c r="TP140" s="435"/>
      <c r="TQ140" s="435"/>
      <c r="TR140" s="435"/>
      <c r="TS140" s="435"/>
      <c r="TT140" s="435"/>
      <c r="TU140" s="435"/>
      <c r="TV140" s="435"/>
      <c r="TW140" s="435"/>
      <c r="TX140" s="435"/>
      <c r="TY140" s="435"/>
      <c r="TZ140" s="435"/>
      <c r="UA140" s="435"/>
      <c r="UB140" s="435"/>
      <c r="UC140" s="435"/>
      <c r="UD140" s="435"/>
      <c r="UE140" s="435"/>
      <c r="UF140" s="435"/>
      <c r="UG140" s="435"/>
      <c r="UH140" s="435"/>
      <c r="UI140" s="435"/>
      <c r="UJ140" s="435"/>
      <c r="UK140" s="435"/>
      <c r="UL140" s="435"/>
      <c r="UM140" s="435"/>
      <c r="UN140" s="435"/>
      <c r="UO140" s="435"/>
      <c r="UP140" s="435"/>
      <c r="UQ140" s="435"/>
      <c r="UR140" s="435"/>
      <c r="US140" s="435"/>
      <c r="UT140" s="435"/>
      <c r="UU140" s="435"/>
      <c r="UV140" s="435"/>
      <c r="UW140" s="435"/>
      <c r="UX140" s="435"/>
      <c r="UY140" s="435"/>
      <c r="UZ140" s="435"/>
      <c r="VA140" s="435"/>
      <c r="VB140" s="435"/>
      <c r="VC140" s="435"/>
      <c r="VD140" s="435"/>
      <c r="VE140" s="435"/>
      <c r="VF140" s="435"/>
      <c r="VG140" s="435"/>
      <c r="VH140" s="435"/>
      <c r="VI140" s="435"/>
      <c r="VJ140" s="435"/>
      <c r="VK140" s="435"/>
      <c r="VL140" s="435"/>
      <c r="VM140" s="435"/>
      <c r="VN140" s="435"/>
      <c r="VO140" s="435"/>
      <c r="VP140" s="435"/>
      <c r="VQ140" s="435"/>
      <c r="VR140" s="435"/>
      <c r="VS140" s="435"/>
      <c r="VT140" s="435"/>
      <c r="VU140" s="435"/>
      <c r="VV140" s="435"/>
      <c r="VW140" s="435"/>
      <c r="VX140" s="435"/>
      <c r="VY140" s="435"/>
      <c r="VZ140" s="435"/>
      <c r="WA140" s="435"/>
      <c r="WB140" s="435"/>
      <c r="WC140" s="435"/>
      <c r="WD140" s="435"/>
      <c r="WE140" s="435"/>
      <c r="WF140" s="435"/>
      <c r="WG140" s="435"/>
      <c r="WH140" s="435"/>
      <c r="WI140" s="435"/>
      <c r="WJ140" s="435"/>
      <c r="WK140" s="435"/>
      <c r="WL140" s="435"/>
      <c r="WM140" s="435"/>
      <c r="WN140" s="435"/>
      <c r="WO140" s="435"/>
      <c r="WP140" s="435"/>
      <c r="WQ140" s="435"/>
      <c r="WR140" s="435"/>
      <c r="WS140" s="435"/>
      <c r="WT140" s="435"/>
      <c r="WU140" s="435"/>
      <c r="WV140" s="435"/>
      <c r="WW140" s="435"/>
      <c r="WX140" s="435"/>
      <c r="WY140" s="435"/>
      <c r="WZ140" s="435"/>
      <c r="XA140" s="435"/>
      <c r="XB140" s="435"/>
      <c r="XC140" s="435"/>
      <c r="XD140" s="435"/>
      <c r="XE140" s="435"/>
      <c r="XF140" s="435"/>
      <c r="XG140" s="435"/>
      <c r="XH140" s="435"/>
      <c r="XI140" s="435"/>
      <c r="XJ140" s="435"/>
      <c r="XK140" s="435"/>
      <c r="XL140" s="435"/>
      <c r="XM140" s="435"/>
      <c r="XN140" s="435"/>
      <c r="XO140" s="435"/>
      <c r="XP140" s="435"/>
      <c r="XQ140" s="435"/>
      <c r="XR140" s="435"/>
      <c r="XS140" s="435"/>
      <c r="XT140" s="435"/>
      <c r="XU140" s="435"/>
      <c r="XV140" s="435"/>
      <c r="XW140" s="435"/>
      <c r="XX140" s="435"/>
      <c r="XY140" s="435"/>
      <c r="XZ140" s="435"/>
      <c r="YA140" s="435"/>
      <c r="YB140" s="435"/>
      <c r="YC140" s="435"/>
      <c r="YD140" s="435"/>
      <c r="YE140" s="435"/>
      <c r="YF140" s="435"/>
      <c r="YG140" s="435"/>
      <c r="YH140" s="435"/>
      <c r="YI140" s="435"/>
      <c r="YJ140" s="435"/>
      <c r="YK140" s="435"/>
      <c r="YL140" s="435"/>
      <c r="YM140" s="435"/>
      <c r="YN140" s="435"/>
      <c r="YO140" s="435"/>
      <c r="YP140" s="435"/>
      <c r="YQ140" s="435"/>
      <c r="YR140" s="435"/>
      <c r="YS140" s="435"/>
      <c r="YT140" s="435"/>
      <c r="YU140" s="435"/>
      <c r="YV140" s="435"/>
      <c r="YW140" s="435"/>
      <c r="YX140" s="435"/>
      <c r="YY140" s="435"/>
      <c r="YZ140" s="435"/>
      <c r="ZA140" s="435"/>
      <c r="ZB140" s="435"/>
      <c r="ZC140" s="435"/>
      <c r="ZD140" s="435"/>
      <c r="ZE140" s="435"/>
      <c r="ZF140" s="435"/>
      <c r="ZG140" s="435"/>
      <c r="ZH140" s="435"/>
      <c r="ZI140" s="435"/>
      <c r="ZJ140" s="435"/>
      <c r="ZK140" s="435"/>
      <c r="ZL140" s="435"/>
      <c r="ZM140" s="435"/>
      <c r="ZN140" s="435"/>
      <c r="ZO140" s="435"/>
      <c r="ZP140" s="435"/>
      <c r="ZQ140" s="435"/>
      <c r="ZR140" s="435"/>
      <c r="ZS140" s="435"/>
      <c r="ZT140" s="435"/>
      <c r="ZU140" s="435"/>
      <c r="ZV140" s="435"/>
      <c r="ZW140" s="435"/>
      <c r="ZX140" s="435"/>
      <c r="ZY140" s="435"/>
      <c r="ZZ140" s="435"/>
      <c r="AAA140" s="435"/>
      <c r="AAB140" s="435"/>
      <c r="AAC140" s="435"/>
      <c r="AAD140" s="435"/>
      <c r="AAE140" s="435"/>
      <c r="AAF140" s="435"/>
      <c r="AAG140" s="435"/>
      <c r="AAH140" s="435"/>
      <c r="AAI140" s="435"/>
      <c r="AAJ140" s="435"/>
      <c r="AAK140" s="435"/>
      <c r="AAL140" s="435"/>
      <c r="AAM140" s="435"/>
      <c r="AAN140" s="435"/>
      <c r="AAO140" s="435"/>
      <c r="AAP140" s="435"/>
      <c r="AAQ140" s="435"/>
      <c r="AAR140" s="435"/>
      <c r="AAS140" s="435"/>
      <c r="AAT140" s="435"/>
      <c r="AAU140" s="435"/>
      <c r="AAV140" s="435"/>
      <c r="AAW140" s="435"/>
      <c r="AAX140" s="435"/>
      <c r="AAY140" s="435"/>
      <c r="AAZ140" s="435"/>
      <c r="ABA140" s="435"/>
      <c r="ABB140" s="435"/>
      <c r="ABC140" s="435"/>
      <c r="ABD140" s="435"/>
      <c r="ABE140" s="435"/>
      <c r="ABF140" s="435"/>
      <c r="ABG140" s="435"/>
      <c r="ABH140" s="435"/>
      <c r="ABI140" s="435"/>
      <c r="ABJ140" s="435"/>
      <c r="ABK140" s="435"/>
      <c r="ABL140" s="435"/>
      <c r="ABM140" s="435"/>
      <c r="ABN140" s="435"/>
      <c r="ABO140" s="435"/>
      <c r="ABP140" s="435"/>
      <c r="ABQ140" s="435"/>
      <c r="ABR140" s="435"/>
      <c r="ABS140" s="435"/>
      <c r="ABT140" s="435"/>
      <c r="ABU140" s="435"/>
      <c r="ABV140" s="435"/>
      <c r="ABW140" s="435"/>
      <c r="ABX140" s="435"/>
      <c r="ABY140" s="435"/>
      <c r="ABZ140" s="435"/>
      <c r="ACA140" s="435"/>
      <c r="ACB140" s="435"/>
      <c r="ACC140" s="435"/>
      <c r="ACD140" s="435"/>
      <c r="ACE140" s="435"/>
      <c r="ACF140" s="435"/>
      <c r="ACG140" s="435"/>
      <c r="ACH140" s="435"/>
      <c r="ACI140" s="435"/>
      <c r="ACJ140" s="435"/>
      <c r="ACK140" s="435"/>
      <c r="ACL140" s="435"/>
      <c r="ACM140" s="435"/>
      <c r="ACN140" s="435"/>
      <c r="ACO140" s="435"/>
      <c r="ACP140" s="435"/>
      <c r="ACQ140" s="435"/>
      <c r="ACR140" s="435"/>
      <c r="ACS140" s="435"/>
      <c r="ACT140" s="435"/>
      <c r="ACU140" s="435"/>
      <c r="ACV140" s="435"/>
      <c r="ACW140" s="435"/>
      <c r="ACX140" s="435"/>
      <c r="ACY140" s="435"/>
      <c r="ACZ140" s="435"/>
      <c r="ADA140" s="435"/>
      <c r="ADB140" s="435"/>
      <c r="ADC140" s="435"/>
      <c r="ADD140" s="435"/>
      <c r="ADE140" s="435"/>
      <c r="ADF140" s="435"/>
      <c r="ADG140" s="435"/>
      <c r="ADH140" s="435"/>
      <c r="ADI140" s="435"/>
      <c r="ADJ140" s="435"/>
      <c r="ADK140" s="435"/>
      <c r="ADL140" s="435"/>
      <c r="ADM140" s="435"/>
      <c r="ADN140" s="435"/>
      <c r="ADO140" s="435"/>
      <c r="ADP140" s="435"/>
      <c r="ADQ140" s="435"/>
      <c r="ADR140" s="435"/>
      <c r="ADS140" s="435"/>
      <c r="ADT140" s="435"/>
      <c r="ADU140" s="435"/>
      <c r="ADV140" s="435"/>
      <c r="ADW140" s="435"/>
      <c r="ADX140" s="435"/>
      <c r="ADY140" s="435"/>
      <c r="ADZ140" s="435"/>
      <c r="AEA140" s="435"/>
      <c r="AEB140" s="435"/>
      <c r="AEC140" s="435"/>
      <c r="AED140" s="435"/>
      <c r="AEE140" s="435"/>
      <c r="AEF140" s="435"/>
      <c r="AEG140" s="435"/>
      <c r="AEH140" s="435"/>
      <c r="AEI140" s="435"/>
      <c r="AEJ140" s="435"/>
      <c r="AEK140" s="435"/>
      <c r="AEL140" s="435"/>
      <c r="AEM140" s="435"/>
      <c r="AEN140" s="435"/>
      <c r="AEO140" s="435"/>
      <c r="AEP140" s="435"/>
      <c r="AEQ140" s="435"/>
      <c r="AER140" s="435"/>
      <c r="AES140" s="435"/>
      <c r="AET140" s="435"/>
      <c r="AEU140" s="435"/>
      <c r="AEV140" s="435"/>
      <c r="AEW140" s="435"/>
      <c r="AEX140" s="435"/>
      <c r="AEY140" s="435"/>
      <c r="AEZ140" s="435"/>
      <c r="AFA140" s="435"/>
      <c r="AFB140" s="435"/>
      <c r="AFC140" s="435"/>
      <c r="AFD140" s="435"/>
      <c r="AFE140" s="435"/>
      <c r="AFF140" s="435"/>
      <c r="AFG140" s="435"/>
      <c r="AFH140" s="435"/>
      <c r="AFI140" s="435"/>
      <c r="AFJ140" s="435"/>
      <c r="AFK140" s="435"/>
      <c r="AFL140" s="435"/>
      <c r="AFM140" s="435"/>
      <c r="AFN140" s="435"/>
      <c r="AFO140" s="435"/>
      <c r="AFP140" s="435"/>
      <c r="AFQ140" s="435"/>
      <c r="AFR140" s="435"/>
      <c r="AFS140" s="435"/>
      <c r="AFT140" s="435"/>
      <c r="AFU140" s="435"/>
      <c r="AFV140" s="435"/>
      <c r="AFW140" s="435"/>
      <c r="AFX140" s="435"/>
      <c r="AFY140" s="435"/>
      <c r="AFZ140" s="435"/>
      <c r="AGA140" s="435"/>
    </row>
    <row r="141" spans="1:859" s="351" customFormat="1" ht="39.950000000000003" customHeight="1" x14ac:dyDescent="0.2">
      <c r="A141" s="396" t="str">
        <f ca="1">IF((O141="X"),"■",IF(OR((O141&gt;=120),(O141="N/A")),"▲",IF(AND((O141&gt;=90),(O141&lt;120)),"►",IF(AND((O141&lt;90),(O141&gt;=0)),"◄",IF((O141&lt;0),"▼","")))))</f>
        <v>■</v>
      </c>
      <c r="B141" s="396" t="s">
        <v>20</v>
      </c>
      <c r="C141" s="396" t="s">
        <v>79</v>
      </c>
      <c r="D141" s="396" t="s">
        <v>22</v>
      </c>
      <c r="E141" s="396" t="s">
        <v>80</v>
      </c>
      <c r="F141" s="396" t="s">
        <v>81</v>
      </c>
      <c r="G141" s="401" t="s">
        <v>82</v>
      </c>
      <c r="H141" s="396" t="s">
        <v>83</v>
      </c>
      <c r="I141" s="408">
        <v>62000</v>
      </c>
      <c r="J141" s="412"/>
      <c r="K141" s="412">
        <f>I141-J141</f>
        <v>62000</v>
      </c>
      <c r="L141" s="413" t="s">
        <v>519</v>
      </c>
      <c r="M141" s="415">
        <v>40315</v>
      </c>
      <c r="N141" s="415">
        <v>40680</v>
      </c>
      <c r="O141" s="396" t="str">
        <f ca="1">IF((N141="INDETERMINADO"),"N/A",IF((L141="ENCERRADO"),"X",(N141-TODAY())))</f>
        <v>X</v>
      </c>
      <c r="P141" s="413" t="s">
        <v>101</v>
      </c>
      <c r="Q141" s="422" t="s">
        <v>244</v>
      </c>
      <c r="R141" s="396" t="s">
        <v>30</v>
      </c>
      <c r="S141" s="396" t="s">
        <v>30</v>
      </c>
      <c r="T141" s="396" t="s">
        <v>32</v>
      </c>
      <c r="U141" s="396" t="s">
        <v>43</v>
      </c>
      <c r="V141" s="422" t="s">
        <v>1095</v>
      </c>
      <c r="W141" s="426" t="s">
        <v>1097</v>
      </c>
      <c r="X141" s="428"/>
      <c r="Y141" s="429"/>
      <c r="Z141" s="429"/>
      <c r="AA141" s="429"/>
      <c r="AB141" s="432"/>
      <c r="AC141" s="432"/>
      <c r="AD141" s="432"/>
      <c r="AE141" s="432"/>
      <c r="AF141" s="432"/>
      <c r="AG141" s="432"/>
      <c r="AH141" s="434"/>
      <c r="AI141" s="434"/>
      <c r="AJ141" s="434"/>
      <c r="AK141" s="434"/>
      <c r="AL141" s="434"/>
      <c r="AM141" s="434"/>
      <c r="AN141" s="434"/>
      <c r="AO141" s="434"/>
      <c r="AP141" s="434"/>
      <c r="AQ141" s="434"/>
      <c r="AR141" s="434"/>
      <c r="AS141" s="434"/>
      <c r="AT141" s="434"/>
      <c r="AU141" s="434"/>
      <c r="AV141" s="434"/>
      <c r="AW141" s="434"/>
      <c r="AX141" s="434"/>
      <c r="AY141" s="434"/>
      <c r="AZ141" s="434"/>
      <c r="BA141" s="434"/>
      <c r="BB141" s="434"/>
      <c r="BC141" s="434"/>
      <c r="BD141" s="434"/>
      <c r="BE141" s="434"/>
      <c r="BF141" s="434"/>
      <c r="BG141" s="434"/>
      <c r="BH141" s="434"/>
      <c r="BI141" s="434"/>
      <c r="BJ141" s="434"/>
      <c r="BK141" s="434"/>
      <c r="BL141" s="434"/>
      <c r="BM141" s="434"/>
      <c r="BN141" s="434"/>
      <c r="BO141" s="434"/>
      <c r="BP141" s="434"/>
      <c r="BQ141" s="434"/>
      <c r="BR141" s="434"/>
      <c r="BS141" s="434"/>
      <c r="BT141" s="434"/>
      <c r="BU141" s="434"/>
      <c r="BV141" s="434"/>
      <c r="BW141" s="434"/>
      <c r="BX141" s="434"/>
      <c r="BY141" s="434"/>
      <c r="BZ141" s="434"/>
      <c r="CA141" s="434"/>
      <c r="CB141" s="434"/>
      <c r="CC141" s="434"/>
      <c r="CD141" s="434"/>
      <c r="CE141" s="434"/>
      <c r="CF141" s="434"/>
      <c r="CG141" s="434"/>
      <c r="CH141" s="434"/>
      <c r="CI141" s="434"/>
      <c r="CJ141" s="434"/>
      <c r="CK141" s="434"/>
      <c r="CL141" s="434"/>
      <c r="CM141" s="434"/>
      <c r="CN141" s="434"/>
      <c r="CO141" s="434"/>
      <c r="CP141" s="434"/>
      <c r="CQ141" s="434"/>
      <c r="CR141" s="434"/>
      <c r="CS141" s="434"/>
      <c r="CT141" s="434"/>
      <c r="CU141" s="434"/>
      <c r="CV141" s="434"/>
      <c r="CW141" s="434"/>
      <c r="CX141" s="434"/>
      <c r="CY141" s="434"/>
      <c r="CZ141" s="435"/>
      <c r="DA141" s="435"/>
      <c r="DB141" s="435"/>
      <c r="DC141" s="435"/>
      <c r="DD141" s="435"/>
      <c r="DE141" s="435"/>
      <c r="DF141" s="435"/>
      <c r="DG141" s="435"/>
      <c r="DH141" s="435"/>
      <c r="DI141" s="435"/>
      <c r="DJ141" s="435"/>
      <c r="DK141" s="435"/>
      <c r="DL141" s="435"/>
      <c r="DM141" s="435"/>
      <c r="DN141" s="435"/>
      <c r="DO141" s="435"/>
      <c r="DP141" s="435"/>
      <c r="DQ141" s="435"/>
      <c r="DR141" s="435"/>
      <c r="DS141" s="435"/>
      <c r="DT141" s="435"/>
      <c r="DU141" s="435"/>
      <c r="DV141" s="435"/>
      <c r="DW141" s="435"/>
      <c r="DX141" s="435"/>
      <c r="DY141" s="435"/>
      <c r="DZ141" s="435"/>
      <c r="EA141" s="435"/>
      <c r="EB141" s="435"/>
      <c r="EC141" s="435"/>
      <c r="ED141" s="435"/>
      <c r="EE141" s="435"/>
      <c r="EF141" s="435"/>
      <c r="EG141" s="435"/>
      <c r="EH141" s="435"/>
      <c r="EI141" s="435"/>
      <c r="EJ141" s="435"/>
      <c r="EK141" s="435"/>
      <c r="EL141" s="435"/>
      <c r="EM141" s="435"/>
      <c r="EN141" s="435"/>
      <c r="EO141" s="435"/>
      <c r="EP141" s="435"/>
      <c r="EQ141" s="435"/>
      <c r="ER141" s="435"/>
      <c r="ES141" s="435"/>
      <c r="ET141" s="435"/>
      <c r="EU141" s="435"/>
      <c r="EV141" s="435"/>
      <c r="EW141" s="435"/>
      <c r="EX141" s="435"/>
      <c r="EY141" s="435"/>
      <c r="EZ141" s="435"/>
      <c r="FA141" s="435"/>
      <c r="FB141" s="435"/>
      <c r="FC141" s="435"/>
      <c r="FD141" s="435"/>
      <c r="FE141" s="435"/>
      <c r="FF141" s="435"/>
      <c r="FG141" s="435"/>
      <c r="FH141" s="435"/>
      <c r="FI141" s="435"/>
      <c r="FJ141" s="435"/>
      <c r="FK141" s="435"/>
      <c r="FL141" s="435"/>
      <c r="FM141" s="435"/>
      <c r="FN141" s="435"/>
      <c r="FO141" s="435"/>
      <c r="FP141" s="435"/>
      <c r="FQ141" s="435"/>
      <c r="FR141" s="435"/>
      <c r="FS141" s="435"/>
      <c r="FT141" s="435"/>
      <c r="FU141" s="435"/>
      <c r="FV141" s="435"/>
      <c r="FW141" s="435"/>
      <c r="FX141" s="435"/>
      <c r="FY141" s="435"/>
      <c r="FZ141" s="435"/>
      <c r="GA141" s="435"/>
      <c r="GB141" s="435"/>
      <c r="GC141" s="435"/>
      <c r="GD141" s="435"/>
      <c r="GE141" s="435"/>
      <c r="GF141" s="435"/>
      <c r="GG141" s="435"/>
      <c r="GH141" s="435"/>
      <c r="GI141" s="435"/>
      <c r="GJ141" s="435"/>
      <c r="GK141" s="435"/>
      <c r="GL141" s="435"/>
      <c r="GM141" s="435"/>
      <c r="GN141" s="435"/>
      <c r="GO141" s="435"/>
      <c r="GP141" s="435"/>
      <c r="GQ141" s="435"/>
      <c r="GR141" s="435"/>
      <c r="GS141" s="435"/>
      <c r="GT141" s="435"/>
      <c r="GU141" s="435"/>
      <c r="GV141" s="435"/>
      <c r="GW141" s="435"/>
      <c r="GX141" s="435"/>
      <c r="GY141" s="435"/>
      <c r="GZ141" s="435"/>
      <c r="HA141" s="435"/>
      <c r="HB141" s="435"/>
      <c r="HC141" s="435"/>
      <c r="HD141" s="435"/>
      <c r="HE141" s="435"/>
      <c r="HF141" s="435"/>
      <c r="HG141" s="435"/>
      <c r="HH141" s="435"/>
      <c r="HI141" s="435"/>
      <c r="HJ141" s="435"/>
      <c r="HK141" s="435"/>
      <c r="HL141" s="435"/>
      <c r="HM141" s="435"/>
      <c r="HN141" s="435"/>
      <c r="HO141" s="435"/>
      <c r="HP141" s="435"/>
      <c r="HQ141" s="435"/>
      <c r="HR141" s="435"/>
      <c r="HS141" s="435"/>
      <c r="HT141" s="435"/>
      <c r="HU141" s="435"/>
      <c r="HV141" s="435"/>
      <c r="HW141" s="435"/>
      <c r="HX141" s="435"/>
      <c r="HY141" s="435"/>
      <c r="HZ141" s="435"/>
      <c r="IA141" s="435"/>
      <c r="IB141" s="435"/>
      <c r="IC141" s="435"/>
      <c r="ID141" s="435"/>
      <c r="IE141" s="435"/>
      <c r="IF141" s="435"/>
      <c r="IG141" s="435"/>
      <c r="IH141" s="435"/>
      <c r="II141" s="435"/>
      <c r="IJ141" s="435"/>
      <c r="IK141" s="435"/>
      <c r="IL141" s="435"/>
      <c r="IM141" s="435"/>
      <c r="IN141" s="435"/>
      <c r="IO141" s="435"/>
      <c r="IP141" s="435"/>
      <c r="IQ141" s="435"/>
      <c r="IR141" s="435"/>
      <c r="IS141" s="435"/>
      <c r="IT141" s="435"/>
      <c r="IU141" s="435"/>
      <c r="IV141" s="435"/>
      <c r="IW141" s="435"/>
      <c r="IX141" s="435"/>
      <c r="IY141" s="435"/>
      <c r="IZ141" s="435"/>
      <c r="JA141" s="435"/>
      <c r="JB141" s="435"/>
      <c r="JC141" s="435"/>
      <c r="JD141" s="435"/>
      <c r="JE141" s="435"/>
      <c r="JF141" s="435"/>
      <c r="JG141" s="435"/>
      <c r="JH141" s="435"/>
      <c r="JI141" s="435"/>
      <c r="JJ141" s="435"/>
      <c r="JK141" s="435"/>
      <c r="JL141" s="435"/>
      <c r="JM141" s="435"/>
      <c r="JN141" s="435"/>
      <c r="JO141" s="435"/>
      <c r="JP141" s="435"/>
      <c r="JQ141" s="435"/>
      <c r="JR141" s="435"/>
      <c r="JS141" s="435"/>
      <c r="JT141" s="435"/>
      <c r="JU141" s="435"/>
      <c r="JV141" s="435"/>
      <c r="JW141" s="435"/>
      <c r="JX141" s="435"/>
      <c r="JY141" s="435"/>
      <c r="JZ141" s="435"/>
      <c r="KA141" s="435"/>
      <c r="KB141" s="435"/>
      <c r="KC141" s="435"/>
      <c r="KD141" s="435"/>
      <c r="KE141" s="435"/>
      <c r="KF141" s="435"/>
      <c r="KG141" s="435"/>
      <c r="KH141" s="435"/>
      <c r="KI141" s="435"/>
      <c r="KJ141" s="435"/>
      <c r="KK141" s="435"/>
      <c r="KL141" s="435"/>
      <c r="KM141" s="435"/>
      <c r="KN141" s="435"/>
      <c r="KO141" s="435"/>
      <c r="KP141" s="435"/>
      <c r="KQ141" s="435"/>
      <c r="KR141" s="435"/>
      <c r="KS141" s="435"/>
      <c r="KT141" s="435"/>
      <c r="KU141" s="435"/>
      <c r="KV141" s="435"/>
      <c r="KW141" s="435"/>
      <c r="KX141" s="435"/>
      <c r="KY141" s="435"/>
      <c r="KZ141" s="435"/>
      <c r="LA141" s="435"/>
      <c r="LB141" s="435"/>
      <c r="LC141" s="435"/>
      <c r="LD141" s="435"/>
      <c r="LE141" s="435"/>
      <c r="LF141" s="435"/>
      <c r="LG141" s="435"/>
      <c r="LH141" s="435"/>
      <c r="LI141" s="435"/>
      <c r="LJ141" s="435"/>
      <c r="LK141" s="435"/>
      <c r="LL141" s="435"/>
      <c r="LM141" s="435"/>
      <c r="LN141" s="435"/>
      <c r="LO141" s="435"/>
      <c r="LP141" s="435"/>
      <c r="LQ141" s="435"/>
      <c r="LR141" s="435"/>
      <c r="LS141" s="435"/>
      <c r="LT141" s="435"/>
      <c r="LU141" s="435"/>
      <c r="LV141" s="435"/>
      <c r="LW141" s="435"/>
      <c r="LX141" s="435"/>
      <c r="LY141" s="435"/>
      <c r="LZ141" s="435"/>
      <c r="MA141" s="435"/>
      <c r="MB141" s="435"/>
      <c r="MC141" s="435"/>
      <c r="MD141" s="435"/>
      <c r="ME141" s="435"/>
      <c r="MF141" s="435"/>
      <c r="MG141" s="435"/>
      <c r="MH141" s="435"/>
      <c r="MI141" s="435"/>
      <c r="MJ141" s="435"/>
      <c r="MK141" s="435"/>
      <c r="ML141" s="435"/>
      <c r="MM141" s="435"/>
      <c r="MN141" s="435"/>
      <c r="MO141" s="435"/>
      <c r="MP141" s="435"/>
      <c r="MQ141" s="435"/>
      <c r="MR141" s="435"/>
      <c r="MS141" s="435"/>
      <c r="MT141" s="435"/>
      <c r="MU141" s="435"/>
      <c r="MV141" s="435"/>
      <c r="MW141" s="435"/>
      <c r="MX141" s="435"/>
      <c r="MY141" s="435"/>
      <c r="MZ141" s="435"/>
      <c r="NA141" s="435"/>
      <c r="NB141" s="435"/>
      <c r="NC141" s="435"/>
      <c r="ND141" s="435"/>
      <c r="NE141" s="435"/>
      <c r="NF141" s="435"/>
      <c r="NG141" s="435"/>
      <c r="NH141" s="435"/>
      <c r="NI141" s="435"/>
      <c r="NJ141" s="435"/>
      <c r="NK141" s="435"/>
      <c r="NL141" s="435"/>
      <c r="NM141" s="435"/>
      <c r="NN141" s="435"/>
      <c r="NO141" s="435"/>
      <c r="NP141" s="435"/>
      <c r="NQ141" s="435"/>
      <c r="NR141" s="435"/>
      <c r="NS141" s="435"/>
      <c r="NT141" s="435"/>
      <c r="NU141" s="435"/>
      <c r="NV141" s="435"/>
      <c r="NW141" s="435"/>
      <c r="NX141" s="435"/>
      <c r="NY141" s="435"/>
      <c r="NZ141" s="435"/>
      <c r="OA141" s="435"/>
      <c r="OB141" s="435"/>
      <c r="OC141" s="435"/>
      <c r="OD141" s="435"/>
      <c r="OE141" s="435"/>
      <c r="OF141" s="435"/>
      <c r="OG141" s="435"/>
      <c r="OH141" s="435"/>
      <c r="OI141" s="435"/>
      <c r="OJ141" s="435"/>
      <c r="OK141" s="435"/>
      <c r="OL141" s="435"/>
      <c r="OM141" s="435"/>
      <c r="ON141" s="435"/>
      <c r="OO141" s="435"/>
      <c r="OP141" s="435"/>
      <c r="OQ141" s="435"/>
      <c r="OR141" s="435"/>
      <c r="OS141" s="435"/>
      <c r="OT141" s="435"/>
      <c r="OU141" s="435"/>
      <c r="OV141" s="435"/>
      <c r="OW141" s="435"/>
      <c r="OX141" s="435"/>
      <c r="OY141" s="435"/>
      <c r="OZ141" s="435"/>
      <c r="PA141" s="435"/>
      <c r="PB141" s="435"/>
      <c r="PC141" s="435"/>
      <c r="PD141" s="435"/>
      <c r="PE141" s="435"/>
      <c r="PF141" s="435"/>
      <c r="PG141" s="435"/>
      <c r="PH141" s="435"/>
      <c r="PI141" s="435"/>
      <c r="PJ141" s="435"/>
      <c r="PK141" s="435"/>
      <c r="PL141" s="435"/>
      <c r="PM141" s="435"/>
      <c r="PN141" s="435"/>
      <c r="PO141" s="435"/>
      <c r="PP141" s="435"/>
      <c r="PQ141" s="435"/>
      <c r="PR141" s="435"/>
      <c r="PS141" s="435"/>
      <c r="PT141" s="435"/>
      <c r="PU141" s="435"/>
      <c r="PV141" s="435"/>
      <c r="PW141" s="435"/>
      <c r="PX141" s="435"/>
      <c r="PY141" s="435"/>
      <c r="PZ141" s="435"/>
      <c r="QA141" s="435"/>
      <c r="QB141" s="435"/>
      <c r="QC141" s="435"/>
      <c r="QD141" s="435"/>
      <c r="QE141" s="435"/>
      <c r="QF141" s="435"/>
      <c r="QG141" s="435"/>
      <c r="QH141" s="435"/>
      <c r="QI141" s="435"/>
      <c r="QJ141" s="435"/>
      <c r="QK141" s="435"/>
      <c r="QL141" s="435"/>
      <c r="QM141" s="435"/>
      <c r="QN141" s="435"/>
      <c r="QO141" s="435"/>
      <c r="QP141" s="435"/>
      <c r="QQ141" s="435"/>
      <c r="QR141" s="435"/>
      <c r="QS141" s="435"/>
      <c r="QT141" s="435"/>
      <c r="QU141" s="435"/>
      <c r="QV141" s="435"/>
      <c r="QW141" s="435"/>
      <c r="QX141" s="435"/>
      <c r="QY141" s="435"/>
      <c r="QZ141" s="435"/>
      <c r="RA141" s="435"/>
      <c r="RB141" s="435"/>
      <c r="RC141" s="435"/>
      <c r="RD141" s="435"/>
      <c r="RE141" s="435"/>
      <c r="RF141" s="435"/>
      <c r="RG141" s="435"/>
      <c r="RH141" s="435"/>
      <c r="RI141" s="435"/>
      <c r="RJ141" s="435"/>
      <c r="RK141" s="435"/>
      <c r="RL141" s="435"/>
      <c r="RM141" s="435"/>
      <c r="RN141" s="435"/>
      <c r="RO141" s="435"/>
      <c r="RP141" s="435"/>
      <c r="RQ141" s="435"/>
      <c r="RR141" s="435"/>
      <c r="RS141" s="435"/>
      <c r="RT141" s="435"/>
      <c r="RU141" s="435"/>
      <c r="RV141" s="435"/>
      <c r="RW141" s="435"/>
      <c r="RX141" s="435"/>
      <c r="RY141" s="435"/>
      <c r="RZ141" s="435"/>
      <c r="SA141" s="435"/>
      <c r="SB141" s="435"/>
      <c r="SC141" s="435"/>
      <c r="SD141" s="435"/>
      <c r="SE141" s="435"/>
      <c r="SF141" s="435"/>
      <c r="SG141" s="435"/>
      <c r="SH141" s="435"/>
      <c r="SI141" s="435"/>
      <c r="SJ141" s="435"/>
      <c r="SK141" s="435"/>
      <c r="SL141" s="435"/>
      <c r="SM141" s="435"/>
      <c r="SN141" s="435"/>
      <c r="SO141" s="435"/>
      <c r="SP141" s="435"/>
      <c r="SQ141" s="435"/>
      <c r="SR141" s="435"/>
      <c r="SS141" s="435"/>
      <c r="ST141" s="435"/>
      <c r="SU141" s="435"/>
      <c r="SV141" s="435"/>
      <c r="SW141" s="435"/>
      <c r="SX141" s="435"/>
      <c r="SY141" s="435"/>
      <c r="SZ141" s="435"/>
      <c r="TA141" s="435"/>
      <c r="TB141" s="435"/>
      <c r="TC141" s="435"/>
      <c r="TD141" s="435"/>
      <c r="TE141" s="435"/>
      <c r="TF141" s="435"/>
      <c r="TG141" s="435"/>
      <c r="TH141" s="435"/>
      <c r="TI141" s="435"/>
      <c r="TJ141" s="435"/>
      <c r="TK141" s="435"/>
      <c r="TL141" s="435"/>
      <c r="TM141" s="435"/>
      <c r="TN141" s="435"/>
      <c r="TO141" s="435"/>
      <c r="TP141" s="435"/>
      <c r="TQ141" s="435"/>
      <c r="TR141" s="435"/>
      <c r="TS141" s="435"/>
      <c r="TT141" s="435"/>
      <c r="TU141" s="435"/>
      <c r="TV141" s="435"/>
      <c r="TW141" s="435"/>
      <c r="TX141" s="435"/>
      <c r="TY141" s="435"/>
      <c r="TZ141" s="435"/>
      <c r="UA141" s="435"/>
      <c r="UB141" s="435"/>
      <c r="UC141" s="435"/>
      <c r="UD141" s="435"/>
      <c r="UE141" s="435"/>
      <c r="UF141" s="435"/>
      <c r="UG141" s="435"/>
      <c r="UH141" s="435"/>
      <c r="UI141" s="435"/>
      <c r="UJ141" s="435"/>
      <c r="UK141" s="435"/>
      <c r="UL141" s="435"/>
      <c r="UM141" s="435"/>
      <c r="UN141" s="435"/>
      <c r="UO141" s="435"/>
      <c r="UP141" s="435"/>
      <c r="UQ141" s="435"/>
      <c r="UR141" s="435"/>
      <c r="US141" s="435"/>
      <c r="UT141" s="435"/>
      <c r="UU141" s="435"/>
      <c r="UV141" s="435"/>
      <c r="UW141" s="435"/>
      <c r="UX141" s="435"/>
      <c r="UY141" s="435"/>
      <c r="UZ141" s="435"/>
      <c r="VA141" s="435"/>
      <c r="VB141" s="435"/>
      <c r="VC141" s="435"/>
      <c r="VD141" s="435"/>
      <c r="VE141" s="435"/>
      <c r="VF141" s="435"/>
      <c r="VG141" s="435"/>
      <c r="VH141" s="435"/>
      <c r="VI141" s="435"/>
      <c r="VJ141" s="435"/>
      <c r="VK141" s="435"/>
      <c r="VL141" s="435"/>
      <c r="VM141" s="435"/>
      <c r="VN141" s="435"/>
      <c r="VO141" s="435"/>
      <c r="VP141" s="435"/>
      <c r="VQ141" s="435"/>
      <c r="VR141" s="435"/>
      <c r="VS141" s="435"/>
      <c r="VT141" s="435"/>
      <c r="VU141" s="435"/>
      <c r="VV141" s="435"/>
      <c r="VW141" s="435"/>
      <c r="VX141" s="435"/>
      <c r="VY141" s="435"/>
      <c r="VZ141" s="435"/>
      <c r="WA141" s="435"/>
      <c r="WB141" s="435"/>
      <c r="WC141" s="435"/>
      <c r="WD141" s="435"/>
      <c r="WE141" s="435"/>
      <c r="WF141" s="435"/>
      <c r="WG141" s="435"/>
      <c r="WH141" s="435"/>
      <c r="WI141" s="435"/>
      <c r="WJ141" s="435"/>
      <c r="WK141" s="435"/>
      <c r="WL141" s="435"/>
      <c r="WM141" s="435"/>
      <c r="WN141" s="435"/>
      <c r="WO141" s="435"/>
      <c r="WP141" s="435"/>
      <c r="WQ141" s="435"/>
      <c r="WR141" s="435"/>
      <c r="WS141" s="435"/>
      <c r="WT141" s="435"/>
      <c r="WU141" s="435"/>
      <c r="WV141" s="435"/>
      <c r="WW141" s="435"/>
      <c r="WX141" s="435"/>
      <c r="WY141" s="435"/>
      <c r="WZ141" s="435"/>
      <c r="XA141" s="435"/>
      <c r="XB141" s="435"/>
      <c r="XC141" s="435"/>
      <c r="XD141" s="435"/>
      <c r="XE141" s="435"/>
      <c r="XF141" s="435"/>
      <c r="XG141" s="435"/>
      <c r="XH141" s="435"/>
      <c r="XI141" s="435"/>
      <c r="XJ141" s="435"/>
      <c r="XK141" s="435"/>
      <c r="XL141" s="435"/>
      <c r="XM141" s="435"/>
      <c r="XN141" s="435"/>
      <c r="XO141" s="435"/>
      <c r="XP141" s="435"/>
      <c r="XQ141" s="435"/>
      <c r="XR141" s="435"/>
      <c r="XS141" s="435"/>
      <c r="XT141" s="435"/>
      <c r="XU141" s="435"/>
      <c r="XV141" s="435"/>
      <c r="XW141" s="435"/>
      <c r="XX141" s="435"/>
      <c r="XY141" s="435"/>
      <c r="XZ141" s="435"/>
      <c r="YA141" s="435"/>
      <c r="YB141" s="435"/>
      <c r="YC141" s="435"/>
      <c r="YD141" s="435"/>
      <c r="YE141" s="435"/>
      <c r="YF141" s="435"/>
      <c r="YG141" s="435"/>
      <c r="YH141" s="435"/>
      <c r="YI141" s="435"/>
      <c r="YJ141" s="435"/>
      <c r="YK141" s="435"/>
      <c r="YL141" s="435"/>
      <c r="YM141" s="435"/>
      <c r="YN141" s="435"/>
      <c r="YO141" s="435"/>
      <c r="YP141" s="435"/>
      <c r="YQ141" s="435"/>
      <c r="YR141" s="435"/>
      <c r="YS141" s="435"/>
      <c r="YT141" s="435"/>
      <c r="YU141" s="435"/>
      <c r="YV141" s="435"/>
      <c r="YW141" s="435"/>
      <c r="YX141" s="435"/>
      <c r="YY141" s="435"/>
      <c r="YZ141" s="435"/>
      <c r="ZA141" s="435"/>
      <c r="ZB141" s="435"/>
      <c r="ZC141" s="435"/>
      <c r="ZD141" s="435"/>
      <c r="ZE141" s="435"/>
      <c r="ZF141" s="435"/>
      <c r="ZG141" s="435"/>
      <c r="ZH141" s="435"/>
      <c r="ZI141" s="435"/>
      <c r="ZJ141" s="435"/>
      <c r="ZK141" s="435"/>
      <c r="ZL141" s="435"/>
      <c r="ZM141" s="435"/>
      <c r="ZN141" s="435"/>
      <c r="ZO141" s="435"/>
      <c r="ZP141" s="435"/>
      <c r="ZQ141" s="435"/>
      <c r="ZR141" s="435"/>
      <c r="ZS141" s="435"/>
      <c r="ZT141" s="435"/>
      <c r="ZU141" s="435"/>
      <c r="ZV141" s="435"/>
      <c r="ZW141" s="435"/>
      <c r="ZX141" s="435"/>
      <c r="ZY141" s="435"/>
      <c r="ZZ141" s="435"/>
      <c r="AAA141" s="435"/>
      <c r="AAB141" s="435"/>
      <c r="AAC141" s="435"/>
      <c r="AAD141" s="435"/>
      <c r="AAE141" s="435"/>
      <c r="AAF141" s="435"/>
      <c r="AAG141" s="435"/>
      <c r="AAH141" s="435"/>
      <c r="AAI141" s="435"/>
      <c r="AAJ141" s="435"/>
      <c r="AAK141" s="435"/>
      <c r="AAL141" s="435"/>
      <c r="AAM141" s="435"/>
      <c r="AAN141" s="435"/>
      <c r="AAO141" s="435"/>
      <c r="AAP141" s="435"/>
      <c r="AAQ141" s="435"/>
      <c r="AAR141" s="435"/>
      <c r="AAS141" s="435"/>
      <c r="AAT141" s="435"/>
      <c r="AAU141" s="435"/>
      <c r="AAV141" s="435"/>
      <c r="AAW141" s="435"/>
      <c r="AAX141" s="435"/>
      <c r="AAY141" s="435"/>
      <c r="AAZ141" s="435"/>
      <c r="ABA141" s="435"/>
      <c r="ABB141" s="435"/>
      <c r="ABC141" s="435"/>
      <c r="ABD141" s="435"/>
      <c r="ABE141" s="435"/>
      <c r="ABF141" s="435"/>
      <c r="ABG141" s="435"/>
      <c r="ABH141" s="435"/>
      <c r="ABI141" s="435"/>
      <c r="ABJ141" s="435"/>
      <c r="ABK141" s="435"/>
      <c r="ABL141" s="435"/>
      <c r="ABM141" s="435"/>
      <c r="ABN141" s="435"/>
      <c r="ABO141" s="435"/>
      <c r="ABP141" s="435"/>
      <c r="ABQ141" s="435"/>
      <c r="ABR141" s="435"/>
      <c r="ABS141" s="435"/>
      <c r="ABT141" s="435"/>
      <c r="ABU141" s="435"/>
      <c r="ABV141" s="435"/>
      <c r="ABW141" s="435"/>
      <c r="ABX141" s="435"/>
      <c r="ABY141" s="435"/>
      <c r="ABZ141" s="435"/>
      <c r="ACA141" s="435"/>
      <c r="ACB141" s="435"/>
      <c r="ACC141" s="435"/>
      <c r="ACD141" s="435"/>
      <c r="ACE141" s="435"/>
      <c r="ACF141" s="435"/>
      <c r="ACG141" s="435"/>
      <c r="ACH141" s="435"/>
      <c r="ACI141" s="435"/>
      <c r="ACJ141" s="435"/>
      <c r="ACK141" s="435"/>
      <c r="ACL141" s="435"/>
      <c r="ACM141" s="435"/>
      <c r="ACN141" s="435"/>
      <c r="ACO141" s="435"/>
      <c r="ACP141" s="435"/>
      <c r="ACQ141" s="435"/>
      <c r="ACR141" s="435"/>
      <c r="ACS141" s="435"/>
      <c r="ACT141" s="435"/>
      <c r="ACU141" s="435"/>
      <c r="ACV141" s="435"/>
      <c r="ACW141" s="435"/>
      <c r="ACX141" s="435"/>
      <c r="ACY141" s="435"/>
      <c r="ACZ141" s="435"/>
      <c r="ADA141" s="435"/>
      <c r="ADB141" s="435"/>
      <c r="ADC141" s="435"/>
      <c r="ADD141" s="435"/>
      <c r="ADE141" s="435"/>
      <c r="ADF141" s="435"/>
      <c r="ADG141" s="435"/>
      <c r="ADH141" s="435"/>
      <c r="ADI141" s="435"/>
      <c r="ADJ141" s="435"/>
      <c r="ADK141" s="435"/>
      <c r="ADL141" s="435"/>
      <c r="ADM141" s="435"/>
      <c r="ADN141" s="435"/>
      <c r="ADO141" s="435"/>
      <c r="ADP141" s="435"/>
      <c r="ADQ141" s="435"/>
      <c r="ADR141" s="435"/>
      <c r="ADS141" s="435"/>
      <c r="ADT141" s="435"/>
      <c r="ADU141" s="435"/>
      <c r="ADV141" s="435"/>
      <c r="ADW141" s="435"/>
      <c r="ADX141" s="435"/>
      <c r="ADY141" s="435"/>
      <c r="ADZ141" s="435"/>
      <c r="AEA141" s="435"/>
      <c r="AEB141" s="435"/>
      <c r="AEC141" s="435"/>
      <c r="AED141" s="435"/>
      <c r="AEE141" s="435"/>
      <c r="AEF141" s="435"/>
      <c r="AEG141" s="435"/>
      <c r="AEH141" s="435"/>
      <c r="AEI141" s="435"/>
      <c r="AEJ141" s="435"/>
      <c r="AEK141" s="435"/>
      <c r="AEL141" s="435"/>
      <c r="AEM141" s="435"/>
      <c r="AEN141" s="435"/>
      <c r="AEO141" s="435"/>
      <c r="AEP141" s="435"/>
      <c r="AEQ141" s="435"/>
      <c r="AER141" s="435"/>
      <c r="AES141" s="435"/>
      <c r="AET141" s="435"/>
      <c r="AEU141" s="435"/>
      <c r="AEV141" s="435"/>
      <c r="AEW141" s="435"/>
      <c r="AEX141" s="435"/>
      <c r="AEY141" s="435"/>
      <c r="AEZ141" s="435"/>
      <c r="AFA141" s="435"/>
      <c r="AFB141" s="435"/>
      <c r="AFC141" s="435"/>
      <c r="AFD141" s="435"/>
      <c r="AFE141" s="435"/>
      <c r="AFF141" s="435"/>
      <c r="AFG141" s="435"/>
      <c r="AFH141" s="435"/>
      <c r="AFI141" s="435"/>
      <c r="AFJ141" s="435"/>
      <c r="AFK141" s="435"/>
      <c r="AFL141" s="435"/>
      <c r="AFM141" s="435"/>
      <c r="AFN141" s="435"/>
      <c r="AFO141" s="435"/>
      <c r="AFP141" s="435"/>
      <c r="AFQ141" s="435"/>
      <c r="AFR141" s="435"/>
      <c r="AFS141" s="435"/>
      <c r="AFT141" s="435"/>
      <c r="AFU141" s="435"/>
      <c r="AFV141" s="435"/>
      <c r="AFW141" s="435"/>
      <c r="AFX141" s="435"/>
      <c r="AFY141" s="435"/>
      <c r="AFZ141" s="435"/>
      <c r="AGA141" s="435"/>
    </row>
    <row r="142" spans="1:859" ht="12.75" customHeight="1" x14ac:dyDescent="0.2">
      <c r="A142" s="86"/>
      <c r="B142" s="86"/>
      <c r="C142" s="86"/>
      <c r="D142" s="86"/>
      <c r="E142" s="86"/>
      <c r="F142" s="86"/>
      <c r="G142" s="140"/>
      <c r="H142" s="86"/>
      <c r="I142" s="226"/>
      <c r="L142" s="86"/>
      <c r="M142" s="228"/>
      <c r="N142" s="228"/>
      <c r="O142" s="86"/>
      <c r="P142" s="86"/>
      <c r="Q142" s="86"/>
      <c r="R142" s="86"/>
      <c r="S142" s="86"/>
      <c r="T142" s="86"/>
      <c r="U142" s="86"/>
      <c r="V142" s="86"/>
      <c r="W142" s="350"/>
    </row>
    <row r="143" spans="1:859" ht="12.75" customHeight="1" x14ac:dyDescent="0.2">
      <c r="A143" s="86"/>
      <c r="B143" s="86"/>
      <c r="C143" s="86"/>
      <c r="D143" s="86"/>
      <c r="E143" s="86"/>
      <c r="F143" s="86"/>
      <c r="G143" s="140"/>
      <c r="H143" s="86"/>
      <c r="I143" s="226"/>
      <c r="L143" s="86"/>
      <c r="M143" s="228"/>
      <c r="N143" s="228"/>
      <c r="O143" s="86"/>
      <c r="P143" s="86"/>
      <c r="Q143" s="86"/>
      <c r="R143" s="86"/>
      <c r="S143" s="86"/>
      <c r="T143" s="86"/>
      <c r="U143" s="86"/>
      <c r="V143" s="86"/>
      <c r="W143" s="184"/>
    </row>
    <row r="144" spans="1:859" ht="12.75" customHeight="1" x14ac:dyDescent="0.2">
      <c r="A144" s="86"/>
      <c r="B144" s="86"/>
      <c r="C144" s="86"/>
      <c r="D144" s="86"/>
      <c r="E144" s="86"/>
      <c r="F144" s="86"/>
      <c r="G144" s="140"/>
      <c r="H144" s="86"/>
      <c r="I144" s="226"/>
      <c r="L144" s="86"/>
      <c r="M144" s="228"/>
      <c r="N144" s="228"/>
      <c r="O144" s="86"/>
      <c r="P144" s="86"/>
      <c r="Q144" s="86"/>
      <c r="R144" s="86"/>
      <c r="S144" s="86"/>
      <c r="T144" s="86"/>
      <c r="U144" s="86"/>
      <c r="V144" s="86"/>
      <c r="W144" s="184"/>
    </row>
    <row r="145" spans="1:33" ht="12.75" customHeight="1" x14ac:dyDescent="0.2">
      <c r="A145" s="86"/>
      <c r="B145" s="86"/>
      <c r="C145" s="86"/>
      <c r="D145" s="86"/>
      <c r="E145" s="86"/>
      <c r="F145" s="86"/>
      <c r="G145" s="140"/>
      <c r="H145" s="86"/>
      <c r="I145" s="226"/>
      <c r="L145" s="86"/>
      <c r="M145" s="228"/>
      <c r="N145" s="228"/>
      <c r="O145" s="86"/>
      <c r="P145" s="86"/>
      <c r="Q145" s="86"/>
      <c r="R145" s="86"/>
      <c r="S145" s="86"/>
      <c r="T145" s="86"/>
      <c r="U145" s="86"/>
      <c r="V145" s="86"/>
      <c r="W145" s="184"/>
    </row>
    <row r="146" spans="1:33" ht="12.75" customHeight="1" x14ac:dyDescent="0.2">
      <c r="A146" s="86"/>
      <c r="B146" s="86"/>
      <c r="C146" s="86"/>
      <c r="D146" s="86"/>
      <c r="E146" s="86"/>
      <c r="F146" s="86"/>
      <c r="G146" s="140"/>
      <c r="H146" s="86"/>
      <c r="I146" s="226"/>
      <c r="L146" s="86"/>
      <c r="M146" s="228"/>
      <c r="N146" s="228"/>
      <c r="O146" s="86"/>
      <c r="P146" s="86"/>
      <c r="Q146" s="86"/>
      <c r="R146" s="86"/>
      <c r="S146" s="86"/>
      <c r="T146" s="86"/>
      <c r="U146" s="86"/>
      <c r="V146" s="86"/>
      <c r="W146" s="184"/>
    </row>
    <row r="147" spans="1:33" ht="12.75" customHeight="1" x14ac:dyDescent="0.2">
      <c r="A147" s="86"/>
      <c r="B147" s="86"/>
      <c r="C147" s="86"/>
      <c r="D147" s="86"/>
      <c r="E147" s="86"/>
      <c r="F147" s="86"/>
      <c r="G147" s="140"/>
      <c r="H147" s="86"/>
      <c r="I147" s="226"/>
      <c r="L147" s="86"/>
      <c r="M147" s="228"/>
      <c r="N147" s="228"/>
      <c r="O147" s="86"/>
      <c r="P147" s="86"/>
      <c r="Q147" s="86"/>
      <c r="R147" s="86"/>
      <c r="S147" s="86"/>
      <c r="T147" s="86"/>
      <c r="U147" s="86"/>
      <c r="V147" s="86"/>
      <c r="W147" s="184"/>
    </row>
    <row r="148" spans="1:33" ht="12.75" customHeight="1" x14ac:dyDescent="0.2">
      <c r="A148" s="86"/>
      <c r="B148" s="86"/>
      <c r="C148" s="86"/>
      <c r="D148" s="86"/>
      <c r="E148" s="86"/>
      <c r="F148" s="86"/>
      <c r="G148" s="140"/>
      <c r="H148" s="86"/>
      <c r="I148" s="226"/>
      <c r="L148" s="86"/>
      <c r="M148" s="228"/>
      <c r="N148" s="228"/>
      <c r="O148" s="86"/>
      <c r="P148" s="86"/>
      <c r="Q148" s="86"/>
      <c r="R148" s="86"/>
      <c r="S148" s="86"/>
      <c r="T148" s="86"/>
      <c r="U148" s="86"/>
      <c r="V148" s="86"/>
      <c r="W148" s="184"/>
    </row>
    <row r="149" spans="1:33" ht="12.75" customHeight="1" x14ac:dyDescent="0.2">
      <c r="A149" s="86"/>
      <c r="B149" s="86"/>
      <c r="C149" s="86"/>
      <c r="D149" s="86"/>
      <c r="E149" s="86"/>
      <c r="F149" s="86"/>
      <c r="G149" s="140"/>
      <c r="H149" s="86"/>
      <c r="I149" s="226"/>
      <c r="L149" s="86"/>
      <c r="M149" s="228"/>
      <c r="N149" s="228"/>
      <c r="O149" s="86"/>
      <c r="P149" s="86"/>
      <c r="Q149" s="86"/>
      <c r="R149" s="86"/>
      <c r="S149" s="86"/>
      <c r="T149" s="86"/>
      <c r="U149" s="86"/>
      <c r="V149" s="86"/>
      <c r="W149" s="184"/>
    </row>
    <row r="150" spans="1:33" ht="12.75" customHeight="1" x14ac:dyDescent="0.2">
      <c r="A150" s="86"/>
      <c r="B150" s="86"/>
      <c r="C150" s="86"/>
      <c r="D150" s="86"/>
      <c r="E150" s="86"/>
      <c r="F150" s="86"/>
      <c r="G150" s="140"/>
      <c r="H150" s="86"/>
      <c r="I150" s="226"/>
      <c r="L150" s="86"/>
      <c r="M150" s="228"/>
      <c r="N150" s="228"/>
      <c r="O150" s="86"/>
      <c r="P150" s="86"/>
      <c r="Q150" s="86"/>
      <c r="R150" s="86"/>
      <c r="S150" s="86"/>
      <c r="T150" s="86"/>
      <c r="U150" s="86"/>
      <c r="V150" s="86"/>
      <c r="W150" s="184"/>
    </row>
    <row r="151" spans="1:33" ht="12.75" customHeight="1" x14ac:dyDescent="0.2">
      <c r="A151" s="86"/>
      <c r="B151" s="86"/>
      <c r="C151" s="86"/>
      <c r="D151" s="86"/>
      <c r="E151" s="86"/>
      <c r="F151" s="86"/>
      <c r="G151" s="140"/>
      <c r="H151" s="86"/>
      <c r="I151" s="226"/>
      <c r="L151" s="86"/>
      <c r="M151" s="228"/>
      <c r="N151" s="228"/>
      <c r="O151" s="86"/>
      <c r="P151" s="86"/>
      <c r="Q151" s="86"/>
      <c r="R151" s="86"/>
      <c r="S151" s="86"/>
      <c r="T151" s="86"/>
      <c r="U151" s="86"/>
      <c r="V151" s="86"/>
      <c r="W151" s="184"/>
    </row>
    <row r="152" spans="1:33" ht="12.75" customHeight="1" x14ac:dyDescent="0.2">
      <c r="A152" s="86"/>
      <c r="B152" s="86"/>
      <c r="C152" s="86"/>
      <c r="D152" s="86"/>
      <c r="E152" s="86"/>
      <c r="F152" s="86"/>
      <c r="G152" s="140"/>
      <c r="H152" s="86"/>
      <c r="I152" s="226"/>
      <c r="L152" s="86"/>
      <c r="M152" s="228"/>
      <c r="N152" s="228"/>
      <c r="O152" s="86"/>
      <c r="P152" s="86"/>
      <c r="Q152" s="86"/>
      <c r="R152" s="86"/>
      <c r="S152" s="86"/>
      <c r="T152" s="86"/>
      <c r="U152" s="86"/>
      <c r="V152" s="86"/>
      <c r="W152" s="184"/>
      <c r="X152" s="362"/>
      <c r="Y152" s="362"/>
      <c r="Z152" s="362"/>
      <c r="AA152" s="362"/>
      <c r="AB152" s="362"/>
      <c r="AC152" s="362"/>
      <c r="AD152" s="362"/>
      <c r="AE152" s="362"/>
      <c r="AF152" s="362"/>
      <c r="AG152" s="362"/>
    </row>
    <row r="153" spans="1:33" ht="12.75" customHeight="1" x14ac:dyDescent="0.2">
      <c r="A153" s="86"/>
      <c r="B153" s="86"/>
      <c r="C153" s="86"/>
      <c r="D153" s="86"/>
      <c r="E153" s="86"/>
      <c r="F153" s="86"/>
      <c r="G153" s="140"/>
      <c r="H153" s="86"/>
      <c r="I153" s="226"/>
      <c r="L153" s="86"/>
      <c r="M153" s="228"/>
      <c r="N153" s="228"/>
      <c r="O153" s="86"/>
      <c r="P153" s="86"/>
      <c r="Q153" s="86"/>
      <c r="R153" s="86"/>
      <c r="S153" s="86"/>
      <c r="T153" s="86"/>
      <c r="U153" s="86"/>
      <c r="V153" s="86"/>
      <c r="W153" s="184"/>
      <c r="X153" s="362"/>
      <c r="Y153" s="362"/>
      <c r="Z153" s="362"/>
      <c r="AA153" s="362"/>
      <c r="AB153" s="362"/>
      <c r="AC153" s="362"/>
      <c r="AD153" s="362"/>
      <c r="AE153" s="362"/>
      <c r="AF153" s="362"/>
      <c r="AG153" s="362"/>
    </row>
    <row r="154" spans="1:33" ht="12.75" customHeight="1" x14ac:dyDescent="0.2">
      <c r="A154" s="86"/>
      <c r="B154" s="86"/>
      <c r="C154" s="86"/>
      <c r="D154" s="86"/>
      <c r="E154" s="86"/>
      <c r="F154" s="86"/>
      <c r="G154" s="140"/>
      <c r="H154" s="86"/>
      <c r="I154" s="226"/>
      <c r="L154" s="86"/>
      <c r="M154" s="228"/>
      <c r="N154" s="228"/>
      <c r="O154" s="86"/>
      <c r="P154" s="86"/>
      <c r="Q154" s="86"/>
      <c r="R154" s="86"/>
      <c r="S154" s="86"/>
      <c r="T154" s="86"/>
      <c r="U154" s="86"/>
      <c r="V154" s="86"/>
      <c r="W154" s="184"/>
      <c r="X154" s="362"/>
      <c r="Y154" s="362"/>
      <c r="Z154" s="362"/>
      <c r="AA154" s="362"/>
      <c r="AB154" s="362"/>
      <c r="AC154" s="362"/>
      <c r="AD154" s="362"/>
      <c r="AE154" s="362"/>
      <c r="AF154" s="362"/>
      <c r="AG154" s="362"/>
    </row>
    <row r="155" spans="1:33" ht="12.75" customHeight="1" x14ac:dyDescent="0.2">
      <c r="A155" s="86"/>
      <c r="B155" s="86"/>
      <c r="C155" s="86"/>
      <c r="D155" s="86"/>
      <c r="E155" s="86"/>
      <c r="F155" s="86"/>
      <c r="G155" s="140"/>
      <c r="H155" s="86"/>
      <c r="I155" s="226"/>
      <c r="L155" s="86"/>
      <c r="M155" s="228"/>
      <c r="N155" s="228"/>
      <c r="O155" s="86"/>
      <c r="P155" s="86"/>
      <c r="Q155" s="86"/>
      <c r="R155" s="86"/>
      <c r="S155" s="86"/>
      <c r="T155" s="86"/>
      <c r="U155" s="86"/>
      <c r="V155" s="86"/>
      <c r="W155" s="184"/>
    </row>
    <row r="156" spans="1:33" ht="12.75" customHeight="1" x14ac:dyDescent="0.2">
      <c r="A156" s="86"/>
      <c r="B156" s="86"/>
      <c r="C156" s="86"/>
      <c r="D156" s="86"/>
      <c r="E156" s="86"/>
      <c r="F156" s="86"/>
      <c r="G156" s="140"/>
      <c r="H156" s="86"/>
      <c r="I156" s="226"/>
      <c r="L156" s="86"/>
      <c r="M156" s="228"/>
      <c r="N156" s="228"/>
      <c r="O156" s="86"/>
      <c r="P156" s="86"/>
      <c r="Q156" s="86"/>
      <c r="R156" s="86"/>
      <c r="S156" s="86"/>
      <c r="T156" s="86"/>
      <c r="U156" s="86"/>
      <c r="V156" s="86"/>
      <c r="W156" s="184"/>
    </row>
    <row r="157" spans="1:33" ht="12.75" customHeight="1" x14ac:dyDescent="0.2">
      <c r="A157" s="86"/>
      <c r="B157" s="86"/>
      <c r="C157" s="86"/>
      <c r="D157" s="86"/>
      <c r="E157" s="86"/>
      <c r="F157" s="86"/>
      <c r="G157" s="140"/>
      <c r="H157" s="86"/>
      <c r="I157" s="226"/>
      <c r="L157" s="86"/>
      <c r="M157" s="228"/>
      <c r="N157" s="228"/>
      <c r="O157" s="86"/>
      <c r="P157" s="86"/>
      <c r="Q157" s="86"/>
      <c r="R157" s="86"/>
      <c r="S157" s="86"/>
      <c r="T157" s="86"/>
      <c r="U157" s="86"/>
      <c r="V157" s="86"/>
      <c r="W157" s="184"/>
    </row>
    <row r="158" spans="1:33" ht="12.75" customHeight="1" x14ac:dyDescent="0.2">
      <c r="A158" s="86"/>
      <c r="B158" s="86"/>
      <c r="C158" s="86"/>
      <c r="D158" s="86"/>
      <c r="E158" s="86"/>
      <c r="F158" s="86"/>
      <c r="G158" s="140"/>
      <c r="H158" s="86"/>
      <c r="I158" s="226"/>
      <c r="L158" s="86"/>
      <c r="M158" s="228"/>
      <c r="N158" s="228"/>
      <c r="O158" s="86"/>
      <c r="P158" s="86"/>
      <c r="Q158" s="86"/>
      <c r="R158" s="86"/>
      <c r="S158" s="86"/>
      <c r="T158" s="86"/>
      <c r="U158" s="86"/>
      <c r="V158" s="86"/>
      <c r="W158" s="184"/>
    </row>
    <row r="159" spans="1:33" ht="12.75" customHeight="1" x14ac:dyDescent="0.2">
      <c r="A159" s="86"/>
      <c r="B159" s="86"/>
      <c r="C159" s="86"/>
      <c r="D159" s="86"/>
      <c r="E159" s="86"/>
      <c r="F159" s="86"/>
      <c r="G159" s="140"/>
      <c r="H159" s="86"/>
      <c r="I159" s="226"/>
      <c r="L159" s="86"/>
      <c r="M159" s="228"/>
      <c r="N159" s="228"/>
      <c r="O159" s="86"/>
      <c r="P159" s="86"/>
      <c r="Q159" s="86"/>
      <c r="R159" s="86"/>
      <c r="S159" s="86"/>
      <c r="T159" s="86"/>
      <c r="U159" s="86"/>
      <c r="V159" s="86"/>
      <c r="W159" s="184"/>
    </row>
    <row r="160" spans="1:33" ht="12.75" customHeight="1" x14ac:dyDescent="0.2">
      <c r="A160" s="86"/>
      <c r="B160" s="86"/>
      <c r="C160" s="86"/>
      <c r="D160" s="86"/>
      <c r="E160" s="86"/>
      <c r="F160" s="86"/>
      <c r="G160" s="140"/>
      <c r="H160" s="86"/>
      <c r="I160" s="226"/>
      <c r="J160" s="227"/>
      <c r="K160" s="227"/>
      <c r="L160" s="86"/>
      <c r="M160" s="228"/>
      <c r="N160" s="228"/>
      <c r="O160" s="86"/>
      <c r="P160" s="86"/>
      <c r="Q160" s="86"/>
      <c r="R160" s="86"/>
      <c r="S160" s="86"/>
      <c r="T160" s="86"/>
      <c r="U160" s="86"/>
      <c r="V160" s="86"/>
      <c r="W160" s="184"/>
    </row>
    <row r="161" spans="1:103" ht="12.75" customHeight="1" x14ac:dyDescent="0.2">
      <c r="A161" s="86"/>
      <c r="B161" s="86"/>
      <c r="C161" s="86"/>
      <c r="D161" s="86"/>
      <c r="E161" s="86"/>
      <c r="F161" s="86"/>
      <c r="G161" s="140"/>
      <c r="H161" s="86"/>
      <c r="I161" s="226"/>
      <c r="L161" s="86"/>
      <c r="M161" s="228"/>
      <c r="N161" s="228"/>
      <c r="O161" s="86"/>
      <c r="P161" s="86"/>
      <c r="Q161" s="86"/>
      <c r="R161" s="86"/>
      <c r="S161" s="86"/>
      <c r="T161" s="86"/>
      <c r="U161" s="86"/>
      <c r="W161" s="184"/>
      <c r="X161" s="362"/>
    </row>
    <row r="162" spans="1:103" ht="12.75" customHeight="1" x14ac:dyDescent="0.2">
      <c r="W162" s="184"/>
    </row>
    <row r="163" spans="1:103" ht="12.75" customHeight="1" x14ac:dyDescent="0.2">
      <c r="W163" s="184"/>
    </row>
    <row r="164" spans="1:103" ht="12.75" customHeight="1" x14ac:dyDescent="0.2">
      <c r="W164" s="184"/>
    </row>
    <row r="165" spans="1:103" ht="12.75" customHeight="1" x14ac:dyDescent="0.2">
      <c r="W165" s="184"/>
    </row>
    <row r="166" spans="1:103" ht="12.75" customHeight="1" x14ac:dyDescent="0.2">
      <c r="W166" s="184"/>
    </row>
    <row r="167" spans="1:103" ht="12.75" customHeight="1" x14ac:dyDescent="0.2">
      <c r="W167" s="184"/>
    </row>
    <row r="168" spans="1:103" ht="12.75" customHeight="1" x14ac:dyDescent="0.2">
      <c r="W168" s="184"/>
    </row>
    <row r="169" spans="1:103" ht="12.75" customHeight="1" x14ac:dyDescent="0.2">
      <c r="A169" s="86"/>
      <c r="B169" s="86"/>
      <c r="D169" s="86"/>
      <c r="J169" s="227"/>
      <c r="K169" s="227"/>
      <c r="L169" s="86"/>
      <c r="P169" s="86"/>
      <c r="Q169" s="86"/>
      <c r="R169" s="86"/>
      <c r="S169" s="86"/>
      <c r="T169" s="86"/>
      <c r="U169" s="86"/>
      <c r="V169" s="86"/>
      <c r="W169" s="184"/>
      <c r="X169" s="362"/>
      <c r="Y169" s="362"/>
      <c r="Z169" s="362"/>
      <c r="AA169" s="362"/>
      <c r="AB169" s="362"/>
      <c r="AC169" s="362"/>
      <c r="AD169" s="362"/>
      <c r="AE169" s="362"/>
      <c r="AF169" s="362"/>
      <c r="AG169" s="362"/>
      <c r="AH169" s="362"/>
      <c r="AI169" s="362"/>
      <c r="AJ169" s="362"/>
      <c r="AK169" s="362"/>
      <c r="AL169" s="362"/>
      <c r="AM169" s="362"/>
      <c r="AN169" s="362"/>
      <c r="AO169" s="362"/>
      <c r="AP169" s="362"/>
      <c r="AQ169" s="362"/>
      <c r="AR169" s="362"/>
      <c r="AS169" s="362"/>
      <c r="AT169" s="362"/>
      <c r="AU169" s="362"/>
      <c r="AV169" s="362"/>
      <c r="AW169" s="362"/>
      <c r="AX169" s="362"/>
      <c r="AY169" s="362"/>
      <c r="AZ169" s="362"/>
      <c r="BA169" s="362"/>
      <c r="BB169" s="362"/>
      <c r="BC169" s="362"/>
      <c r="BD169" s="362"/>
      <c r="BE169" s="362"/>
      <c r="BF169" s="362"/>
      <c r="BG169" s="362"/>
      <c r="BH169" s="362"/>
      <c r="BI169" s="362"/>
      <c r="BJ169" s="362"/>
      <c r="BK169" s="362"/>
      <c r="BL169" s="362"/>
      <c r="BM169" s="362"/>
      <c r="BN169" s="362"/>
      <c r="BO169" s="362"/>
      <c r="BP169" s="362"/>
      <c r="BQ169" s="362"/>
      <c r="BR169" s="362"/>
      <c r="BS169" s="362"/>
      <c r="BT169" s="362"/>
      <c r="BU169" s="362"/>
      <c r="BV169" s="362"/>
      <c r="BW169" s="362"/>
      <c r="BX169" s="362"/>
      <c r="BY169" s="362"/>
      <c r="BZ169" s="362"/>
      <c r="CA169" s="362"/>
      <c r="CB169" s="362"/>
      <c r="CC169" s="362"/>
      <c r="CD169" s="362"/>
      <c r="CE169" s="362"/>
      <c r="CF169" s="362"/>
      <c r="CG169" s="362"/>
      <c r="CH169" s="362"/>
      <c r="CI169" s="362"/>
      <c r="CJ169" s="362"/>
      <c r="CK169" s="362"/>
      <c r="CL169" s="362"/>
      <c r="CM169" s="362"/>
      <c r="CN169" s="362"/>
      <c r="CO169" s="362"/>
      <c r="CP169" s="362"/>
      <c r="CQ169" s="362"/>
      <c r="CR169" s="362"/>
      <c r="CS169" s="362"/>
      <c r="CT169" s="362"/>
      <c r="CU169" s="362"/>
      <c r="CV169" s="362"/>
      <c r="CW169" s="362"/>
      <c r="CX169" s="362"/>
      <c r="CY169" s="362"/>
    </row>
    <row r="170" spans="1:103" ht="12.75" customHeight="1" x14ac:dyDescent="0.2">
      <c r="A170" s="86"/>
      <c r="B170" s="86"/>
      <c r="C170" s="86"/>
      <c r="D170" s="86"/>
      <c r="E170" s="86"/>
      <c r="F170" s="86"/>
      <c r="G170" s="140"/>
      <c r="H170" s="86"/>
      <c r="I170" s="226"/>
      <c r="J170" s="227"/>
      <c r="K170" s="227"/>
      <c r="L170" s="86"/>
      <c r="M170" s="228"/>
      <c r="N170" s="228"/>
      <c r="P170" s="86"/>
      <c r="Q170" s="86"/>
      <c r="R170" s="86"/>
      <c r="S170" s="86"/>
      <c r="T170" s="86"/>
      <c r="U170" s="86"/>
      <c r="V170" s="86"/>
      <c r="W170" s="184"/>
      <c r="X170" s="362"/>
      <c r="Y170" s="362"/>
      <c r="Z170" s="362"/>
      <c r="AA170" s="362"/>
      <c r="AB170" s="362"/>
      <c r="AC170" s="362"/>
      <c r="AD170" s="362"/>
      <c r="AE170" s="362"/>
      <c r="AF170" s="362"/>
      <c r="AG170" s="362"/>
      <c r="AH170" s="362"/>
      <c r="AI170" s="362"/>
      <c r="AJ170" s="362"/>
      <c r="AK170" s="362"/>
      <c r="AL170" s="362"/>
      <c r="AM170" s="362"/>
      <c r="AN170" s="362"/>
      <c r="AO170" s="362"/>
      <c r="AP170" s="362"/>
      <c r="AQ170" s="362"/>
      <c r="AR170" s="362"/>
      <c r="AS170" s="362"/>
      <c r="AT170" s="362"/>
      <c r="AU170" s="362"/>
      <c r="AV170" s="362"/>
      <c r="AW170" s="362"/>
      <c r="AX170" s="362"/>
      <c r="AY170" s="362"/>
      <c r="AZ170" s="362"/>
      <c r="BA170" s="362"/>
      <c r="BB170" s="362"/>
      <c r="BC170" s="362"/>
      <c r="BD170" s="362"/>
      <c r="BE170" s="362"/>
      <c r="BF170" s="362"/>
      <c r="BG170" s="362"/>
      <c r="BH170" s="362"/>
      <c r="BI170" s="362"/>
      <c r="BJ170" s="362"/>
      <c r="BK170" s="362"/>
      <c r="BL170" s="362"/>
      <c r="BM170" s="362"/>
      <c r="BN170" s="362"/>
      <c r="BO170" s="362"/>
      <c r="BP170" s="362"/>
      <c r="BQ170" s="362"/>
      <c r="BR170" s="362"/>
      <c r="BS170" s="362"/>
      <c r="BT170" s="362"/>
      <c r="BU170" s="362"/>
      <c r="BV170" s="362"/>
      <c r="BW170" s="362"/>
      <c r="BX170" s="362"/>
      <c r="BY170" s="362"/>
      <c r="BZ170" s="362"/>
      <c r="CA170" s="362"/>
      <c r="CB170" s="362"/>
      <c r="CC170" s="362"/>
      <c r="CD170" s="362"/>
      <c r="CE170" s="362"/>
      <c r="CF170" s="362"/>
      <c r="CG170" s="362"/>
      <c r="CH170" s="362"/>
      <c r="CI170" s="362"/>
      <c r="CJ170" s="362"/>
      <c r="CK170" s="362"/>
      <c r="CL170" s="362"/>
      <c r="CM170" s="362"/>
      <c r="CN170" s="362"/>
      <c r="CO170" s="362"/>
      <c r="CP170" s="362"/>
      <c r="CQ170" s="362"/>
      <c r="CR170" s="362"/>
      <c r="CS170" s="362"/>
      <c r="CT170" s="362"/>
      <c r="CU170" s="362"/>
      <c r="CV170" s="362"/>
      <c r="CW170" s="362"/>
      <c r="CX170" s="362"/>
      <c r="CY170" s="362"/>
    </row>
    <row r="171" spans="1:103" ht="12.75" customHeight="1" x14ac:dyDescent="0.2">
      <c r="A171" s="86"/>
      <c r="B171" s="86"/>
      <c r="C171" s="86"/>
      <c r="D171" s="86"/>
      <c r="E171" s="86"/>
      <c r="F171" s="86"/>
      <c r="G171" s="140"/>
      <c r="H171" s="86"/>
      <c r="I171" s="226"/>
      <c r="J171" s="227"/>
      <c r="K171" s="227"/>
      <c r="L171" s="86"/>
      <c r="M171" s="228"/>
      <c r="N171" s="228"/>
      <c r="P171" s="86"/>
      <c r="Q171" s="86"/>
      <c r="R171" s="86"/>
      <c r="S171" s="86"/>
      <c r="T171" s="86"/>
      <c r="U171" s="86"/>
      <c r="V171" s="86"/>
      <c r="W171" s="184"/>
      <c r="X171" s="362"/>
      <c r="Y171" s="362"/>
      <c r="Z171" s="362"/>
      <c r="AA171" s="362"/>
      <c r="AB171" s="362"/>
      <c r="AC171" s="362"/>
      <c r="AD171" s="362"/>
      <c r="AE171" s="362"/>
      <c r="AF171" s="362"/>
      <c r="AG171" s="362"/>
      <c r="AH171" s="362"/>
      <c r="AI171" s="362"/>
      <c r="AJ171" s="362"/>
      <c r="AK171" s="362"/>
      <c r="AL171" s="362"/>
      <c r="AM171" s="362"/>
      <c r="AN171" s="362"/>
      <c r="AO171" s="362"/>
      <c r="AP171" s="362"/>
      <c r="AQ171" s="362"/>
      <c r="AR171" s="362"/>
      <c r="AS171" s="362"/>
      <c r="AT171" s="362"/>
      <c r="AU171" s="362"/>
      <c r="AV171" s="362"/>
      <c r="AW171" s="362"/>
      <c r="AX171" s="362"/>
      <c r="AY171" s="362"/>
      <c r="AZ171" s="362"/>
      <c r="BA171" s="362"/>
      <c r="BB171" s="362"/>
      <c r="BC171" s="362"/>
      <c r="BD171" s="362"/>
      <c r="BE171" s="362"/>
      <c r="BF171" s="362"/>
      <c r="BG171" s="362"/>
      <c r="BH171" s="362"/>
      <c r="BI171" s="362"/>
      <c r="BJ171" s="362"/>
      <c r="BK171" s="362"/>
      <c r="BL171" s="362"/>
      <c r="BM171" s="362"/>
      <c r="BN171" s="362"/>
      <c r="BO171" s="362"/>
      <c r="BP171" s="362"/>
      <c r="BQ171" s="362"/>
      <c r="BR171" s="362"/>
      <c r="BS171" s="362"/>
      <c r="BT171" s="362"/>
      <c r="BU171" s="362"/>
      <c r="BV171" s="362"/>
      <c r="BW171" s="362"/>
      <c r="BX171" s="362"/>
      <c r="BY171" s="362"/>
      <c r="BZ171" s="362"/>
      <c r="CA171" s="362"/>
      <c r="CB171" s="362"/>
      <c r="CC171" s="362"/>
      <c r="CD171" s="362"/>
      <c r="CE171" s="362"/>
      <c r="CF171" s="362"/>
      <c r="CG171" s="362"/>
      <c r="CH171" s="362"/>
      <c r="CI171" s="362"/>
      <c r="CJ171" s="362"/>
      <c r="CK171" s="362"/>
      <c r="CL171" s="362"/>
      <c r="CM171" s="362"/>
      <c r="CN171" s="362"/>
      <c r="CO171" s="362"/>
      <c r="CP171" s="362"/>
      <c r="CQ171" s="362"/>
      <c r="CR171" s="362"/>
      <c r="CS171" s="362"/>
      <c r="CT171" s="362"/>
      <c r="CU171" s="362"/>
      <c r="CV171" s="362"/>
      <c r="CW171" s="362"/>
      <c r="CX171" s="362"/>
      <c r="CY171" s="362"/>
    </row>
    <row r="172" spans="1:103" ht="12.75" customHeight="1" x14ac:dyDescent="0.2">
      <c r="A172" s="86"/>
      <c r="B172" s="86"/>
      <c r="C172" s="86"/>
      <c r="D172" s="86"/>
      <c r="E172" s="86"/>
      <c r="F172" s="86"/>
      <c r="G172" s="140"/>
      <c r="H172" s="86"/>
      <c r="I172" s="226"/>
      <c r="J172" s="227"/>
      <c r="K172" s="227"/>
      <c r="L172" s="86"/>
      <c r="M172" s="228"/>
      <c r="N172" s="228"/>
      <c r="P172" s="86"/>
      <c r="Q172" s="86"/>
      <c r="R172" s="86"/>
      <c r="S172" s="86"/>
      <c r="T172" s="86"/>
      <c r="U172" s="86"/>
      <c r="V172" s="86"/>
      <c r="W172" s="184"/>
      <c r="X172" s="362"/>
      <c r="Y172" s="362"/>
      <c r="Z172" s="362"/>
      <c r="AA172" s="362"/>
      <c r="AB172" s="362"/>
      <c r="AC172" s="362"/>
      <c r="AD172" s="362"/>
      <c r="AE172" s="362"/>
      <c r="AF172" s="362"/>
      <c r="AG172" s="362"/>
      <c r="AH172" s="362"/>
      <c r="AI172" s="362"/>
      <c r="AJ172" s="362"/>
      <c r="AK172" s="362"/>
      <c r="AL172" s="362"/>
      <c r="AM172" s="362"/>
      <c r="AN172" s="362"/>
      <c r="AO172" s="362"/>
      <c r="AP172" s="362"/>
      <c r="AQ172" s="362"/>
      <c r="AR172" s="362"/>
      <c r="AS172" s="362"/>
      <c r="AT172" s="362"/>
      <c r="AU172" s="362"/>
      <c r="AV172" s="362"/>
      <c r="AW172" s="362"/>
      <c r="AX172" s="362"/>
      <c r="AY172" s="362"/>
      <c r="AZ172" s="362"/>
      <c r="BA172" s="362"/>
      <c r="BB172" s="362"/>
      <c r="BC172" s="362"/>
      <c r="BD172" s="362"/>
      <c r="BE172" s="362"/>
      <c r="BF172" s="362"/>
      <c r="BG172" s="362"/>
      <c r="BH172" s="362"/>
      <c r="BI172" s="362"/>
      <c r="BJ172" s="362"/>
      <c r="BK172" s="362"/>
      <c r="BL172" s="362"/>
      <c r="BM172" s="362"/>
      <c r="BN172" s="362"/>
      <c r="BO172" s="362"/>
      <c r="BP172" s="362"/>
      <c r="BQ172" s="362"/>
      <c r="BR172" s="362"/>
      <c r="BS172" s="362"/>
      <c r="BT172" s="362"/>
      <c r="BU172" s="362"/>
      <c r="BV172" s="362"/>
      <c r="BW172" s="362"/>
      <c r="BX172" s="362"/>
      <c r="BY172" s="362"/>
      <c r="BZ172" s="362"/>
      <c r="CA172" s="362"/>
      <c r="CB172" s="362"/>
      <c r="CC172" s="362"/>
      <c r="CD172" s="362"/>
      <c r="CE172" s="362"/>
      <c r="CF172" s="362"/>
      <c r="CG172" s="362"/>
      <c r="CH172" s="362"/>
      <c r="CI172" s="362"/>
      <c r="CJ172" s="362"/>
      <c r="CK172" s="362"/>
      <c r="CL172" s="362"/>
      <c r="CM172" s="362"/>
      <c r="CN172" s="362"/>
      <c r="CO172" s="362"/>
      <c r="CP172" s="362"/>
      <c r="CQ172" s="362"/>
      <c r="CR172" s="362"/>
      <c r="CS172" s="362"/>
      <c r="CT172" s="362"/>
      <c r="CU172" s="362"/>
      <c r="CV172" s="362"/>
      <c r="CW172" s="362"/>
      <c r="CX172" s="362"/>
      <c r="CY172" s="362"/>
    </row>
    <row r="173" spans="1:103" ht="12.75" customHeight="1" x14ac:dyDescent="0.2">
      <c r="A173" s="86"/>
      <c r="B173" s="86"/>
      <c r="C173" s="86"/>
      <c r="D173" s="86"/>
      <c r="E173" s="86"/>
      <c r="F173" s="86"/>
      <c r="G173" s="140"/>
      <c r="H173" s="86"/>
      <c r="I173" s="226"/>
      <c r="J173" s="227"/>
      <c r="K173" s="227"/>
      <c r="L173" s="86"/>
      <c r="M173" s="228"/>
      <c r="N173" s="228"/>
      <c r="P173" s="86"/>
      <c r="Q173" s="86"/>
      <c r="R173" s="86"/>
      <c r="S173" s="86"/>
      <c r="T173" s="86"/>
      <c r="U173" s="86"/>
      <c r="V173" s="86"/>
      <c r="W173" s="184"/>
      <c r="X173" s="362"/>
      <c r="Y173" s="362"/>
      <c r="Z173" s="362"/>
      <c r="AA173" s="362"/>
      <c r="AB173" s="362"/>
      <c r="AC173" s="362"/>
      <c r="AD173" s="362"/>
      <c r="AE173" s="362"/>
      <c r="AF173" s="362"/>
      <c r="AG173" s="362"/>
      <c r="AH173" s="362"/>
      <c r="AI173" s="362"/>
      <c r="AJ173" s="362"/>
      <c r="AK173" s="362"/>
      <c r="AL173" s="362"/>
      <c r="AM173" s="362"/>
      <c r="AN173" s="362"/>
      <c r="AO173" s="362"/>
      <c r="AP173" s="362"/>
      <c r="AQ173" s="362"/>
      <c r="AR173" s="362"/>
      <c r="AS173" s="362"/>
      <c r="AT173" s="362"/>
      <c r="AU173" s="362"/>
      <c r="AV173" s="362"/>
      <c r="AW173" s="362"/>
      <c r="AX173" s="362"/>
      <c r="AY173" s="362"/>
      <c r="AZ173" s="362"/>
      <c r="BA173" s="362"/>
      <c r="BB173" s="362"/>
      <c r="BC173" s="362"/>
      <c r="BD173" s="362"/>
      <c r="BE173" s="362"/>
      <c r="BF173" s="362"/>
      <c r="BG173" s="362"/>
      <c r="BH173" s="362"/>
      <c r="BI173" s="362"/>
      <c r="BJ173" s="362"/>
      <c r="BK173" s="362"/>
      <c r="BL173" s="362"/>
      <c r="BM173" s="362"/>
      <c r="BN173" s="362"/>
      <c r="BO173" s="362"/>
      <c r="BP173" s="362"/>
      <c r="BQ173" s="362"/>
      <c r="BR173" s="362"/>
      <c r="BS173" s="362"/>
      <c r="BT173" s="362"/>
      <c r="BU173" s="362"/>
      <c r="BV173" s="362"/>
      <c r="BW173" s="362"/>
      <c r="BX173" s="362"/>
      <c r="BY173" s="362"/>
      <c r="BZ173" s="362"/>
      <c r="CA173" s="362"/>
      <c r="CB173" s="362"/>
      <c r="CC173" s="362"/>
      <c r="CD173" s="362"/>
      <c r="CE173" s="362"/>
      <c r="CF173" s="362"/>
      <c r="CG173" s="362"/>
      <c r="CH173" s="362"/>
      <c r="CI173" s="362"/>
      <c r="CJ173" s="362"/>
      <c r="CK173" s="362"/>
      <c r="CL173" s="362"/>
      <c r="CM173" s="362"/>
      <c r="CN173" s="362"/>
      <c r="CO173" s="362"/>
      <c r="CP173" s="362"/>
      <c r="CQ173" s="362"/>
      <c r="CR173" s="362"/>
      <c r="CS173" s="362"/>
      <c r="CT173" s="362"/>
      <c r="CU173" s="362"/>
      <c r="CV173" s="362"/>
      <c r="CW173" s="362"/>
      <c r="CX173" s="362"/>
      <c r="CY173" s="362"/>
    </row>
    <row r="174" spans="1:103" ht="12.75" customHeight="1" x14ac:dyDescent="0.2">
      <c r="A174" s="86"/>
      <c r="B174" s="86"/>
      <c r="C174" s="86"/>
      <c r="D174" s="86"/>
      <c r="E174" s="86"/>
      <c r="F174" s="86"/>
      <c r="G174" s="140"/>
      <c r="H174" s="86"/>
      <c r="I174" s="226"/>
      <c r="J174" s="227"/>
      <c r="K174" s="227"/>
      <c r="L174" s="86"/>
      <c r="M174" s="228"/>
      <c r="N174" s="228"/>
      <c r="P174" s="86"/>
      <c r="Q174" s="86"/>
      <c r="R174" s="86"/>
      <c r="S174" s="86"/>
      <c r="T174" s="86"/>
      <c r="U174" s="86"/>
      <c r="V174" s="86"/>
      <c r="W174" s="184"/>
      <c r="X174" s="362"/>
      <c r="Y174" s="362"/>
      <c r="Z174" s="362"/>
      <c r="AA174" s="362"/>
      <c r="AB174" s="362"/>
      <c r="AC174" s="362"/>
      <c r="AD174" s="362"/>
      <c r="AE174" s="362"/>
      <c r="AF174" s="362"/>
      <c r="AG174" s="362"/>
      <c r="AH174" s="362"/>
      <c r="AI174" s="362"/>
      <c r="AJ174" s="362"/>
      <c r="AK174" s="362"/>
      <c r="AL174" s="362"/>
      <c r="AM174" s="362"/>
      <c r="AN174" s="362"/>
      <c r="AO174" s="362"/>
      <c r="AP174" s="362"/>
      <c r="AQ174" s="362"/>
      <c r="AR174" s="362"/>
      <c r="AS174" s="362"/>
      <c r="AT174" s="362"/>
      <c r="AU174" s="362"/>
      <c r="AV174" s="362"/>
      <c r="AW174" s="362"/>
      <c r="AX174" s="362"/>
      <c r="AY174" s="362"/>
      <c r="AZ174" s="362"/>
      <c r="BA174" s="362"/>
      <c r="BB174" s="362"/>
      <c r="BC174" s="362"/>
      <c r="BD174" s="362"/>
      <c r="BE174" s="362"/>
      <c r="BF174" s="362"/>
      <c r="BG174" s="362"/>
      <c r="BH174" s="362"/>
      <c r="BI174" s="362"/>
      <c r="BJ174" s="362"/>
      <c r="BK174" s="362"/>
      <c r="BL174" s="362"/>
      <c r="BM174" s="362"/>
      <c r="BN174" s="362"/>
      <c r="BO174" s="362"/>
      <c r="BP174" s="362"/>
      <c r="BQ174" s="362"/>
      <c r="BR174" s="362"/>
      <c r="BS174" s="362"/>
      <c r="BT174" s="362"/>
      <c r="BU174" s="362"/>
      <c r="BV174" s="362"/>
      <c r="BW174" s="362"/>
      <c r="BX174" s="362"/>
      <c r="BY174" s="362"/>
      <c r="BZ174" s="362"/>
      <c r="CA174" s="362"/>
      <c r="CB174" s="362"/>
      <c r="CC174" s="362"/>
      <c r="CD174" s="362"/>
      <c r="CE174" s="362"/>
      <c r="CF174" s="362"/>
      <c r="CG174" s="362"/>
      <c r="CH174" s="362"/>
      <c r="CI174" s="362"/>
      <c r="CJ174" s="362"/>
      <c r="CK174" s="362"/>
      <c r="CL174" s="362"/>
      <c r="CM174" s="362"/>
      <c r="CN174" s="362"/>
      <c r="CO174" s="362"/>
      <c r="CP174" s="362"/>
      <c r="CQ174" s="362"/>
      <c r="CR174" s="362"/>
      <c r="CS174" s="362"/>
      <c r="CT174" s="362"/>
      <c r="CU174" s="362"/>
      <c r="CV174" s="362"/>
      <c r="CW174" s="362"/>
      <c r="CX174" s="362"/>
      <c r="CY174" s="362"/>
    </row>
    <row r="175" spans="1:103" ht="12.75" customHeight="1" x14ac:dyDescent="0.2">
      <c r="W175" s="184"/>
    </row>
    <row r="176" spans="1:103" ht="12.75" customHeight="1" x14ac:dyDescent="0.2">
      <c r="W176" s="184"/>
    </row>
    <row r="177" spans="23:23" ht="12.75" customHeight="1" x14ac:dyDescent="0.2">
      <c r="W177" s="184"/>
    </row>
    <row r="178" spans="23:23" ht="12.75" customHeight="1" x14ac:dyDescent="0.2">
      <c r="W178" s="184"/>
    </row>
    <row r="179" spans="23:23" ht="12.75" customHeight="1" x14ac:dyDescent="0.2">
      <c r="W179" s="184"/>
    </row>
    <row r="180" spans="23:23" ht="12.75" customHeight="1" x14ac:dyDescent="0.2">
      <c r="W180" s="184"/>
    </row>
    <row r="181" spans="23:23" ht="12.75" customHeight="1" x14ac:dyDescent="0.2">
      <c r="W181" s="184"/>
    </row>
    <row r="182" spans="23:23" ht="12.75" customHeight="1" x14ac:dyDescent="0.2">
      <c r="W182" s="184"/>
    </row>
    <row r="183" spans="23:23" ht="12.75" customHeight="1" x14ac:dyDescent="0.2">
      <c r="W183" s="184"/>
    </row>
    <row r="184" spans="23:23" ht="12.75" customHeight="1" x14ac:dyDescent="0.2">
      <c r="W184" s="184"/>
    </row>
    <row r="185" spans="23:23" ht="12.75" customHeight="1" x14ac:dyDescent="0.2">
      <c r="W185" s="184"/>
    </row>
    <row r="186" spans="23:23" ht="12.75" customHeight="1" x14ac:dyDescent="0.2">
      <c r="W186" s="184"/>
    </row>
    <row r="187" spans="23:23" ht="12.75" customHeight="1" x14ac:dyDescent="0.2">
      <c r="W187" s="184"/>
    </row>
    <row r="188" spans="23:23" ht="12.75" customHeight="1" x14ac:dyDescent="0.2">
      <c r="W188" s="184"/>
    </row>
    <row r="189" spans="23:23" ht="12.75" customHeight="1" x14ac:dyDescent="0.2">
      <c r="W189" s="184"/>
    </row>
    <row r="190" spans="23:23" ht="12.75" customHeight="1" x14ac:dyDescent="0.2">
      <c r="W190" s="184"/>
    </row>
    <row r="191" spans="23:23" ht="12.75" customHeight="1" x14ac:dyDescent="0.2">
      <c r="W191" s="184"/>
    </row>
    <row r="192" spans="23:23" ht="12.75" customHeight="1" x14ac:dyDescent="0.2">
      <c r="W192" s="184"/>
    </row>
    <row r="193" spans="1:24" ht="12.75" customHeight="1" x14ac:dyDescent="0.2">
      <c r="W193" s="184"/>
    </row>
    <row r="194" spans="1:24" ht="12.75" customHeight="1" x14ac:dyDescent="0.2">
      <c r="W194" s="184"/>
    </row>
    <row r="195" spans="1:24" x14ac:dyDescent="0.2">
      <c r="A195" s="133"/>
      <c r="B195" s="133"/>
      <c r="C195" s="133"/>
      <c r="D195" s="133"/>
      <c r="E195" s="133"/>
      <c r="F195" s="133"/>
      <c r="G195" s="215"/>
      <c r="H195" s="133"/>
      <c r="I195" s="218"/>
      <c r="J195" s="222"/>
      <c r="K195" s="222"/>
      <c r="L195" s="133"/>
      <c r="M195" s="223"/>
      <c r="N195" s="223"/>
      <c r="O195" s="133"/>
      <c r="P195" s="133"/>
      <c r="Q195" s="133"/>
      <c r="R195" s="133"/>
      <c r="S195" s="133"/>
      <c r="T195" s="133"/>
      <c r="U195" s="133"/>
      <c r="V195" s="133"/>
      <c r="W195" s="184"/>
      <c r="X195" s="379"/>
    </row>
    <row r="196" spans="1:24" x14ac:dyDescent="0.2">
      <c r="A196" s="133"/>
      <c r="B196" s="133"/>
      <c r="C196" s="133"/>
      <c r="D196" s="133"/>
      <c r="E196" s="133"/>
      <c r="F196" s="133"/>
      <c r="G196" s="215"/>
      <c r="H196" s="133"/>
      <c r="I196" s="218"/>
      <c r="J196" s="222"/>
      <c r="K196" s="222"/>
      <c r="L196" s="133"/>
      <c r="M196" s="223"/>
      <c r="N196" s="223"/>
      <c r="O196" s="133"/>
      <c r="P196" s="133"/>
      <c r="Q196" s="133"/>
      <c r="R196" s="133"/>
      <c r="S196" s="133"/>
      <c r="T196" s="133"/>
      <c r="U196" s="133"/>
      <c r="V196" s="133"/>
      <c r="W196" s="184"/>
      <c r="X196" s="379"/>
    </row>
    <row r="197" spans="1:24" x14ac:dyDescent="0.2">
      <c r="A197" s="133"/>
      <c r="B197" s="133"/>
      <c r="C197" s="133"/>
      <c r="D197" s="133"/>
      <c r="E197" s="133"/>
      <c r="F197" s="133"/>
      <c r="G197" s="215"/>
      <c r="H197" s="133"/>
      <c r="I197" s="218"/>
      <c r="J197" s="222"/>
      <c r="K197" s="222"/>
      <c r="L197" s="133"/>
      <c r="M197" s="223"/>
      <c r="N197" s="223"/>
      <c r="O197" s="133"/>
      <c r="P197" s="133"/>
      <c r="Q197" s="133"/>
      <c r="R197" s="133"/>
      <c r="S197" s="133"/>
      <c r="T197" s="133"/>
      <c r="U197" s="133"/>
      <c r="V197" s="133"/>
      <c r="W197" s="184"/>
      <c r="X197" s="379"/>
    </row>
    <row r="198" spans="1:24" x14ac:dyDescent="0.2">
      <c r="A198" s="133"/>
      <c r="B198" s="133"/>
      <c r="C198" s="133"/>
      <c r="D198" s="133"/>
      <c r="E198" s="133"/>
      <c r="F198" s="133"/>
      <c r="G198" s="215"/>
      <c r="H198" s="133"/>
      <c r="I198" s="218"/>
      <c r="J198" s="222"/>
      <c r="K198" s="222"/>
      <c r="L198" s="133"/>
      <c r="M198" s="223"/>
      <c r="N198" s="223"/>
      <c r="O198" s="133"/>
      <c r="P198" s="133"/>
      <c r="Q198" s="133"/>
      <c r="R198" s="133"/>
      <c r="S198" s="133"/>
      <c r="T198" s="133"/>
      <c r="U198" s="133"/>
      <c r="V198" s="133"/>
      <c r="W198" s="184"/>
      <c r="X198" s="379"/>
    </row>
    <row r="199" spans="1:24" x14ac:dyDescent="0.2">
      <c r="A199" s="133"/>
      <c r="B199" s="133"/>
      <c r="C199" s="133"/>
      <c r="D199" s="133"/>
      <c r="E199" s="133"/>
      <c r="F199" s="133"/>
      <c r="G199" s="215"/>
      <c r="H199" s="133"/>
      <c r="I199" s="218"/>
      <c r="J199" s="222"/>
      <c r="K199" s="222"/>
      <c r="L199" s="133"/>
      <c r="M199" s="223"/>
      <c r="N199" s="223"/>
      <c r="O199" s="133"/>
      <c r="P199" s="133"/>
      <c r="Q199" s="133"/>
      <c r="R199" s="133"/>
      <c r="S199" s="133"/>
      <c r="T199" s="133"/>
      <c r="U199" s="133"/>
      <c r="V199" s="133"/>
      <c r="W199" s="184"/>
      <c r="X199" s="379"/>
    </row>
    <row r="200" spans="1:24" x14ac:dyDescent="0.2">
      <c r="A200" s="133"/>
      <c r="B200" s="133"/>
      <c r="C200" s="133"/>
      <c r="D200" s="133"/>
      <c r="E200" s="133"/>
      <c r="F200" s="133"/>
      <c r="G200" s="215"/>
      <c r="H200" s="133"/>
      <c r="I200" s="218"/>
      <c r="J200" s="222"/>
      <c r="K200" s="222"/>
      <c r="L200" s="133"/>
      <c r="M200" s="223"/>
      <c r="N200" s="223"/>
      <c r="O200" s="133"/>
      <c r="P200" s="133"/>
      <c r="Q200" s="133"/>
      <c r="R200" s="133"/>
      <c r="S200" s="133"/>
      <c r="T200" s="133"/>
      <c r="U200" s="133"/>
      <c r="V200" s="133"/>
      <c r="W200" s="184"/>
      <c r="X200" s="379"/>
    </row>
    <row r="201" spans="1:24" x14ac:dyDescent="0.2">
      <c r="A201" s="133"/>
      <c r="B201" s="133"/>
      <c r="C201" s="133"/>
      <c r="D201" s="133"/>
      <c r="E201" s="133"/>
      <c r="F201" s="133"/>
      <c r="G201" s="215"/>
      <c r="H201" s="133"/>
      <c r="I201" s="218"/>
      <c r="J201" s="222"/>
      <c r="K201" s="222"/>
      <c r="L201" s="133"/>
      <c r="M201" s="223"/>
      <c r="N201" s="223"/>
      <c r="O201" s="133"/>
      <c r="P201" s="133"/>
      <c r="Q201" s="133"/>
      <c r="R201" s="133"/>
      <c r="S201" s="133"/>
      <c r="T201" s="133"/>
      <c r="U201" s="133"/>
      <c r="V201" s="133"/>
      <c r="W201" s="184"/>
      <c r="X201" s="379"/>
    </row>
    <row r="202" spans="1:24" x14ac:dyDescent="0.2">
      <c r="A202" s="133"/>
      <c r="B202" s="133"/>
      <c r="C202" s="133"/>
      <c r="D202" s="133"/>
      <c r="E202" s="133"/>
      <c r="F202" s="133"/>
      <c r="G202" s="215"/>
      <c r="H202" s="133"/>
      <c r="I202" s="218"/>
      <c r="J202" s="222"/>
      <c r="K202" s="222"/>
      <c r="L202" s="133"/>
      <c r="M202" s="223"/>
      <c r="N202" s="223"/>
      <c r="O202" s="133"/>
      <c r="P202" s="133"/>
      <c r="Q202" s="133"/>
      <c r="R202" s="133"/>
      <c r="S202" s="133"/>
      <c r="T202" s="133"/>
      <c r="U202" s="133"/>
      <c r="V202" s="133"/>
      <c r="W202" s="184"/>
      <c r="X202" s="379"/>
    </row>
    <row r="203" spans="1:24" x14ac:dyDescent="0.2">
      <c r="A203" s="133"/>
      <c r="B203" s="133"/>
      <c r="C203" s="133"/>
      <c r="D203" s="133"/>
      <c r="E203" s="133"/>
      <c r="F203" s="133"/>
      <c r="G203" s="215"/>
      <c r="H203" s="133"/>
      <c r="I203" s="218"/>
      <c r="J203" s="222"/>
      <c r="K203" s="222"/>
      <c r="L203" s="133"/>
      <c r="M203" s="223"/>
      <c r="N203" s="223"/>
      <c r="O203" s="133"/>
      <c r="P203" s="133"/>
      <c r="Q203" s="133"/>
      <c r="R203" s="133"/>
      <c r="S203" s="133"/>
      <c r="T203" s="133"/>
      <c r="U203" s="133"/>
      <c r="V203" s="133"/>
      <c r="W203" s="184"/>
      <c r="X203" s="379"/>
    </row>
    <row r="204" spans="1:24" x14ac:dyDescent="0.2">
      <c r="A204" s="133"/>
      <c r="B204" s="133"/>
      <c r="C204" s="133"/>
      <c r="D204" s="133"/>
      <c r="E204" s="133"/>
      <c r="F204" s="133"/>
      <c r="G204" s="215"/>
      <c r="H204" s="133"/>
      <c r="I204" s="218"/>
      <c r="J204" s="222"/>
      <c r="K204" s="222"/>
      <c r="L204" s="133"/>
      <c r="M204" s="223"/>
      <c r="N204" s="223"/>
      <c r="O204" s="133"/>
      <c r="P204" s="133"/>
      <c r="Q204" s="133"/>
      <c r="R204" s="133"/>
      <c r="S204" s="133"/>
      <c r="T204" s="133"/>
      <c r="U204" s="133"/>
      <c r="V204" s="133"/>
      <c r="W204" s="184"/>
      <c r="X204" s="379"/>
    </row>
    <row r="205" spans="1:24" x14ac:dyDescent="0.2">
      <c r="A205" s="133"/>
      <c r="B205" s="133"/>
      <c r="C205" s="133"/>
      <c r="D205" s="133"/>
      <c r="E205" s="133"/>
      <c r="F205" s="133"/>
      <c r="G205" s="215"/>
      <c r="H205" s="133"/>
      <c r="I205" s="218"/>
      <c r="J205" s="222"/>
      <c r="K205" s="222"/>
      <c r="L205" s="133"/>
      <c r="M205" s="223"/>
      <c r="N205" s="223"/>
      <c r="O205" s="133"/>
      <c r="P205" s="133"/>
      <c r="Q205" s="133"/>
      <c r="R205" s="133"/>
      <c r="S205" s="133"/>
      <c r="T205" s="133"/>
      <c r="U205" s="133"/>
      <c r="V205" s="133"/>
      <c r="W205" s="184"/>
      <c r="X205" s="379"/>
    </row>
    <row r="206" spans="1:24" x14ac:dyDescent="0.2">
      <c r="A206" s="133"/>
      <c r="B206" s="133"/>
      <c r="C206" s="133"/>
      <c r="D206" s="133"/>
      <c r="E206" s="133"/>
      <c r="F206" s="133"/>
      <c r="G206" s="215"/>
      <c r="H206" s="133"/>
      <c r="I206" s="218"/>
      <c r="J206" s="222"/>
      <c r="K206" s="222"/>
      <c r="L206" s="133"/>
      <c r="M206" s="223"/>
      <c r="N206" s="223"/>
      <c r="O206" s="133"/>
      <c r="P206" s="133"/>
      <c r="Q206" s="133"/>
      <c r="R206" s="133"/>
      <c r="S206" s="133"/>
      <c r="T206" s="133"/>
      <c r="U206" s="133"/>
      <c r="V206" s="133"/>
      <c r="W206" s="184"/>
      <c r="X206" s="379"/>
    </row>
    <row r="207" spans="1:24" x14ac:dyDescent="0.2">
      <c r="A207" s="133"/>
      <c r="B207" s="133"/>
      <c r="C207" s="133"/>
      <c r="D207" s="133"/>
      <c r="E207" s="133"/>
      <c r="F207" s="133"/>
      <c r="G207" s="215"/>
      <c r="H207" s="133"/>
      <c r="I207" s="218"/>
      <c r="J207" s="222"/>
      <c r="K207" s="222"/>
      <c r="L207" s="133"/>
      <c r="M207" s="223"/>
      <c r="N207" s="223"/>
      <c r="O207" s="133"/>
      <c r="P207" s="133"/>
      <c r="Q207" s="133"/>
      <c r="R207" s="133"/>
      <c r="S207" s="133"/>
      <c r="T207" s="133"/>
      <c r="U207" s="133"/>
      <c r="V207" s="133"/>
      <c r="W207" s="184"/>
      <c r="X207" s="379"/>
    </row>
    <row r="208" spans="1:24" x14ac:dyDescent="0.2">
      <c r="A208" s="133"/>
      <c r="B208" s="133"/>
      <c r="C208" s="133"/>
      <c r="D208" s="133"/>
      <c r="E208" s="133"/>
      <c r="F208" s="133"/>
      <c r="G208" s="215"/>
      <c r="H208" s="133"/>
      <c r="I208" s="218"/>
      <c r="J208" s="222"/>
      <c r="K208" s="222"/>
      <c r="L208" s="133"/>
      <c r="M208" s="223"/>
      <c r="N208" s="223"/>
      <c r="O208" s="133"/>
      <c r="P208" s="133"/>
      <c r="Q208" s="133"/>
      <c r="R208" s="133"/>
      <c r="S208" s="133"/>
      <c r="T208" s="133"/>
      <c r="U208" s="133"/>
      <c r="V208" s="133"/>
      <c r="W208" s="184"/>
      <c r="X208" s="379"/>
    </row>
    <row r="209" spans="1:24" x14ac:dyDescent="0.2">
      <c r="A209" s="133"/>
      <c r="B209" s="133"/>
      <c r="C209" s="133"/>
      <c r="D209" s="133"/>
      <c r="E209" s="133"/>
      <c r="F209" s="133"/>
      <c r="G209" s="215"/>
      <c r="H209" s="133"/>
      <c r="I209" s="218"/>
      <c r="J209" s="222"/>
      <c r="K209" s="222"/>
      <c r="L209" s="133"/>
      <c r="M209" s="223"/>
      <c r="N209" s="223"/>
      <c r="O209" s="133"/>
      <c r="P209" s="133"/>
      <c r="Q209" s="133"/>
      <c r="R209" s="133"/>
      <c r="S209" s="133"/>
      <c r="T209" s="133"/>
      <c r="U209" s="133"/>
      <c r="V209" s="133"/>
      <c r="W209" s="184"/>
      <c r="X209" s="379"/>
    </row>
    <row r="210" spans="1:24" x14ac:dyDescent="0.2">
      <c r="A210" s="133"/>
      <c r="B210" s="133"/>
      <c r="C210" s="133"/>
      <c r="D210" s="133"/>
      <c r="E210" s="133"/>
      <c r="F210" s="133"/>
      <c r="G210" s="215"/>
      <c r="H210" s="133"/>
      <c r="I210" s="218"/>
      <c r="J210" s="222"/>
      <c r="K210" s="222"/>
      <c r="L210" s="133"/>
      <c r="M210" s="223"/>
      <c r="N210" s="223"/>
      <c r="O210" s="133"/>
      <c r="P210" s="133"/>
      <c r="Q210" s="133"/>
      <c r="R210" s="133"/>
      <c r="S210" s="133"/>
      <c r="T210" s="133"/>
      <c r="U210" s="133"/>
      <c r="V210" s="133"/>
      <c r="W210" s="184"/>
      <c r="X210" s="379"/>
    </row>
    <row r="211" spans="1:24" x14ac:dyDescent="0.2">
      <c r="A211" s="133"/>
      <c r="B211" s="133"/>
      <c r="C211" s="133"/>
      <c r="D211" s="133"/>
      <c r="E211" s="133"/>
      <c r="F211" s="133"/>
      <c r="G211" s="215"/>
      <c r="H211" s="133"/>
      <c r="I211" s="218"/>
      <c r="J211" s="222"/>
      <c r="K211" s="222"/>
      <c r="L211" s="133"/>
      <c r="M211" s="223"/>
      <c r="N211" s="223"/>
      <c r="O211" s="133"/>
      <c r="P211" s="133"/>
      <c r="Q211" s="133"/>
      <c r="R211" s="133"/>
      <c r="S211" s="133"/>
      <c r="T211" s="133"/>
      <c r="U211" s="133"/>
      <c r="V211" s="133"/>
      <c r="W211" s="184"/>
      <c r="X211" s="379"/>
    </row>
    <row r="212" spans="1:24" x14ac:dyDescent="0.2">
      <c r="A212" s="133"/>
      <c r="B212" s="133"/>
      <c r="C212" s="133"/>
      <c r="D212" s="133"/>
      <c r="E212" s="133"/>
      <c r="F212" s="133"/>
      <c r="G212" s="215"/>
      <c r="H212" s="133"/>
      <c r="I212" s="218"/>
      <c r="J212" s="222"/>
      <c r="K212" s="222"/>
      <c r="L212" s="133"/>
      <c r="M212" s="223"/>
      <c r="N212" s="223"/>
      <c r="O212" s="133"/>
      <c r="P212" s="133"/>
      <c r="Q212" s="133"/>
      <c r="R212" s="133"/>
      <c r="S212" s="133"/>
      <c r="T212" s="133"/>
      <c r="U212" s="133"/>
      <c r="V212" s="133"/>
      <c r="W212" s="184"/>
      <c r="X212" s="379"/>
    </row>
    <row r="213" spans="1:24" x14ac:dyDescent="0.2">
      <c r="A213" s="133"/>
      <c r="B213" s="133"/>
      <c r="C213" s="133"/>
      <c r="D213" s="133"/>
      <c r="E213" s="133"/>
      <c r="F213" s="133"/>
      <c r="G213" s="215"/>
      <c r="H213" s="133"/>
      <c r="I213" s="218"/>
      <c r="J213" s="222"/>
      <c r="K213" s="222"/>
      <c r="L213" s="133"/>
      <c r="M213" s="223"/>
      <c r="N213" s="223"/>
      <c r="O213" s="133"/>
      <c r="P213" s="133"/>
      <c r="Q213" s="133"/>
      <c r="R213" s="133"/>
      <c r="S213" s="133"/>
      <c r="T213" s="133"/>
      <c r="U213" s="133"/>
      <c r="V213" s="133"/>
      <c r="W213" s="184"/>
      <c r="X213" s="379"/>
    </row>
    <row r="214" spans="1:24" x14ac:dyDescent="0.2">
      <c r="A214" s="133"/>
      <c r="B214" s="133"/>
      <c r="C214" s="133"/>
      <c r="D214" s="133"/>
      <c r="E214" s="133"/>
      <c r="F214" s="133"/>
      <c r="G214" s="215"/>
      <c r="H214" s="133"/>
      <c r="I214" s="218"/>
      <c r="J214" s="222"/>
      <c r="K214" s="222"/>
      <c r="L214" s="133"/>
      <c r="M214" s="223"/>
      <c r="N214" s="223"/>
      <c r="O214" s="133"/>
      <c r="P214" s="133"/>
      <c r="Q214" s="133"/>
      <c r="R214" s="133"/>
      <c r="S214" s="133"/>
      <c r="T214" s="133"/>
      <c r="U214" s="133"/>
      <c r="V214" s="133"/>
      <c r="W214" s="184"/>
      <c r="X214" s="379"/>
    </row>
    <row r="215" spans="1:24" x14ac:dyDescent="0.2">
      <c r="A215" s="133"/>
      <c r="B215" s="133"/>
      <c r="C215" s="133"/>
      <c r="D215" s="133"/>
      <c r="E215" s="133"/>
      <c r="F215" s="133"/>
      <c r="G215" s="215"/>
      <c r="H215" s="133"/>
      <c r="I215" s="218"/>
      <c r="J215" s="222"/>
      <c r="K215" s="222"/>
      <c r="L215" s="133"/>
      <c r="M215" s="223"/>
      <c r="N215" s="223"/>
      <c r="O215" s="133"/>
      <c r="P215" s="133"/>
      <c r="Q215" s="133"/>
      <c r="R215" s="133"/>
      <c r="S215" s="133"/>
      <c r="T215" s="133"/>
      <c r="U215" s="133"/>
      <c r="V215" s="133"/>
      <c r="W215" s="184"/>
      <c r="X215" s="379"/>
    </row>
    <row r="216" spans="1:24" x14ac:dyDescent="0.2">
      <c r="A216" s="133"/>
      <c r="B216" s="133"/>
      <c r="C216" s="133"/>
      <c r="D216" s="133"/>
      <c r="E216" s="133"/>
      <c r="F216" s="133"/>
      <c r="G216" s="215"/>
      <c r="H216" s="133"/>
      <c r="I216" s="218"/>
      <c r="J216" s="222"/>
      <c r="K216" s="222"/>
      <c r="L216" s="133"/>
      <c r="M216" s="223"/>
      <c r="N216" s="223"/>
      <c r="O216" s="133"/>
      <c r="P216" s="133"/>
      <c r="Q216" s="133"/>
      <c r="R216" s="133"/>
      <c r="S216" s="133"/>
      <c r="T216" s="133"/>
      <c r="U216" s="133"/>
      <c r="V216" s="133"/>
      <c r="W216" s="184"/>
      <c r="X216" s="379"/>
    </row>
    <row r="217" spans="1:24" x14ac:dyDescent="0.2">
      <c r="A217" s="133"/>
      <c r="B217" s="133"/>
      <c r="C217" s="133"/>
      <c r="D217" s="133"/>
      <c r="E217" s="133"/>
      <c r="F217" s="133"/>
      <c r="G217" s="215"/>
      <c r="H217" s="133"/>
      <c r="I217" s="218"/>
      <c r="J217" s="222"/>
      <c r="K217" s="222"/>
      <c r="L217" s="133"/>
      <c r="M217" s="223"/>
      <c r="N217" s="223"/>
      <c r="O217" s="133"/>
      <c r="P217" s="133"/>
      <c r="Q217" s="133"/>
      <c r="R217" s="133"/>
      <c r="S217" s="133"/>
      <c r="T217" s="133"/>
      <c r="U217" s="133"/>
      <c r="V217" s="133"/>
      <c r="W217" s="184"/>
      <c r="X217" s="379"/>
    </row>
    <row r="218" spans="1:24" x14ac:dyDescent="0.2">
      <c r="A218" s="133"/>
      <c r="B218" s="133"/>
      <c r="C218" s="133"/>
      <c r="D218" s="133"/>
      <c r="E218" s="133"/>
      <c r="F218" s="133"/>
      <c r="G218" s="215"/>
      <c r="H218" s="133"/>
      <c r="I218" s="218"/>
      <c r="J218" s="222"/>
      <c r="K218" s="222"/>
      <c r="L218" s="133"/>
      <c r="M218" s="223"/>
      <c r="N218" s="223"/>
      <c r="O218" s="133"/>
      <c r="P218" s="133"/>
      <c r="Q218" s="133"/>
      <c r="R218" s="133"/>
      <c r="S218" s="133"/>
      <c r="T218" s="133"/>
      <c r="U218" s="133"/>
      <c r="V218" s="133"/>
      <c r="W218" s="184"/>
      <c r="X218" s="379"/>
    </row>
    <row r="219" spans="1:24" x14ac:dyDescent="0.2">
      <c r="A219" s="133"/>
      <c r="B219" s="133"/>
      <c r="C219" s="133"/>
      <c r="D219" s="133"/>
      <c r="E219" s="133"/>
      <c r="F219" s="133"/>
      <c r="G219" s="215"/>
      <c r="H219" s="133"/>
      <c r="I219" s="218"/>
      <c r="J219" s="222"/>
      <c r="K219" s="222"/>
      <c r="L219" s="133"/>
      <c r="M219" s="223"/>
      <c r="N219" s="223"/>
      <c r="O219" s="133"/>
      <c r="P219" s="133"/>
      <c r="Q219" s="133"/>
      <c r="R219" s="133"/>
      <c r="S219" s="133"/>
      <c r="T219" s="133"/>
      <c r="U219" s="133"/>
      <c r="V219" s="133"/>
      <c r="W219" s="184"/>
      <c r="X219" s="379"/>
    </row>
    <row r="220" spans="1:24" x14ac:dyDescent="0.2">
      <c r="A220" s="133"/>
      <c r="B220" s="133"/>
      <c r="C220" s="133"/>
      <c r="D220" s="133"/>
      <c r="E220" s="133"/>
      <c r="F220" s="133"/>
      <c r="G220" s="215"/>
      <c r="H220" s="133"/>
      <c r="I220" s="218"/>
      <c r="J220" s="222"/>
      <c r="K220" s="222"/>
      <c r="L220" s="133"/>
      <c r="M220" s="223"/>
      <c r="N220" s="223"/>
      <c r="O220" s="133"/>
      <c r="P220" s="133"/>
      <c r="Q220" s="133"/>
      <c r="R220" s="133"/>
      <c r="S220" s="133"/>
      <c r="T220" s="133"/>
      <c r="U220" s="133"/>
      <c r="V220" s="133"/>
      <c r="W220" s="184"/>
      <c r="X220" s="379"/>
    </row>
    <row r="221" spans="1:24" x14ac:dyDescent="0.2">
      <c r="A221" s="133"/>
      <c r="B221" s="133"/>
      <c r="C221" s="133"/>
      <c r="D221" s="133"/>
      <c r="E221" s="133"/>
      <c r="F221" s="133"/>
      <c r="G221" s="215"/>
      <c r="H221" s="133"/>
      <c r="I221" s="218"/>
      <c r="J221" s="222"/>
      <c r="K221" s="222"/>
      <c r="L221" s="133"/>
      <c r="M221" s="223"/>
      <c r="N221" s="223"/>
      <c r="O221" s="133"/>
      <c r="P221" s="133"/>
      <c r="Q221" s="133"/>
      <c r="R221" s="133"/>
      <c r="S221" s="133"/>
      <c r="T221" s="133"/>
      <c r="U221" s="133"/>
      <c r="V221" s="133"/>
      <c r="W221" s="184"/>
      <c r="X221" s="379"/>
    </row>
    <row r="222" spans="1:24" x14ac:dyDescent="0.2">
      <c r="A222" s="133"/>
      <c r="B222" s="133"/>
      <c r="C222" s="133"/>
      <c r="D222" s="133"/>
      <c r="E222" s="133"/>
      <c r="F222" s="133"/>
      <c r="G222" s="215"/>
      <c r="H222" s="133"/>
      <c r="I222" s="218"/>
      <c r="J222" s="222"/>
      <c r="K222" s="222"/>
      <c r="L222" s="133"/>
      <c r="M222" s="223"/>
      <c r="N222" s="223"/>
      <c r="O222" s="133"/>
      <c r="P222" s="133"/>
      <c r="Q222" s="133"/>
      <c r="R222" s="133"/>
      <c r="S222" s="133"/>
      <c r="T222" s="133"/>
      <c r="U222" s="133"/>
      <c r="V222" s="133"/>
      <c r="W222" s="184"/>
      <c r="X222" s="379"/>
    </row>
    <row r="223" spans="1:24" x14ac:dyDescent="0.2">
      <c r="A223" s="133"/>
      <c r="B223" s="133"/>
      <c r="C223" s="133"/>
      <c r="D223" s="133"/>
      <c r="E223" s="133"/>
      <c r="F223" s="133"/>
      <c r="G223" s="215"/>
      <c r="H223" s="133"/>
      <c r="I223" s="218"/>
      <c r="J223" s="222"/>
      <c r="K223" s="222"/>
      <c r="L223" s="133"/>
      <c r="M223" s="223"/>
      <c r="N223" s="223"/>
      <c r="O223" s="133"/>
      <c r="P223" s="133"/>
      <c r="Q223" s="133"/>
      <c r="R223" s="133"/>
      <c r="S223" s="133"/>
      <c r="T223" s="133"/>
      <c r="U223" s="133"/>
      <c r="V223" s="133"/>
      <c r="W223" s="184"/>
      <c r="X223" s="379"/>
    </row>
    <row r="224" spans="1:24" x14ac:dyDescent="0.2">
      <c r="A224" s="133"/>
      <c r="B224" s="133"/>
      <c r="C224" s="133"/>
      <c r="D224" s="133"/>
      <c r="E224" s="133"/>
      <c r="F224" s="133"/>
      <c r="G224" s="215"/>
      <c r="H224" s="133"/>
      <c r="I224" s="218"/>
      <c r="J224" s="222"/>
      <c r="K224" s="222"/>
      <c r="L224" s="133"/>
      <c r="M224" s="223"/>
      <c r="N224" s="223"/>
      <c r="O224" s="133"/>
      <c r="P224" s="133"/>
      <c r="Q224" s="133"/>
      <c r="R224" s="133"/>
      <c r="S224" s="133"/>
      <c r="T224" s="133"/>
      <c r="U224" s="133"/>
      <c r="V224" s="133"/>
      <c r="W224" s="184"/>
      <c r="X224" s="379"/>
    </row>
    <row r="225" spans="1:35" x14ac:dyDescent="0.2">
      <c r="A225" s="133"/>
      <c r="B225" s="133"/>
      <c r="C225" s="133"/>
      <c r="D225" s="133"/>
      <c r="E225" s="133"/>
      <c r="F225" s="133"/>
      <c r="G225" s="215"/>
      <c r="H225" s="133"/>
      <c r="I225" s="218"/>
      <c r="J225" s="222"/>
      <c r="K225" s="222"/>
      <c r="L225" s="133"/>
      <c r="M225" s="223"/>
      <c r="N225" s="223"/>
      <c r="O225" s="133"/>
      <c r="P225" s="133"/>
      <c r="Q225" s="133"/>
      <c r="R225" s="133"/>
      <c r="S225" s="133"/>
      <c r="T225" s="133"/>
      <c r="U225" s="133"/>
      <c r="V225" s="133"/>
      <c r="W225" s="184"/>
      <c r="X225" s="379"/>
    </row>
    <row r="226" spans="1:35" x14ac:dyDescent="0.2">
      <c r="A226" s="25"/>
      <c r="B226" s="208"/>
      <c r="C226" s="208"/>
      <c r="D226" s="208"/>
      <c r="E226" s="208"/>
      <c r="F226" s="208"/>
      <c r="G226" s="209"/>
      <c r="H226" s="210"/>
      <c r="I226" s="211"/>
      <c r="J226" s="212"/>
      <c r="K226" s="212"/>
      <c r="L226" s="208"/>
      <c r="M226" s="213"/>
      <c r="N226" s="213"/>
      <c r="O226" s="185"/>
      <c r="P226" s="208"/>
      <c r="Q226" s="208"/>
      <c r="R226" s="185"/>
      <c r="S226" s="185"/>
      <c r="T226" s="185"/>
      <c r="U226" s="185"/>
      <c r="V226" s="185"/>
      <c r="W226" s="184"/>
      <c r="X226" s="380"/>
      <c r="Y226" s="365"/>
      <c r="Z226" s="365"/>
      <c r="AA226" s="365"/>
      <c r="AB226" s="365"/>
      <c r="AC226" s="365"/>
      <c r="AD226" s="366"/>
      <c r="AE226" s="366"/>
      <c r="AF226" s="366"/>
      <c r="AG226" s="366"/>
      <c r="AH226" s="366"/>
      <c r="AI226" s="366"/>
    </row>
    <row r="227" spans="1:35" x14ac:dyDescent="0.2">
      <c r="A227" s="25"/>
      <c r="B227" s="208"/>
      <c r="C227" s="208"/>
      <c r="D227" s="208"/>
      <c r="E227" s="208"/>
      <c r="F227" s="208"/>
      <c r="G227" s="209"/>
      <c r="H227" s="210"/>
      <c r="I227" s="211"/>
      <c r="J227" s="212"/>
      <c r="K227" s="212"/>
      <c r="L227" s="208"/>
      <c r="M227" s="213"/>
      <c r="N227" s="213"/>
      <c r="O227" s="185"/>
      <c r="P227" s="208"/>
      <c r="Q227" s="208"/>
      <c r="R227" s="185"/>
      <c r="S227" s="185"/>
      <c r="T227" s="185"/>
      <c r="U227" s="185"/>
      <c r="V227" s="185"/>
      <c r="W227" s="184"/>
      <c r="X227" s="380"/>
      <c r="Y227" s="365"/>
      <c r="Z227" s="365"/>
      <c r="AA227" s="365"/>
      <c r="AB227" s="365"/>
      <c r="AC227" s="365"/>
      <c r="AD227" s="366"/>
      <c r="AE227" s="366"/>
      <c r="AF227" s="366"/>
      <c r="AG227" s="366"/>
      <c r="AH227" s="366"/>
      <c r="AI227" s="366"/>
    </row>
    <row r="228" spans="1:35" x14ac:dyDescent="0.2">
      <c r="A228" s="25"/>
      <c r="B228" s="208"/>
      <c r="C228" s="208"/>
      <c r="D228" s="208"/>
      <c r="E228" s="208"/>
      <c r="F228" s="208"/>
      <c r="G228" s="209"/>
      <c r="H228" s="210"/>
      <c r="I228" s="211"/>
      <c r="J228" s="212"/>
      <c r="K228" s="212"/>
      <c r="L228" s="208"/>
      <c r="M228" s="213"/>
      <c r="N228" s="213"/>
      <c r="O228" s="185"/>
      <c r="P228" s="208"/>
      <c r="Q228" s="208"/>
      <c r="R228" s="185"/>
      <c r="S228" s="185"/>
      <c r="T228" s="185"/>
      <c r="U228" s="185"/>
      <c r="V228" s="185"/>
      <c r="W228" s="184"/>
      <c r="X228" s="380"/>
      <c r="Y228" s="365"/>
      <c r="Z228" s="365"/>
      <c r="AA228" s="365"/>
      <c r="AB228" s="365"/>
      <c r="AC228" s="365"/>
      <c r="AD228" s="366"/>
      <c r="AE228" s="366"/>
      <c r="AF228" s="366"/>
      <c r="AG228" s="366"/>
      <c r="AH228" s="366"/>
      <c r="AI228" s="366"/>
    </row>
    <row r="229" spans="1:35" x14ac:dyDescent="0.2">
      <c r="A229" s="25"/>
      <c r="B229" s="208"/>
      <c r="C229" s="208"/>
      <c r="D229" s="208"/>
      <c r="E229" s="208"/>
      <c r="F229" s="208"/>
      <c r="G229" s="209"/>
      <c r="H229" s="210"/>
      <c r="I229" s="211"/>
      <c r="J229" s="212"/>
      <c r="K229" s="212"/>
      <c r="L229" s="208"/>
      <c r="M229" s="213"/>
      <c r="N229" s="213"/>
      <c r="O229" s="185"/>
      <c r="P229" s="208"/>
      <c r="Q229" s="208"/>
      <c r="R229" s="185"/>
      <c r="S229" s="185"/>
      <c r="T229" s="185"/>
      <c r="U229" s="185"/>
      <c r="V229" s="185"/>
      <c r="W229" s="184"/>
      <c r="X229" s="380"/>
      <c r="Y229" s="365"/>
      <c r="Z229" s="365"/>
      <c r="AA229" s="365"/>
      <c r="AB229" s="365"/>
      <c r="AC229" s="365"/>
      <c r="AD229" s="366"/>
      <c r="AE229" s="366"/>
      <c r="AF229" s="366"/>
      <c r="AG229" s="366"/>
      <c r="AH229" s="366"/>
      <c r="AI229" s="366"/>
    </row>
    <row r="230" spans="1:35" x14ac:dyDescent="0.2">
      <c r="A230" s="25"/>
      <c r="B230" s="208"/>
      <c r="C230" s="208"/>
      <c r="D230" s="208"/>
      <c r="E230" s="208"/>
      <c r="F230" s="208"/>
      <c r="G230" s="209"/>
      <c r="H230" s="210"/>
      <c r="I230" s="211"/>
      <c r="J230" s="212"/>
      <c r="K230" s="212"/>
      <c r="L230" s="208"/>
      <c r="M230" s="213"/>
      <c r="N230" s="213"/>
      <c r="O230" s="185"/>
      <c r="P230" s="208"/>
      <c r="Q230" s="208"/>
      <c r="R230" s="185"/>
      <c r="S230" s="185"/>
      <c r="T230" s="185"/>
      <c r="U230" s="185"/>
      <c r="V230" s="185"/>
      <c r="W230" s="184"/>
      <c r="X230" s="380"/>
      <c r="Y230" s="365"/>
      <c r="Z230" s="365"/>
      <c r="AA230" s="365"/>
      <c r="AB230" s="365"/>
      <c r="AC230" s="365"/>
      <c r="AD230" s="366"/>
      <c r="AE230" s="366"/>
      <c r="AF230" s="366"/>
      <c r="AG230" s="366"/>
      <c r="AH230" s="366"/>
      <c r="AI230" s="366"/>
    </row>
    <row r="231" spans="1:35" x14ac:dyDescent="0.2">
      <c r="A231" s="25"/>
      <c r="B231" s="208"/>
      <c r="C231" s="208"/>
      <c r="D231" s="208"/>
      <c r="E231" s="208"/>
      <c r="F231" s="208"/>
      <c r="G231" s="209"/>
      <c r="H231" s="210"/>
      <c r="I231" s="211"/>
      <c r="J231" s="212"/>
      <c r="K231" s="212"/>
      <c r="L231" s="208"/>
      <c r="M231" s="213"/>
      <c r="N231" s="213"/>
      <c r="O231" s="185"/>
      <c r="P231" s="208"/>
      <c r="Q231" s="208"/>
      <c r="R231" s="185"/>
      <c r="S231" s="185"/>
      <c r="T231" s="185"/>
      <c r="U231" s="185"/>
      <c r="V231" s="185"/>
      <c r="W231" s="184"/>
      <c r="X231" s="380"/>
      <c r="Y231" s="365"/>
      <c r="Z231" s="365"/>
      <c r="AA231" s="365"/>
      <c r="AB231" s="365"/>
      <c r="AC231" s="365"/>
      <c r="AD231" s="366"/>
      <c r="AE231" s="366"/>
      <c r="AF231" s="366"/>
      <c r="AG231" s="366"/>
      <c r="AH231" s="366"/>
      <c r="AI231" s="366"/>
    </row>
    <row r="232" spans="1:35" x14ac:dyDescent="0.2">
      <c r="A232" s="25"/>
      <c r="B232" s="208"/>
      <c r="C232" s="208"/>
      <c r="D232" s="208"/>
      <c r="E232" s="208"/>
      <c r="F232" s="208"/>
      <c r="G232" s="209"/>
      <c r="H232" s="210"/>
      <c r="I232" s="211"/>
      <c r="J232" s="212"/>
      <c r="K232" s="212"/>
      <c r="L232" s="208"/>
      <c r="M232" s="213"/>
      <c r="N232" s="213"/>
      <c r="O232" s="185"/>
      <c r="P232" s="208"/>
      <c r="Q232" s="208"/>
      <c r="R232" s="185"/>
      <c r="S232" s="185"/>
      <c r="T232" s="185"/>
      <c r="U232" s="185"/>
      <c r="V232" s="185"/>
      <c r="W232" s="184"/>
      <c r="X232" s="380"/>
      <c r="Y232" s="365"/>
      <c r="Z232" s="365"/>
      <c r="AA232" s="365"/>
      <c r="AB232" s="365"/>
      <c r="AC232" s="365"/>
      <c r="AD232" s="366"/>
      <c r="AE232" s="366"/>
      <c r="AF232" s="366"/>
      <c r="AG232" s="366"/>
      <c r="AH232" s="366"/>
      <c r="AI232" s="366"/>
    </row>
    <row r="233" spans="1:35" x14ac:dyDescent="0.2">
      <c r="A233" s="25"/>
      <c r="B233" s="208"/>
      <c r="C233" s="208"/>
      <c r="D233" s="208"/>
      <c r="E233" s="208"/>
      <c r="F233" s="208"/>
      <c r="G233" s="209"/>
      <c r="H233" s="210"/>
      <c r="I233" s="211"/>
      <c r="J233" s="212"/>
      <c r="K233" s="212"/>
      <c r="L233" s="208"/>
      <c r="M233" s="213"/>
      <c r="N233" s="213"/>
      <c r="O233" s="185"/>
      <c r="P233" s="208"/>
      <c r="Q233" s="208"/>
      <c r="R233" s="185"/>
      <c r="S233" s="185"/>
      <c r="T233" s="185"/>
      <c r="U233" s="185"/>
      <c r="V233" s="185"/>
      <c r="W233" s="184"/>
      <c r="X233" s="380"/>
      <c r="Y233" s="365"/>
      <c r="Z233" s="365"/>
      <c r="AA233" s="365"/>
      <c r="AB233" s="365"/>
      <c r="AC233" s="365"/>
      <c r="AD233" s="366"/>
      <c r="AE233" s="366"/>
      <c r="AF233" s="366"/>
      <c r="AG233" s="366"/>
      <c r="AH233" s="366"/>
      <c r="AI233" s="366"/>
    </row>
    <row r="234" spans="1:35" x14ac:dyDescent="0.2">
      <c r="A234" s="25"/>
      <c r="B234" s="208"/>
      <c r="C234" s="208"/>
      <c r="D234" s="208"/>
      <c r="E234" s="208"/>
      <c r="F234" s="208"/>
      <c r="G234" s="209"/>
      <c r="H234" s="210"/>
      <c r="I234" s="211"/>
      <c r="J234" s="212"/>
      <c r="K234" s="212"/>
      <c r="L234" s="208"/>
      <c r="M234" s="213"/>
      <c r="N234" s="213"/>
      <c r="O234" s="185"/>
      <c r="P234" s="208"/>
      <c r="Q234" s="208"/>
      <c r="R234" s="185"/>
      <c r="S234" s="185"/>
      <c r="T234" s="185"/>
      <c r="U234" s="185"/>
      <c r="V234" s="185"/>
      <c r="W234" s="184"/>
      <c r="X234" s="380"/>
      <c r="Y234" s="365"/>
      <c r="Z234" s="365"/>
      <c r="AA234" s="365"/>
      <c r="AB234" s="365"/>
      <c r="AC234" s="365"/>
      <c r="AD234" s="366"/>
      <c r="AE234" s="366"/>
      <c r="AF234" s="366"/>
      <c r="AG234" s="366"/>
      <c r="AH234" s="366"/>
      <c r="AI234" s="366"/>
    </row>
    <row r="235" spans="1:35" x14ac:dyDescent="0.2">
      <c r="A235" s="25"/>
      <c r="B235" s="208"/>
      <c r="C235" s="208"/>
      <c r="D235" s="208"/>
      <c r="E235" s="208"/>
      <c r="F235" s="208"/>
      <c r="G235" s="209"/>
      <c r="H235" s="210"/>
      <c r="I235" s="211"/>
      <c r="J235" s="212"/>
      <c r="K235" s="212"/>
      <c r="L235" s="208"/>
      <c r="M235" s="213"/>
      <c r="N235" s="213"/>
      <c r="O235" s="185"/>
      <c r="P235" s="208"/>
      <c r="Q235" s="208"/>
      <c r="R235" s="185"/>
      <c r="S235" s="185"/>
      <c r="T235" s="185"/>
      <c r="U235" s="185"/>
      <c r="V235" s="185"/>
      <c r="W235" s="184"/>
      <c r="X235" s="380"/>
      <c r="Y235" s="365"/>
      <c r="Z235" s="365"/>
      <c r="AA235" s="365"/>
      <c r="AB235" s="365"/>
      <c r="AC235" s="365"/>
      <c r="AD235" s="366"/>
      <c r="AE235" s="366"/>
      <c r="AF235" s="366"/>
      <c r="AG235" s="366"/>
      <c r="AH235" s="366"/>
      <c r="AI235" s="366"/>
    </row>
    <row r="236" spans="1:35" x14ac:dyDescent="0.2">
      <c r="A236" s="25"/>
      <c r="B236" s="208"/>
      <c r="C236" s="208"/>
      <c r="D236" s="208"/>
      <c r="E236" s="208"/>
      <c r="F236" s="208"/>
      <c r="G236" s="209"/>
      <c r="H236" s="210"/>
      <c r="I236" s="211"/>
      <c r="J236" s="212"/>
      <c r="K236" s="212"/>
      <c r="L236" s="208"/>
      <c r="M236" s="213"/>
      <c r="N236" s="213"/>
      <c r="O236" s="185"/>
      <c r="P236" s="208"/>
      <c r="Q236" s="208"/>
      <c r="R236" s="185"/>
      <c r="S236" s="185"/>
      <c r="T236" s="185"/>
      <c r="U236" s="185"/>
      <c r="V236" s="185"/>
      <c r="W236" s="184"/>
      <c r="X236" s="380"/>
      <c r="Y236" s="365"/>
      <c r="Z236" s="365"/>
      <c r="AA236" s="365"/>
      <c r="AB236" s="365"/>
      <c r="AC236" s="365"/>
      <c r="AD236" s="366"/>
      <c r="AE236" s="366"/>
      <c r="AF236" s="366"/>
      <c r="AG236" s="366"/>
      <c r="AH236" s="366"/>
      <c r="AI236" s="366"/>
    </row>
    <row r="237" spans="1:35" x14ac:dyDescent="0.2">
      <c r="A237" s="25"/>
      <c r="B237" s="208"/>
      <c r="C237" s="208"/>
      <c r="D237" s="208"/>
      <c r="E237" s="208"/>
      <c r="F237" s="208"/>
      <c r="G237" s="209"/>
      <c r="H237" s="210"/>
      <c r="I237" s="211"/>
      <c r="J237" s="212"/>
      <c r="K237" s="212"/>
      <c r="L237" s="208"/>
      <c r="M237" s="213"/>
      <c r="N237" s="213"/>
      <c r="O237" s="185"/>
      <c r="P237" s="208"/>
      <c r="Q237" s="208"/>
      <c r="R237" s="185"/>
      <c r="S237" s="185"/>
      <c r="T237" s="185"/>
      <c r="U237" s="185"/>
      <c r="V237" s="185"/>
      <c r="W237" s="184"/>
      <c r="X237" s="380"/>
      <c r="Y237" s="365"/>
      <c r="Z237" s="365"/>
      <c r="AA237" s="365"/>
      <c r="AB237" s="365"/>
      <c r="AC237" s="365"/>
      <c r="AD237" s="366"/>
      <c r="AE237" s="366"/>
      <c r="AF237" s="366"/>
      <c r="AG237" s="366"/>
      <c r="AH237" s="366"/>
      <c r="AI237" s="366"/>
    </row>
    <row r="238" spans="1:35" x14ac:dyDescent="0.2">
      <c r="A238" s="25"/>
      <c r="B238" s="208"/>
      <c r="C238" s="208"/>
      <c r="D238" s="208"/>
      <c r="E238" s="208"/>
      <c r="F238" s="208"/>
      <c r="G238" s="209"/>
      <c r="H238" s="210"/>
      <c r="I238" s="211"/>
      <c r="J238" s="212"/>
      <c r="K238" s="212"/>
      <c r="L238" s="208"/>
      <c r="M238" s="213"/>
      <c r="N238" s="213"/>
      <c r="O238" s="185"/>
      <c r="P238" s="208"/>
      <c r="Q238" s="208"/>
      <c r="R238" s="185"/>
      <c r="S238" s="185"/>
      <c r="T238" s="185"/>
      <c r="U238" s="185"/>
      <c r="V238" s="185"/>
      <c r="W238" s="184"/>
      <c r="X238" s="380"/>
      <c r="Y238" s="365"/>
      <c r="Z238" s="365"/>
      <c r="AA238" s="365"/>
      <c r="AB238" s="365"/>
      <c r="AC238" s="365"/>
      <c r="AD238" s="366"/>
      <c r="AE238" s="366"/>
      <c r="AF238" s="366"/>
      <c r="AG238" s="366"/>
      <c r="AH238" s="366"/>
      <c r="AI238" s="366"/>
    </row>
    <row r="239" spans="1:35" x14ac:dyDescent="0.2">
      <c r="A239" s="25"/>
      <c r="B239" s="208"/>
      <c r="C239" s="208"/>
      <c r="D239" s="208"/>
      <c r="E239" s="208"/>
      <c r="F239" s="208"/>
      <c r="G239" s="209"/>
      <c r="H239" s="210"/>
      <c r="I239" s="211"/>
      <c r="J239" s="212"/>
      <c r="K239" s="212"/>
      <c r="L239" s="208"/>
      <c r="M239" s="213"/>
      <c r="N239" s="213"/>
      <c r="O239" s="185"/>
      <c r="P239" s="208"/>
      <c r="Q239" s="208"/>
      <c r="R239" s="185"/>
      <c r="S239" s="185"/>
      <c r="T239" s="185"/>
      <c r="U239" s="185"/>
      <c r="V239" s="185"/>
      <c r="W239" s="184"/>
      <c r="X239" s="380"/>
      <c r="Y239" s="365"/>
      <c r="Z239" s="365"/>
      <c r="AA239" s="365"/>
      <c r="AB239" s="365"/>
      <c r="AC239" s="365"/>
      <c r="AD239" s="366"/>
      <c r="AE239" s="366"/>
      <c r="AF239" s="366"/>
      <c r="AG239" s="366"/>
      <c r="AH239" s="366"/>
      <c r="AI239" s="366"/>
    </row>
    <row r="240" spans="1:35" x14ac:dyDescent="0.2">
      <c r="A240" s="25"/>
      <c r="B240" s="208"/>
      <c r="C240" s="208"/>
      <c r="D240" s="208"/>
      <c r="E240" s="208"/>
      <c r="F240" s="208"/>
      <c r="G240" s="209"/>
      <c r="H240" s="210"/>
      <c r="I240" s="211"/>
      <c r="J240" s="212"/>
      <c r="K240" s="212"/>
      <c r="L240" s="208"/>
      <c r="M240" s="213"/>
      <c r="N240" s="213"/>
      <c r="O240" s="185"/>
      <c r="P240" s="208"/>
      <c r="Q240" s="208"/>
      <c r="R240" s="185"/>
      <c r="S240" s="185"/>
      <c r="T240" s="185"/>
      <c r="U240" s="185"/>
      <c r="V240" s="185"/>
      <c r="W240" s="184"/>
      <c r="X240" s="380"/>
      <c r="Y240" s="365"/>
      <c r="Z240" s="365"/>
      <c r="AA240" s="365"/>
      <c r="AB240" s="365"/>
      <c r="AC240" s="365"/>
      <c r="AD240" s="366"/>
      <c r="AE240" s="366"/>
      <c r="AF240" s="366"/>
      <c r="AG240" s="366"/>
      <c r="AH240" s="366"/>
      <c r="AI240" s="366"/>
    </row>
    <row r="241" spans="1:35" x14ac:dyDescent="0.2">
      <c r="A241" s="25"/>
      <c r="B241" s="208"/>
      <c r="C241" s="208"/>
      <c r="D241" s="208"/>
      <c r="E241" s="208"/>
      <c r="F241" s="208"/>
      <c r="G241" s="209"/>
      <c r="H241" s="210"/>
      <c r="I241" s="211"/>
      <c r="J241" s="212"/>
      <c r="K241" s="212"/>
      <c r="L241" s="208"/>
      <c r="M241" s="213"/>
      <c r="N241" s="213"/>
      <c r="O241" s="185"/>
      <c r="P241" s="208"/>
      <c r="Q241" s="208"/>
      <c r="R241" s="185"/>
      <c r="S241" s="185"/>
      <c r="T241" s="185"/>
      <c r="U241" s="185"/>
      <c r="V241" s="185"/>
      <c r="W241" s="184"/>
      <c r="X241" s="380"/>
      <c r="Y241" s="365"/>
      <c r="Z241" s="365"/>
      <c r="AA241" s="365"/>
      <c r="AB241" s="365"/>
      <c r="AC241" s="365"/>
      <c r="AD241" s="366"/>
      <c r="AE241" s="366"/>
      <c r="AF241" s="366"/>
      <c r="AG241" s="366"/>
      <c r="AH241" s="366"/>
      <c r="AI241" s="366"/>
    </row>
    <row r="242" spans="1:35" x14ac:dyDescent="0.2">
      <c r="A242" s="25"/>
      <c r="B242" s="208"/>
      <c r="C242" s="208"/>
      <c r="D242" s="208"/>
      <c r="E242" s="208"/>
      <c r="F242" s="208"/>
      <c r="G242" s="209"/>
      <c r="H242" s="210"/>
      <c r="I242" s="211"/>
      <c r="J242" s="212"/>
      <c r="K242" s="212"/>
      <c r="L242" s="208"/>
      <c r="M242" s="213"/>
      <c r="N242" s="213"/>
      <c r="O242" s="185"/>
      <c r="P242" s="208"/>
      <c r="Q242" s="208"/>
      <c r="R242" s="185"/>
      <c r="S242" s="185"/>
      <c r="T242" s="185"/>
      <c r="U242" s="185"/>
      <c r="V242" s="185"/>
      <c r="W242" s="184"/>
      <c r="X242" s="380"/>
      <c r="Y242" s="365"/>
      <c r="Z242" s="365"/>
      <c r="AA242" s="365"/>
      <c r="AB242" s="365"/>
      <c r="AC242" s="365"/>
      <c r="AD242" s="366"/>
      <c r="AE242" s="366"/>
      <c r="AF242" s="366"/>
      <c r="AG242" s="366"/>
      <c r="AH242" s="366"/>
      <c r="AI242" s="366"/>
    </row>
    <row r="243" spans="1:35" x14ac:dyDescent="0.2">
      <c r="A243" s="25"/>
      <c r="B243" s="208"/>
      <c r="C243" s="208"/>
      <c r="D243" s="208"/>
      <c r="E243" s="208"/>
      <c r="F243" s="208"/>
      <c r="G243" s="209"/>
      <c r="H243" s="210"/>
      <c r="I243" s="211"/>
      <c r="J243" s="212"/>
      <c r="K243" s="212"/>
      <c r="L243" s="208"/>
      <c r="M243" s="213"/>
      <c r="N243" s="213"/>
      <c r="O243" s="185"/>
      <c r="P243" s="208"/>
      <c r="Q243" s="208"/>
      <c r="R243" s="185"/>
      <c r="S243" s="185"/>
      <c r="T243" s="185"/>
      <c r="U243" s="185"/>
      <c r="V243" s="185"/>
      <c r="W243" s="184"/>
      <c r="X243" s="380"/>
      <c r="Y243" s="365"/>
      <c r="Z243" s="365"/>
      <c r="AA243" s="365"/>
      <c r="AB243" s="365"/>
      <c r="AC243" s="365"/>
      <c r="AD243" s="366"/>
      <c r="AE243" s="366"/>
      <c r="AF243" s="366"/>
      <c r="AG243" s="366"/>
      <c r="AH243" s="366"/>
      <c r="AI243" s="366"/>
    </row>
    <row r="244" spans="1:35" x14ac:dyDescent="0.2">
      <c r="A244" s="25"/>
      <c r="B244" s="208"/>
      <c r="C244" s="208"/>
      <c r="D244" s="208"/>
      <c r="E244" s="208"/>
      <c r="F244" s="208"/>
      <c r="G244" s="209"/>
      <c r="H244" s="210"/>
      <c r="I244" s="211"/>
      <c r="J244" s="212"/>
      <c r="K244" s="212"/>
      <c r="L244" s="208"/>
      <c r="M244" s="213"/>
      <c r="N244" s="213"/>
      <c r="O244" s="185"/>
      <c r="P244" s="208"/>
      <c r="Q244" s="208"/>
      <c r="R244" s="185"/>
      <c r="S244" s="185"/>
      <c r="T244" s="185"/>
      <c r="U244" s="185"/>
      <c r="V244" s="185"/>
      <c r="W244" s="184"/>
      <c r="X244" s="380"/>
      <c r="Y244" s="365"/>
      <c r="Z244" s="365"/>
      <c r="AA244" s="365"/>
      <c r="AB244" s="365"/>
      <c r="AC244" s="365"/>
      <c r="AD244" s="366"/>
      <c r="AE244" s="366"/>
      <c r="AF244" s="366"/>
      <c r="AG244" s="366"/>
      <c r="AH244" s="366"/>
      <c r="AI244" s="366"/>
    </row>
    <row r="245" spans="1:35" x14ac:dyDescent="0.2">
      <c r="A245" s="25"/>
      <c r="B245" s="208"/>
      <c r="C245" s="208"/>
      <c r="D245" s="208"/>
      <c r="E245" s="208"/>
      <c r="F245" s="208"/>
      <c r="G245" s="209"/>
      <c r="H245" s="210"/>
      <c r="I245" s="211"/>
      <c r="J245" s="212"/>
      <c r="K245" s="212"/>
      <c r="L245" s="208"/>
      <c r="M245" s="213"/>
      <c r="N245" s="213"/>
      <c r="O245" s="185"/>
      <c r="P245" s="208"/>
      <c r="Q245" s="208"/>
      <c r="R245" s="185"/>
      <c r="S245" s="185"/>
      <c r="T245" s="185"/>
      <c r="U245" s="185"/>
      <c r="V245" s="185"/>
      <c r="W245" s="184"/>
      <c r="X245" s="380"/>
      <c r="Y245" s="365"/>
      <c r="Z245" s="365"/>
      <c r="AA245" s="365"/>
      <c r="AB245" s="365"/>
      <c r="AC245" s="365"/>
      <c r="AD245" s="366"/>
      <c r="AE245" s="366"/>
      <c r="AF245" s="366"/>
      <c r="AG245" s="366"/>
      <c r="AH245" s="366"/>
      <c r="AI245" s="366"/>
    </row>
    <row r="246" spans="1:35" x14ac:dyDescent="0.2">
      <c r="A246" s="25"/>
      <c r="B246" s="208"/>
      <c r="C246" s="208"/>
      <c r="D246" s="208"/>
      <c r="E246" s="208"/>
      <c r="F246" s="208"/>
      <c r="G246" s="209"/>
      <c r="H246" s="210"/>
      <c r="I246" s="211"/>
      <c r="J246" s="212"/>
      <c r="K246" s="212"/>
      <c r="L246" s="208"/>
      <c r="M246" s="213"/>
      <c r="N246" s="213"/>
      <c r="O246" s="185"/>
      <c r="P246" s="208"/>
      <c r="Q246" s="208"/>
      <c r="R246" s="185"/>
      <c r="S246" s="185"/>
      <c r="T246" s="185"/>
      <c r="U246" s="185"/>
      <c r="V246" s="185"/>
      <c r="W246" s="184"/>
      <c r="X246" s="380"/>
      <c r="Y246" s="365"/>
      <c r="Z246" s="365"/>
      <c r="AA246" s="365"/>
      <c r="AB246" s="365"/>
      <c r="AC246" s="365"/>
      <c r="AD246" s="366"/>
      <c r="AE246" s="366"/>
      <c r="AF246" s="366"/>
      <c r="AG246" s="366"/>
      <c r="AH246" s="366"/>
      <c r="AI246" s="366"/>
    </row>
    <row r="247" spans="1:35" x14ac:dyDescent="0.2">
      <c r="A247" s="25"/>
      <c r="B247" s="208"/>
      <c r="C247" s="208"/>
      <c r="D247" s="208"/>
      <c r="E247" s="208"/>
      <c r="F247" s="208"/>
      <c r="G247" s="209"/>
      <c r="H247" s="210"/>
      <c r="I247" s="211"/>
      <c r="J247" s="212"/>
      <c r="K247" s="212"/>
      <c r="L247" s="208"/>
      <c r="M247" s="213"/>
      <c r="N247" s="213"/>
      <c r="O247" s="185"/>
      <c r="P247" s="208"/>
      <c r="Q247" s="208"/>
      <c r="R247" s="185"/>
      <c r="S247" s="185"/>
      <c r="T247" s="185"/>
      <c r="U247" s="185"/>
      <c r="V247" s="185"/>
      <c r="W247" s="184"/>
      <c r="X247" s="380"/>
      <c r="Y247" s="365"/>
      <c r="Z247" s="365"/>
      <c r="AA247" s="365"/>
      <c r="AB247" s="365"/>
      <c r="AC247" s="365"/>
      <c r="AD247" s="366"/>
      <c r="AE247" s="366"/>
      <c r="AF247" s="366"/>
      <c r="AG247" s="366"/>
      <c r="AH247" s="366"/>
      <c r="AI247" s="366"/>
    </row>
    <row r="248" spans="1:35" x14ac:dyDescent="0.2">
      <c r="A248" s="25"/>
      <c r="B248" s="208"/>
      <c r="C248" s="208"/>
      <c r="D248" s="208"/>
      <c r="E248" s="208"/>
      <c r="F248" s="208"/>
      <c r="G248" s="209"/>
      <c r="H248" s="210"/>
      <c r="I248" s="211"/>
      <c r="J248" s="212"/>
      <c r="K248" s="212"/>
      <c r="L248" s="208"/>
      <c r="M248" s="213"/>
      <c r="N248" s="213"/>
      <c r="O248" s="185"/>
      <c r="P248" s="208"/>
      <c r="Q248" s="208"/>
      <c r="R248" s="185"/>
      <c r="S248" s="185"/>
      <c r="T248" s="185"/>
      <c r="U248" s="185"/>
      <c r="V248" s="185"/>
      <c r="W248" s="184"/>
      <c r="X248" s="380"/>
      <c r="Y248" s="365"/>
      <c r="Z248" s="365"/>
      <c r="AA248" s="365"/>
      <c r="AB248" s="365"/>
      <c r="AC248" s="365"/>
      <c r="AD248" s="366"/>
      <c r="AE248" s="366"/>
      <c r="AF248" s="366"/>
      <c r="AG248" s="366"/>
      <c r="AH248" s="366"/>
      <c r="AI248" s="366"/>
    </row>
    <row r="249" spans="1:35" x14ac:dyDescent="0.2">
      <c r="A249" s="25"/>
      <c r="B249" s="208"/>
      <c r="C249" s="208"/>
      <c r="D249" s="208"/>
      <c r="E249" s="208"/>
      <c r="F249" s="208"/>
      <c r="G249" s="209"/>
      <c r="H249" s="210"/>
      <c r="I249" s="211"/>
      <c r="J249" s="212"/>
      <c r="K249" s="212"/>
      <c r="L249" s="208"/>
      <c r="M249" s="213"/>
      <c r="N249" s="213"/>
      <c r="O249" s="185"/>
      <c r="P249" s="208"/>
      <c r="Q249" s="208"/>
      <c r="R249" s="185"/>
      <c r="S249" s="185"/>
      <c r="T249" s="185"/>
      <c r="U249" s="185"/>
      <c r="V249" s="185"/>
      <c r="W249" s="184"/>
      <c r="X249" s="380"/>
      <c r="Y249" s="365"/>
      <c r="Z249" s="365"/>
      <c r="AA249" s="365"/>
      <c r="AB249" s="365"/>
      <c r="AC249" s="365"/>
      <c r="AD249" s="366"/>
      <c r="AE249" s="366"/>
      <c r="AF249" s="366"/>
      <c r="AG249" s="366"/>
      <c r="AH249" s="366"/>
      <c r="AI249" s="366"/>
    </row>
    <row r="250" spans="1:35" x14ac:dyDescent="0.2">
      <c r="A250" s="25"/>
      <c r="B250" s="208"/>
      <c r="C250" s="208"/>
      <c r="D250" s="208"/>
      <c r="E250" s="208"/>
      <c r="F250" s="208"/>
      <c r="G250" s="209"/>
      <c r="H250" s="210"/>
      <c r="I250" s="211"/>
      <c r="J250" s="212"/>
      <c r="K250" s="212"/>
      <c r="L250" s="208"/>
      <c r="M250" s="213"/>
      <c r="N250" s="213"/>
      <c r="O250" s="185"/>
      <c r="P250" s="208"/>
      <c r="Q250" s="208"/>
      <c r="R250" s="185"/>
      <c r="S250" s="185"/>
      <c r="T250" s="185"/>
      <c r="U250" s="185"/>
      <c r="V250" s="185"/>
      <c r="W250" s="184"/>
      <c r="X250" s="380"/>
      <c r="Y250" s="365"/>
      <c r="Z250" s="365"/>
      <c r="AA250" s="365"/>
      <c r="AB250" s="365"/>
      <c r="AC250" s="365"/>
      <c r="AD250" s="366"/>
      <c r="AE250" s="366"/>
      <c r="AF250" s="366"/>
      <c r="AG250" s="366"/>
      <c r="AH250" s="366"/>
      <c r="AI250" s="366"/>
    </row>
    <row r="251" spans="1:35" x14ac:dyDescent="0.2">
      <c r="A251" s="25"/>
      <c r="B251" s="208"/>
      <c r="C251" s="208"/>
      <c r="D251" s="208"/>
      <c r="E251" s="208"/>
      <c r="F251" s="208"/>
      <c r="G251" s="209"/>
      <c r="H251" s="210"/>
      <c r="I251" s="211"/>
      <c r="J251" s="212"/>
      <c r="K251" s="212"/>
      <c r="L251" s="208"/>
      <c r="M251" s="213"/>
      <c r="N251" s="213"/>
      <c r="O251" s="185"/>
      <c r="P251" s="208"/>
      <c r="Q251" s="208"/>
      <c r="R251" s="185"/>
      <c r="S251" s="185"/>
      <c r="T251" s="185"/>
      <c r="U251" s="185"/>
      <c r="V251" s="185"/>
      <c r="W251" s="184"/>
      <c r="X251" s="380"/>
      <c r="Y251" s="365"/>
      <c r="Z251" s="365"/>
      <c r="AA251" s="365"/>
      <c r="AB251" s="365"/>
      <c r="AC251" s="365"/>
      <c r="AD251" s="366"/>
      <c r="AE251" s="366"/>
      <c r="AF251" s="366"/>
      <c r="AG251" s="366"/>
      <c r="AH251" s="366"/>
      <c r="AI251" s="366"/>
    </row>
    <row r="252" spans="1:35" x14ac:dyDescent="0.2">
      <c r="A252" s="25"/>
      <c r="B252" s="208"/>
      <c r="C252" s="208"/>
      <c r="D252" s="208"/>
      <c r="E252" s="208"/>
      <c r="F252" s="208"/>
      <c r="G252" s="209"/>
      <c r="H252" s="210"/>
      <c r="I252" s="211"/>
      <c r="J252" s="212"/>
      <c r="K252" s="212"/>
      <c r="L252" s="208"/>
      <c r="M252" s="213"/>
      <c r="N252" s="213"/>
      <c r="O252" s="185"/>
      <c r="P252" s="208"/>
      <c r="Q252" s="208"/>
      <c r="R252" s="185"/>
      <c r="S252" s="185"/>
      <c r="T252" s="185"/>
      <c r="U252" s="185"/>
      <c r="V252" s="185"/>
      <c r="W252" s="184"/>
      <c r="X252" s="380"/>
      <c r="Y252" s="365"/>
      <c r="Z252" s="365"/>
      <c r="AA252" s="365"/>
      <c r="AB252" s="365"/>
      <c r="AC252" s="365"/>
      <c r="AD252" s="366"/>
      <c r="AE252" s="366"/>
      <c r="AF252" s="366"/>
      <c r="AG252" s="366"/>
      <c r="AH252" s="366"/>
      <c r="AI252" s="366"/>
    </row>
    <row r="253" spans="1:35" x14ac:dyDescent="0.2">
      <c r="A253" s="25"/>
      <c r="B253" s="208"/>
      <c r="C253" s="208"/>
      <c r="D253" s="208"/>
      <c r="E253" s="208"/>
      <c r="F253" s="208"/>
      <c r="G253" s="209"/>
      <c r="H253" s="210"/>
      <c r="I253" s="211"/>
      <c r="J253" s="212"/>
      <c r="K253" s="212"/>
      <c r="L253" s="208"/>
      <c r="M253" s="213"/>
      <c r="N253" s="213"/>
      <c r="O253" s="185"/>
      <c r="P253" s="208"/>
      <c r="Q253" s="208"/>
      <c r="R253" s="185"/>
      <c r="S253" s="185"/>
      <c r="T253" s="185"/>
      <c r="U253" s="185"/>
      <c r="V253" s="185"/>
      <c r="W253" s="184"/>
      <c r="X253" s="380"/>
      <c r="Y253" s="365"/>
      <c r="Z253" s="365"/>
      <c r="AA253" s="365"/>
      <c r="AB253" s="365"/>
      <c r="AC253" s="365"/>
      <c r="AD253" s="366"/>
      <c r="AE253" s="366"/>
      <c r="AF253" s="366"/>
      <c r="AG253" s="366"/>
      <c r="AH253" s="366"/>
      <c r="AI253" s="366"/>
    </row>
    <row r="254" spans="1:35" x14ac:dyDescent="0.2">
      <c r="A254" s="25"/>
      <c r="B254" s="208"/>
      <c r="C254" s="208"/>
      <c r="D254" s="208"/>
      <c r="E254" s="208"/>
      <c r="F254" s="208"/>
      <c r="G254" s="209"/>
      <c r="H254" s="210"/>
      <c r="I254" s="211"/>
      <c r="J254" s="212"/>
      <c r="K254" s="212"/>
      <c r="L254" s="208"/>
      <c r="M254" s="213"/>
      <c r="N254" s="213"/>
      <c r="O254" s="185"/>
      <c r="P254" s="208"/>
      <c r="Q254" s="208"/>
      <c r="R254" s="185"/>
      <c r="S254" s="185"/>
      <c r="T254" s="185"/>
      <c r="U254" s="185"/>
      <c r="V254" s="185"/>
      <c r="W254" s="184"/>
      <c r="X254" s="380"/>
      <c r="Y254" s="365"/>
      <c r="Z254" s="365"/>
      <c r="AA254" s="365"/>
      <c r="AB254" s="365"/>
      <c r="AC254" s="365"/>
      <c r="AD254" s="366"/>
      <c r="AE254" s="366"/>
      <c r="AF254" s="366"/>
      <c r="AG254" s="366"/>
      <c r="AH254" s="366"/>
      <c r="AI254" s="366"/>
    </row>
    <row r="255" spans="1:35" x14ac:dyDescent="0.2">
      <c r="A255" s="25"/>
      <c r="B255" s="208"/>
      <c r="C255" s="208"/>
      <c r="D255" s="208"/>
      <c r="E255" s="208"/>
      <c r="F255" s="208"/>
      <c r="G255" s="209"/>
      <c r="H255" s="210"/>
      <c r="I255" s="211"/>
      <c r="J255" s="212"/>
      <c r="K255" s="212"/>
      <c r="L255" s="208"/>
      <c r="M255" s="213"/>
      <c r="N255" s="213"/>
      <c r="O255" s="185"/>
      <c r="P255" s="208"/>
      <c r="Q255" s="208"/>
      <c r="R255" s="185"/>
      <c r="S255" s="185"/>
      <c r="T255" s="185"/>
      <c r="U255" s="185"/>
      <c r="V255" s="185"/>
      <c r="W255" s="184"/>
      <c r="X255" s="380"/>
      <c r="Y255" s="365"/>
      <c r="Z255" s="365"/>
      <c r="AA255" s="365"/>
      <c r="AB255" s="365"/>
      <c r="AC255" s="365"/>
      <c r="AD255" s="366"/>
      <c r="AE255" s="366"/>
      <c r="AF255" s="366"/>
      <c r="AG255" s="366"/>
      <c r="AH255" s="366"/>
      <c r="AI255" s="366"/>
    </row>
    <row r="256" spans="1:35" x14ac:dyDescent="0.2">
      <c r="A256" s="25"/>
      <c r="B256" s="208"/>
      <c r="C256" s="208"/>
      <c r="D256" s="208"/>
      <c r="E256" s="208"/>
      <c r="F256" s="208"/>
      <c r="G256" s="209"/>
      <c r="H256" s="210"/>
      <c r="I256" s="211"/>
      <c r="J256" s="212"/>
      <c r="K256" s="212"/>
      <c r="L256" s="208"/>
      <c r="M256" s="213"/>
      <c r="N256" s="213"/>
      <c r="O256" s="185"/>
      <c r="P256" s="208"/>
      <c r="Q256" s="208"/>
      <c r="R256" s="185"/>
      <c r="S256" s="185"/>
      <c r="T256" s="185"/>
      <c r="U256" s="185"/>
      <c r="V256" s="185"/>
      <c r="W256" s="184"/>
      <c r="X256" s="380"/>
      <c r="Y256" s="365"/>
      <c r="Z256" s="365"/>
      <c r="AA256" s="365"/>
      <c r="AB256" s="365"/>
      <c r="AC256" s="365"/>
      <c r="AD256" s="366"/>
      <c r="AE256" s="366"/>
      <c r="AF256" s="366"/>
      <c r="AG256" s="366"/>
      <c r="AH256" s="366"/>
      <c r="AI256" s="366"/>
    </row>
    <row r="257" spans="1:35" x14ac:dyDescent="0.2">
      <c r="A257" s="25"/>
      <c r="B257" s="208"/>
      <c r="C257" s="208"/>
      <c r="D257" s="208"/>
      <c r="E257" s="208"/>
      <c r="F257" s="208"/>
      <c r="G257" s="209"/>
      <c r="H257" s="210"/>
      <c r="I257" s="211"/>
      <c r="J257" s="212"/>
      <c r="K257" s="212"/>
      <c r="L257" s="208"/>
      <c r="M257" s="213"/>
      <c r="N257" s="213"/>
      <c r="O257" s="185"/>
      <c r="P257" s="208"/>
      <c r="Q257" s="208"/>
      <c r="R257" s="185"/>
      <c r="S257" s="185"/>
      <c r="T257" s="185"/>
      <c r="U257" s="185"/>
      <c r="V257" s="185"/>
      <c r="W257" s="184"/>
      <c r="X257" s="380"/>
      <c r="Y257" s="365"/>
      <c r="Z257" s="365"/>
      <c r="AA257" s="365"/>
      <c r="AB257" s="365"/>
      <c r="AC257" s="365"/>
      <c r="AD257" s="366"/>
      <c r="AE257" s="366"/>
      <c r="AF257" s="366"/>
      <c r="AG257" s="366"/>
      <c r="AH257" s="366"/>
      <c r="AI257" s="366"/>
    </row>
    <row r="258" spans="1:35" x14ac:dyDescent="0.2">
      <c r="A258" s="25"/>
      <c r="B258" s="208"/>
      <c r="C258" s="208"/>
      <c r="D258" s="208"/>
      <c r="E258" s="208"/>
      <c r="F258" s="208"/>
      <c r="G258" s="209"/>
      <c r="H258" s="210"/>
      <c r="I258" s="211"/>
      <c r="J258" s="212"/>
      <c r="K258" s="212"/>
      <c r="L258" s="208"/>
      <c r="M258" s="213"/>
      <c r="N258" s="213"/>
      <c r="O258" s="185"/>
      <c r="P258" s="208"/>
      <c r="Q258" s="208"/>
      <c r="R258" s="185"/>
      <c r="S258" s="185"/>
      <c r="T258" s="185"/>
      <c r="U258" s="185"/>
      <c r="V258" s="185"/>
      <c r="W258" s="184"/>
      <c r="X258" s="380"/>
      <c r="Y258" s="365"/>
      <c r="Z258" s="365"/>
      <c r="AA258" s="365"/>
      <c r="AB258" s="365"/>
      <c r="AC258" s="365"/>
      <c r="AD258" s="366"/>
      <c r="AE258" s="366"/>
      <c r="AF258" s="366"/>
      <c r="AG258" s="366"/>
      <c r="AH258" s="366"/>
      <c r="AI258" s="366"/>
    </row>
    <row r="259" spans="1:35" x14ac:dyDescent="0.2">
      <c r="A259" s="25"/>
      <c r="B259" s="208"/>
      <c r="C259" s="208"/>
      <c r="D259" s="208"/>
      <c r="E259" s="208"/>
      <c r="F259" s="208"/>
      <c r="G259" s="209"/>
      <c r="H259" s="210"/>
      <c r="I259" s="211"/>
      <c r="J259" s="212"/>
      <c r="K259" s="212"/>
      <c r="L259" s="208"/>
      <c r="M259" s="213"/>
      <c r="N259" s="213"/>
      <c r="O259" s="185"/>
      <c r="P259" s="208"/>
      <c r="Q259" s="208"/>
      <c r="R259" s="185"/>
      <c r="S259" s="185"/>
      <c r="T259" s="185"/>
      <c r="U259" s="185"/>
      <c r="V259" s="185"/>
      <c r="W259" s="184"/>
      <c r="X259" s="380"/>
      <c r="Y259" s="365"/>
      <c r="Z259" s="365"/>
      <c r="AA259" s="365"/>
      <c r="AB259" s="365"/>
      <c r="AC259" s="365"/>
      <c r="AD259" s="366"/>
      <c r="AE259" s="366"/>
      <c r="AF259" s="366"/>
      <c r="AG259" s="366"/>
      <c r="AH259" s="366"/>
      <c r="AI259" s="366"/>
    </row>
    <row r="260" spans="1:35" x14ac:dyDescent="0.2">
      <c r="A260" s="25"/>
      <c r="B260" s="208"/>
      <c r="C260" s="208"/>
      <c r="D260" s="208"/>
      <c r="E260" s="208"/>
      <c r="F260" s="208"/>
      <c r="G260" s="209"/>
      <c r="H260" s="210"/>
      <c r="I260" s="211"/>
      <c r="J260" s="212"/>
      <c r="K260" s="212"/>
      <c r="L260" s="208"/>
      <c r="M260" s="213"/>
      <c r="N260" s="213"/>
      <c r="O260" s="185"/>
      <c r="P260" s="208"/>
      <c r="Q260" s="208"/>
      <c r="R260" s="185"/>
      <c r="S260" s="185"/>
      <c r="T260" s="185"/>
      <c r="U260" s="185"/>
      <c r="V260" s="185"/>
      <c r="W260" s="184"/>
      <c r="X260" s="380"/>
      <c r="Y260" s="365"/>
      <c r="Z260" s="365"/>
      <c r="AA260" s="365"/>
      <c r="AB260" s="365"/>
      <c r="AC260" s="365"/>
      <c r="AD260" s="366"/>
      <c r="AE260" s="366"/>
      <c r="AF260" s="366"/>
      <c r="AG260" s="366"/>
      <c r="AH260" s="366"/>
      <c r="AI260" s="366"/>
    </row>
    <row r="261" spans="1:35" x14ac:dyDescent="0.2">
      <c r="A261" s="25"/>
      <c r="B261" s="208"/>
      <c r="C261" s="208"/>
      <c r="D261" s="208"/>
      <c r="E261" s="208"/>
      <c r="F261" s="208"/>
      <c r="G261" s="209"/>
      <c r="H261" s="210"/>
      <c r="I261" s="211"/>
      <c r="J261" s="212"/>
      <c r="K261" s="212"/>
      <c r="L261" s="208"/>
      <c r="M261" s="213"/>
      <c r="N261" s="213"/>
      <c r="O261" s="185"/>
      <c r="P261" s="208"/>
      <c r="Q261" s="208"/>
      <c r="R261" s="185"/>
      <c r="S261" s="185"/>
      <c r="T261" s="185"/>
      <c r="U261" s="185"/>
      <c r="V261" s="185"/>
      <c r="W261" s="184"/>
      <c r="X261" s="380"/>
      <c r="Y261" s="365"/>
      <c r="Z261" s="365"/>
      <c r="AA261" s="365"/>
      <c r="AB261" s="365"/>
      <c r="AC261" s="365"/>
      <c r="AD261" s="366"/>
      <c r="AE261" s="366"/>
      <c r="AF261" s="366"/>
      <c r="AG261" s="366"/>
      <c r="AH261" s="366"/>
      <c r="AI261" s="366"/>
    </row>
    <row r="262" spans="1:35" x14ac:dyDescent="0.2">
      <c r="A262" s="25"/>
      <c r="B262" s="208"/>
      <c r="C262" s="208"/>
      <c r="D262" s="208"/>
      <c r="E262" s="208"/>
      <c r="F262" s="208"/>
      <c r="G262" s="209"/>
      <c r="H262" s="210"/>
      <c r="I262" s="211"/>
      <c r="J262" s="212"/>
      <c r="K262" s="212"/>
      <c r="L262" s="208"/>
      <c r="M262" s="213"/>
      <c r="N262" s="213"/>
      <c r="O262" s="185"/>
      <c r="P262" s="208"/>
      <c r="Q262" s="208"/>
      <c r="R262" s="185"/>
      <c r="S262" s="185"/>
      <c r="T262" s="185"/>
      <c r="U262" s="185"/>
      <c r="V262" s="185"/>
      <c r="W262" s="184"/>
      <c r="X262" s="380"/>
      <c r="Y262" s="365"/>
      <c r="Z262" s="365"/>
      <c r="AA262" s="365"/>
      <c r="AB262" s="365"/>
      <c r="AC262" s="365"/>
      <c r="AD262" s="366"/>
      <c r="AE262" s="366"/>
      <c r="AF262" s="366"/>
      <c r="AG262" s="366"/>
      <c r="AH262" s="366"/>
      <c r="AI262" s="366"/>
    </row>
    <row r="263" spans="1:35" x14ac:dyDescent="0.2">
      <c r="A263" s="25"/>
      <c r="B263" s="208"/>
      <c r="C263" s="208"/>
      <c r="D263" s="208"/>
      <c r="E263" s="208"/>
      <c r="F263" s="208"/>
      <c r="G263" s="209"/>
      <c r="H263" s="210"/>
      <c r="I263" s="211"/>
      <c r="J263" s="212"/>
      <c r="K263" s="212"/>
      <c r="L263" s="208"/>
      <c r="M263" s="213"/>
      <c r="N263" s="213"/>
      <c r="O263" s="185"/>
      <c r="P263" s="208"/>
      <c r="Q263" s="208"/>
      <c r="R263" s="185"/>
      <c r="S263" s="185"/>
      <c r="T263" s="185"/>
      <c r="U263" s="185"/>
      <c r="V263" s="185"/>
      <c r="W263" s="184"/>
      <c r="X263" s="380"/>
      <c r="Y263" s="365"/>
      <c r="Z263" s="365"/>
      <c r="AA263" s="365"/>
      <c r="AB263" s="365"/>
      <c r="AC263" s="365"/>
      <c r="AD263" s="366"/>
      <c r="AE263" s="366"/>
      <c r="AF263" s="366"/>
      <c r="AG263" s="366"/>
      <c r="AH263" s="366"/>
      <c r="AI263" s="366"/>
    </row>
    <row r="264" spans="1:35" x14ac:dyDescent="0.2">
      <c r="A264" s="25"/>
      <c r="B264" s="208"/>
      <c r="C264" s="208"/>
      <c r="D264" s="208"/>
      <c r="E264" s="208"/>
      <c r="F264" s="208"/>
      <c r="G264" s="209"/>
      <c r="H264" s="210"/>
      <c r="I264" s="211"/>
      <c r="J264" s="212"/>
      <c r="K264" s="212"/>
      <c r="L264" s="208"/>
      <c r="M264" s="213"/>
      <c r="N264" s="213"/>
      <c r="O264" s="185"/>
      <c r="P264" s="208"/>
      <c r="Q264" s="208"/>
      <c r="R264" s="185"/>
      <c r="S264" s="185"/>
      <c r="T264" s="185"/>
      <c r="U264" s="185"/>
      <c r="V264" s="185"/>
      <c r="W264" s="184"/>
      <c r="X264" s="380"/>
      <c r="Y264" s="365"/>
      <c r="Z264" s="365"/>
      <c r="AA264" s="365"/>
      <c r="AB264" s="365"/>
      <c r="AC264" s="365"/>
      <c r="AD264" s="366"/>
      <c r="AE264" s="366"/>
      <c r="AF264" s="366"/>
      <c r="AG264" s="366"/>
      <c r="AH264" s="366"/>
      <c r="AI264" s="366"/>
    </row>
    <row r="265" spans="1:35" x14ac:dyDescent="0.2">
      <c r="A265" s="25"/>
      <c r="B265" s="208"/>
      <c r="C265" s="208"/>
      <c r="D265" s="208"/>
      <c r="E265" s="208"/>
      <c r="F265" s="208"/>
      <c r="G265" s="209"/>
      <c r="H265" s="210"/>
      <c r="I265" s="211"/>
      <c r="J265" s="212"/>
      <c r="K265" s="212"/>
      <c r="L265" s="208"/>
      <c r="M265" s="213"/>
      <c r="N265" s="213"/>
      <c r="O265" s="185"/>
      <c r="P265" s="208"/>
      <c r="Q265" s="208"/>
      <c r="R265" s="185"/>
      <c r="S265" s="185"/>
      <c r="T265" s="185"/>
      <c r="U265" s="185"/>
      <c r="V265" s="185"/>
      <c r="W265" s="184"/>
      <c r="X265" s="380"/>
      <c r="Y265" s="365"/>
      <c r="Z265" s="365"/>
      <c r="AA265" s="365"/>
      <c r="AB265" s="365"/>
      <c r="AC265" s="365"/>
      <c r="AD265" s="366"/>
      <c r="AE265" s="366"/>
      <c r="AF265" s="366"/>
      <c r="AG265" s="366"/>
      <c r="AH265" s="366"/>
      <c r="AI265" s="366"/>
    </row>
    <row r="266" spans="1:35" x14ac:dyDescent="0.2">
      <c r="A266" s="25"/>
      <c r="B266" s="208"/>
      <c r="C266" s="208"/>
      <c r="D266" s="208"/>
      <c r="E266" s="208"/>
      <c r="F266" s="208"/>
      <c r="G266" s="209"/>
      <c r="H266" s="210"/>
      <c r="I266" s="211"/>
      <c r="J266" s="212"/>
      <c r="K266" s="212"/>
      <c r="L266" s="208"/>
      <c r="M266" s="213"/>
      <c r="N266" s="213"/>
      <c r="O266" s="185"/>
      <c r="P266" s="208"/>
      <c r="Q266" s="208"/>
      <c r="R266" s="185"/>
      <c r="S266" s="185"/>
      <c r="T266" s="185"/>
      <c r="U266" s="185"/>
      <c r="V266" s="185"/>
      <c r="W266" s="184"/>
      <c r="X266" s="380"/>
      <c r="Y266" s="365"/>
      <c r="Z266" s="365"/>
      <c r="AA266" s="365"/>
      <c r="AB266" s="365"/>
      <c r="AC266" s="365"/>
      <c r="AD266" s="366"/>
      <c r="AE266" s="366"/>
      <c r="AF266" s="366"/>
      <c r="AG266" s="366"/>
      <c r="AH266" s="366"/>
      <c r="AI266" s="366"/>
    </row>
    <row r="267" spans="1:35" x14ac:dyDescent="0.2">
      <c r="A267" s="25"/>
      <c r="B267" s="208"/>
      <c r="C267" s="208"/>
      <c r="D267" s="208"/>
      <c r="E267" s="208"/>
      <c r="F267" s="208"/>
      <c r="G267" s="209"/>
      <c r="H267" s="210"/>
      <c r="I267" s="211"/>
      <c r="J267" s="212"/>
      <c r="K267" s="212"/>
      <c r="L267" s="208"/>
      <c r="M267" s="213"/>
      <c r="N267" s="213"/>
      <c r="O267" s="185"/>
      <c r="P267" s="208"/>
      <c r="Q267" s="208"/>
      <c r="R267" s="185"/>
      <c r="S267" s="185"/>
      <c r="T267" s="185"/>
      <c r="U267" s="185"/>
      <c r="V267" s="185"/>
      <c r="W267" s="184"/>
      <c r="X267" s="380"/>
      <c r="Y267" s="365"/>
      <c r="Z267" s="365"/>
      <c r="AA267" s="365"/>
      <c r="AB267" s="365"/>
      <c r="AC267" s="365"/>
      <c r="AD267" s="366"/>
      <c r="AE267" s="366"/>
      <c r="AF267" s="366"/>
      <c r="AG267" s="366"/>
      <c r="AH267" s="366"/>
      <c r="AI267" s="366"/>
    </row>
    <row r="268" spans="1:35" x14ac:dyDescent="0.2">
      <c r="A268" s="25"/>
      <c r="B268" s="208"/>
      <c r="C268" s="208"/>
      <c r="D268" s="208"/>
      <c r="E268" s="208"/>
      <c r="F268" s="208"/>
      <c r="G268" s="209"/>
      <c r="H268" s="210"/>
      <c r="I268" s="211"/>
      <c r="J268" s="212"/>
      <c r="K268" s="212"/>
      <c r="L268" s="208"/>
      <c r="M268" s="213"/>
      <c r="N268" s="213"/>
      <c r="O268" s="185"/>
      <c r="P268" s="208"/>
      <c r="Q268" s="208"/>
      <c r="R268" s="185"/>
      <c r="S268" s="185"/>
      <c r="T268" s="185"/>
      <c r="U268" s="185"/>
      <c r="V268" s="185"/>
      <c r="W268" s="184"/>
      <c r="X268" s="380"/>
      <c r="Y268" s="365"/>
      <c r="Z268" s="365"/>
      <c r="AA268" s="365"/>
      <c r="AB268" s="365"/>
      <c r="AC268" s="365"/>
      <c r="AD268" s="366"/>
      <c r="AE268" s="366"/>
      <c r="AF268" s="366"/>
      <c r="AG268" s="366"/>
      <c r="AH268" s="366"/>
      <c r="AI268" s="366"/>
    </row>
    <row r="269" spans="1:35" ht="12.75" customHeight="1" x14ac:dyDescent="0.2">
      <c r="A269" s="205"/>
      <c r="B269" s="214"/>
      <c r="C269" s="214"/>
      <c r="D269" s="214"/>
      <c r="E269" s="214"/>
      <c r="F269" s="214"/>
      <c r="G269" s="216"/>
      <c r="H269" s="217"/>
      <c r="I269" s="219"/>
      <c r="J269" s="220"/>
      <c r="K269" s="220"/>
      <c r="L269" s="214"/>
      <c r="M269" s="224"/>
      <c r="N269" s="224"/>
      <c r="O269" s="225"/>
      <c r="P269" s="214"/>
      <c r="Q269" s="214"/>
      <c r="R269" s="225"/>
      <c r="S269" s="225"/>
      <c r="T269" s="225"/>
      <c r="U269" s="225"/>
      <c r="V269" s="225"/>
      <c r="W269" s="184"/>
      <c r="X269" s="381"/>
      <c r="Y269" s="365"/>
      <c r="Z269" s="365"/>
      <c r="AA269" s="365"/>
      <c r="AB269" s="365"/>
      <c r="AC269" s="365"/>
      <c r="AD269" s="366"/>
      <c r="AE269" s="366"/>
      <c r="AF269" s="366"/>
      <c r="AG269" s="366"/>
      <c r="AH269" s="366"/>
      <c r="AI269" s="366"/>
    </row>
    <row r="270" spans="1:35" ht="12.75" customHeight="1" x14ac:dyDescent="0.2">
      <c r="A270" s="205"/>
      <c r="B270" s="214"/>
      <c r="C270" s="214"/>
      <c r="D270" s="214"/>
      <c r="E270" s="214"/>
      <c r="F270" s="214"/>
      <c r="G270" s="216"/>
      <c r="H270" s="217"/>
      <c r="I270" s="219"/>
      <c r="J270" s="220"/>
      <c r="K270" s="220"/>
      <c r="L270" s="214"/>
      <c r="M270" s="224"/>
      <c r="N270" s="224"/>
      <c r="O270" s="225"/>
      <c r="P270" s="214"/>
      <c r="Q270" s="214"/>
      <c r="R270" s="225"/>
      <c r="S270" s="225"/>
      <c r="T270" s="225"/>
      <c r="U270" s="225"/>
      <c r="V270" s="225"/>
      <c r="W270" s="184"/>
      <c r="X270" s="381"/>
      <c r="Y270" s="365"/>
      <c r="Z270" s="365"/>
      <c r="AA270" s="365"/>
      <c r="AB270" s="365"/>
      <c r="AC270" s="365"/>
      <c r="AD270" s="366"/>
      <c r="AE270" s="366"/>
      <c r="AF270" s="366"/>
      <c r="AG270" s="366"/>
      <c r="AH270" s="366"/>
      <c r="AI270" s="366"/>
    </row>
    <row r="271" spans="1:35" ht="12.75" customHeight="1" x14ac:dyDescent="0.2">
      <c r="A271" s="205"/>
      <c r="B271" s="214"/>
      <c r="C271" s="214"/>
      <c r="D271" s="214"/>
      <c r="E271" s="214"/>
      <c r="F271" s="214"/>
      <c r="G271" s="216"/>
      <c r="H271" s="217"/>
      <c r="I271" s="219"/>
      <c r="J271" s="220"/>
      <c r="K271" s="220"/>
      <c r="L271" s="214"/>
      <c r="M271" s="224"/>
      <c r="N271" s="224"/>
      <c r="O271" s="225"/>
      <c r="P271" s="214"/>
      <c r="Q271" s="214"/>
      <c r="R271" s="225"/>
      <c r="S271" s="225"/>
      <c r="T271" s="225"/>
      <c r="U271" s="225"/>
      <c r="V271" s="225"/>
      <c r="W271" s="184"/>
      <c r="X271" s="381"/>
      <c r="Y271" s="365"/>
      <c r="Z271" s="365"/>
      <c r="AA271" s="365"/>
      <c r="AB271" s="365"/>
      <c r="AC271" s="365"/>
      <c r="AD271" s="366"/>
      <c r="AE271" s="366"/>
      <c r="AF271" s="366"/>
      <c r="AG271" s="366"/>
      <c r="AH271" s="366"/>
      <c r="AI271" s="366"/>
    </row>
    <row r="272" spans="1:35" ht="12.75" customHeight="1" x14ac:dyDescent="0.2">
      <c r="A272" s="205"/>
      <c r="B272" s="214"/>
      <c r="C272" s="214"/>
      <c r="D272" s="214"/>
      <c r="E272" s="214"/>
      <c r="F272" s="214"/>
      <c r="G272" s="216"/>
      <c r="H272" s="217"/>
      <c r="I272" s="219"/>
      <c r="J272" s="220"/>
      <c r="K272" s="220"/>
      <c r="L272" s="214"/>
      <c r="M272" s="224"/>
      <c r="N272" s="224"/>
      <c r="O272" s="225"/>
      <c r="P272" s="214"/>
      <c r="Q272" s="214"/>
      <c r="R272" s="225"/>
      <c r="S272" s="225"/>
      <c r="T272" s="225"/>
      <c r="U272" s="225"/>
      <c r="V272" s="225"/>
      <c r="W272" s="184"/>
      <c r="X272" s="381"/>
      <c r="Y272" s="365"/>
      <c r="Z272" s="365"/>
      <c r="AA272" s="365"/>
      <c r="AB272" s="365"/>
      <c r="AC272" s="365"/>
      <c r="AD272" s="366"/>
      <c r="AE272" s="366"/>
      <c r="AF272" s="366"/>
      <c r="AG272" s="366"/>
      <c r="AH272" s="366"/>
      <c r="AI272" s="366"/>
    </row>
    <row r="273" spans="1:35" ht="12.75" customHeight="1" x14ac:dyDescent="0.2">
      <c r="A273" s="205"/>
      <c r="B273" s="214"/>
      <c r="C273" s="214"/>
      <c r="D273" s="214"/>
      <c r="E273" s="214"/>
      <c r="F273" s="214"/>
      <c r="G273" s="216"/>
      <c r="H273" s="217"/>
      <c r="I273" s="219"/>
      <c r="J273" s="220"/>
      <c r="K273" s="220"/>
      <c r="L273" s="214"/>
      <c r="M273" s="224"/>
      <c r="N273" s="224"/>
      <c r="O273" s="225"/>
      <c r="P273" s="214"/>
      <c r="Q273" s="214"/>
      <c r="R273" s="225"/>
      <c r="S273" s="225"/>
      <c r="T273" s="225"/>
      <c r="U273" s="225"/>
      <c r="V273" s="225"/>
      <c r="W273" s="184"/>
      <c r="X273" s="381"/>
      <c r="Y273" s="365"/>
      <c r="Z273" s="365"/>
      <c r="AA273" s="365"/>
      <c r="AB273" s="365"/>
      <c r="AC273" s="365"/>
      <c r="AD273" s="366"/>
      <c r="AE273" s="366"/>
      <c r="AF273" s="366"/>
      <c r="AG273" s="366"/>
      <c r="AH273" s="366"/>
      <c r="AI273" s="366"/>
    </row>
    <row r="274" spans="1:35" ht="12.75" customHeight="1" x14ac:dyDescent="0.2">
      <c r="A274" s="205"/>
      <c r="B274" s="214"/>
      <c r="C274" s="214"/>
      <c r="D274" s="214"/>
      <c r="E274" s="214"/>
      <c r="F274" s="214"/>
      <c r="G274" s="216"/>
      <c r="H274" s="217"/>
      <c r="I274" s="219"/>
      <c r="J274" s="220"/>
      <c r="K274" s="220"/>
      <c r="L274" s="214"/>
      <c r="M274" s="224"/>
      <c r="N274" s="224"/>
      <c r="O274" s="225"/>
      <c r="P274" s="214"/>
      <c r="Q274" s="214"/>
      <c r="R274" s="225"/>
      <c r="S274" s="225"/>
      <c r="T274" s="225"/>
      <c r="U274" s="225"/>
      <c r="V274" s="225"/>
      <c r="W274" s="184"/>
      <c r="X274" s="381"/>
      <c r="Y274" s="365"/>
      <c r="Z274" s="365"/>
      <c r="AA274" s="365"/>
      <c r="AB274" s="365"/>
      <c r="AC274" s="365"/>
      <c r="AD274" s="366"/>
      <c r="AE274" s="366"/>
      <c r="AF274" s="366"/>
      <c r="AG274" s="366"/>
      <c r="AH274" s="366"/>
      <c r="AI274" s="366"/>
    </row>
    <row r="275" spans="1:35" ht="12.75" customHeight="1" x14ac:dyDescent="0.2">
      <c r="A275" s="205"/>
      <c r="B275" s="214"/>
      <c r="C275" s="214"/>
      <c r="D275" s="214"/>
      <c r="E275" s="214"/>
      <c r="F275" s="214"/>
      <c r="G275" s="216"/>
      <c r="H275" s="217"/>
      <c r="I275" s="219"/>
      <c r="J275" s="220"/>
      <c r="K275" s="220"/>
      <c r="L275" s="214"/>
      <c r="M275" s="224"/>
      <c r="N275" s="224"/>
      <c r="O275" s="225"/>
      <c r="P275" s="214"/>
      <c r="Q275" s="214"/>
      <c r="R275" s="225"/>
      <c r="S275" s="225"/>
      <c r="T275" s="225"/>
      <c r="U275" s="225"/>
      <c r="V275" s="225"/>
      <c r="W275" s="184"/>
      <c r="X275" s="381"/>
      <c r="Y275" s="365"/>
      <c r="Z275" s="365"/>
      <c r="AA275" s="365"/>
      <c r="AB275" s="365"/>
      <c r="AC275" s="365"/>
      <c r="AD275" s="366"/>
      <c r="AE275" s="366"/>
      <c r="AF275" s="366"/>
      <c r="AG275" s="366"/>
      <c r="AH275" s="366"/>
      <c r="AI275" s="366"/>
    </row>
    <row r="276" spans="1:35" ht="12.75" customHeight="1" x14ac:dyDescent="0.2">
      <c r="A276" s="205"/>
      <c r="B276" s="214"/>
      <c r="C276" s="214"/>
      <c r="D276" s="214"/>
      <c r="E276" s="214"/>
      <c r="F276" s="214"/>
      <c r="G276" s="216"/>
      <c r="H276" s="217"/>
      <c r="I276" s="219"/>
      <c r="J276" s="220"/>
      <c r="K276" s="220"/>
      <c r="L276" s="214"/>
      <c r="M276" s="224"/>
      <c r="N276" s="224"/>
      <c r="O276" s="225"/>
      <c r="P276" s="214"/>
      <c r="Q276" s="214"/>
      <c r="R276" s="225"/>
      <c r="S276" s="225"/>
      <c r="T276" s="225"/>
      <c r="U276" s="225"/>
      <c r="V276" s="225"/>
      <c r="W276" s="184"/>
      <c r="X276" s="381"/>
      <c r="Y276" s="365"/>
      <c r="Z276" s="365"/>
      <c r="AA276" s="365"/>
      <c r="AB276" s="365"/>
      <c r="AC276" s="365"/>
      <c r="AD276" s="366"/>
      <c r="AE276" s="366"/>
      <c r="AF276" s="366"/>
      <c r="AG276" s="366"/>
      <c r="AH276" s="366"/>
      <c r="AI276" s="366"/>
    </row>
    <row r="277" spans="1:35" ht="12.75" customHeight="1" x14ac:dyDescent="0.2">
      <c r="A277" s="205"/>
      <c r="B277" s="214"/>
      <c r="C277" s="214"/>
      <c r="D277" s="214"/>
      <c r="E277" s="214"/>
      <c r="F277" s="214"/>
      <c r="G277" s="216"/>
      <c r="H277" s="217"/>
      <c r="I277" s="219"/>
      <c r="J277" s="220"/>
      <c r="K277" s="220"/>
      <c r="L277" s="214"/>
      <c r="M277" s="224"/>
      <c r="N277" s="224"/>
      <c r="O277" s="225"/>
      <c r="P277" s="214"/>
      <c r="Q277" s="214"/>
      <c r="R277" s="225"/>
      <c r="S277" s="225"/>
      <c r="T277" s="225"/>
      <c r="U277" s="225"/>
      <c r="V277" s="225"/>
      <c r="W277" s="184"/>
      <c r="X277" s="381"/>
      <c r="Y277" s="365"/>
      <c r="Z277" s="365"/>
      <c r="AA277" s="365"/>
      <c r="AB277" s="365"/>
      <c r="AC277" s="365"/>
      <c r="AD277" s="366"/>
      <c r="AE277" s="366"/>
      <c r="AF277" s="366"/>
      <c r="AG277" s="366"/>
      <c r="AH277" s="366"/>
      <c r="AI277" s="366"/>
    </row>
    <row r="278" spans="1:35" ht="12.75" customHeight="1" x14ac:dyDescent="0.2">
      <c r="A278" s="205"/>
      <c r="B278" s="214"/>
      <c r="C278" s="214"/>
      <c r="D278" s="214"/>
      <c r="E278" s="214"/>
      <c r="F278" s="214"/>
      <c r="G278" s="216"/>
      <c r="H278" s="217"/>
      <c r="I278" s="219"/>
      <c r="J278" s="220"/>
      <c r="K278" s="220"/>
      <c r="L278" s="214"/>
      <c r="M278" s="224"/>
      <c r="N278" s="224"/>
      <c r="O278" s="225"/>
      <c r="P278" s="214"/>
      <c r="Q278" s="214"/>
      <c r="R278" s="225"/>
      <c r="S278" s="225"/>
      <c r="T278" s="225"/>
      <c r="U278" s="225"/>
      <c r="V278" s="225"/>
      <c r="W278" s="184"/>
      <c r="X278" s="381"/>
      <c r="Y278" s="365"/>
      <c r="Z278" s="365"/>
      <c r="AA278" s="365"/>
      <c r="AB278" s="365"/>
      <c r="AC278" s="365"/>
      <c r="AD278" s="366"/>
      <c r="AE278" s="366"/>
      <c r="AF278" s="366"/>
      <c r="AG278" s="366"/>
      <c r="AH278" s="366"/>
      <c r="AI278" s="366"/>
    </row>
    <row r="279" spans="1:35" ht="12.75" customHeight="1" x14ac:dyDescent="0.2">
      <c r="A279" s="205"/>
      <c r="B279" s="214"/>
      <c r="C279" s="214"/>
      <c r="D279" s="214"/>
      <c r="E279" s="214"/>
      <c r="F279" s="214"/>
      <c r="G279" s="216"/>
      <c r="H279" s="217"/>
      <c r="I279" s="219"/>
      <c r="J279" s="220"/>
      <c r="K279" s="220"/>
      <c r="L279" s="214"/>
      <c r="M279" s="224"/>
      <c r="N279" s="224"/>
      <c r="O279" s="225"/>
      <c r="P279" s="214"/>
      <c r="Q279" s="214"/>
      <c r="R279" s="225"/>
      <c r="S279" s="225"/>
      <c r="T279" s="225"/>
      <c r="U279" s="225"/>
      <c r="V279" s="225"/>
      <c r="W279" s="184"/>
      <c r="X279" s="381"/>
      <c r="Y279" s="365"/>
      <c r="Z279" s="365"/>
      <c r="AA279" s="365"/>
      <c r="AB279" s="365"/>
      <c r="AC279" s="365"/>
      <c r="AD279" s="366"/>
      <c r="AE279" s="366"/>
      <c r="AF279" s="366"/>
      <c r="AG279" s="366"/>
      <c r="AH279" s="366"/>
      <c r="AI279" s="366"/>
    </row>
    <row r="280" spans="1:35" ht="12.75" customHeight="1" x14ac:dyDescent="0.2">
      <c r="A280" s="205"/>
      <c r="B280" s="214"/>
      <c r="C280" s="214"/>
      <c r="D280" s="214"/>
      <c r="E280" s="214"/>
      <c r="F280" s="214"/>
      <c r="G280" s="216"/>
      <c r="H280" s="217"/>
      <c r="I280" s="219"/>
      <c r="J280" s="220"/>
      <c r="K280" s="220"/>
      <c r="L280" s="214"/>
      <c r="M280" s="224"/>
      <c r="N280" s="224"/>
      <c r="O280" s="225"/>
      <c r="P280" s="214"/>
      <c r="Q280" s="214"/>
      <c r="R280" s="225"/>
      <c r="S280" s="225"/>
      <c r="T280" s="225"/>
      <c r="U280" s="225"/>
      <c r="V280" s="225"/>
      <c r="W280" s="184"/>
      <c r="X280" s="381"/>
      <c r="Y280" s="365"/>
      <c r="Z280" s="365"/>
      <c r="AA280" s="365"/>
      <c r="AB280" s="365"/>
      <c r="AC280" s="365"/>
      <c r="AD280" s="366"/>
      <c r="AE280" s="366"/>
      <c r="AF280" s="366"/>
      <c r="AG280" s="366"/>
      <c r="AH280" s="366"/>
      <c r="AI280" s="366"/>
    </row>
    <row r="281" spans="1:35" ht="12.75" customHeight="1" x14ac:dyDescent="0.2">
      <c r="A281" s="205"/>
      <c r="B281" s="214"/>
      <c r="C281" s="214"/>
      <c r="D281" s="214"/>
      <c r="E281" s="214"/>
      <c r="F281" s="214"/>
      <c r="G281" s="216"/>
      <c r="H281" s="217"/>
      <c r="I281" s="219"/>
      <c r="J281" s="220"/>
      <c r="K281" s="220"/>
      <c r="L281" s="214"/>
      <c r="M281" s="224"/>
      <c r="N281" s="224"/>
      <c r="O281" s="225"/>
      <c r="P281" s="214"/>
      <c r="Q281" s="214"/>
      <c r="R281" s="225"/>
      <c r="S281" s="225"/>
      <c r="T281" s="225"/>
      <c r="U281" s="225"/>
      <c r="V281" s="225"/>
      <c r="W281" s="184"/>
      <c r="X281" s="381"/>
      <c r="Y281" s="365"/>
      <c r="Z281" s="365"/>
      <c r="AA281" s="365"/>
      <c r="AB281" s="365"/>
      <c r="AC281" s="365"/>
      <c r="AD281" s="366"/>
      <c r="AE281" s="366"/>
      <c r="AF281" s="366"/>
      <c r="AG281" s="366"/>
      <c r="AH281" s="366"/>
      <c r="AI281" s="366"/>
    </row>
    <row r="282" spans="1:35" ht="12.75" customHeight="1" x14ac:dyDescent="0.2">
      <c r="A282" s="205"/>
      <c r="B282" s="214"/>
      <c r="C282" s="214"/>
      <c r="D282" s="214"/>
      <c r="E282" s="214"/>
      <c r="F282" s="214"/>
      <c r="G282" s="216"/>
      <c r="H282" s="217"/>
      <c r="I282" s="219"/>
      <c r="J282" s="220"/>
      <c r="K282" s="220"/>
      <c r="L282" s="214"/>
      <c r="M282" s="224"/>
      <c r="N282" s="224"/>
      <c r="O282" s="225"/>
      <c r="P282" s="214"/>
      <c r="Q282" s="214"/>
      <c r="R282" s="225"/>
      <c r="S282" s="225"/>
      <c r="T282" s="225"/>
      <c r="U282" s="225"/>
      <c r="V282" s="225"/>
      <c r="W282" s="184"/>
      <c r="X282" s="381"/>
      <c r="Y282" s="365"/>
      <c r="Z282" s="365"/>
      <c r="AA282" s="365"/>
      <c r="AB282" s="365"/>
      <c r="AC282" s="365"/>
      <c r="AD282" s="366"/>
      <c r="AE282" s="366"/>
      <c r="AF282" s="366"/>
      <c r="AG282" s="366"/>
      <c r="AH282" s="366"/>
      <c r="AI282" s="366"/>
    </row>
    <row r="283" spans="1:35" ht="12.75" customHeight="1" x14ac:dyDescent="0.2">
      <c r="A283" s="205"/>
      <c r="B283" s="214"/>
      <c r="C283" s="214"/>
      <c r="D283" s="214"/>
      <c r="E283" s="214"/>
      <c r="F283" s="214"/>
      <c r="G283" s="216"/>
      <c r="H283" s="217"/>
      <c r="I283" s="219"/>
      <c r="J283" s="220"/>
      <c r="K283" s="220"/>
      <c r="L283" s="214"/>
      <c r="M283" s="224"/>
      <c r="N283" s="224"/>
      <c r="O283" s="225"/>
      <c r="P283" s="214"/>
      <c r="Q283" s="214"/>
      <c r="R283" s="225"/>
      <c r="S283" s="225"/>
      <c r="T283" s="225"/>
      <c r="U283" s="225"/>
      <c r="V283" s="225"/>
      <c r="W283" s="184"/>
      <c r="X283" s="381"/>
      <c r="Y283" s="365"/>
      <c r="Z283" s="365"/>
      <c r="AA283" s="365"/>
      <c r="AB283" s="365"/>
      <c r="AC283" s="365"/>
      <c r="AD283" s="366"/>
      <c r="AE283" s="366"/>
      <c r="AF283" s="366"/>
      <c r="AG283" s="366"/>
      <c r="AH283" s="366"/>
      <c r="AI283" s="366"/>
    </row>
    <row r="284" spans="1:35" ht="12.75" customHeight="1" x14ac:dyDescent="0.2">
      <c r="A284" s="205"/>
      <c r="B284" s="214"/>
      <c r="C284" s="214"/>
      <c r="D284" s="214"/>
      <c r="E284" s="214"/>
      <c r="F284" s="214"/>
      <c r="G284" s="216"/>
      <c r="H284" s="217"/>
      <c r="I284" s="219"/>
      <c r="J284" s="220"/>
      <c r="K284" s="220"/>
      <c r="L284" s="214"/>
      <c r="M284" s="224"/>
      <c r="N284" s="224"/>
      <c r="O284" s="225"/>
      <c r="P284" s="214"/>
      <c r="Q284" s="214"/>
      <c r="R284" s="225"/>
      <c r="S284" s="225"/>
      <c r="T284" s="225"/>
      <c r="U284" s="225"/>
      <c r="V284" s="225"/>
      <c r="W284" s="184"/>
      <c r="X284" s="381"/>
      <c r="Y284" s="365"/>
      <c r="Z284" s="365"/>
      <c r="AA284" s="365"/>
      <c r="AB284" s="365"/>
      <c r="AC284" s="365"/>
      <c r="AD284" s="366"/>
      <c r="AE284" s="366"/>
      <c r="AF284" s="366"/>
      <c r="AG284" s="366"/>
      <c r="AH284" s="366"/>
      <c r="AI284" s="366"/>
    </row>
    <row r="285" spans="1:35" ht="12.75" customHeight="1" x14ac:dyDescent="0.2">
      <c r="A285" s="205"/>
      <c r="B285" s="214"/>
      <c r="C285" s="214"/>
      <c r="D285" s="214"/>
      <c r="E285" s="214"/>
      <c r="F285" s="214"/>
      <c r="G285" s="216"/>
      <c r="H285" s="217"/>
      <c r="I285" s="219"/>
      <c r="J285" s="220"/>
      <c r="K285" s="220"/>
      <c r="L285" s="214"/>
      <c r="M285" s="224"/>
      <c r="N285" s="224"/>
      <c r="O285" s="225"/>
      <c r="P285" s="214"/>
      <c r="Q285" s="214"/>
      <c r="R285" s="225"/>
      <c r="S285" s="225"/>
      <c r="T285" s="225"/>
      <c r="U285" s="225"/>
      <c r="V285" s="225"/>
      <c r="W285" s="184"/>
      <c r="X285" s="381"/>
      <c r="Y285" s="365"/>
      <c r="Z285" s="365"/>
      <c r="AA285" s="365"/>
      <c r="AB285" s="365"/>
      <c r="AC285" s="365"/>
      <c r="AD285" s="366"/>
      <c r="AE285" s="366"/>
      <c r="AF285" s="366"/>
      <c r="AG285" s="366"/>
      <c r="AH285" s="366"/>
      <c r="AI285" s="366"/>
    </row>
    <row r="286" spans="1:35" ht="12.75" customHeight="1" x14ac:dyDescent="0.2">
      <c r="A286" s="205"/>
      <c r="B286" s="214"/>
      <c r="C286" s="214"/>
      <c r="D286" s="214"/>
      <c r="E286" s="214"/>
      <c r="F286" s="214"/>
      <c r="G286" s="216"/>
      <c r="H286" s="217"/>
      <c r="I286" s="219"/>
      <c r="J286" s="220"/>
      <c r="K286" s="220"/>
      <c r="L286" s="214"/>
      <c r="M286" s="224"/>
      <c r="N286" s="224"/>
      <c r="O286" s="225"/>
      <c r="P286" s="214"/>
      <c r="Q286" s="214"/>
      <c r="R286" s="225"/>
      <c r="S286" s="225"/>
      <c r="T286" s="225"/>
      <c r="U286" s="225"/>
      <c r="V286" s="225"/>
      <c r="W286" s="184"/>
      <c r="X286" s="381"/>
      <c r="Y286" s="365"/>
      <c r="Z286" s="365"/>
      <c r="AA286" s="365"/>
      <c r="AB286" s="365"/>
      <c r="AC286" s="365"/>
      <c r="AD286" s="366"/>
      <c r="AE286" s="366"/>
      <c r="AF286" s="366"/>
      <c r="AG286" s="366"/>
      <c r="AH286" s="366"/>
      <c r="AI286" s="366"/>
    </row>
    <row r="287" spans="1:35" ht="12.75" customHeight="1" x14ac:dyDescent="0.2">
      <c r="A287" s="205"/>
      <c r="B287" s="214"/>
      <c r="C287" s="214"/>
      <c r="D287" s="214"/>
      <c r="E287" s="214"/>
      <c r="F287" s="214"/>
      <c r="G287" s="216"/>
      <c r="H287" s="217"/>
      <c r="I287" s="219"/>
      <c r="J287" s="220"/>
      <c r="K287" s="220"/>
      <c r="L287" s="214"/>
      <c r="M287" s="224"/>
      <c r="N287" s="224"/>
      <c r="O287" s="225"/>
      <c r="P287" s="214"/>
      <c r="Q287" s="214"/>
      <c r="R287" s="225"/>
      <c r="S287" s="225"/>
      <c r="T287" s="225"/>
      <c r="U287" s="225"/>
      <c r="V287" s="225"/>
      <c r="W287" s="184"/>
      <c r="X287" s="381"/>
      <c r="Y287" s="365"/>
      <c r="Z287" s="365"/>
      <c r="AA287" s="365"/>
      <c r="AB287" s="365"/>
      <c r="AC287" s="365"/>
      <c r="AD287" s="366"/>
      <c r="AE287" s="366"/>
      <c r="AF287" s="366"/>
      <c r="AG287" s="366"/>
      <c r="AH287" s="366"/>
      <c r="AI287" s="366"/>
    </row>
    <row r="288" spans="1:35" ht="12.75" customHeight="1" x14ac:dyDescent="0.2">
      <c r="A288" s="205"/>
      <c r="B288" s="214"/>
      <c r="C288" s="214"/>
      <c r="D288" s="214"/>
      <c r="E288" s="214"/>
      <c r="F288" s="214"/>
      <c r="G288" s="216"/>
      <c r="H288" s="217"/>
      <c r="I288" s="219"/>
      <c r="J288" s="220"/>
      <c r="K288" s="220"/>
      <c r="L288" s="214"/>
      <c r="M288" s="224"/>
      <c r="N288" s="224"/>
      <c r="O288" s="225"/>
      <c r="P288" s="214"/>
      <c r="Q288" s="214"/>
      <c r="R288" s="225"/>
      <c r="S288" s="225"/>
      <c r="T288" s="225"/>
      <c r="U288" s="225"/>
      <c r="V288" s="225"/>
      <c r="W288" s="184"/>
      <c r="X288" s="381"/>
      <c r="Y288" s="365"/>
      <c r="Z288" s="365"/>
      <c r="AA288" s="365"/>
      <c r="AB288" s="365"/>
      <c r="AC288" s="365"/>
      <c r="AD288" s="366"/>
      <c r="AE288" s="366"/>
      <c r="AF288" s="366"/>
      <c r="AG288" s="366"/>
      <c r="AH288" s="366"/>
      <c r="AI288" s="366"/>
    </row>
    <row r="289" spans="1:35" ht="12.75" customHeight="1" x14ac:dyDescent="0.2">
      <c r="A289" s="205"/>
      <c r="B289" s="214"/>
      <c r="C289" s="214"/>
      <c r="D289" s="214"/>
      <c r="E289" s="214"/>
      <c r="F289" s="214"/>
      <c r="G289" s="216"/>
      <c r="H289" s="217"/>
      <c r="I289" s="219"/>
      <c r="J289" s="220"/>
      <c r="K289" s="220"/>
      <c r="L289" s="214"/>
      <c r="M289" s="224"/>
      <c r="N289" s="224"/>
      <c r="O289" s="225"/>
      <c r="P289" s="214"/>
      <c r="Q289" s="214"/>
      <c r="R289" s="225"/>
      <c r="S289" s="225"/>
      <c r="T289" s="225"/>
      <c r="U289" s="225"/>
      <c r="V289" s="225"/>
      <c r="W289" s="184"/>
      <c r="X289" s="381"/>
      <c r="Y289" s="365"/>
      <c r="Z289" s="365"/>
      <c r="AA289" s="365"/>
      <c r="AB289" s="365"/>
      <c r="AC289" s="365"/>
      <c r="AD289" s="366"/>
      <c r="AE289" s="366"/>
      <c r="AF289" s="366"/>
      <c r="AG289" s="366"/>
      <c r="AH289" s="366"/>
      <c r="AI289" s="366"/>
    </row>
    <row r="290" spans="1:35" ht="12.75" customHeight="1" x14ac:dyDescent="0.2">
      <c r="A290" s="205"/>
      <c r="B290" s="214"/>
      <c r="C290" s="214"/>
      <c r="D290" s="214"/>
      <c r="E290" s="214"/>
      <c r="F290" s="214"/>
      <c r="G290" s="216"/>
      <c r="H290" s="217"/>
      <c r="I290" s="219"/>
      <c r="J290" s="220"/>
      <c r="K290" s="220"/>
      <c r="L290" s="214"/>
      <c r="M290" s="224"/>
      <c r="N290" s="224"/>
      <c r="O290" s="225"/>
      <c r="P290" s="214"/>
      <c r="Q290" s="214"/>
      <c r="R290" s="225"/>
      <c r="S290" s="225"/>
      <c r="T290" s="225"/>
      <c r="U290" s="225"/>
      <c r="V290" s="225"/>
      <c r="W290" s="184"/>
      <c r="X290" s="381"/>
      <c r="Y290" s="365"/>
      <c r="Z290" s="365"/>
      <c r="AA290" s="365"/>
      <c r="AB290" s="365"/>
      <c r="AC290" s="365"/>
      <c r="AD290" s="366"/>
      <c r="AE290" s="366"/>
      <c r="AF290" s="366"/>
      <c r="AG290" s="366"/>
      <c r="AH290" s="366"/>
      <c r="AI290" s="366"/>
    </row>
    <row r="291" spans="1:35" ht="12.75" customHeight="1" x14ac:dyDescent="0.2">
      <c r="A291" s="205"/>
      <c r="B291" s="214"/>
      <c r="C291" s="214"/>
      <c r="D291" s="214"/>
      <c r="E291" s="214"/>
      <c r="F291" s="214"/>
      <c r="G291" s="216"/>
      <c r="H291" s="217"/>
      <c r="I291" s="219"/>
      <c r="J291" s="220"/>
      <c r="K291" s="220"/>
      <c r="L291" s="214"/>
      <c r="M291" s="224"/>
      <c r="N291" s="224"/>
      <c r="O291" s="225"/>
      <c r="P291" s="214"/>
      <c r="Q291" s="214"/>
      <c r="R291" s="225"/>
      <c r="S291" s="225"/>
      <c r="T291" s="225"/>
      <c r="U291" s="225"/>
      <c r="V291" s="225"/>
      <c r="W291" s="184"/>
      <c r="X291" s="381"/>
      <c r="Y291" s="365"/>
      <c r="Z291" s="365"/>
      <c r="AA291" s="365"/>
      <c r="AB291" s="365"/>
      <c r="AC291" s="365"/>
      <c r="AD291" s="366"/>
      <c r="AE291" s="366"/>
      <c r="AF291" s="366"/>
      <c r="AG291" s="366"/>
      <c r="AH291" s="366"/>
      <c r="AI291" s="366"/>
    </row>
    <row r="292" spans="1:35" ht="12.75" customHeight="1" x14ac:dyDescent="0.2">
      <c r="A292" s="205"/>
      <c r="B292" s="214"/>
      <c r="C292" s="214"/>
      <c r="D292" s="214"/>
      <c r="E292" s="214"/>
      <c r="F292" s="214"/>
      <c r="G292" s="216"/>
      <c r="H292" s="217"/>
      <c r="I292" s="219"/>
      <c r="J292" s="220"/>
      <c r="K292" s="220"/>
      <c r="L292" s="214"/>
      <c r="M292" s="224"/>
      <c r="N292" s="224"/>
      <c r="O292" s="225"/>
      <c r="P292" s="214"/>
      <c r="Q292" s="214"/>
      <c r="R292" s="225"/>
      <c r="S292" s="225"/>
      <c r="T292" s="225"/>
      <c r="U292" s="225"/>
      <c r="V292" s="225"/>
      <c r="W292" s="184"/>
      <c r="X292" s="381"/>
      <c r="Y292" s="365"/>
      <c r="Z292" s="365"/>
      <c r="AA292" s="365"/>
      <c r="AB292" s="365"/>
      <c r="AC292" s="365"/>
      <c r="AD292" s="366"/>
      <c r="AE292" s="366"/>
      <c r="AF292" s="366"/>
      <c r="AG292" s="366"/>
      <c r="AH292" s="366"/>
      <c r="AI292" s="366"/>
    </row>
    <row r="293" spans="1:35" ht="12.75" customHeight="1" x14ac:dyDescent="0.2">
      <c r="A293" s="205"/>
      <c r="B293" s="214"/>
      <c r="C293" s="214"/>
      <c r="D293" s="214"/>
      <c r="E293" s="214"/>
      <c r="F293" s="214"/>
      <c r="G293" s="216"/>
      <c r="H293" s="217"/>
      <c r="I293" s="219"/>
      <c r="J293" s="220"/>
      <c r="K293" s="220"/>
      <c r="L293" s="214"/>
      <c r="M293" s="224"/>
      <c r="N293" s="224"/>
      <c r="O293" s="225"/>
      <c r="P293" s="214"/>
      <c r="Q293" s="214"/>
      <c r="R293" s="225"/>
      <c r="S293" s="225"/>
      <c r="T293" s="225"/>
      <c r="U293" s="225"/>
      <c r="V293" s="225"/>
      <c r="W293" s="184"/>
      <c r="X293" s="381"/>
      <c r="Y293" s="365"/>
      <c r="Z293" s="365"/>
      <c r="AA293" s="365"/>
      <c r="AB293" s="365"/>
      <c r="AC293" s="365"/>
      <c r="AD293" s="366"/>
      <c r="AE293" s="366"/>
      <c r="AF293" s="366"/>
      <c r="AG293" s="366"/>
      <c r="AH293" s="366"/>
      <c r="AI293" s="366"/>
    </row>
    <row r="294" spans="1:35" ht="12.75" customHeight="1" x14ac:dyDescent="0.2">
      <c r="A294" s="205"/>
      <c r="B294" s="214"/>
      <c r="C294" s="214"/>
      <c r="D294" s="214"/>
      <c r="E294" s="214"/>
      <c r="F294" s="214"/>
      <c r="G294" s="216"/>
      <c r="H294" s="217"/>
      <c r="I294" s="219"/>
      <c r="J294" s="220"/>
      <c r="K294" s="220"/>
      <c r="L294" s="214"/>
      <c r="M294" s="224"/>
      <c r="N294" s="224"/>
      <c r="O294" s="225"/>
      <c r="P294" s="214"/>
      <c r="Q294" s="214"/>
      <c r="R294" s="225"/>
      <c r="S294" s="225"/>
      <c r="T294" s="225"/>
      <c r="U294" s="225"/>
      <c r="V294" s="225"/>
      <c r="W294" s="184"/>
      <c r="X294" s="381"/>
      <c r="Y294" s="365"/>
      <c r="Z294" s="365"/>
      <c r="AA294" s="365"/>
      <c r="AB294" s="365"/>
      <c r="AC294" s="365"/>
      <c r="AD294" s="366"/>
      <c r="AE294" s="366"/>
      <c r="AF294" s="366"/>
      <c r="AG294" s="366"/>
      <c r="AH294" s="366"/>
      <c r="AI294" s="366"/>
    </row>
    <row r="295" spans="1:35" ht="12.75" customHeight="1" x14ac:dyDescent="0.2">
      <c r="A295" s="205"/>
      <c r="B295" s="214"/>
      <c r="C295" s="214"/>
      <c r="D295" s="214"/>
      <c r="E295" s="214"/>
      <c r="F295" s="214"/>
      <c r="G295" s="216"/>
      <c r="H295" s="217"/>
      <c r="I295" s="219"/>
      <c r="J295" s="220"/>
      <c r="K295" s="220"/>
      <c r="L295" s="214"/>
      <c r="M295" s="224"/>
      <c r="N295" s="224"/>
      <c r="O295" s="225"/>
      <c r="P295" s="214"/>
      <c r="Q295" s="214"/>
      <c r="R295" s="225"/>
      <c r="S295" s="225"/>
      <c r="T295" s="225"/>
      <c r="U295" s="225"/>
      <c r="V295" s="225"/>
      <c r="W295" s="184"/>
      <c r="X295" s="381"/>
      <c r="Y295" s="365"/>
      <c r="Z295" s="365"/>
      <c r="AA295" s="365"/>
      <c r="AB295" s="365"/>
      <c r="AC295" s="365"/>
      <c r="AD295" s="366"/>
      <c r="AE295" s="366"/>
      <c r="AF295" s="366"/>
      <c r="AG295" s="366"/>
      <c r="AH295" s="366"/>
      <c r="AI295" s="366"/>
    </row>
    <row r="296" spans="1:35" ht="12.75" customHeight="1" x14ac:dyDescent="0.2">
      <c r="A296" s="205"/>
      <c r="B296" s="214"/>
      <c r="C296" s="214"/>
      <c r="D296" s="214"/>
      <c r="E296" s="214"/>
      <c r="F296" s="214"/>
      <c r="G296" s="216"/>
      <c r="H296" s="217"/>
      <c r="I296" s="219"/>
      <c r="J296" s="220"/>
      <c r="K296" s="220"/>
      <c r="L296" s="214"/>
      <c r="M296" s="224"/>
      <c r="N296" s="224"/>
      <c r="O296" s="225"/>
      <c r="P296" s="214"/>
      <c r="Q296" s="214"/>
      <c r="R296" s="225"/>
      <c r="S296" s="225"/>
      <c r="T296" s="225"/>
      <c r="U296" s="225"/>
      <c r="V296" s="225"/>
      <c r="W296" s="184"/>
      <c r="X296" s="381"/>
      <c r="Y296" s="365"/>
      <c r="Z296" s="365"/>
      <c r="AA296" s="365"/>
      <c r="AB296" s="365"/>
      <c r="AC296" s="365"/>
      <c r="AD296" s="366"/>
      <c r="AE296" s="366"/>
      <c r="AF296" s="366"/>
      <c r="AG296" s="366"/>
      <c r="AH296" s="366"/>
      <c r="AI296" s="366"/>
    </row>
    <row r="297" spans="1:35" ht="12.75" customHeight="1" x14ac:dyDescent="0.2">
      <c r="A297" s="205"/>
      <c r="B297" s="214"/>
      <c r="C297" s="214"/>
      <c r="D297" s="214"/>
      <c r="E297" s="214"/>
      <c r="F297" s="214"/>
      <c r="G297" s="216"/>
      <c r="H297" s="217"/>
      <c r="I297" s="219"/>
      <c r="J297" s="220"/>
      <c r="K297" s="220"/>
      <c r="L297" s="214"/>
      <c r="M297" s="224"/>
      <c r="N297" s="224"/>
      <c r="O297" s="225"/>
      <c r="P297" s="214"/>
      <c r="Q297" s="214"/>
      <c r="R297" s="225"/>
      <c r="S297" s="225"/>
      <c r="T297" s="225"/>
      <c r="U297" s="225"/>
      <c r="V297" s="225"/>
      <c r="W297" s="184"/>
      <c r="X297" s="381"/>
      <c r="Y297" s="365"/>
      <c r="Z297" s="365"/>
      <c r="AA297" s="365"/>
      <c r="AB297" s="365"/>
      <c r="AC297" s="365"/>
      <c r="AD297" s="366"/>
      <c r="AE297" s="366"/>
      <c r="AF297" s="366"/>
      <c r="AG297" s="366"/>
      <c r="AH297" s="366"/>
      <c r="AI297" s="366"/>
    </row>
    <row r="298" spans="1:35" ht="12.75" customHeight="1" x14ac:dyDescent="0.2">
      <c r="A298" s="205"/>
      <c r="B298" s="214"/>
      <c r="C298" s="214"/>
      <c r="D298" s="214"/>
      <c r="E298" s="214"/>
      <c r="F298" s="214"/>
      <c r="G298" s="216"/>
      <c r="H298" s="217"/>
      <c r="I298" s="219"/>
      <c r="J298" s="220"/>
      <c r="K298" s="220"/>
      <c r="L298" s="214"/>
      <c r="M298" s="224"/>
      <c r="N298" s="224"/>
      <c r="O298" s="225"/>
      <c r="P298" s="214"/>
      <c r="Q298" s="214"/>
      <c r="R298" s="225"/>
      <c r="S298" s="225"/>
      <c r="T298" s="225"/>
      <c r="U298" s="225"/>
      <c r="V298" s="225"/>
      <c r="W298" s="184"/>
      <c r="X298" s="381"/>
      <c r="Y298" s="365"/>
      <c r="Z298" s="365"/>
      <c r="AA298" s="365"/>
      <c r="AB298" s="365"/>
      <c r="AC298" s="365"/>
      <c r="AD298" s="366"/>
      <c r="AE298" s="366"/>
      <c r="AF298" s="366"/>
      <c r="AG298" s="366"/>
      <c r="AH298" s="366"/>
      <c r="AI298" s="366"/>
    </row>
    <row r="299" spans="1:35" ht="12.75" customHeight="1" x14ac:dyDescent="0.2">
      <c r="A299" s="205"/>
      <c r="B299" s="214"/>
      <c r="C299" s="214"/>
      <c r="D299" s="214"/>
      <c r="E299" s="214"/>
      <c r="F299" s="214"/>
      <c r="G299" s="216"/>
      <c r="H299" s="217"/>
      <c r="I299" s="219"/>
      <c r="J299" s="220"/>
      <c r="K299" s="220"/>
      <c r="L299" s="214"/>
      <c r="M299" s="224"/>
      <c r="N299" s="224"/>
      <c r="O299" s="225"/>
      <c r="P299" s="214"/>
      <c r="Q299" s="214"/>
      <c r="R299" s="225"/>
      <c r="S299" s="225"/>
      <c r="T299" s="225"/>
      <c r="U299" s="225"/>
      <c r="V299" s="225"/>
      <c r="W299" s="184"/>
      <c r="X299" s="381"/>
      <c r="Y299" s="365"/>
      <c r="Z299" s="365"/>
      <c r="AA299" s="365"/>
      <c r="AB299" s="365"/>
      <c r="AC299" s="365"/>
      <c r="AD299" s="366"/>
      <c r="AE299" s="366"/>
      <c r="AF299" s="366"/>
      <c r="AG299" s="366"/>
      <c r="AH299" s="366"/>
      <c r="AI299" s="366"/>
    </row>
    <row r="300" spans="1:35" ht="12.75" customHeight="1" x14ac:dyDescent="0.2">
      <c r="W300" s="184"/>
    </row>
    <row r="301" spans="1:35" ht="12.75" customHeight="1" x14ac:dyDescent="0.2">
      <c r="W301" s="184"/>
    </row>
    <row r="302" spans="1:35" ht="12.75" customHeight="1" x14ac:dyDescent="0.2">
      <c r="W302" s="184"/>
    </row>
    <row r="303" spans="1:35" ht="12.75" customHeight="1" x14ac:dyDescent="0.2">
      <c r="W303" s="184"/>
    </row>
    <row r="304" spans="1:35" ht="12.75" customHeight="1" x14ac:dyDescent="0.2">
      <c r="W304" s="184"/>
    </row>
    <row r="305" spans="23:23" ht="12.75" customHeight="1" x14ac:dyDescent="0.2">
      <c r="W305" s="184"/>
    </row>
    <row r="306" spans="23:23" ht="12.75" customHeight="1" x14ac:dyDescent="0.2">
      <c r="W306" s="184"/>
    </row>
    <row r="307" spans="23:23" ht="12.75" customHeight="1" x14ac:dyDescent="0.2">
      <c r="W307" s="184"/>
    </row>
    <row r="308" spans="23:23" ht="12.75" customHeight="1" x14ac:dyDescent="0.2">
      <c r="W308" s="184"/>
    </row>
    <row r="309" spans="23:23" ht="12.75" customHeight="1" x14ac:dyDescent="0.2">
      <c r="W309" s="184"/>
    </row>
    <row r="310" spans="23:23" ht="12.75" customHeight="1" x14ac:dyDescent="0.2">
      <c r="W310" s="184"/>
    </row>
    <row r="311" spans="23:23" ht="12.75" customHeight="1" x14ac:dyDescent="0.2">
      <c r="W311" s="184"/>
    </row>
    <row r="312" spans="23:23" ht="12.75" customHeight="1" x14ac:dyDescent="0.2">
      <c r="W312" s="184"/>
    </row>
    <row r="313" spans="23:23" ht="12.75" customHeight="1" x14ac:dyDescent="0.2">
      <c r="W313" s="184"/>
    </row>
    <row r="314" spans="23:23" ht="12.75" customHeight="1" x14ac:dyDescent="0.2">
      <c r="W314" s="184"/>
    </row>
    <row r="315" spans="23:23" ht="12.75" customHeight="1" x14ac:dyDescent="0.2">
      <c r="W315" s="184"/>
    </row>
    <row r="316" spans="23:23" ht="12.75" customHeight="1" x14ac:dyDescent="0.2">
      <c r="W316" s="184"/>
    </row>
    <row r="317" spans="23:23" ht="12.75" customHeight="1" x14ac:dyDescent="0.2">
      <c r="W317" s="184"/>
    </row>
    <row r="318" spans="23:23" ht="12.75" customHeight="1" x14ac:dyDescent="0.2">
      <c r="W318" s="184"/>
    </row>
    <row r="319" spans="23:23" ht="12.75" customHeight="1" x14ac:dyDescent="0.2">
      <c r="W319" s="184"/>
    </row>
    <row r="320" spans="23:23" ht="12.75" customHeight="1" x14ac:dyDescent="0.2">
      <c r="W320" s="184"/>
    </row>
    <row r="321" spans="23:23" ht="12.75" customHeight="1" x14ac:dyDescent="0.2">
      <c r="W321" s="184"/>
    </row>
    <row r="322" spans="23:23" ht="12.75" customHeight="1" x14ac:dyDescent="0.2">
      <c r="W322" s="184"/>
    </row>
    <row r="323" spans="23:23" ht="12.75" customHeight="1" x14ac:dyDescent="0.2">
      <c r="W323" s="184"/>
    </row>
    <row r="324" spans="23:23" ht="12.75" customHeight="1" x14ac:dyDescent="0.2">
      <c r="W324" s="184"/>
    </row>
    <row r="325" spans="23:23" ht="12.75" customHeight="1" x14ac:dyDescent="0.2">
      <c r="W325" s="184"/>
    </row>
    <row r="326" spans="23:23" ht="12.75" customHeight="1" x14ac:dyDescent="0.2">
      <c r="W326" s="184"/>
    </row>
    <row r="327" spans="23:23" ht="12.75" customHeight="1" x14ac:dyDescent="0.2">
      <c r="W327" s="184"/>
    </row>
    <row r="328" spans="23:23" ht="12.75" customHeight="1" x14ac:dyDescent="0.2">
      <c r="W328" s="184"/>
    </row>
    <row r="329" spans="23:23" ht="12.75" customHeight="1" x14ac:dyDescent="0.2">
      <c r="W329" s="184"/>
    </row>
    <row r="330" spans="23:23" ht="12.75" customHeight="1" x14ac:dyDescent="0.2">
      <c r="W330" s="184"/>
    </row>
    <row r="331" spans="23:23" ht="12.75" customHeight="1" x14ac:dyDescent="0.2">
      <c r="W331" s="184"/>
    </row>
    <row r="332" spans="23:23" ht="12.75" customHeight="1" x14ac:dyDescent="0.2">
      <c r="W332" s="184"/>
    </row>
    <row r="333" spans="23:23" ht="12.75" customHeight="1" x14ac:dyDescent="0.2">
      <c r="W333" s="184"/>
    </row>
    <row r="334" spans="23:23" ht="12.75" customHeight="1" x14ac:dyDescent="0.2">
      <c r="W334" s="184"/>
    </row>
    <row r="335" spans="23:23" ht="12.75" customHeight="1" x14ac:dyDescent="0.2">
      <c r="W335" s="184"/>
    </row>
    <row r="336" spans="23:23" ht="12.75" customHeight="1" x14ac:dyDescent="0.2">
      <c r="W336" s="184"/>
    </row>
    <row r="337" spans="23:23" ht="12.75" customHeight="1" x14ac:dyDescent="0.2">
      <c r="W337" s="184"/>
    </row>
    <row r="338" spans="23:23" ht="12.75" customHeight="1" x14ac:dyDescent="0.2">
      <c r="W338" s="184"/>
    </row>
    <row r="339" spans="23:23" ht="12.75" customHeight="1" x14ac:dyDescent="0.2">
      <c r="W339" s="184"/>
    </row>
    <row r="340" spans="23:23" ht="12.75" customHeight="1" x14ac:dyDescent="0.2">
      <c r="W340" s="184"/>
    </row>
    <row r="341" spans="23:23" ht="12.75" customHeight="1" x14ac:dyDescent="0.2">
      <c r="W341" s="184"/>
    </row>
    <row r="342" spans="23:23" ht="12.75" customHeight="1" x14ac:dyDescent="0.2">
      <c r="W342" s="184"/>
    </row>
    <row r="343" spans="23:23" ht="12.75" customHeight="1" x14ac:dyDescent="0.2">
      <c r="W343" s="184"/>
    </row>
    <row r="344" spans="23:23" ht="12.75" customHeight="1" x14ac:dyDescent="0.2">
      <c r="W344" s="184"/>
    </row>
    <row r="345" spans="23:23" ht="12.75" customHeight="1" x14ac:dyDescent="0.2">
      <c r="W345" s="184"/>
    </row>
    <row r="346" spans="23:23" ht="12.75" customHeight="1" x14ac:dyDescent="0.2">
      <c r="W346" s="184"/>
    </row>
    <row r="347" spans="23:23" ht="12.75" customHeight="1" x14ac:dyDescent="0.2">
      <c r="W347" s="184"/>
    </row>
    <row r="348" spans="23:23" ht="12.75" customHeight="1" x14ac:dyDescent="0.2">
      <c r="W348" s="184"/>
    </row>
    <row r="349" spans="23:23" ht="12.75" customHeight="1" x14ac:dyDescent="0.2">
      <c r="W349" s="184"/>
    </row>
    <row r="350" spans="23:23" ht="12.75" customHeight="1" x14ac:dyDescent="0.2">
      <c r="W350" s="184"/>
    </row>
    <row r="351" spans="23:23" ht="12.75" customHeight="1" x14ac:dyDescent="0.2">
      <c r="W351" s="184"/>
    </row>
    <row r="352" spans="23:23" ht="12.75" customHeight="1" x14ac:dyDescent="0.2">
      <c r="W352" s="184"/>
    </row>
    <row r="353" spans="23:23" ht="12.75" customHeight="1" x14ac:dyDescent="0.2">
      <c r="W353" s="184"/>
    </row>
    <row r="354" spans="23:23" ht="12.75" customHeight="1" x14ac:dyDescent="0.2">
      <c r="W354" s="184"/>
    </row>
    <row r="355" spans="23:23" ht="12.75" customHeight="1" x14ac:dyDescent="0.2">
      <c r="W355" s="184"/>
    </row>
    <row r="356" spans="23:23" ht="12.75" customHeight="1" x14ac:dyDescent="0.2">
      <c r="W356" s="184"/>
    </row>
    <row r="357" spans="23:23" ht="12.75" customHeight="1" x14ac:dyDescent="0.2">
      <c r="W357" s="184"/>
    </row>
    <row r="358" spans="23:23" ht="12.75" customHeight="1" x14ac:dyDescent="0.2">
      <c r="W358" s="184"/>
    </row>
    <row r="359" spans="23:23" ht="12.75" customHeight="1" x14ac:dyDescent="0.2">
      <c r="W359" s="184"/>
    </row>
    <row r="360" spans="23:23" ht="12.75" customHeight="1" x14ac:dyDescent="0.2">
      <c r="W360" s="184"/>
    </row>
    <row r="361" spans="23:23" ht="12.75" customHeight="1" x14ac:dyDescent="0.2">
      <c r="W361" s="184"/>
    </row>
    <row r="362" spans="23:23" ht="12.75" customHeight="1" x14ac:dyDescent="0.2">
      <c r="W362" s="184"/>
    </row>
    <row r="363" spans="23:23" ht="12.75" customHeight="1" x14ac:dyDescent="0.2">
      <c r="W363" s="184"/>
    </row>
    <row r="364" spans="23:23" ht="12.75" customHeight="1" x14ac:dyDescent="0.2">
      <c r="W364" s="184"/>
    </row>
    <row r="365" spans="23:23" ht="12.75" customHeight="1" x14ac:dyDescent="0.2">
      <c r="W365" s="184"/>
    </row>
    <row r="366" spans="23:23" ht="12.75" customHeight="1" x14ac:dyDescent="0.2">
      <c r="W366" s="184"/>
    </row>
    <row r="367" spans="23:23" ht="12.75" customHeight="1" x14ac:dyDescent="0.2">
      <c r="W367" s="184"/>
    </row>
    <row r="368" spans="23:23" ht="12.75" customHeight="1" x14ac:dyDescent="0.2">
      <c r="W368" s="184"/>
    </row>
    <row r="369" spans="23:23" ht="12.75" customHeight="1" x14ac:dyDescent="0.2">
      <c r="W369" s="184"/>
    </row>
    <row r="370" spans="23:23" ht="12.75" customHeight="1" x14ac:dyDescent="0.2">
      <c r="W370" s="184"/>
    </row>
    <row r="371" spans="23:23" ht="12.75" customHeight="1" x14ac:dyDescent="0.2">
      <c r="W371" s="184"/>
    </row>
    <row r="372" spans="23:23" ht="12.75" customHeight="1" x14ac:dyDescent="0.2">
      <c r="W372" s="184"/>
    </row>
    <row r="373" spans="23:23" ht="12.75" customHeight="1" x14ac:dyDescent="0.2">
      <c r="W373" s="184"/>
    </row>
    <row r="374" spans="23:23" ht="12.75" customHeight="1" x14ac:dyDescent="0.2">
      <c r="W374" s="184"/>
    </row>
    <row r="375" spans="23:23" ht="12.75" customHeight="1" x14ac:dyDescent="0.2">
      <c r="W375" s="184"/>
    </row>
    <row r="376" spans="23:23" ht="12.75" customHeight="1" x14ac:dyDescent="0.2">
      <c r="W376" s="184"/>
    </row>
    <row r="377" spans="23:23" ht="12.75" customHeight="1" x14ac:dyDescent="0.2">
      <c r="W377" s="184"/>
    </row>
    <row r="378" spans="23:23" ht="12.75" customHeight="1" x14ac:dyDescent="0.2">
      <c r="W378" s="184"/>
    </row>
    <row r="379" spans="23:23" ht="12.75" customHeight="1" x14ac:dyDescent="0.2">
      <c r="W379" s="184"/>
    </row>
    <row r="380" spans="23:23" ht="12.75" customHeight="1" x14ac:dyDescent="0.2">
      <c r="W380" s="184"/>
    </row>
    <row r="381" spans="23:23" ht="12.75" customHeight="1" x14ac:dyDescent="0.2">
      <c r="W381" s="184"/>
    </row>
    <row r="382" spans="23:23" ht="12.75" customHeight="1" x14ac:dyDescent="0.2">
      <c r="W382" s="184"/>
    </row>
    <row r="383" spans="23:23" ht="12.75" customHeight="1" x14ac:dyDescent="0.2">
      <c r="W383" s="184"/>
    </row>
    <row r="384" spans="23:23" ht="12.75" customHeight="1" x14ac:dyDescent="0.2">
      <c r="W384" s="184"/>
    </row>
    <row r="385" spans="23:23" ht="12.75" customHeight="1" x14ac:dyDescent="0.2">
      <c r="W385" s="184"/>
    </row>
    <row r="386" spans="23:23" ht="12.75" customHeight="1" x14ac:dyDescent="0.2">
      <c r="W386" s="184"/>
    </row>
    <row r="387" spans="23:23" ht="12.75" customHeight="1" x14ac:dyDescent="0.2">
      <c r="W387" s="184"/>
    </row>
    <row r="388" spans="23:23" ht="12.75" customHeight="1" x14ac:dyDescent="0.2">
      <c r="W388" s="184"/>
    </row>
    <row r="389" spans="23:23" ht="12.75" customHeight="1" x14ac:dyDescent="0.2">
      <c r="W389" s="184"/>
    </row>
    <row r="390" spans="23:23" ht="12.75" customHeight="1" x14ac:dyDescent="0.2">
      <c r="W390" s="184"/>
    </row>
    <row r="391" spans="23:23" ht="12.75" customHeight="1" x14ac:dyDescent="0.2">
      <c r="W391" s="184"/>
    </row>
    <row r="392" spans="23:23" ht="12.75" customHeight="1" x14ac:dyDescent="0.2">
      <c r="W392" s="184"/>
    </row>
    <row r="393" spans="23:23" ht="12.75" customHeight="1" x14ac:dyDescent="0.2">
      <c r="W393" s="184"/>
    </row>
    <row r="394" spans="23:23" ht="12.75" customHeight="1" x14ac:dyDescent="0.2">
      <c r="W394" s="184"/>
    </row>
    <row r="395" spans="23:23" ht="12.75" customHeight="1" x14ac:dyDescent="0.2">
      <c r="W395" s="184"/>
    </row>
    <row r="396" spans="23:23" ht="12.75" customHeight="1" x14ac:dyDescent="0.2">
      <c r="W396" s="184"/>
    </row>
    <row r="397" spans="23:23" ht="12.75" customHeight="1" x14ac:dyDescent="0.2">
      <c r="W397" s="184"/>
    </row>
    <row r="398" spans="23:23" ht="12.75" customHeight="1" x14ac:dyDescent="0.2">
      <c r="W398" s="184"/>
    </row>
    <row r="399" spans="23:23" ht="12.75" customHeight="1" x14ac:dyDescent="0.2">
      <c r="W399" s="184"/>
    </row>
    <row r="400" spans="23:23" ht="12.75" customHeight="1" x14ac:dyDescent="0.2">
      <c r="W400" s="184"/>
    </row>
    <row r="401" spans="23:23" ht="12.75" customHeight="1" x14ac:dyDescent="0.2">
      <c r="W401" s="184"/>
    </row>
    <row r="402" spans="23:23" ht="12.75" customHeight="1" x14ac:dyDescent="0.2">
      <c r="W402" s="184"/>
    </row>
    <row r="403" spans="23:23" ht="12.75" customHeight="1" x14ac:dyDescent="0.2">
      <c r="W403" s="184"/>
    </row>
    <row r="404" spans="23:23" ht="12.75" customHeight="1" x14ac:dyDescent="0.2">
      <c r="W404" s="184"/>
    </row>
    <row r="405" spans="23:23" ht="12.75" customHeight="1" x14ac:dyDescent="0.2">
      <c r="W405" s="184"/>
    </row>
    <row r="406" spans="23:23" ht="12.75" customHeight="1" x14ac:dyDescent="0.2">
      <c r="W406" s="184"/>
    </row>
    <row r="407" spans="23:23" ht="12.75" customHeight="1" x14ac:dyDescent="0.2">
      <c r="W407" s="184"/>
    </row>
    <row r="408" spans="23:23" ht="12.75" customHeight="1" x14ac:dyDescent="0.2">
      <c r="W408" s="184"/>
    </row>
    <row r="409" spans="23:23" ht="12.75" customHeight="1" x14ac:dyDescent="0.2">
      <c r="W409" s="184"/>
    </row>
    <row r="410" spans="23:23" ht="12.75" customHeight="1" x14ac:dyDescent="0.2">
      <c r="W410" s="184"/>
    </row>
    <row r="411" spans="23:23" ht="12.75" customHeight="1" x14ac:dyDescent="0.2">
      <c r="W411" s="184"/>
    </row>
    <row r="412" spans="23:23" ht="12.75" customHeight="1" x14ac:dyDescent="0.2">
      <c r="W412" s="184"/>
    </row>
    <row r="413" spans="23:23" ht="12.75" customHeight="1" x14ac:dyDescent="0.2">
      <c r="W413" s="184"/>
    </row>
    <row r="414" spans="23:23" ht="12.75" customHeight="1" x14ac:dyDescent="0.2">
      <c r="W414" s="184"/>
    </row>
    <row r="415" spans="23:23" ht="12.75" customHeight="1" x14ac:dyDescent="0.2">
      <c r="W415" s="184"/>
    </row>
    <row r="416" spans="23:23" ht="12.75" customHeight="1" x14ac:dyDescent="0.2">
      <c r="W416" s="184"/>
    </row>
    <row r="417" spans="23:23" ht="12.75" customHeight="1" x14ac:dyDescent="0.2">
      <c r="W417" s="184"/>
    </row>
    <row r="418" spans="23:23" ht="12.75" customHeight="1" x14ac:dyDescent="0.2">
      <c r="W418" s="184"/>
    </row>
    <row r="419" spans="23:23" ht="12.75" customHeight="1" x14ac:dyDescent="0.2">
      <c r="W419" s="184"/>
    </row>
    <row r="420" spans="23:23" ht="12.75" customHeight="1" x14ac:dyDescent="0.2">
      <c r="W420" s="184"/>
    </row>
    <row r="421" spans="23:23" ht="12.75" customHeight="1" x14ac:dyDescent="0.2">
      <c r="W421" s="184"/>
    </row>
    <row r="422" spans="23:23" ht="12.75" customHeight="1" x14ac:dyDescent="0.2">
      <c r="W422" s="184"/>
    </row>
    <row r="423" spans="23:23" ht="12.75" customHeight="1" x14ac:dyDescent="0.2">
      <c r="W423" s="184"/>
    </row>
    <row r="424" spans="23:23" ht="12.75" customHeight="1" x14ac:dyDescent="0.2">
      <c r="W424" s="184"/>
    </row>
    <row r="425" spans="23:23" ht="12.75" customHeight="1" x14ac:dyDescent="0.2">
      <c r="W425" s="184"/>
    </row>
    <row r="426" spans="23:23" ht="12.75" customHeight="1" x14ac:dyDescent="0.2">
      <c r="W426" s="184"/>
    </row>
    <row r="427" spans="23:23" ht="12.75" customHeight="1" x14ac:dyDescent="0.2">
      <c r="W427" s="184"/>
    </row>
    <row r="428" spans="23:23" ht="12.75" customHeight="1" x14ac:dyDescent="0.2">
      <c r="W428" s="184"/>
    </row>
    <row r="429" spans="23:23" ht="12.75" customHeight="1" x14ac:dyDescent="0.2">
      <c r="W429" s="184"/>
    </row>
    <row r="430" spans="23:23" ht="12.75" customHeight="1" x14ac:dyDescent="0.2">
      <c r="W430" s="184"/>
    </row>
    <row r="431" spans="23:23" ht="12.75" customHeight="1" x14ac:dyDescent="0.2">
      <c r="W431" s="184"/>
    </row>
    <row r="432" spans="23:23" ht="12.75" customHeight="1" x14ac:dyDescent="0.2">
      <c r="W432" s="184"/>
    </row>
    <row r="433" spans="23:23" ht="12.75" customHeight="1" x14ac:dyDescent="0.2">
      <c r="W433" s="184"/>
    </row>
    <row r="434" spans="23:23" ht="12.75" customHeight="1" x14ac:dyDescent="0.2">
      <c r="W434" s="184"/>
    </row>
    <row r="435" spans="23:23" ht="12.75" customHeight="1" x14ac:dyDescent="0.2">
      <c r="W435" s="184"/>
    </row>
    <row r="436" spans="23:23" ht="12.75" customHeight="1" x14ac:dyDescent="0.2">
      <c r="W436" s="184"/>
    </row>
    <row r="437" spans="23:23" ht="12.75" customHeight="1" x14ac:dyDescent="0.2">
      <c r="W437" s="184"/>
    </row>
    <row r="438" spans="23:23" ht="12.75" customHeight="1" x14ac:dyDescent="0.2">
      <c r="W438" s="184"/>
    </row>
    <row r="439" spans="23:23" ht="12.75" customHeight="1" x14ac:dyDescent="0.2">
      <c r="W439" s="184"/>
    </row>
    <row r="440" spans="23:23" ht="12.75" customHeight="1" x14ac:dyDescent="0.2">
      <c r="W440" s="184"/>
    </row>
    <row r="441" spans="23:23" ht="12.75" customHeight="1" x14ac:dyDescent="0.2">
      <c r="W441" s="184"/>
    </row>
    <row r="442" spans="23:23" ht="12.75" customHeight="1" x14ac:dyDescent="0.2">
      <c r="W442" s="184"/>
    </row>
    <row r="443" spans="23:23" ht="12.75" customHeight="1" x14ac:dyDescent="0.2">
      <c r="W443" s="184"/>
    </row>
    <row r="444" spans="23:23" ht="12.75" customHeight="1" x14ac:dyDescent="0.2">
      <c r="W444" s="184"/>
    </row>
    <row r="445" spans="23:23" ht="12.75" customHeight="1" x14ac:dyDescent="0.2">
      <c r="W445" s="184"/>
    </row>
    <row r="446" spans="23:23" ht="12.75" customHeight="1" x14ac:dyDescent="0.2">
      <c r="W446" s="184"/>
    </row>
    <row r="447" spans="23:23" ht="12.75" customHeight="1" x14ac:dyDescent="0.2">
      <c r="W447" s="184"/>
    </row>
    <row r="448" spans="23:23" ht="12.75" customHeight="1" x14ac:dyDescent="0.2">
      <c r="W448" s="184"/>
    </row>
    <row r="449" spans="23:23" ht="12.75" customHeight="1" x14ac:dyDescent="0.2">
      <c r="W449" s="184"/>
    </row>
    <row r="450" spans="23:23" ht="12.75" customHeight="1" x14ac:dyDescent="0.2">
      <c r="W450" s="184"/>
    </row>
    <row r="451" spans="23:23" ht="12.75" customHeight="1" x14ac:dyDescent="0.2">
      <c r="W451" s="184"/>
    </row>
    <row r="452" spans="23:23" ht="12.75" customHeight="1" x14ac:dyDescent="0.2">
      <c r="W452" s="184"/>
    </row>
    <row r="453" spans="23:23" ht="12.75" customHeight="1" x14ac:dyDescent="0.2">
      <c r="W453" s="184"/>
    </row>
    <row r="454" spans="23:23" ht="12.75" customHeight="1" x14ac:dyDescent="0.2">
      <c r="W454" s="184"/>
    </row>
    <row r="455" spans="23:23" ht="12.75" customHeight="1" x14ac:dyDescent="0.2">
      <c r="W455" s="184"/>
    </row>
    <row r="456" spans="23:23" ht="12.75" customHeight="1" x14ac:dyDescent="0.2">
      <c r="W456" s="184"/>
    </row>
    <row r="457" spans="23:23" ht="12.75" customHeight="1" x14ac:dyDescent="0.2">
      <c r="W457" s="184"/>
    </row>
    <row r="458" spans="23:23" ht="12.75" customHeight="1" x14ac:dyDescent="0.2">
      <c r="W458" s="184"/>
    </row>
    <row r="459" spans="23:23" ht="12.75" customHeight="1" x14ac:dyDescent="0.2">
      <c r="W459" s="184"/>
    </row>
    <row r="460" spans="23:23" ht="12.75" customHeight="1" x14ac:dyDescent="0.2">
      <c r="W460" s="184"/>
    </row>
    <row r="461" spans="23:23" ht="12.75" customHeight="1" x14ac:dyDescent="0.2">
      <c r="W461" s="184"/>
    </row>
    <row r="462" spans="23:23" ht="12.75" customHeight="1" x14ac:dyDescent="0.2">
      <c r="W462" s="184"/>
    </row>
    <row r="463" spans="23:23" ht="12.75" customHeight="1" x14ac:dyDescent="0.2">
      <c r="W463" s="184"/>
    </row>
    <row r="464" spans="23:23" ht="12.75" customHeight="1" x14ac:dyDescent="0.2">
      <c r="W464" s="184"/>
    </row>
    <row r="465" spans="23:23" ht="12.75" customHeight="1" x14ac:dyDescent="0.2">
      <c r="W465" s="184"/>
    </row>
    <row r="466" spans="23:23" ht="12.75" customHeight="1" x14ac:dyDescent="0.2">
      <c r="W466" s="184"/>
    </row>
    <row r="467" spans="23:23" ht="12.75" customHeight="1" x14ac:dyDescent="0.2">
      <c r="W467" s="184"/>
    </row>
    <row r="468" spans="23:23" ht="12.75" customHeight="1" x14ac:dyDescent="0.2">
      <c r="W468" s="184"/>
    </row>
    <row r="469" spans="23:23" ht="12.75" customHeight="1" x14ac:dyDescent="0.2">
      <c r="W469" s="184"/>
    </row>
    <row r="470" spans="23:23" ht="12.75" customHeight="1" x14ac:dyDescent="0.2">
      <c r="W470" s="184"/>
    </row>
    <row r="471" spans="23:23" ht="12.75" customHeight="1" x14ac:dyDescent="0.2">
      <c r="W471" s="184"/>
    </row>
    <row r="472" spans="23:23" ht="12.75" customHeight="1" x14ac:dyDescent="0.2">
      <c r="W472" s="184"/>
    </row>
    <row r="473" spans="23:23" ht="12.75" customHeight="1" x14ac:dyDescent="0.2">
      <c r="W473" s="184"/>
    </row>
    <row r="474" spans="23:23" ht="12.75" customHeight="1" x14ac:dyDescent="0.2">
      <c r="W474" s="184"/>
    </row>
    <row r="475" spans="23:23" ht="12.75" customHeight="1" x14ac:dyDescent="0.2">
      <c r="W475" s="184"/>
    </row>
    <row r="476" spans="23:23" ht="12.75" customHeight="1" x14ac:dyDescent="0.2">
      <c r="W476" s="184"/>
    </row>
    <row r="477" spans="23:23" ht="12.75" customHeight="1" x14ac:dyDescent="0.2">
      <c r="W477" s="184"/>
    </row>
    <row r="478" spans="23:23" ht="12.75" customHeight="1" x14ac:dyDescent="0.2">
      <c r="W478" s="184"/>
    </row>
    <row r="479" spans="23:23" ht="12.75" customHeight="1" x14ac:dyDescent="0.2">
      <c r="W479" s="184"/>
    </row>
    <row r="480" spans="23:23" ht="12.75" customHeight="1" x14ac:dyDescent="0.2">
      <c r="W480" s="184"/>
    </row>
    <row r="481" spans="23:23" ht="12.75" customHeight="1" x14ac:dyDescent="0.2">
      <c r="W481" s="184"/>
    </row>
    <row r="482" spans="23:23" ht="12.75" customHeight="1" x14ac:dyDescent="0.2">
      <c r="W482" s="184"/>
    </row>
    <row r="483" spans="23:23" ht="12.75" customHeight="1" x14ac:dyDescent="0.2">
      <c r="W483" s="184"/>
    </row>
    <row r="484" spans="23:23" ht="12.75" customHeight="1" x14ac:dyDescent="0.2">
      <c r="W484" s="184"/>
    </row>
    <row r="485" spans="23:23" ht="12.75" customHeight="1" x14ac:dyDescent="0.2">
      <c r="W485" s="184"/>
    </row>
    <row r="486" spans="23:23" ht="12.75" customHeight="1" x14ac:dyDescent="0.2">
      <c r="W486" s="184"/>
    </row>
    <row r="487" spans="23:23" ht="12.75" customHeight="1" x14ac:dyDescent="0.2">
      <c r="W487" s="184"/>
    </row>
    <row r="488" spans="23:23" ht="12.75" customHeight="1" x14ac:dyDescent="0.2">
      <c r="W488" s="184"/>
    </row>
    <row r="489" spans="23:23" ht="12.75" customHeight="1" x14ac:dyDescent="0.2">
      <c r="W489" s="184"/>
    </row>
    <row r="490" spans="23:23" ht="12.75" customHeight="1" x14ac:dyDescent="0.2">
      <c r="W490" s="184"/>
    </row>
    <row r="491" spans="23:23" ht="12.75" customHeight="1" x14ac:dyDescent="0.2">
      <c r="W491" s="184"/>
    </row>
    <row r="492" spans="23:23" ht="12.75" customHeight="1" x14ac:dyDescent="0.2">
      <c r="W492" s="184"/>
    </row>
    <row r="493" spans="23:23" ht="12.75" customHeight="1" x14ac:dyDescent="0.2">
      <c r="W493" s="184"/>
    </row>
    <row r="494" spans="23:23" ht="12.75" customHeight="1" x14ac:dyDescent="0.2">
      <c r="W494" s="184"/>
    </row>
    <row r="495" spans="23:23" ht="12.75" customHeight="1" x14ac:dyDescent="0.2">
      <c r="W495" s="184"/>
    </row>
    <row r="496" spans="23:23" ht="12.75" customHeight="1" x14ac:dyDescent="0.2">
      <c r="W496" s="184"/>
    </row>
    <row r="497" spans="23:23" ht="12.75" customHeight="1" x14ac:dyDescent="0.2">
      <c r="W497" s="184"/>
    </row>
    <row r="498" spans="23:23" ht="12.75" customHeight="1" x14ac:dyDescent="0.2">
      <c r="W498" s="184"/>
    </row>
    <row r="499" spans="23:23" ht="12.75" customHeight="1" x14ac:dyDescent="0.2">
      <c r="W499" s="184"/>
    </row>
    <row r="500" spans="23:23" ht="12.75" customHeight="1" x14ac:dyDescent="0.2">
      <c r="W500" s="184"/>
    </row>
    <row r="501" spans="23:23" ht="12.75" customHeight="1" x14ac:dyDescent="0.2">
      <c r="W501" s="184"/>
    </row>
    <row r="502" spans="23:23" ht="12.75" customHeight="1" x14ac:dyDescent="0.2">
      <c r="W502" s="184"/>
    </row>
    <row r="503" spans="23:23" ht="12.75" customHeight="1" x14ac:dyDescent="0.2">
      <c r="W503" s="184"/>
    </row>
    <row r="504" spans="23:23" ht="12.75" customHeight="1" x14ac:dyDescent="0.2">
      <c r="W504" s="184"/>
    </row>
    <row r="505" spans="23:23" ht="12.75" customHeight="1" x14ac:dyDescent="0.2">
      <c r="W505" s="184"/>
    </row>
    <row r="506" spans="23:23" ht="12.75" customHeight="1" x14ac:dyDescent="0.2">
      <c r="W506" s="184"/>
    </row>
    <row r="507" spans="23:23" ht="12.75" customHeight="1" x14ac:dyDescent="0.2">
      <c r="W507" s="184"/>
    </row>
    <row r="508" spans="23:23" ht="12.75" customHeight="1" x14ac:dyDescent="0.2">
      <c r="W508" s="184"/>
    </row>
    <row r="509" spans="23:23" ht="12.75" customHeight="1" x14ac:dyDescent="0.2">
      <c r="W509" s="184"/>
    </row>
    <row r="510" spans="23:23" ht="12.75" customHeight="1" x14ac:dyDescent="0.2">
      <c r="W510" s="184"/>
    </row>
    <row r="511" spans="23:23" ht="12.75" customHeight="1" x14ac:dyDescent="0.2">
      <c r="W511" s="184"/>
    </row>
    <row r="512" spans="23:23" ht="12.75" customHeight="1" x14ac:dyDescent="0.2">
      <c r="W512" s="184"/>
    </row>
    <row r="513" spans="23:23" ht="12.75" customHeight="1" x14ac:dyDescent="0.2">
      <c r="W513" s="184"/>
    </row>
    <row r="514" spans="23:23" ht="12.75" customHeight="1" x14ac:dyDescent="0.2">
      <c r="W514" s="184"/>
    </row>
    <row r="515" spans="23:23" ht="12.75" customHeight="1" x14ac:dyDescent="0.2">
      <c r="W515" s="184"/>
    </row>
    <row r="516" spans="23:23" ht="12.75" customHeight="1" x14ac:dyDescent="0.2">
      <c r="W516" s="184"/>
    </row>
    <row r="517" spans="23:23" ht="12.75" customHeight="1" x14ac:dyDescent="0.2">
      <c r="W517" s="184"/>
    </row>
    <row r="518" spans="23:23" ht="12.75" customHeight="1" x14ac:dyDescent="0.2">
      <c r="W518" s="184"/>
    </row>
    <row r="519" spans="23:23" ht="12.75" customHeight="1" x14ac:dyDescent="0.2">
      <c r="W519" s="184"/>
    </row>
    <row r="520" spans="23:23" ht="12.75" customHeight="1" x14ac:dyDescent="0.2">
      <c r="W520" s="184"/>
    </row>
    <row r="521" spans="23:23" ht="12.75" customHeight="1" x14ac:dyDescent="0.2">
      <c r="W521" s="184"/>
    </row>
    <row r="522" spans="23:23" ht="12.75" customHeight="1" x14ac:dyDescent="0.2">
      <c r="W522" s="184"/>
    </row>
    <row r="523" spans="23:23" ht="12.75" customHeight="1" x14ac:dyDescent="0.2">
      <c r="W523" s="184"/>
    </row>
    <row r="524" spans="23:23" ht="12.75" customHeight="1" x14ac:dyDescent="0.2">
      <c r="W524" s="184"/>
    </row>
    <row r="525" spans="23:23" ht="12.75" customHeight="1" x14ac:dyDescent="0.2">
      <c r="W525" s="184"/>
    </row>
    <row r="526" spans="23:23" ht="12.75" customHeight="1" x14ac:dyDescent="0.2">
      <c r="W526" s="184"/>
    </row>
    <row r="527" spans="23:23" ht="12.75" customHeight="1" x14ac:dyDescent="0.2">
      <c r="W527" s="184"/>
    </row>
    <row r="528" spans="23:23" ht="12.75" customHeight="1" x14ac:dyDescent="0.2">
      <c r="W528" s="184"/>
    </row>
    <row r="529" spans="23:23" ht="12.75" customHeight="1" x14ac:dyDescent="0.2">
      <c r="W529" s="184"/>
    </row>
    <row r="530" spans="23:23" ht="12.75" customHeight="1" x14ac:dyDescent="0.2">
      <c r="W530" s="184"/>
    </row>
    <row r="531" spans="23:23" ht="12.75" customHeight="1" x14ac:dyDescent="0.2">
      <c r="W531" s="184"/>
    </row>
    <row r="532" spans="23:23" ht="12.75" customHeight="1" x14ac:dyDescent="0.2">
      <c r="W532" s="184"/>
    </row>
    <row r="533" spans="23:23" ht="12.75" customHeight="1" x14ac:dyDescent="0.2">
      <c r="W533" s="184"/>
    </row>
    <row r="534" spans="23:23" ht="12.75" customHeight="1" x14ac:dyDescent="0.2">
      <c r="W534" s="184"/>
    </row>
    <row r="535" spans="23:23" ht="12.75" customHeight="1" x14ac:dyDescent="0.2">
      <c r="W535" s="184"/>
    </row>
    <row r="536" spans="23:23" ht="12.75" customHeight="1" x14ac:dyDescent="0.2">
      <c r="W536" s="184"/>
    </row>
    <row r="537" spans="23:23" ht="12.75" customHeight="1" x14ac:dyDescent="0.2">
      <c r="W537" s="184"/>
    </row>
    <row r="538" spans="23:23" ht="12.75" customHeight="1" x14ac:dyDescent="0.2">
      <c r="W538" s="184"/>
    </row>
    <row r="539" spans="23:23" ht="12.75" customHeight="1" x14ac:dyDescent="0.2">
      <c r="W539" s="184"/>
    </row>
    <row r="540" spans="23:23" ht="12.75" customHeight="1" x14ac:dyDescent="0.2">
      <c r="W540" s="184"/>
    </row>
    <row r="541" spans="23:23" ht="12.75" customHeight="1" x14ac:dyDescent="0.2">
      <c r="W541" s="184"/>
    </row>
    <row r="542" spans="23:23" ht="12.75" customHeight="1" x14ac:dyDescent="0.2">
      <c r="W542" s="184"/>
    </row>
    <row r="543" spans="23:23" ht="12.75" customHeight="1" x14ac:dyDescent="0.2">
      <c r="W543" s="184"/>
    </row>
    <row r="544" spans="23:23" ht="12.75" customHeight="1" x14ac:dyDescent="0.2">
      <c r="W544" s="184"/>
    </row>
    <row r="545" spans="23:23" ht="12.75" customHeight="1" x14ac:dyDescent="0.2">
      <c r="W545" s="184"/>
    </row>
    <row r="546" spans="23:23" ht="12.75" customHeight="1" x14ac:dyDescent="0.2">
      <c r="W546" s="184"/>
    </row>
    <row r="547" spans="23:23" ht="12.75" customHeight="1" x14ac:dyDescent="0.2">
      <c r="W547" s="184"/>
    </row>
    <row r="548" spans="23:23" ht="12.75" customHeight="1" x14ac:dyDescent="0.2">
      <c r="W548" s="184"/>
    </row>
    <row r="549" spans="23:23" ht="12.75" customHeight="1" x14ac:dyDescent="0.2">
      <c r="W549" s="184"/>
    </row>
    <row r="550" spans="23:23" ht="12.75" customHeight="1" x14ac:dyDescent="0.2">
      <c r="W550" s="184"/>
    </row>
    <row r="551" spans="23:23" ht="12.75" customHeight="1" x14ac:dyDescent="0.2">
      <c r="W551" s="184"/>
    </row>
    <row r="552" spans="23:23" ht="12.75" customHeight="1" x14ac:dyDescent="0.2">
      <c r="W552" s="184"/>
    </row>
    <row r="553" spans="23:23" ht="12.75" customHeight="1" x14ac:dyDescent="0.2">
      <c r="W553" s="184"/>
    </row>
    <row r="554" spans="23:23" ht="12.75" customHeight="1" x14ac:dyDescent="0.2">
      <c r="W554" s="184"/>
    </row>
    <row r="555" spans="23:23" ht="12.75" customHeight="1" x14ac:dyDescent="0.2">
      <c r="W555" s="184"/>
    </row>
    <row r="556" spans="23:23" ht="12.75" customHeight="1" x14ac:dyDescent="0.2">
      <c r="W556" s="184"/>
    </row>
    <row r="557" spans="23:23" ht="12.75" customHeight="1" x14ac:dyDescent="0.2">
      <c r="W557" s="184"/>
    </row>
    <row r="558" spans="23:23" ht="12.75" customHeight="1" x14ac:dyDescent="0.2">
      <c r="W558" s="184"/>
    </row>
    <row r="559" spans="23:23" ht="12.75" customHeight="1" x14ac:dyDescent="0.2">
      <c r="W559" s="184"/>
    </row>
    <row r="560" spans="23:23" ht="12.75" customHeight="1" x14ac:dyDescent="0.2">
      <c r="W560" s="184"/>
    </row>
    <row r="561" spans="23:23" ht="12.75" customHeight="1" x14ac:dyDescent="0.2">
      <c r="W561" s="184"/>
    </row>
    <row r="562" spans="23:23" ht="12.75" customHeight="1" x14ac:dyDescent="0.2">
      <c r="W562" s="184"/>
    </row>
    <row r="563" spans="23:23" ht="12.75" customHeight="1" x14ac:dyDescent="0.2">
      <c r="W563" s="184"/>
    </row>
    <row r="564" spans="23:23" ht="12.75" customHeight="1" x14ac:dyDescent="0.2">
      <c r="W564" s="184"/>
    </row>
    <row r="565" spans="23:23" ht="12.75" customHeight="1" x14ac:dyDescent="0.2">
      <c r="W565" s="184"/>
    </row>
    <row r="566" spans="23:23" ht="12.75" customHeight="1" x14ac:dyDescent="0.2">
      <c r="W566" s="184"/>
    </row>
    <row r="567" spans="23:23" ht="12.75" customHeight="1" x14ac:dyDescent="0.2">
      <c r="W567" s="184"/>
    </row>
    <row r="568" spans="23:23" ht="12.75" customHeight="1" x14ac:dyDescent="0.2">
      <c r="W568" s="184"/>
    </row>
    <row r="569" spans="23:23" ht="12.75" customHeight="1" x14ac:dyDescent="0.2">
      <c r="W569" s="184"/>
    </row>
    <row r="570" spans="23:23" ht="12.75" customHeight="1" x14ac:dyDescent="0.2">
      <c r="W570" s="184"/>
    </row>
    <row r="571" spans="23:23" ht="12.75" customHeight="1" x14ac:dyDescent="0.2">
      <c r="W571" s="184"/>
    </row>
    <row r="572" spans="23:23" ht="12.75" customHeight="1" x14ac:dyDescent="0.2">
      <c r="W572" s="184"/>
    </row>
    <row r="573" spans="23:23" ht="12.75" customHeight="1" x14ac:dyDescent="0.2">
      <c r="W573" s="184"/>
    </row>
    <row r="574" spans="23:23" ht="12.75" customHeight="1" x14ac:dyDescent="0.2">
      <c r="W574" s="184"/>
    </row>
    <row r="575" spans="23:23" ht="12.75" customHeight="1" x14ac:dyDescent="0.2">
      <c r="W575" s="184"/>
    </row>
    <row r="576" spans="23:23" ht="12.75" customHeight="1" x14ac:dyDescent="0.2">
      <c r="W576" s="184"/>
    </row>
    <row r="577" spans="23:23" ht="12.75" customHeight="1" x14ac:dyDescent="0.2">
      <c r="W577" s="184"/>
    </row>
    <row r="578" spans="23:23" ht="12.75" customHeight="1" x14ac:dyDescent="0.2">
      <c r="W578" s="184"/>
    </row>
    <row r="579" spans="23:23" ht="12.75" customHeight="1" x14ac:dyDescent="0.2">
      <c r="W579" s="184"/>
    </row>
    <row r="580" spans="23:23" ht="12.75" customHeight="1" x14ac:dyDescent="0.2">
      <c r="W580" s="184"/>
    </row>
    <row r="581" spans="23:23" ht="12.75" customHeight="1" x14ac:dyDescent="0.2">
      <c r="W581" s="184"/>
    </row>
    <row r="582" spans="23:23" ht="12.75" customHeight="1" x14ac:dyDescent="0.2">
      <c r="W582" s="184"/>
    </row>
    <row r="583" spans="23:23" ht="12.75" customHeight="1" x14ac:dyDescent="0.2">
      <c r="W583" s="184"/>
    </row>
    <row r="584" spans="23:23" ht="12.75" customHeight="1" x14ac:dyDescent="0.2">
      <c r="W584" s="184"/>
    </row>
    <row r="585" spans="23:23" ht="12.75" customHeight="1" x14ac:dyDescent="0.2">
      <c r="W585" s="184"/>
    </row>
    <row r="586" spans="23:23" ht="12.75" customHeight="1" x14ac:dyDescent="0.2">
      <c r="W586" s="184"/>
    </row>
    <row r="587" spans="23:23" ht="12.75" customHeight="1" x14ac:dyDescent="0.2">
      <c r="W587" s="184"/>
    </row>
    <row r="588" spans="23:23" ht="12.75" customHeight="1" x14ac:dyDescent="0.2">
      <c r="W588" s="184"/>
    </row>
    <row r="589" spans="23:23" ht="12.75" customHeight="1" x14ac:dyDescent="0.2">
      <c r="W589" s="184"/>
    </row>
    <row r="590" spans="23:23" ht="12.75" customHeight="1" x14ac:dyDescent="0.2">
      <c r="W590" s="184"/>
    </row>
    <row r="591" spans="23:23" ht="12.75" customHeight="1" x14ac:dyDescent="0.2">
      <c r="W591" s="184"/>
    </row>
    <row r="592" spans="23:23" ht="12.75" customHeight="1" x14ac:dyDescent="0.2">
      <c r="W592" s="184"/>
    </row>
    <row r="593" spans="23:23" ht="12.75" customHeight="1" x14ac:dyDescent="0.2">
      <c r="W593" s="184"/>
    </row>
    <row r="594" spans="23:23" ht="12.75" customHeight="1" x14ac:dyDescent="0.2">
      <c r="W594" s="184"/>
    </row>
    <row r="595" spans="23:23" ht="12.75" customHeight="1" x14ac:dyDescent="0.2">
      <c r="W595" s="184"/>
    </row>
    <row r="596" spans="23:23" ht="12.75" customHeight="1" x14ac:dyDescent="0.2">
      <c r="W596" s="184"/>
    </row>
    <row r="597" spans="23:23" ht="12.75" customHeight="1" x14ac:dyDescent="0.2">
      <c r="W597" s="184"/>
    </row>
    <row r="598" spans="23:23" ht="12.75" customHeight="1" x14ac:dyDescent="0.2">
      <c r="W598" s="184"/>
    </row>
    <row r="599" spans="23:23" ht="12.75" customHeight="1" x14ac:dyDescent="0.2">
      <c r="W599" s="184"/>
    </row>
    <row r="600" spans="23:23" ht="12.75" customHeight="1" x14ac:dyDescent="0.2">
      <c r="W600" s="184"/>
    </row>
    <row r="601" spans="23:23" ht="12.75" customHeight="1" x14ac:dyDescent="0.2">
      <c r="W601" s="184"/>
    </row>
    <row r="602" spans="23:23" ht="12.75" customHeight="1" x14ac:dyDescent="0.2">
      <c r="W602" s="184"/>
    </row>
    <row r="603" spans="23:23" ht="12.75" customHeight="1" x14ac:dyDescent="0.2">
      <c r="W603" s="184"/>
    </row>
    <row r="604" spans="23:23" ht="12.75" customHeight="1" x14ac:dyDescent="0.2">
      <c r="W604" s="184"/>
    </row>
    <row r="605" spans="23:23" ht="12.75" customHeight="1" x14ac:dyDescent="0.2">
      <c r="W605" s="184"/>
    </row>
    <row r="606" spans="23:23" ht="12.75" customHeight="1" x14ac:dyDescent="0.2">
      <c r="W606" s="184"/>
    </row>
    <row r="607" spans="23:23" ht="12.75" customHeight="1" x14ac:dyDescent="0.2">
      <c r="W607" s="184"/>
    </row>
    <row r="608" spans="23:23" ht="12.75" customHeight="1" x14ac:dyDescent="0.2">
      <c r="W608" s="184"/>
    </row>
    <row r="609" spans="23:23" ht="12.75" customHeight="1" x14ac:dyDescent="0.2">
      <c r="W609" s="184"/>
    </row>
    <row r="610" spans="23:23" ht="12.75" customHeight="1" x14ac:dyDescent="0.2">
      <c r="W610" s="184"/>
    </row>
    <row r="611" spans="23:23" ht="12.75" customHeight="1" x14ac:dyDescent="0.2">
      <c r="W611" s="184"/>
    </row>
    <row r="612" spans="23:23" ht="12.75" customHeight="1" x14ac:dyDescent="0.2">
      <c r="W612" s="184"/>
    </row>
    <row r="613" spans="23:23" ht="12.75" customHeight="1" x14ac:dyDescent="0.2">
      <c r="W613" s="184"/>
    </row>
    <row r="614" spans="23:23" ht="12.75" customHeight="1" x14ac:dyDescent="0.2">
      <c r="W614" s="184"/>
    </row>
    <row r="615" spans="23:23" ht="12.75" customHeight="1" x14ac:dyDescent="0.2">
      <c r="W615" s="184"/>
    </row>
    <row r="616" spans="23:23" ht="12.75" customHeight="1" x14ac:dyDescent="0.2">
      <c r="W616" s="184"/>
    </row>
    <row r="617" spans="23:23" ht="12.75" customHeight="1" x14ac:dyDescent="0.2">
      <c r="W617" s="184"/>
    </row>
    <row r="618" spans="23:23" ht="12.75" customHeight="1" x14ac:dyDescent="0.2">
      <c r="W618" s="184"/>
    </row>
    <row r="619" spans="23:23" ht="12.75" customHeight="1" x14ac:dyDescent="0.2">
      <c r="W619" s="184"/>
    </row>
    <row r="620" spans="23:23" ht="12.75" customHeight="1" x14ac:dyDescent="0.2">
      <c r="W620" s="184"/>
    </row>
    <row r="621" spans="23:23" ht="12.75" customHeight="1" x14ac:dyDescent="0.2">
      <c r="W621" s="184"/>
    </row>
    <row r="622" spans="23:23" ht="12.75" customHeight="1" x14ac:dyDescent="0.2">
      <c r="W622" s="184"/>
    </row>
    <row r="623" spans="23:23" ht="12.75" customHeight="1" x14ac:dyDescent="0.2">
      <c r="W623" s="184"/>
    </row>
    <row r="624" spans="23:23" ht="12.75" customHeight="1" x14ac:dyDescent="0.2">
      <c r="W624" s="184"/>
    </row>
    <row r="625" spans="23:23" ht="12.75" customHeight="1" x14ac:dyDescent="0.2">
      <c r="W625" s="184"/>
    </row>
    <row r="626" spans="23:23" ht="12.75" customHeight="1" x14ac:dyDescent="0.2">
      <c r="W626" s="184"/>
    </row>
    <row r="627" spans="23:23" ht="12.75" customHeight="1" x14ac:dyDescent="0.2">
      <c r="W627" s="184"/>
    </row>
    <row r="628" spans="23:23" ht="12.75" customHeight="1" x14ac:dyDescent="0.2">
      <c r="W628" s="184"/>
    </row>
    <row r="629" spans="23:23" ht="12.75" customHeight="1" x14ac:dyDescent="0.2">
      <c r="W629" s="184"/>
    </row>
    <row r="630" spans="23:23" ht="12.75" customHeight="1" x14ac:dyDescent="0.2">
      <c r="W630" s="184"/>
    </row>
    <row r="631" spans="23:23" ht="12.75" customHeight="1" x14ac:dyDescent="0.2">
      <c r="W631" s="184"/>
    </row>
    <row r="632" spans="23:23" ht="12.75" customHeight="1" x14ac:dyDescent="0.2">
      <c r="W632" s="184"/>
    </row>
    <row r="633" spans="23:23" ht="12.75" customHeight="1" x14ac:dyDescent="0.2">
      <c r="W633" s="184"/>
    </row>
    <row r="634" spans="23:23" ht="12.75" customHeight="1" x14ac:dyDescent="0.2">
      <c r="W634" s="184"/>
    </row>
    <row r="635" spans="23:23" ht="12.75" customHeight="1" x14ac:dyDescent="0.2">
      <c r="W635" s="184"/>
    </row>
    <row r="636" spans="23:23" ht="12.75" customHeight="1" x14ac:dyDescent="0.2">
      <c r="W636" s="184"/>
    </row>
    <row r="637" spans="23:23" ht="12.75" customHeight="1" x14ac:dyDescent="0.2">
      <c r="W637" s="184"/>
    </row>
    <row r="638" spans="23:23" ht="12.75" customHeight="1" x14ac:dyDescent="0.2">
      <c r="W638" s="184"/>
    </row>
    <row r="639" spans="23:23" ht="12.75" customHeight="1" x14ac:dyDescent="0.2">
      <c r="W639" s="184"/>
    </row>
    <row r="640" spans="23:23" ht="12.75" customHeight="1" x14ac:dyDescent="0.2">
      <c r="W640" s="184"/>
    </row>
    <row r="641" spans="23:23" ht="12.75" customHeight="1" x14ac:dyDescent="0.2">
      <c r="W641" s="184"/>
    </row>
    <row r="642" spans="23:23" ht="12.75" customHeight="1" x14ac:dyDescent="0.2">
      <c r="W642" s="184"/>
    </row>
    <row r="643" spans="23:23" ht="12.75" customHeight="1" x14ac:dyDescent="0.2">
      <c r="W643" s="184"/>
    </row>
    <row r="644" spans="23:23" ht="12.75" customHeight="1" x14ac:dyDescent="0.2">
      <c r="W644" s="184"/>
    </row>
    <row r="645" spans="23:23" ht="12.75" customHeight="1" x14ac:dyDescent="0.2">
      <c r="W645" s="184"/>
    </row>
    <row r="646" spans="23:23" ht="12.75" customHeight="1" x14ac:dyDescent="0.2">
      <c r="W646" s="184"/>
    </row>
    <row r="647" spans="23:23" ht="12.75" customHeight="1" x14ac:dyDescent="0.2">
      <c r="W647" s="184"/>
    </row>
    <row r="648" spans="23:23" ht="12.75" customHeight="1" x14ac:dyDescent="0.2">
      <c r="W648" s="184"/>
    </row>
    <row r="649" spans="23:23" ht="12.75" customHeight="1" x14ac:dyDescent="0.2">
      <c r="W649" s="184"/>
    </row>
    <row r="650" spans="23:23" ht="12.75" customHeight="1" x14ac:dyDescent="0.2">
      <c r="W650" s="184"/>
    </row>
    <row r="651" spans="23:23" ht="12.75" customHeight="1" x14ac:dyDescent="0.2">
      <c r="W651" s="184"/>
    </row>
    <row r="652" spans="23:23" ht="12.75" customHeight="1" x14ac:dyDescent="0.2">
      <c r="W652" s="184"/>
    </row>
    <row r="653" spans="23:23" ht="12.75" customHeight="1" x14ac:dyDescent="0.2">
      <c r="W653" s="184"/>
    </row>
    <row r="654" spans="23:23" ht="12.75" customHeight="1" x14ac:dyDescent="0.2">
      <c r="W654" s="184"/>
    </row>
    <row r="655" spans="23:23" ht="12.75" customHeight="1" x14ac:dyDescent="0.2">
      <c r="W655" s="184"/>
    </row>
    <row r="656" spans="23:23" ht="12.75" customHeight="1" x14ac:dyDescent="0.2">
      <c r="W656" s="184"/>
    </row>
    <row r="657" spans="23:23" ht="12.75" customHeight="1" x14ac:dyDescent="0.2">
      <c r="W657" s="184"/>
    </row>
    <row r="658" spans="23:23" ht="12.75" customHeight="1" x14ac:dyDescent="0.2">
      <c r="W658" s="184"/>
    </row>
    <row r="659" spans="23:23" ht="12.75" customHeight="1" x14ac:dyDescent="0.2">
      <c r="W659" s="184"/>
    </row>
    <row r="660" spans="23:23" ht="12.75" customHeight="1" x14ac:dyDescent="0.2">
      <c r="W660" s="184"/>
    </row>
    <row r="661" spans="23:23" ht="12.75" customHeight="1" x14ac:dyDescent="0.2">
      <c r="W661" s="184"/>
    </row>
    <row r="662" spans="23:23" ht="12.75" customHeight="1" x14ac:dyDescent="0.2">
      <c r="W662" s="184"/>
    </row>
    <row r="663" spans="23:23" ht="12.75" customHeight="1" x14ac:dyDescent="0.2">
      <c r="W663" s="184"/>
    </row>
    <row r="664" spans="23:23" ht="12.75" customHeight="1" x14ac:dyDescent="0.2">
      <c r="W664" s="184"/>
    </row>
    <row r="665" spans="23:23" ht="12.75" customHeight="1" x14ac:dyDescent="0.2">
      <c r="W665" s="184"/>
    </row>
    <row r="666" spans="23:23" ht="12.75" customHeight="1" x14ac:dyDescent="0.2">
      <c r="W666" s="184"/>
    </row>
    <row r="667" spans="23:23" ht="12.75" customHeight="1" x14ac:dyDescent="0.2">
      <c r="W667" s="184"/>
    </row>
    <row r="668" spans="23:23" ht="12.75" customHeight="1" x14ac:dyDescent="0.2">
      <c r="W668" s="184"/>
    </row>
    <row r="669" spans="23:23" ht="12.75" customHeight="1" x14ac:dyDescent="0.2">
      <c r="W669" s="184"/>
    </row>
    <row r="670" spans="23:23" ht="12.75" customHeight="1" x14ac:dyDescent="0.2">
      <c r="W670" s="184"/>
    </row>
    <row r="671" spans="23:23" ht="12.75" customHeight="1" x14ac:dyDescent="0.2">
      <c r="W671" s="184"/>
    </row>
    <row r="672" spans="23:23" ht="12.75" customHeight="1" x14ac:dyDescent="0.2">
      <c r="W672" s="184"/>
    </row>
    <row r="673" spans="23:23" ht="12.75" customHeight="1" x14ac:dyDescent="0.2">
      <c r="W673" s="184"/>
    </row>
    <row r="674" spans="23:23" ht="12.75" customHeight="1" x14ac:dyDescent="0.2">
      <c r="W674" s="184"/>
    </row>
    <row r="675" spans="23:23" ht="12.75" customHeight="1" x14ac:dyDescent="0.2">
      <c r="W675" s="184"/>
    </row>
    <row r="676" spans="23:23" ht="12.75" customHeight="1" x14ac:dyDescent="0.2">
      <c r="W676" s="184"/>
    </row>
    <row r="677" spans="23:23" ht="12.75" customHeight="1" x14ac:dyDescent="0.2">
      <c r="W677" s="184"/>
    </row>
    <row r="678" spans="23:23" ht="12.75" customHeight="1" x14ac:dyDescent="0.2">
      <c r="W678" s="184"/>
    </row>
    <row r="679" spans="23:23" ht="12.75" customHeight="1" x14ac:dyDescent="0.2">
      <c r="W679" s="184"/>
    </row>
    <row r="680" spans="23:23" ht="12.75" customHeight="1" x14ac:dyDescent="0.2">
      <c r="W680" s="184"/>
    </row>
    <row r="681" spans="23:23" ht="12.75" customHeight="1" x14ac:dyDescent="0.2">
      <c r="W681" s="184"/>
    </row>
    <row r="682" spans="23:23" ht="12.75" customHeight="1" x14ac:dyDescent="0.2">
      <c r="W682" s="184"/>
    </row>
    <row r="683" spans="23:23" ht="12.75" customHeight="1" x14ac:dyDescent="0.2">
      <c r="W683" s="184"/>
    </row>
    <row r="684" spans="23:23" ht="12.75" customHeight="1" x14ac:dyDescent="0.2">
      <c r="W684" s="184"/>
    </row>
    <row r="685" spans="23:23" ht="12.75" customHeight="1" x14ac:dyDescent="0.2">
      <c r="W685" s="184"/>
    </row>
    <row r="686" spans="23:23" ht="12.75" customHeight="1" x14ac:dyDescent="0.2">
      <c r="W686" s="184"/>
    </row>
    <row r="687" spans="23:23" ht="12.75" customHeight="1" x14ac:dyDescent="0.2">
      <c r="W687" s="184"/>
    </row>
    <row r="688" spans="23:23" ht="12.75" customHeight="1" x14ac:dyDescent="0.2">
      <c r="W688" s="184"/>
    </row>
    <row r="689" spans="23:23" ht="12.75" customHeight="1" x14ac:dyDescent="0.2">
      <c r="W689" s="184"/>
    </row>
    <row r="690" spans="23:23" ht="12.75" customHeight="1" x14ac:dyDescent="0.2">
      <c r="W690" s="184"/>
    </row>
    <row r="691" spans="23:23" ht="12.75" customHeight="1" x14ac:dyDescent="0.2">
      <c r="W691" s="184"/>
    </row>
    <row r="692" spans="23:23" ht="12.75" customHeight="1" x14ac:dyDescent="0.2">
      <c r="W692" s="184"/>
    </row>
    <row r="693" spans="23:23" ht="12.75" customHeight="1" x14ac:dyDescent="0.2">
      <c r="W693" s="184"/>
    </row>
    <row r="694" spans="23:23" ht="12.75" customHeight="1" x14ac:dyDescent="0.2">
      <c r="W694" s="184"/>
    </row>
    <row r="695" spans="23:23" ht="12.75" customHeight="1" x14ac:dyDescent="0.2">
      <c r="W695" s="184"/>
    </row>
    <row r="696" spans="23:23" ht="12.75" customHeight="1" x14ac:dyDescent="0.2">
      <c r="W696" s="184"/>
    </row>
    <row r="697" spans="23:23" ht="12.75" customHeight="1" x14ac:dyDescent="0.2">
      <c r="W697" s="184"/>
    </row>
    <row r="698" spans="23:23" ht="12.75" customHeight="1" x14ac:dyDescent="0.2">
      <c r="W698" s="184"/>
    </row>
    <row r="699" spans="23:23" ht="12.75" customHeight="1" x14ac:dyDescent="0.2">
      <c r="W699" s="184"/>
    </row>
    <row r="700" spans="23:23" ht="12.75" customHeight="1" x14ac:dyDescent="0.2">
      <c r="W700" s="184"/>
    </row>
    <row r="701" spans="23:23" ht="12.75" customHeight="1" x14ac:dyDescent="0.2">
      <c r="W701" s="184"/>
    </row>
    <row r="702" spans="23:23" ht="12.75" customHeight="1" x14ac:dyDescent="0.2">
      <c r="W702" s="184"/>
    </row>
    <row r="703" spans="23:23" ht="12.75" customHeight="1" x14ac:dyDescent="0.2">
      <c r="W703" s="184"/>
    </row>
    <row r="704" spans="23:23" ht="12.75" customHeight="1" x14ac:dyDescent="0.2">
      <c r="W704" s="184"/>
    </row>
    <row r="705" spans="23:23" ht="12.75" customHeight="1" x14ac:dyDescent="0.2">
      <c r="W705" s="184"/>
    </row>
    <row r="706" spans="23:23" ht="12.75" customHeight="1" x14ac:dyDescent="0.2">
      <c r="W706" s="184"/>
    </row>
    <row r="707" spans="23:23" ht="12.75" customHeight="1" x14ac:dyDescent="0.2">
      <c r="W707" s="184"/>
    </row>
    <row r="708" spans="23:23" ht="12.75" customHeight="1" x14ac:dyDescent="0.2">
      <c r="W708" s="184"/>
    </row>
    <row r="709" spans="23:23" ht="12.75" customHeight="1" x14ac:dyDescent="0.2">
      <c r="W709" s="184"/>
    </row>
    <row r="710" spans="23:23" ht="12.75" customHeight="1" x14ac:dyDescent="0.2">
      <c r="W710" s="184"/>
    </row>
    <row r="711" spans="23:23" ht="12.75" customHeight="1" x14ac:dyDescent="0.2">
      <c r="W711" s="184"/>
    </row>
    <row r="712" spans="23:23" ht="12.75" customHeight="1" x14ac:dyDescent="0.2">
      <c r="W712" s="184"/>
    </row>
    <row r="713" spans="23:23" ht="12.75" customHeight="1" x14ac:dyDescent="0.2">
      <c r="W713" s="184"/>
    </row>
    <row r="714" spans="23:23" ht="12.75" customHeight="1" x14ac:dyDescent="0.2">
      <c r="W714" s="184"/>
    </row>
    <row r="715" spans="23:23" ht="12.75" customHeight="1" x14ac:dyDescent="0.2">
      <c r="W715" s="184"/>
    </row>
    <row r="716" spans="23:23" ht="12.75" customHeight="1" x14ac:dyDescent="0.2">
      <c r="W716" s="184"/>
    </row>
    <row r="717" spans="23:23" ht="12.75" customHeight="1" x14ac:dyDescent="0.2">
      <c r="W717" s="184"/>
    </row>
    <row r="718" spans="23:23" ht="12.75" customHeight="1" x14ac:dyDescent="0.2">
      <c r="W718" s="184"/>
    </row>
    <row r="719" spans="23:23" ht="12.75" customHeight="1" x14ac:dyDescent="0.2">
      <c r="W719" s="184"/>
    </row>
    <row r="720" spans="23:23" ht="12.75" customHeight="1" x14ac:dyDescent="0.2">
      <c r="W720" s="184"/>
    </row>
    <row r="721" spans="23:23" ht="12.75" customHeight="1" x14ac:dyDescent="0.2">
      <c r="W721" s="184"/>
    </row>
    <row r="722" spans="23:23" ht="12.75" customHeight="1" x14ac:dyDescent="0.2">
      <c r="W722" s="184"/>
    </row>
    <row r="723" spans="23:23" ht="12.75" customHeight="1" x14ac:dyDescent="0.2">
      <c r="W723" s="184"/>
    </row>
    <row r="724" spans="23:23" ht="12.75" customHeight="1" x14ac:dyDescent="0.2">
      <c r="W724" s="184"/>
    </row>
    <row r="725" spans="23:23" ht="12.75" customHeight="1" x14ac:dyDescent="0.2">
      <c r="W725" s="184"/>
    </row>
    <row r="726" spans="23:23" ht="12.75" customHeight="1" x14ac:dyDescent="0.2">
      <c r="W726" s="184"/>
    </row>
    <row r="727" spans="23:23" ht="12.75" customHeight="1" x14ac:dyDescent="0.2">
      <c r="W727" s="184"/>
    </row>
    <row r="728" spans="23:23" ht="12.75" customHeight="1" x14ac:dyDescent="0.2">
      <c r="W728" s="184"/>
    </row>
    <row r="729" spans="23:23" ht="12.75" customHeight="1" x14ac:dyDescent="0.2">
      <c r="W729" s="184"/>
    </row>
    <row r="730" spans="23:23" ht="12.75" customHeight="1" x14ac:dyDescent="0.2">
      <c r="W730" s="184"/>
    </row>
    <row r="731" spans="23:23" ht="12.75" customHeight="1" x14ac:dyDescent="0.2">
      <c r="W731" s="184"/>
    </row>
    <row r="732" spans="23:23" ht="12.75" customHeight="1" x14ac:dyDescent="0.2">
      <c r="W732" s="184"/>
    </row>
    <row r="733" spans="23:23" ht="12.75" customHeight="1" x14ac:dyDescent="0.2">
      <c r="W733" s="184"/>
    </row>
    <row r="734" spans="23:23" ht="12.75" customHeight="1" x14ac:dyDescent="0.2">
      <c r="W734" s="184"/>
    </row>
    <row r="735" spans="23:23" ht="12.75" customHeight="1" x14ac:dyDescent="0.2">
      <c r="W735" s="184"/>
    </row>
    <row r="736" spans="23:23" ht="12.75" customHeight="1" x14ac:dyDescent="0.2">
      <c r="W736" s="184"/>
    </row>
    <row r="737" spans="23:23" ht="12.75" customHeight="1" x14ac:dyDescent="0.2">
      <c r="W737" s="184"/>
    </row>
    <row r="738" spans="23:23" ht="12.75" customHeight="1" x14ac:dyDescent="0.2">
      <c r="W738" s="184"/>
    </row>
    <row r="739" spans="23:23" ht="12.75" customHeight="1" x14ac:dyDescent="0.2">
      <c r="W739" s="184"/>
    </row>
    <row r="740" spans="23:23" ht="12.75" customHeight="1" x14ac:dyDescent="0.2">
      <c r="W740" s="184"/>
    </row>
    <row r="741" spans="23:23" ht="12.75" customHeight="1" x14ac:dyDescent="0.2">
      <c r="W741" s="184"/>
    </row>
    <row r="742" spans="23:23" ht="12.75" customHeight="1" x14ac:dyDescent="0.2">
      <c r="W742" s="184"/>
    </row>
    <row r="743" spans="23:23" ht="12.75" customHeight="1" x14ac:dyDescent="0.2">
      <c r="W743" s="184"/>
    </row>
    <row r="744" spans="23:23" ht="12.75" customHeight="1" x14ac:dyDescent="0.2">
      <c r="W744" s="184"/>
    </row>
    <row r="745" spans="23:23" ht="12.75" customHeight="1" x14ac:dyDescent="0.2">
      <c r="W745" s="184"/>
    </row>
    <row r="746" spans="23:23" ht="12.75" customHeight="1" x14ac:dyDescent="0.2">
      <c r="W746" s="184"/>
    </row>
    <row r="747" spans="23:23" ht="12.75" customHeight="1" x14ac:dyDescent="0.2">
      <c r="W747" s="184"/>
    </row>
    <row r="748" spans="23:23" ht="12.75" customHeight="1" x14ac:dyDescent="0.2">
      <c r="W748" s="184"/>
    </row>
    <row r="749" spans="23:23" ht="12.75" customHeight="1" x14ac:dyDescent="0.2">
      <c r="W749" s="184"/>
    </row>
    <row r="750" spans="23:23" ht="12.75" customHeight="1" x14ac:dyDescent="0.2">
      <c r="W750" s="184"/>
    </row>
    <row r="751" spans="23:23" ht="12.75" customHeight="1" x14ac:dyDescent="0.2">
      <c r="W751" s="184"/>
    </row>
    <row r="752" spans="23:23" ht="12.75" customHeight="1" x14ac:dyDescent="0.2">
      <c r="W752" s="184"/>
    </row>
    <row r="753" spans="23:23" ht="12.75" customHeight="1" x14ac:dyDescent="0.2">
      <c r="W753" s="184"/>
    </row>
    <row r="754" spans="23:23" ht="12.75" customHeight="1" x14ac:dyDescent="0.2">
      <c r="W754" s="184"/>
    </row>
    <row r="755" spans="23:23" ht="12.75" customHeight="1" x14ac:dyDescent="0.2">
      <c r="W755" s="184"/>
    </row>
    <row r="756" spans="23:23" ht="12.75" customHeight="1" x14ac:dyDescent="0.2">
      <c r="W756" s="184"/>
    </row>
    <row r="757" spans="23:23" ht="12.75" customHeight="1" x14ac:dyDescent="0.2">
      <c r="W757" s="184"/>
    </row>
    <row r="758" spans="23:23" ht="12.75" customHeight="1" x14ac:dyDescent="0.2">
      <c r="W758" s="184"/>
    </row>
    <row r="759" spans="23:23" ht="12.75" customHeight="1" x14ac:dyDescent="0.2">
      <c r="W759" s="184"/>
    </row>
    <row r="760" spans="23:23" ht="12.75" customHeight="1" x14ac:dyDescent="0.2">
      <c r="W760" s="184"/>
    </row>
    <row r="761" spans="23:23" ht="12.75" customHeight="1" x14ac:dyDescent="0.2">
      <c r="W761" s="184"/>
    </row>
    <row r="762" spans="23:23" ht="12.75" customHeight="1" x14ac:dyDescent="0.2">
      <c r="W762" s="184"/>
    </row>
    <row r="763" spans="23:23" ht="12.75" customHeight="1" x14ac:dyDescent="0.2">
      <c r="W763" s="184"/>
    </row>
    <row r="764" spans="23:23" ht="12.75" customHeight="1" x14ac:dyDescent="0.2">
      <c r="W764" s="184"/>
    </row>
    <row r="765" spans="23:23" ht="12.75" customHeight="1" x14ac:dyDescent="0.2">
      <c r="W765" s="184"/>
    </row>
    <row r="766" spans="23:23" ht="12.75" customHeight="1" x14ac:dyDescent="0.2">
      <c r="W766" s="184"/>
    </row>
    <row r="767" spans="23:23" ht="12.75" customHeight="1" x14ac:dyDescent="0.2">
      <c r="W767" s="184"/>
    </row>
    <row r="768" spans="23:23" ht="12.75" customHeight="1" x14ac:dyDescent="0.2">
      <c r="W768" s="184"/>
    </row>
    <row r="769" spans="23:23" ht="12.75" customHeight="1" x14ac:dyDescent="0.2">
      <c r="W769" s="184"/>
    </row>
    <row r="770" spans="23:23" ht="12.75" customHeight="1" x14ac:dyDescent="0.2">
      <c r="W770" s="184"/>
    </row>
    <row r="771" spans="23:23" ht="12.75" customHeight="1" x14ac:dyDescent="0.2">
      <c r="W771" s="184"/>
    </row>
    <row r="772" spans="23:23" ht="12.75" customHeight="1" x14ac:dyDescent="0.2">
      <c r="W772" s="184"/>
    </row>
    <row r="773" spans="23:23" ht="12.75" customHeight="1" x14ac:dyDescent="0.2">
      <c r="W773" s="184"/>
    </row>
    <row r="774" spans="23:23" ht="12.75" customHeight="1" x14ac:dyDescent="0.2">
      <c r="W774" s="184"/>
    </row>
    <row r="775" spans="23:23" ht="12.75" customHeight="1" x14ac:dyDescent="0.2">
      <c r="W775" s="184"/>
    </row>
    <row r="776" spans="23:23" ht="12.75" customHeight="1" x14ac:dyDescent="0.2">
      <c r="W776" s="184"/>
    </row>
    <row r="777" spans="23:23" ht="12.75" customHeight="1" x14ac:dyDescent="0.2">
      <c r="W777" s="184"/>
    </row>
    <row r="778" spans="23:23" ht="12.75" customHeight="1" x14ac:dyDescent="0.2">
      <c r="W778" s="184"/>
    </row>
    <row r="779" spans="23:23" ht="12.75" customHeight="1" x14ac:dyDescent="0.2">
      <c r="W779" s="184"/>
    </row>
    <row r="780" spans="23:23" ht="12.75" customHeight="1" x14ac:dyDescent="0.2">
      <c r="W780" s="184"/>
    </row>
    <row r="781" spans="23:23" ht="12.75" customHeight="1" x14ac:dyDescent="0.2">
      <c r="W781" s="184"/>
    </row>
    <row r="782" spans="23:23" ht="12.75" customHeight="1" x14ac:dyDescent="0.2">
      <c r="W782" s="184"/>
    </row>
    <row r="783" spans="23:23" ht="12.75" customHeight="1" x14ac:dyDescent="0.2">
      <c r="W783" s="184"/>
    </row>
    <row r="784" spans="23:23" ht="12.75" customHeight="1" x14ac:dyDescent="0.2">
      <c r="W784" s="184"/>
    </row>
    <row r="785" spans="23:23" ht="12.75" customHeight="1" x14ac:dyDescent="0.2">
      <c r="W785" s="184"/>
    </row>
    <row r="786" spans="23:23" ht="12.75" customHeight="1" x14ac:dyDescent="0.2">
      <c r="W786" s="184"/>
    </row>
    <row r="787" spans="23:23" ht="12.75" customHeight="1" x14ac:dyDescent="0.2">
      <c r="W787" s="184"/>
    </row>
    <row r="788" spans="23:23" ht="12.75" customHeight="1" x14ac:dyDescent="0.2">
      <c r="W788" s="184"/>
    </row>
    <row r="789" spans="23:23" ht="12.75" customHeight="1" x14ac:dyDescent="0.2">
      <c r="W789" s="184"/>
    </row>
    <row r="790" spans="23:23" ht="12.75" customHeight="1" x14ac:dyDescent="0.2">
      <c r="W790" s="184"/>
    </row>
    <row r="791" spans="23:23" ht="12.75" customHeight="1" x14ac:dyDescent="0.2">
      <c r="W791" s="184"/>
    </row>
    <row r="792" spans="23:23" ht="12.75" customHeight="1" x14ac:dyDescent="0.2">
      <c r="W792" s="184"/>
    </row>
    <row r="793" spans="23:23" ht="12.75" customHeight="1" x14ac:dyDescent="0.2">
      <c r="W793" s="184"/>
    </row>
    <row r="794" spans="23:23" ht="12.75" customHeight="1" x14ac:dyDescent="0.2">
      <c r="W794" s="184"/>
    </row>
    <row r="795" spans="23:23" ht="12.75" customHeight="1" x14ac:dyDescent="0.2">
      <c r="W795" s="184"/>
    </row>
    <row r="796" spans="23:23" ht="12.75" customHeight="1" x14ac:dyDescent="0.2">
      <c r="W796" s="184"/>
    </row>
    <row r="797" spans="23:23" ht="12.75" customHeight="1" x14ac:dyDescent="0.2">
      <c r="W797" s="184"/>
    </row>
    <row r="798" spans="23:23" ht="12.75" customHeight="1" x14ac:dyDescent="0.2">
      <c r="W798" s="184"/>
    </row>
    <row r="799" spans="23:23" ht="12.75" customHeight="1" x14ac:dyDescent="0.2">
      <c r="W799" s="184"/>
    </row>
    <row r="800" spans="23:23" ht="12.75" customHeight="1" x14ac:dyDescent="0.2">
      <c r="W800" s="184"/>
    </row>
    <row r="801" spans="23:23" ht="12.75" customHeight="1" x14ac:dyDescent="0.2">
      <c r="W801" s="184"/>
    </row>
    <row r="802" spans="23:23" ht="12.75" customHeight="1" x14ac:dyDescent="0.2">
      <c r="W802" s="184"/>
    </row>
    <row r="803" spans="23:23" ht="12.75" customHeight="1" x14ac:dyDescent="0.2">
      <c r="W803" s="184"/>
    </row>
    <row r="804" spans="23:23" ht="12.75" customHeight="1" x14ac:dyDescent="0.2">
      <c r="W804" s="184"/>
    </row>
    <row r="805" spans="23:23" ht="12.75" customHeight="1" x14ac:dyDescent="0.2">
      <c r="W805" s="184"/>
    </row>
    <row r="806" spans="23:23" ht="12.75" customHeight="1" x14ac:dyDescent="0.2">
      <c r="W806" s="184"/>
    </row>
    <row r="807" spans="23:23" ht="12.75" customHeight="1" x14ac:dyDescent="0.2">
      <c r="W807" s="184"/>
    </row>
    <row r="808" spans="23:23" ht="12.75" customHeight="1" x14ac:dyDescent="0.2">
      <c r="W808" s="184"/>
    </row>
    <row r="809" spans="23:23" ht="12.75" customHeight="1" x14ac:dyDescent="0.2">
      <c r="W809" s="184"/>
    </row>
    <row r="810" spans="23:23" ht="12.75" customHeight="1" x14ac:dyDescent="0.2">
      <c r="W810" s="184"/>
    </row>
    <row r="811" spans="23:23" ht="12.75" customHeight="1" x14ac:dyDescent="0.2">
      <c r="W811" s="184"/>
    </row>
    <row r="812" spans="23:23" ht="12.75" customHeight="1" x14ac:dyDescent="0.2">
      <c r="W812" s="184"/>
    </row>
    <row r="813" spans="23:23" ht="12.75" customHeight="1" x14ac:dyDescent="0.2">
      <c r="W813" s="184"/>
    </row>
    <row r="814" spans="23:23" ht="12.75" customHeight="1" x14ac:dyDescent="0.2">
      <c r="W814" s="184"/>
    </row>
    <row r="815" spans="23:23" ht="12.75" customHeight="1" x14ac:dyDescent="0.2">
      <c r="W815" s="184"/>
    </row>
    <row r="816" spans="23:23" ht="12.75" customHeight="1" x14ac:dyDescent="0.2">
      <c r="W816" s="184"/>
    </row>
    <row r="817" spans="23:23" ht="12.75" customHeight="1" x14ac:dyDescent="0.2">
      <c r="W817" s="184"/>
    </row>
    <row r="818" spans="23:23" ht="12.75" customHeight="1" x14ac:dyDescent="0.2">
      <c r="W818" s="184"/>
    </row>
    <row r="819" spans="23:23" ht="12.75" customHeight="1" x14ac:dyDescent="0.2">
      <c r="W819" s="184"/>
    </row>
    <row r="820" spans="23:23" ht="12.75" customHeight="1" x14ac:dyDescent="0.2">
      <c r="W820" s="184"/>
    </row>
    <row r="821" spans="23:23" ht="12.75" customHeight="1" x14ac:dyDescent="0.2">
      <c r="W821" s="184"/>
    </row>
    <row r="822" spans="23:23" ht="12.75" customHeight="1" x14ac:dyDescent="0.2">
      <c r="W822" s="184"/>
    </row>
    <row r="823" spans="23:23" ht="12.75" customHeight="1" x14ac:dyDescent="0.2">
      <c r="W823" s="184"/>
    </row>
    <row r="824" spans="23:23" ht="12.75" customHeight="1" x14ac:dyDescent="0.2">
      <c r="W824" s="184"/>
    </row>
    <row r="825" spans="23:23" ht="12.75" customHeight="1" x14ac:dyDescent="0.2">
      <c r="W825" s="184"/>
    </row>
    <row r="826" spans="23:23" ht="12.75" customHeight="1" x14ac:dyDescent="0.2">
      <c r="W826" s="184"/>
    </row>
    <row r="827" spans="23:23" ht="12.75" customHeight="1" x14ac:dyDescent="0.2">
      <c r="W827" s="184"/>
    </row>
    <row r="828" spans="23:23" ht="12.75" customHeight="1" x14ac:dyDescent="0.2">
      <c r="W828" s="184"/>
    </row>
    <row r="829" spans="23:23" ht="12.75" customHeight="1" x14ac:dyDescent="0.2">
      <c r="W829" s="184"/>
    </row>
    <row r="830" spans="23:23" ht="12.75" customHeight="1" x14ac:dyDescent="0.2">
      <c r="W830" s="184"/>
    </row>
    <row r="831" spans="23:23" ht="12.75" customHeight="1" x14ac:dyDescent="0.2">
      <c r="W831" s="184"/>
    </row>
    <row r="832" spans="23:23" ht="12.75" customHeight="1" x14ac:dyDescent="0.2">
      <c r="W832" s="184"/>
    </row>
    <row r="833" spans="23:23" ht="12.75" customHeight="1" x14ac:dyDescent="0.2">
      <c r="W833" s="184"/>
    </row>
    <row r="834" spans="23:23" ht="12.75" customHeight="1" x14ac:dyDescent="0.2">
      <c r="W834" s="184"/>
    </row>
    <row r="835" spans="23:23" ht="12.75" customHeight="1" x14ac:dyDescent="0.2">
      <c r="W835" s="184"/>
    </row>
    <row r="836" spans="23:23" ht="12.75" customHeight="1" x14ac:dyDescent="0.2">
      <c r="W836" s="184"/>
    </row>
    <row r="837" spans="23:23" ht="12.75" customHeight="1" x14ac:dyDescent="0.2">
      <c r="W837" s="184"/>
    </row>
    <row r="838" spans="23:23" ht="12.75" customHeight="1" x14ac:dyDescent="0.2">
      <c r="W838" s="184"/>
    </row>
    <row r="839" spans="23:23" ht="12.75" customHeight="1" x14ac:dyDescent="0.2">
      <c r="W839" s="184"/>
    </row>
    <row r="840" spans="23:23" ht="12.75" customHeight="1" x14ac:dyDescent="0.2">
      <c r="W840" s="184"/>
    </row>
    <row r="841" spans="23:23" ht="12.75" customHeight="1" x14ac:dyDescent="0.2">
      <c r="W841" s="184"/>
    </row>
    <row r="842" spans="23:23" ht="12.75" customHeight="1" x14ac:dyDescent="0.2">
      <c r="W842" s="184"/>
    </row>
    <row r="843" spans="23:23" ht="12.75" customHeight="1" x14ac:dyDescent="0.2">
      <c r="W843" s="184"/>
    </row>
    <row r="844" spans="23:23" ht="12.75" customHeight="1" x14ac:dyDescent="0.2">
      <c r="W844" s="184"/>
    </row>
    <row r="845" spans="23:23" ht="12.75" customHeight="1" x14ac:dyDescent="0.2">
      <c r="W845" s="184"/>
    </row>
    <row r="846" spans="23:23" ht="12.75" customHeight="1" x14ac:dyDescent="0.2">
      <c r="W846" s="184"/>
    </row>
    <row r="847" spans="23:23" ht="12.75" customHeight="1" x14ac:dyDescent="0.2">
      <c r="W847" s="184"/>
    </row>
    <row r="848" spans="23:23" ht="12.75" customHeight="1" x14ac:dyDescent="0.2">
      <c r="W848" s="184"/>
    </row>
    <row r="849" spans="23:23" ht="12.75" customHeight="1" x14ac:dyDescent="0.2">
      <c r="W849" s="184"/>
    </row>
    <row r="850" spans="23:23" ht="12.75" customHeight="1" x14ac:dyDescent="0.2">
      <c r="W850" s="184"/>
    </row>
    <row r="851" spans="23:23" ht="12.75" customHeight="1" x14ac:dyDescent="0.2">
      <c r="W851" s="184"/>
    </row>
    <row r="852" spans="23:23" ht="12.75" customHeight="1" x14ac:dyDescent="0.2">
      <c r="W852" s="184"/>
    </row>
    <row r="853" spans="23:23" ht="12.75" customHeight="1" x14ac:dyDescent="0.2">
      <c r="W853" s="184"/>
    </row>
    <row r="854" spans="23:23" ht="12.75" customHeight="1" x14ac:dyDescent="0.2">
      <c r="W854" s="184"/>
    </row>
    <row r="855" spans="23:23" ht="12.75" customHeight="1" x14ac:dyDescent="0.2">
      <c r="W855" s="184"/>
    </row>
    <row r="856" spans="23:23" ht="12.75" customHeight="1" x14ac:dyDescent="0.2">
      <c r="W856" s="184"/>
    </row>
    <row r="857" spans="23:23" ht="12.75" customHeight="1" x14ac:dyDescent="0.2">
      <c r="W857" s="184"/>
    </row>
    <row r="858" spans="23:23" ht="12.75" customHeight="1" x14ac:dyDescent="0.2">
      <c r="W858" s="184"/>
    </row>
    <row r="859" spans="23:23" ht="12.75" customHeight="1" x14ac:dyDescent="0.2">
      <c r="W859" s="184"/>
    </row>
    <row r="860" spans="23:23" ht="12.75" customHeight="1" x14ac:dyDescent="0.2">
      <c r="W860" s="184"/>
    </row>
    <row r="861" spans="23:23" ht="12.75" customHeight="1" x14ac:dyDescent="0.2">
      <c r="W861" s="184"/>
    </row>
    <row r="862" spans="23:23" ht="12.75" customHeight="1" x14ac:dyDescent="0.2">
      <c r="W862" s="184"/>
    </row>
    <row r="863" spans="23:23" ht="12.75" customHeight="1" x14ac:dyDescent="0.2">
      <c r="W863" s="184"/>
    </row>
    <row r="864" spans="23:23" ht="12.75" customHeight="1" x14ac:dyDescent="0.2">
      <c r="W864" s="184"/>
    </row>
    <row r="865" spans="23:23" ht="12.75" customHeight="1" x14ac:dyDescent="0.2">
      <c r="W865" s="184"/>
    </row>
    <row r="866" spans="23:23" ht="12.75" customHeight="1" x14ac:dyDescent="0.2">
      <c r="W866" s="184"/>
    </row>
    <row r="867" spans="23:23" ht="12.75" customHeight="1" x14ac:dyDescent="0.2">
      <c r="W867" s="184"/>
    </row>
    <row r="868" spans="23:23" ht="12.75" customHeight="1" x14ac:dyDescent="0.2">
      <c r="W868" s="184"/>
    </row>
    <row r="869" spans="23:23" ht="12.75" customHeight="1" x14ac:dyDescent="0.2">
      <c r="W869" s="184"/>
    </row>
    <row r="870" spans="23:23" ht="12.75" customHeight="1" x14ac:dyDescent="0.2">
      <c r="W870" s="184"/>
    </row>
    <row r="871" spans="23:23" ht="12.75" customHeight="1" x14ac:dyDescent="0.2">
      <c r="W871" s="184"/>
    </row>
    <row r="872" spans="23:23" ht="12.75" customHeight="1" x14ac:dyDescent="0.2">
      <c r="W872" s="184"/>
    </row>
    <row r="873" spans="23:23" ht="12.75" customHeight="1" x14ac:dyDescent="0.2">
      <c r="W873" s="184"/>
    </row>
    <row r="874" spans="23:23" ht="12.75" customHeight="1" x14ac:dyDescent="0.2">
      <c r="W874" s="184"/>
    </row>
    <row r="875" spans="23:23" ht="12.75" customHeight="1" x14ac:dyDescent="0.2">
      <c r="W875" s="184"/>
    </row>
    <row r="876" spans="23:23" ht="12.75" customHeight="1" x14ac:dyDescent="0.2">
      <c r="W876" s="184"/>
    </row>
    <row r="877" spans="23:23" ht="12.75" customHeight="1" x14ac:dyDescent="0.2">
      <c r="W877" s="184"/>
    </row>
    <row r="878" spans="23:23" ht="12.75" customHeight="1" x14ac:dyDescent="0.2">
      <c r="W878" s="184"/>
    </row>
    <row r="879" spans="23:23" ht="12.75" customHeight="1" x14ac:dyDescent="0.2">
      <c r="W879" s="184"/>
    </row>
    <row r="880" spans="23:23" ht="12.75" customHeight="1" x14ac:dyDescent="0.2">
      <c r="W880" s="184"/>
    </row>
    <row r="881" spans="23:23" ht="12.75" customHeight="1" x14ac:dyDescent="0.2">
      <c r="W881" s="184"/>
    </row>
    <row r="882" spans="23:23" ht="12.75" customHeight="1" x14ac:dyDescent="0.2">
      <c r="W882" s="184"/>
    </row>
    <row r="883" spans="23:23" ht="12.75" customHeight="1" x14ac:dyDescent="0.2">
      <c r="W883" s="184"/>
    </row>
    <row r="884" spans="23:23" ht="12.75" customHeight="1" x14ac:dyDescent="0.2">
      <c r="W884" s="184"/>
    </row>
    <row r="885" spans="23:23" ht="12.75" customHeight="1" x14ac:dyDescent="0.2">
      <c r="W885" s="184"/>
    </row>
    <row r="886" spans="23:23" ht="12.75" customHeight="1" x14ac:dyDescent="0.2">
      <c r="W886" s="184"/>
    </row>
    <row r="887" spans="23:23" ht="12.75" customHeight="1" x14ac:dyDescent="0.2">
      <c r="W887" s="184"/>
    </row>
    <row r="888" spans="23:23" ht="12.75" customHeight="1" x14ac:dyDescent="0.2">
      <c r="W888" s="184"/>
    </row>
    <row r="889" spans="23:23" ht="12.75" customHeight="1" x14ac:dyDescent="0.2">
      <c r="W889" s="184"/>
    </row>
    <row r="890" spans="23:23" ht="12.75" customHeight="1" x14ac:dyDescent="0.2">
      <c r="W890" s="184"/>
    </row>
    <row r="891" spans="23:23" ht="12.75" customHeight="1" x14ac:dyDescent="0.2">
      <c r="W891" s="184"/>
    </row>
    <row r="892" spans="23:23" ht="12.75" customHeight="1" x14ac:dyDescent="0.2">
      <c r="W892" s="184"/>
    </row>
    <row r="893" spans="23:23" ht="12.75" customHeight="1" x14ac:dyDescent="0.2">
      <c r="W893" s="184"/>
    </row>
    <row r="894" spans="23:23" ht="12.75" customHeight="1" x14ac:dyDescent="0.2">
      <c r="W894" s="184"/>
    </row>
    <row r="895" spans="23:23" ht="12.75" customHeight="1" x14ac:dyDescent="0.2">
      <c r="W895" s="184"/>
    </row>
    <row r="896" spans="23:23" ht="12.75" customHeight="1" x14ac:dyDescent="0.2">
      <c r="W896" s="184"/>
    </row>
    <row r="897" spans="23:23" ht="12.75" customHeight="1" x14ac:dyDescent="0.2">
      <c r="W897" s="184"/>
    </row>
    <row r="898" spans="23:23" ht="12.75" customHeight="1" x14ac:dyDescent="0.2">
      <c r="W898" s="184"/>
    </row>
    <row r="899" spans="23:23" ht="12.75" customHeight="1" x14ac:dyDescent="0.2">
      <c r="W899" s="184"/>
    </row>
    <row r="900" spans="23:23" ht="12.75" customHeight="1" x14ac:dyDescent="0.2">
      <c r="W900" s="184"/>
    </row>
    <row r="901" spans="23:23" ht="12.75" customHeight="1" x14ac:dyDescent="0.2">
      <c r="W901" s="184"/>
    </row>
    <row r="902" spans="23:23" ht="12.75" customHeight="1" x14ac:dyDescent="0.2">
      <c r="W902" s="184"/>
    </row>
    <row r="903" spans="23:23" ht="12.75" customHeight="1" x14ac:dyDescent="0.2">
      <c r="W903" s="184"/>
    </row>
    <row r="904" spans="23:23" ht="12.75" customHeight="1" x14ac:dyDescent="0.2">
      <c r="W904" s="184"/>
    </row>
    <row r="905" spans="23:23" ht="12.75" customHeight="1" x14ac:dyDescent="0.2">
      <c r="W905" s="184"/>
    </row>
    <row r="906" spans="23:23" ht="12.75" customHeight="1" x14ac:dyDescent="0.2">
      <c r="W906" s="184"/>
    </row>
    <row r="907" spans="23:23" ht="12.75" customHeight="1" x14ac:dyDescent="0.2">
      <c r="W907" s="184"/>
    </row>
    <row r="908" spans="23:23" ht="12.75" customHeight="1" x14ac:dyDescent="0.2">
      <c r="W908" s="184"/>
    </row>
    <row r="909" spans="23:23" ht="12.75" customHeight="1" x14ac:dyDescent="0.2">
      <c r="W909" s="184"/>
    </row>
    <row r="910" spans="23:23" ht="12.75" customHeight="1" x14ac:dyDescent="0.2">
      <c r="W910" s="184"/>
    </row>
    <row r="911" spans="23:23" ht="12.75" customHeight="1" x14ac:dyDescent="0.2">
      <c r="W911" s="184"/>
    </row>
    <row r="912" spans="23:23" ht="12.75" customHeight="1" x14ac:dyDescent="0.2">
      <c r="W912" s="184"/>
    </row>
    <row r="913" spans="23:23" ht="12.75" customHeight="1" x14ac:dyDescent="0.2">
      <c r="W913" s="184"/>
    </row>
    <row r="914" spans="23:23" ht="12.75" customHeight="1" x14ac:dyDescent="0.2">
      <c r="W914" s="184"/>
    </row>
    <row r="915" spans="23:23" ht="12.75" customHeight="1" x14ac:dyDescent="0.2">
      <c r="W915" s="184"/>
    </row>
    <row r="916" spans="23:23" ht="12.75" customHeight="1" x14ac:dyDescent="0.2">
      <c r="W916" s="184"/>
    </row>
    <row r="917" spans="23:23" ht="12.75" customHeight="1" x14ac:dyDescent="0.2">
      <c r="W917" s="184"/>
    </row>
    <row r="918" spans="23:23" ht="12.75" customHeight="1" x14ac:dyDescent="0.2">
      <c r="W918" s="184"/>
    </row>
    <row r="919" spans="23:23" ht="12.75" customHeight="1" x14ac:dyDescent="0.2">
      <c r="W919" s="184"/>
    </row>
    <row r="920" spans="23:23" ht="12.75" customHeight="1" x14ac:dyDescent="0.2">
      <c r="W920" s="184"/>
    </row>
    <row r="921" spans="23:23" ht="12.75" customHeight="1" x14ac:dyDescent="0.2">
      <c r="W921" s="184"/>
    </row>
    <row r="922" spans="23:23" ht="12.75" customHeight="1" x14ac:dyDescent="0.2">
      <c r="W922" s="184"/>
    </row>
    <row r="923" spans="23:23" ht="12.75" customHeight="1" x14ac:dyDescent="0.2">
      <c r="W923" s="184"/>
    </row>
    <row r="924" spans="23:23" ht="12.75" customHeight="1" x14ac:dyDescent="0.2">
      <c r="W924" s="184"/>
    </row>
    <row r="925" spans="23:23" ht="12.75" customHeight="1" x14ac:dyDescent="0.2">
      <c r="W925" s="184"/>
    </row>
    <row r="926" spans="23:23" ht="12.75" customHeight="1" x14ac:dyDescent="0.2">
      <c r="W926" s="184"/>
    </row>
    <row r="927" spans="23:23" ht="12.75" customHeight="1" x14ac:dyDescent="0.2">
      <c r="W927" s="184"/>
    </row>
    <row r="928" spans="23:23" ht="12.75" customHeight="1" x14ac:dyDescent="0.2">
      <c r="W928" s="184"/>
    </row>
    <row r="929" spans="23:23" ht="12.75" customHeight="1" x14ac:dyDescent="0.2">
      <c r="W929" s="184"/>
    </row>
    <row r="930" spans="23:23" ht="12.75" customHeight="1" x14ac:dyDescent="0.2">
      <c r="W930" s="184"/>
    </row>
    <row r="931" spans="23:23" ht="12.75" customHeight="1" x14ac:dyDescent="0.2">
      <c r="W931" s="184"/>
    </row>
    <row r="932" spans="23:23" ht="12.75" customHeight="1" x14ac:dyDescent="0.2">
      <c r="W932" s="184"/>
    </row>
    <row r="933" spans="23:23" ht="12.75" customHeight="1" x14ac:dyDescent="0.2">
      <c r="W933" s="184"/>
    </row>
    <row r="934" spans="23:23" ht="12.75" customHeight="1" x14ac:dyDescent="0.2">
      <c r="W934" s="184"/>
    </row>
    <row r="935" spans="23:23" ht="12.75" customHeight="1" x14ac:dyDescent="0.2">
      <c r="W935" s="184"/>
    </row>
    <row r="936" spans="23:23" ht="12.75" customHeight="1" x14ac:dyDescent="0.2">
      <c r="W936" s="184"/>
    </row>
    <row r="937" spans="23:23" ht="12.75" customHeight="1" x14ac:dyDescent="0.2">
      <c r="W937" s="184"/>
    </row>
    <row r="938" spans="23:23" ht="12.75" customHeight="1" x14ac:dyDescent="0.2">
      <c r="W938" s="184"/>
    </row>
    <row r="939" spans="23:23" ht="12.75" customHeight="1" x14ac:dyDescent="0.2">
      <c r="W939" s="184"/>
    </row>
    <row r="940" spans="23:23" ht="12.75" customHeight="1" x14ac:dyDescent="0.2">
      <c r="W940" s="184"/>
    </row>
    <row r="941" spans="23:23" ht="12.75" customHeight="1" x14ac:dyDescent="0.2">
      <c r="W941" s="184"/>
    </row>
    <row r="942" spans="23:23" ht="12.75" customHeight="1" x14ac:dyDescent="0.2">
      <c r="W942" s="184"/>
    </row>
    <row r="943" spans="23:23" ht="12.75" customHeight="1" x14ac:dyDescent="0.2">
      <c r="W943" s="184"/>
    </row>
    <row r="944" spans="23:23" ht="12.75" customHeight="1" x14ac:dyDescent="0.2">
      <c r="W944" s="184"/>
    </row>
    <row r="945" spans="23:23" ht="12.75" customHeight="1" x14ac:dyDescent="0.2">
      <c r="W945" s="184"/>
    </row>
    <row r="946" spans="23:23" ht="12.75" customHeight="1" x14ac:dyDescent="0.2">
      <c r="W946" s="184"/>
    </row>
    <row r="947" spans="23:23" ht="12.75" customHeight="1" x14ac:dyDescent="0.2">
      <c r="W947" s="184"/>
    </row>
    <row r="948" spans="23:23" ht="12.75" customHeight="1" x14ac:dyDescent="0.2">
      <c r="W948" s="184"/>
    </row>
    <row r="949" spans="23:23" ht="12.75" customHeight="1" x14ac:dyDescent="0.2">
      <c r="W949" s="184"/>
    </row>
    <row r="950" spans="23:23" ht="12.75" customHeight="1" x14ac:dyDescent="0.2">
      <c r="W950" s="184"/>
    </row>
    <row r="951" spans="23:23" ht="12.75" customHeight="1" x14ac:dyDescent="0.2">
      <c r="W951" s="184"/>
    </row>
    <row r="952" spans="23:23" ht="12.75" customHeight="1" x14ac:dyDescent="0.2">
      <c r="W952" s="184"/>
    </row>
    <row r="953" spans="23:23" ht="12.75" customHeight="1" x14ac:dyDescent="0.2">
      <c r="W953" s="184"/>
    </row>
    <row r="954" spans="23:23" ht="12.75" customHeight="1" x14ac:dyDescent="0.2">
      <c r="W954" s="184"/>
    </row>
    <row r="955" spans="23:23" ht="12.75" customHeight="1" x14ac:dyDescent="0.2">
      <c r="W955" s="184"/>
    </row>
    <row r="956" spans="23:23" ht="12.75" customHeight="1" x14ac:dyDescent="0.2">
      <c r="W956" s="184"/>
    </row>
    <row r="957" spans="23:23" ht="12.75" customHeight="1" x14ac:dyDescent="0.2">
      <c r="W957" s="184"/>
    </row>
    <row r="958" spans="23:23" ht="12.75" customHeight="1" x14ac:dyDescent="0.2">
      <c r="W958" s="184"/>
    </row>
    <row r="959" spans="23:23" ht="12.75" customHeight="1" x14ac:dyDescent="0.2">
      <c r="W959" s="184"/>
    </row>
    <row r="960" spans="23:23" ht="12.75" customHeight="1" x14ac:dyDescent="0.2">
      <c r="W960" s="184"/>
    </row>
    <row r="961" spans="23:23" ht="12.75" customHeight="1" x14ac:dyDescent="0.2">
      <c r="W961" s="184"/>
    </row>
    <row r="962" spans="23:23" ht="12.75" customHeight="1" x14ac:dyDescent="0.2">
      <c r="W962" s="184"/>
    </row>
    <row r="963" spans="23:23" ht="12.75" customHeight="1" x14ac:dyDescent="0.2">
      <c r="W963" s="184"/>
    </row>
    <row r="964" spans="23:23" ht="12.75" customHeight="1" x14ac:dyDescent="0.2">
      <c r="W964" s="184"/>
    </row>
    <row r="965" spans="23:23" ht="12.75" customHeight="1" x14ac:dyDescent="0.2">
      <c r="W965" s="184"/>
    </row>
    <row r="966" spans="23:23" ht="12.75" customHeight="1" x14ac:dyDescent="0.2">
      <c r="W966" s="184"/>
    </row>
    <row r="967" spans="23:23" ht="12.75" customHeight="1" x14ac:dyDescent="0.2">
      <c r="W967" s="184"/>
    </row>
    <row r="968" spans="23:23" ht="12.75" customHeight="1" x14ac:dyDescent="0.2">
      <c r="W968" s="184"/>
    </row>
    <row r="969" spans="23:23" ht="12.75" customHeight="1" x14ac:dyDescent="0.2">
      <c r="W969" s="184"/>
    </row>
    <row r="970" spans="23:23" ht="12.75" customHeight="1" x14ac:dyDescent="0.2">
      <c r="W970" s="184"/>
    </row>
    <row r="971" spans="23:23" ht="12.75" customHeight="1" x14ac:dyDescent="0.2">
      <c r="W971" s="184"/>
    </row>
    <row r="972" spans="23:23" ht="12.75" customHeight="1" x14ac:dyDescent="0.2">
      <c r="W972" s="184"/>
    </row>
    <row r="973" spans="23:23" ht="12.75" customHeight="1" x14ac:dyDescent="0.2">
      <c r="W973" s="184"/>
    </row>
    <row r="974" spans="23:23" ht="12.75" customHeight="1" x14ac:dyDescent="0.2">
      <c r="W974" s="184"/>
    </row>
    <row r="975" spans="23:23" ht="12.75" customHeight="1" x14ac:dyDescent="0.2">
      <c r="W975" s="184"/>
    </row>
    <row r="976" spans="23:23" ht="12.75" customHeight="1" x14ac:dyDescent="0.2">
      <c r="W976" s="184"/>
    </row>
    <row r="977" spans="23:23" ht="12.75" customHeight="1" x14ac:dyDescent="0.2">
      <c r="W977" s="184"/>
    </row>
    <row r="978" spans="23:23" ht="12.75" customHeight="1" x14ac:dyDescent="0.2">
      <c r="W978" s="184"/>
    </row>
    <row r="979" spans="23:23" ht="12.75" customHeight="1" x14ac:dyDescent="0.2">
      <c r="W979" s="184"/>
    </row>
    <row r="980" spans="23:23" ht="12.75" customHeight="1" x14ac:dyDescent="0.2">
      <c r="W980" s="184"/>
    </row>
    <row r="981" spans="23:23" ht="12.75" customHeight="1" x14ac:dyDescent="0.2">
      <c r="W981" s="184"/>
    </row>
    <row r="982" spans="23:23" ht="12.75" customHeight="1" x14ac:dyDescent="0.2">
      <c r="W982" s="184"/>
    </row>
    <row r="983" spans="23:23" ht="12.75" customHeight="1" x14ac:dyDescent="0.2">
      <c r="W983" s="184"/>
    </row>
    <row r="984" spans="23:23" ht="12.75" customHeight="1" x14ac:dyDescent="0.2">
      <c r="W984" s="184"/>
    </row>
    <row r="985" spans="23:23" ht="12.75" customHeight="1" x14ac:dyDescent="0.2">
      <c r="W985" s="184"/>
    </row>
    <row r="986" spans="23:23" ht="12.75" customHeight="1" x14ac:dyDescent="0.2">
      <c r="W986" s="184"/>
    </row>
    <row r="987" spans="23:23" ht="12.75" customHeight="1" x14ac:dyDescent="0.2">
      <c r="W987" s="184"/>
    </row>
    <row r="988" spans="23:23" ht="12.75" customHeight="1" x14ac:dyDescent="0.2">
      <c r="W988" s="184"/>
    </row>
    <row r="989" spans="23:23" ht="12.75" customHeight="1" x14ac:dyDescent="0.2">
      <c r="W989" s="184"/>
    </row>
    <row r="990" spans="23:23" ht="12.75" customHeight="1" x14ac:dyDescent="0.2">
      <c r="W990" s="184"/>
    </row>
    <row r="991" spans="23:23" ht="12.75" customHeight="1" x14ac:dyDescent="0.2">
      <c r="W991" s="184"/>
    </row>
    <row r="992" spans="23:23" ht="12.75" customHeight="1" x14ac:dyDescent="0.2">
      <c r="W992" s="184"/>
    </row>
    <row r="993" spans="23:23" ht="12.75" customHeight="1" x14ac:dyDescent="0.2">
      <c r="W993" s="184"/>
    </row>
    <row r="994" spans="23:23" ht="12.75" customHeight="1" x14ac:dyDescent="0.2">
      <c r="W994" s="184"/>
    </row>
    <row r="995" spans="23:23" ht="12.75" customHeight="1" x14ac:dyDescent="0.2">
      <c r="W995" s="184"/>
    </row>
    <row r="996" spans="23:23" ht="12.75" customHeight="1" x14ac:dyDescent="0.2">
      <c r="W996" s="184"/>
    </row>
    <row r="997" spans="23:23" ht="12.75" customHeight="1" x14ac:dyDescent="0.2">
      <c r="W997" s="184"/>
    </row>
    <row r="998" spans="23:23" ht="12.75" customHeight="1" x14ac:dyDescent="0.2">
      <c r="W998" s="184"/>
    </row>
    <row r="999" spans="23:23" ht="12.75" customHeight="1" x14ac:dyDescent="0.2">
      <c r="W999" s="184"/>
    </row>
    <row r="1000" spans="23:23" ht="12.75" customHeight="1" x14ac:dyDescent="0.2">
      <c r="W1000" s="184"/>
    </row>
    <row r="1001" spans="23:23" ht="12.75" customHeight="1" x14ac:dyDescent="0.2">
      <c r="W1001" s="184"/>
    </row>
    <row r="1002" spans="23:23" ht="12.75" customHeight="1" x14ac:dyDescent="0.2">
      <c r="W1002" s="184"/>
    </row>
    <row r="1003" spans="23:23" ht="12.75" customHeight="1" x14ac:dyDescent="0.2">
      <c r="W1003" s="184"/>
    </row>
    <row r="1004" spans="23:23" ht="12.75" customHeight="1" x14ac:dyDescent="0.2">
      <c r="W1004" s="184"/>
    </row>
    <row r="1005" spans="23:23" ht="12.75" customHeight="1" x14ac:dyDescent="0.2">
      <c r="W1005" s="184"/>
    </row>
    <row r="1006" spans="23:23" ht="12.75" customHeight="1" x14ac:dyDescent="0.2">
      <c r="W1006" s="184"/>
    </row>
    <row r="1007" spans="23:23" ht="12.75" customHeight="1" x14ac:dyDescent="0.2">
      <c r="W1007" s="184"/>
    </row>
    <row r="1008" spans="23:23" ht="12.75" customHeight="1" x14ac:dyDescent="0.2">
      <c r="W1008" s="184"/>
    </row>
    <row r="1009" spans="23:23" ht="12.75" customHeight="1" x14ac:dyDescent="0.2">
      <c r="W1009" s="184"/>
    </row>
    <row r="1010" spans="23:23" ht="12.75" customHeight="1" x14ac:dyDescent="0.2">
      <c r="W1010" s="184"/>
    </row>
    <row r="1011" spans="23:23" ht="12.75" customHeight="1" x14ac:dyDescent="0.2">
      <c r="W1011" s="184"/>
    </row>
    <row r="1012" spans="23:23" ht="12.75" customHeight="1" x14ac:dyDescent="0.2">
      <c r="W1012" s="184"/>
    </row>
    <row r="1013" spans="23:23" ht="12.75" customHeight="1" x14ac:dyDescent="0.2">
      <c r="W1013" s="184"/>
    </row>
    <row r="1014" spans="23:23" ht="12.75" customHeight="1" x14ac:dyDescent="0.2">
      <c r="W1014" s="184"/>
    </row>
    <row r="1015" spans="23:23" ht="12.75" customHeight="1" x14ac:dyDescent="0.2">
      <c r="W1015" s="184"/>
    </row>
    <row r="1016" spans="23:23" ht="12.75" customHeight="1" x14ac:dyDescent="0.2">
      <c r="W1016" s="184"/>
    </row>
    <row r="1017" spans="23:23" ht="12.75" customHeight="1" x14ac:dyDescent="0.2">
      <c r="W1017" s="184"/>
    </row>
    <row r="1018" spans="23:23" ht="12.75" customHeight="1" x14ac:dyDescent="0.2">
      <c r="W1018" s="184"/>
    </row>
    <row r="1019" spans="23:23" ht="12.75" customHeight="1" x14ac:dyDescent="0.2">
      <c r="W1019" s="184"/>
    </row>
    <row r="1020" spans="23:23" ht="12.75" customHeight="1" x14ac:dyDescent="0.2">
      <c r="W1020" s="184"/>
    </row>
    <row r="1021" spans="23:23" ht="12.75" customHeight="1" x14ac:dyDescent="0.2">
      <c r="W1021" s="184"/>
    </row>
    <row r="1022" spans="23:23" ht="12.75" customHeight="1" x14ac:dyDescent="0.2">
      <c r="W1022" s="184"/>
    </row>
    <row r="1023" spans="23:23" ht="12.75" customHeight="1" x14ac:dyDescent="0.2">
      <c r="W1023" s="184"/>
    </row>
    <row r="1024" spans="23:23" ht="12.75" customHeight="1" x14ac:dyDescent="0.2">
      <c r="W1024" s="184"/>
    </row>
    <row r="1025" spans="23:23" ht="12.75" customHeight="1" x14ac:dyDescent="0.2">
      <c r="W1025" s="184"/>
    </row>
    <row r="1026" spans="23:23" ht="12.75" customHeight="1" x14ac:dyDescent="0.2">
      <c r="W1026" s="184"/>
    </row>
    <row r="1027" spans="23:23" ht="12.75" customHeight="1" x14ac:dyDescent="0.2">
      <c r="W1027" s="184"/>
    </row>
    <row r="1028" spans="23:23" ht="12.75" customHeight="1" x14ac:dyDescent="0.2">
      <c r="W1028" s="184"/>
    </row>
    <row r="1029" spans="23:23" ht="12.75" customHeight="1" x14ac:dyDescent="0.2">
      <c r="W1029" s="184"/>
    </row>
    <row r="1030" spans="23:23" ht="12.75" customHeight="1" x14ac:dyDescent="0.2">
      <c r="W1030" s="184"/>
    </row>
  </sheetData>
  <autoFilter ref="A1:AI128"/>
  <sortState ref="A2:AGA141">
    <sortCondition ref="O2:O141"/>
  </sortState>
  <conditionalFormatting sqref="A195:A268 A121:A126 A2:A47">
    <cfRule type="containsText" dxfId="364" priority="81" stopIfTrue="1" operator="containsText" text="▲">
      <formula>NOT(ISERROR(SEARCH("▲", A2)))</formula>
    </cfRule>
    <cfRule type="containsText" dxfId="363" priority="82" stopIfTrue="1" operator="containsText" text="▼">
      <formula>NOT(ISERROR(SEARCH("▼", A2)))</formula>
    </cfRule>
    <cfRule type="containsText" dxfId="362" priority="83" stopIfTrue="1" operator="containsText" text="■">
      <formula>NOT(ISERROR(SEARCH("■", A2)))</formula>
    </cfRule>
    <cfRule type="containsText" dxfId="361" priority="84" stopIfTrue="1" operator="containsText" text="◄">
      <formula>NOT(ISERROR(SEARCH("◄", A2)))</formula>
    </cfRule>
    <cfRule type="containsText" dxfId="360" priority="85" stopIfTrue="1" operator="containsText" text="►">
      <formula>NOT(ISERROR(SEARCH("►", A2)))</formula>
    </cfRule>
  </conditionalFormatting>
  <conditionalFormatting sqref="A48">
    <cfRule type="containsText" dxfId="359" priority="71" stopIfTrue="1" operator="containsText" text="▲">
      <formula>NOT(ISERROR(SEARCH("▲", A48)))</formula>
    </cfRule>
    <cfRule type="containsText" dxfId="358" priority="72" stopIfTrue="1" operator="containsText" text="▼">
      <formula>NOT(ISERROR(SEARCH("▼", A48)))</formula>
    </cfRule>
    <cfRule type="containsText" dxfId="357" priority="73" stopIfTrue="1" operator="containsText" text="■">
      <formula>NOT(ISERROR(SEARCH("■", A48)))</formula>
    </cfRule>
    <cfRule type="containsText" dxfId="356" priority="74" stopIfTrue="1" operator="containsText" text="◄">
      <formula>NOT(ISERROR(SEARCH("◄", A48)))</formula>
    </cfRule>
    <cfRule type="containsText" dxfId="355" priority="75" stopIfTrue="1" operator="containsText" text="►">
      <formula>NOT(ISERROR(SEARCH("►", A48)))</formula>
    </cfRule>
  </conditionalFormatting>
  <conditionalFormatting sqref="A49:A119">
    <cfRule type="containsText" dxfId="354" priority="66" stopIfTrue="1" operator="containsText" text="▲">
      <formula>NOT(ISERROR(SEARCH("▲", A49)))</formula>
    </cfRule>
    <cfRule type="containsText" dxfId="353" priority="67" stopIfTrue="1" operator="containsText" text="▼">
      <formula>NOT(ISERROR(SEARCH("▼", A49)))</formula>
    </cfRule>
    <cfRule type="containsText" dxfId="352" priority="68" stopIfTrue="1" operator="containsText" text="■">
      <formula>NOT(ISERROR(SEARCH("■", A49)))</formula>
    </cfRule>
    <cfRule type="containsText" dxfId="351" priority="69" stopIfTrue="1" operator="containsText" text="◄">
      <formula>NOT(ISERROR(SEARCH("◄", A49)))</formula>
    </cfRule>
    <cfRule type="containsText" dxfId="350" priority="70" stopIfTrue="1" operator="containsText" text="►">
      <formula>NOT(ISERROR(SEARCH("►", A49)))</formula>
    </cfRule>
  </conditionalFormatting>
  <conditionalFormatting sqref="A120">
    <cfRule type="containsText" dxfId="349" priority="61" stopIfTrue="1" operator="containsText" text="▲">
      <formula>NOT(ISERROR(SEARCH("▲", A120)))</formula>
    </cfRule>
    <cfRule type="containsText" dxfId="348" priority="62" stopIfTrue="1" operator="containsText" text="▼">
      <formula>NOT(ISERROR(SEARCH("▼", A120)))</formula>
    </cfRule>
    <cfRule type="containsText" dxfId="347" priority="63" stopIfTrue="1" operator="containsText" text="■">
      <formula>NOT(ISERROR(SEARCH("■", A120)))</formula>
    </cfRule>
    <cfRule type="containsText" dxfId="346" priority="64" stopIfTrue="1" operator="containsText" text="◄">
      <formula>NOT(ISERROR(SEARCH("◄", A120)))</formula>
    </cfRule>
    <cfRule type="containsText" dxfId="345" priority="65" stopIfTrue="1" operator="containsText" text="►">
      <formula>NOT(ISERROR(SEARCH("►", A120)))</formula>
    </cfRule>
  </conditionalFormatting>
  <conditionalFormatting sqref="A128">
    <cfRule type="containsText" dxfId="344" priority="56" stopIfTrue="1" operator="containsText" text="▲">
      <formula>NOT(ISERROR(SEARCH("▲", A128)))</formula>
    </cfRule>
    <cfRule type="containsText" dxfId="343" priority="57" stopIfTrue="1" operator="containsText" text="▼">
      <formula>NOT(ISERROR(SEARCH("▼", A128)))</formula>
    </cfRule>
    <cfRule type="containsText" dxfId="342" priority="58" stopIfTrue="1" operator="containsText" text="■">
      <formula>NOT(ISERROR(SEARCH("■", A128)))</formula>
    </cfRule>
    <cfRule type="containsText" dxfId="341" priority="59" stopIfTrue="1" operator="containsText" text="◄">
      <formula>NOT(ISERROR(SEARCH("◄", A128)))</formula>
    </cfRule>
    <cfRule type="containsText" dxfId="340" priority="60" stopIfTrue="1" operator="containsText" text="►">
      <formula>NOT(ISERROR(SEARCH("►", A128)))</formula>
    </cfRule>
  </conditionalFormatting>
  <conditionalFormatting sqref="A129">
    <cfRule type="containsText" dxfId="339" priority="51" stopIfTrue="1" operator="containsText" text="▲">
      <formula>NOT(ISERROR(SEARCH("▲", A129)))</formula>
    </cfRule>
    <cfRule type="containsText" dxfId="338" priority="52" stopIfTrue="1" operator="containsText" text="▼">
      <formula>NOT(ISERROR(SEARCH("▼", A129)))</formula>
    </cfRule>
    <cfRule type="containsText" dxfId="337" priority="53" stopIfTrue="1" operator="containsText" text="■">
      <formula>NOT(ISERROR(SEARCH("■", A129)))</formula>
    </cfRule>
    <cfRule type="containsText" dxfId="336" priority="54" stopIfTrue="1" operator="containsText" text="◄">
      <formula>NOT(ISERROR(SEARCH("◄", A129)))</formula>
    </cfRule>
    <cfRule type="containsText" dxfId="335" priority="55" stopIfTrue="1" operator="containsText" text="►">
      <formula>NOT(ISERROR(SEARCH("►", A129)))</formula>
    </cfRule>
  </conditionalFormatting>
  <conditionalFormatting sqref="A133">
    <cfRule type="containsText" dxfId="334" priority="31" stopIfTrue="1" operator="containsText" text="▲">
      <formula>NOT(ISERROR(SEARCH("▲", A133)))</formula>
    </cfRule>
    <cfRule type="containsText" dxfId="333" priority="32" stopIfTrue="1" operator="containsText" text="▼">
      <formula>NOT(ISERROR(SEARCH("▼", A133)))</formula>
    </cfRule>
    <cfRule type="containsText" dxfId="332" priority="33" stopIfTrue="1" operator="containsText" text="■">
      <formula>NOT(ISERROR(SEARCH("■", A133)))</formula>
    </cfRule>
    <cfRule type="containsText" dxfId="331" priority="34" stopIfTrue="1" operator="containsText" text="◄">
      <formula>NOT(ISERROR(SEARCH("◄", A133)))</formula>
    </cfRule>
    <cfRule type="containsText" dxfId="330" priority="35" stopIfTrue="1" operator="containsText" text="►">
      <formula>NOT(ISERROR(SEARCH("►", A133)))</formula>
    </cfRule>
  </conditionalFormatting>
  <conditionalFormatting sqref="A130">
    <cfRule type="containsText" dxfId="329" priority="46" stopIfTrue="1" operator="containsText" text="▲">
      <formula>NOT(ISERROR(SEARCH("▲", A130)))</formula>
    </cfRule>
    <cfRule type="containsText" dxfId="328" priority="47" stopIfTrue="1" operator="containsText" text="▼">
      <formula>NOT(ISERROR(SEARCH("▼", A130)))</formula>
    </cfRule>
    <cfRule type="containsText" dxfId="327" priority="48" stopIfTrue="1" operator="containsText" text="■">
      <formula>NOT(ISERROR(SEARCH("■", A130)))</formula>
    </cfRule>
    <cfRule type="containsText" dxfId="326" priority="49" stopIfTrue="1" operator="containsText" text="◄">
      <formula>NOT(ISERROR(SEARCH("◄", A130)))</formula>
    </cfRule>
    <cfRule type="containsText" dxfId="325" priority="50" stopIfTrue="1" operator="containsText" text="►">
      <formula>NOT(ISERROR(SEARCH("►", A130)))</formula>
    </cfRule>
  </conditionalFormatting>
  <conditionalFormatting sqref="A131">
    <cfRule type="containsText" dxfId="324" priority="41" stopIfTrue="1" operator="containsText" text="▲">
      <formula>NOT(ISERROR(SEARCH("▲", A131)))</formula>
    </cfRule>
    <cfRule type="containsText" dxfId="323" priority="42" stopIfTrue="1" operator="containsText" text="▼">
      <formula>NOT(ISERROR(SEARCH("▼", A131)))</formula>
    </cfRule>
    <cfRule type="containsText" dxfId="322" priority="43" stopIfTrue="1" operator="containsText" text="■">
      <formula>NOT(ISERROR(SEARCH("■", A131)))</formula>
    </cfRule>
    <cfRule type="containsText" dxfId="321" priority="44" stopIfTrue="1" operator="containsText" text="◄">
      <formula>NOT(ISERROR(SEARCH("◄", A131)))</formula>
    </cfRule>
    <cfRule type="containsText" dxfId="320" priority="45" stopIfTrue="1" operator="containsText" text="►">
      <formula>NOT(ISERROR(SEARCH("►", A131)))</formula>
    </cfRule>
  </conditionalFormatting>
  <conditionalFormatting sqref="A132">
    <cfRule type="containsText" dxfId="319" priority="36" stopIfTrue="1" operator="containsText" text="▲">
      <formula>NOT(ISERROR(SEARCH("▲", A132)))</formula>
    </cfRule>
    <cfRule type="containsText" dxfId="318" priority="37" stopIfTrue="1" operator="containsText" text="▼">
      <formula>NOT(ISERROR(SEARCH("▼", A132)))</formula>
    </cfRule>
    <cfRule type="containsText" dxfId="317" priority="38" stopIfTrue="1" operator="containsText" text="■">
      <formula>NOT(ISERROR(SEARCH("■", A132)))</formula>
    </cfRule>
    <cfRule type="containsText" dxfId="316" priority="39" stopIfTrue="1" operator="containsText" text="◄">
      <formula>NOT(ISERROR(SEARCH("◄", A132)))</formula>
    </cfRule>
    <cfRule type="containsText" dxfId="315" priority="40" stopIfTrue="1" operator="containsText" text="►">
      <formula>NOT(ISERROR(SEARCH("►", A132)))</formula>
    </cfRule>
  </conditionalFormatting>
  <conditionalFormatting sqref="A134">
    <cfRule type="containsText" dxfId="314" priority="26" stopIfTrue="1" operator="containsText" text="▲">
      <formula>NOT(ISERROR(SEARCH("▲", A134)))</formula>
    </cfRule>
    <cfRule type="containsText" dxfId="313" priority="27" stopIfTrue="1" operator="containsText" text="▼">
      <formula>NOT(ISERROR(SEARCH("▼", A134)))</formula>
    </cfRule>
    <cfRule type="containsText" dxfId="312" priority="28" stopIfTrue="1" operator="containsText" text="■">
      <formula>NOT(ISERROR(SEARCH("■", A134)))</formula>
    </cfRule>
    <cfRule type="containsText" dxfId="311" priority="29" stopIfTrue="1" operator="containsText" text="◄">
      <formula>NOT(ISERROR(SEARCH("◄", A134)))</formula>
    </cfRule>
    <cfRule type="containsText" dxfId="310" priority="30" stopIfTrue="1" operator="containsText" text="►">
      <formula>NOT(ISERROR(SEARCH("►", A134)))</formula>
    </cfRule>
  </conditionalFormatting>
  <conditionalFormatting sqref="A135">
    <cfRule type="containsText" dxfId="309" priority="21" stopIfTrue="1" operator="containsText" text="▲">
      <formula>NOT(ISERROR(SEARCH("▲", A135)))</formula>
    </cfRule>
    <cfRule type="containsText" dxfId="308" priority="22" stopIfTrue="1" operator="containsText" text="▼">
      <formula>NOT(ISERROR(SEARCH("▼", A135)))</formula>
    </cfRule>
    <cfRule type="containsText" dxfId="307" priority="23" stopIfTrue="1" operator="containsText" text="■">
      <formula>NOT(ISERROR(SEARCH("■", A135)))</formula>
    </cfRule>
    <cfRule type="containsText" dxfId="306" priority="24" stopIfTrue="1" operator="containsText" text="◄">
      <formula>NOT(ISERROR(SEARCH("◄", A135)))</formula>
    </cfRule>
    <cfRule type="containsText" dxfId="305" priority="25" stopIfTrue="1" operator="containsText" text="►">
      <formula>NOT(ISERROR(SEARCH("►", A135)))</formula>
    </cfRule>
  </conditionalFormatting>
  <conditionalFormatting sqref="A136">
    <cfRule type="containsText" dxfId="304" priority="11" stopIfTrue="1" operator="containsText" text="▲">
      <formula>NOT(ISERROR(SEARCH("▲", A136)))</formula>
    </cfRule>
    <cfRule type="containsText" dxfId="303" priority="12" stopIfTrue="1" operator="containsText" text="▼">
      <formula>NOT(ISERROR(SEARCH("▼", A136)))</formula>
    </cfRule>
    <cfRule type="containsText" dxfId="302" priority="13" stopIfTrue="1" operator="containsText" text="■">
      <formula>NOT(ISERROR(SEARCH("■", A136)))</formula>
    </cfRule>
    <cfRule type="containsText" dxfId="301" priority="14" stopIfTrue="1" operator="containsText" text="◄">
      <formula>NOT(ISERROR(SEARCH("◄", A136)))</formula>
    </cfRule>
    <cfRule type="containsText" dxfId="300" priority="15" stopIfTrue="1" operator="containsText" text="►">
      <formula>NOT(ISERROR(SEARCH("►", A136)))</formula>
    </cfRule>
  </conditionalFormatting>
  <conditionalFormatting sqref="A137">
    <cfRule type="containsText" dxfId="299" priority="6" stopIfTrue="1" operator="containsText" text="▲">
      <formula>NOT(ISERROR(SEARCH("▲", A137)))</formula>
    </cfRule>
    <cfRule type="containsText" dxfId="298" priority="7" stopIfTrue="1" operator="containsText" text="▼">
      <formula>NOT(ISERROR(SEARCH("▼", A137)))</formula>
    </cfRule>
    <cfRule type="containsText" dxfId="297" priority="8" stopIfTrue="1" operator="containsText" text="■">
      <formula>NOT(ISERROR(SEARCH("■", A137)))</formula>
    </cfRule>
    <cfRule type="containsText" dxfId="296" priority="9" stopIfTrue="1" operator="containsText" text="◄">
      <formula>NOT(ISERROR(SEARCH("◄", A137)))</formula>
    </cfRule>
    <cfRule type="containsText" dxfId="295" priority="10" stopIfTrue="1" operator="containsText" text="►">
      <formula>NOT(ISERROR(SEARCH("►", A137)))</formula>
    </cfRule>
  </conditionalFormatting>
  <conditionalFormatting sqref="A138">
    <cfRule type="containsText" dxfId="294" priority="1" stopIfTrue="1" operator="containsText" text="▲">
      <formula>NOT(ISERROR(SEARCH("▲", A138)))</formula>
    </cfRule>
    <cfRule type="containsText" dxfId="293" priority="2" stopIfTrue="1" operator="containsText" text="▼">
      <formula>NOT(ISERROR(SEARCH("▼", A138)))</formula>
    </cfRule>
    <cfRule type="containsText" dxfId="292" priority="3" stopIfTrue="1" operator="containsText" text="■">
      <formula>NOT(ISERROR(SEARCH("■", A138)))</formula>
    </cfRule>
    <cfRule type="containsText" dxfId="291" priority="4" stopIfTrue="1" operator="containsText" text="◄">
      <formula>NOT(ISERROR(SEARCH("◄", A138)))</formula>
    </cfRule>
    <cfRule type="containsText" dxfId="290" priority="5" stopIfTrue="1" operator="containsText" text="►">
      <formula>NOT(ISERROR(SEARCH("►", A138)))</formula>
    </cfRule>
  </conditionalFormatting>
  <dataValidations count="7">
    <dataValidation type="list" errorStyle="warning" allowBlank="1" showErrorMessage="1" sqref="L2 L49:L120 L134:L135">
      <formula1>"Abertura,Em elaboração,Em análise,Em assinatura,Aguardando publicação,Em execução,Em aditamento,Em prorrogação,Paralisado,Suspenso,Prestação de Contas,Encerrado,"</formula1>
    </dataValidation>
    <dataValidation type="list" errorStyle="warning" allowBlank="1" showErrorMessage="1" sqref="R2 R49:R120 R134:R135">
      <formula1>"-,SIM,NÃO,LIMITADO,"</formula1>
    </dataValidation>
    <dataValidation type="list" allowBlank="1" showErrorMessage="1" sqref="S2 S49:S120 S134:S135">
      <formula1>"-,EMERGENCIAL,1º ADITIVO,2º ADITIVO,3º ADITIVO,4º ADITIVO,5º ADITIVO,6º ADITIVO,7º ADITIVO,8º ADITIVO,9º ADITIVO,10º ADITIVO,11º ADITIVO,12º ADITIVO,13º ADITIVO,14º ADITIVO,15º ADITIVO,16º ADITIVO,17º ADITIVO,18º ADITIVO,19º ADITIVO,20º ADITIVO,"</formula1>
    </dataValidation>
    <dataValidation type="list" allowBlank="1" showErrorMessage="1" sqref="T2 T49:T120 T134:T135">
      <formula1>"-,A1,A2,A3,A4,A5,B1,B2,B3,B4,B5,C1,C2,C3,C4,C5,D1,D2,D3,D4,D5,E1,E2,E3,E4,E5,F1,F2,F3,F4,F5,G1,G2,G3,G4,G5,H1,H2,H3,H4,H5,I1,I2,I3,I4,I5,J1,J2,J3,J4,J5,"</formula1>
    </dataValidation>
    <dataValidation type="list" errorStyle="warning" allowBlank="1" showErrorMessage="1" sqref="U2 U49:U60 U62:U120 U134:U135">
      <formula1>"-,SIM,NÃO,"</formula1>
    </dataValidation>
    <dataValidation type="list" errorStyle="warning" allowBlank="1" showErrorMessage="1" sqref="B2 B195:B268 B49:B120 B134:B135">
      <formula1>"CONTRATO,CESSÃO DE USO,COMODATO,CONVÊNIO,COOPERAÇÃO,COOPERAÇÃO INTERNACIONAL,NOTA DE EMPENHO,REGISTRO DE PREÇOS,"</formula1>
    </dataValidation>
    <dataValidation type="list" errorStyle="warning" allowBlank="1" showInputMessage="1" showErrorMessage="1" prompt="validationFailed" sqref="U61">
      <formula1>"-,SIM,NÃO,"</formula1>
    </dataValidation>
  </dataValidations>
  <hyperlinks>
    <hyperlink ref="V13" r:id="rId1"/>
    <hyperlink ref="V83" display="VISUALIZAR"/>
    <hyperlink ref="V58" display="VISUALIZAR"/>
    <hyperlink ref="V67" display="VISUALIZAR"/>
    <hyperlink ref="V112" display="VISUALIZAR"/>
    <hyperlink ref="V141" display="VISUALIZAR"/>
    <hyperlink ref="V64" display="VISUALIZAR"/>
    <hyperlink ref="V61" display="VISUALIZAR"/>
    <hyperlink ref="V57" display="VISUALIZAR"/>
    <hyperlink ref="V59" display="VISUALIZAR"/>
    <hyperlink ref="V63" display="VISUALIZAR"/>
    <hyperlink ref="V53" display="VISUALIZAR"/>
    <hyperlink ref="V51" display="VISUALIZAR"/>
    <hyperlink ref="V43" r:id="rId2"/>
    <hyperlink ref="V44" r:id="rId3"/>
    <hyperlink ref="V30" r:id="rId4"/>
    <hyperlink ref="V29" r:id="rId5"/>
    <hyperlink ref="V40" r:id="rId6"/>
    <hyperlink ref="V50" display="VISUALIZAR"/>
    <hyperlink ref="V49" display="VISUALIZAR"/>
    <hyperlink ref="V7" r:id="rId7"/>
    <hyperlink ref="V8" r:id="rId8"/>
    <hyperlink ref="V10" r:id="rId9"/>
    <hyperlink ref="V48" display="VISUALIZAR"/>
    <hyperlink ref="V47" display="VISUALIZAR"/>
    <hyperlink ref="V46" display="VISUALIZAR"/>
    <hyperlink ref="V4" r:id="rId10"/>
    <hyperlink ref="V20" r:id="rId11"/>
    <hyperlink ref="V25" r:id="rId12"/>
    <hyperlink ref="V32" r:id="rId13"/>
    <hyperlink ref="V9" r:id="rId14"/>
    <hyperlink ref="V3" r:id="rId15"/>
    <hyperlink ref="V11" r:id="rId16"/>
    <hyperlink ref="V14" r:id="rId17"/>
    <hyperlink ref="V16" r:id="rId18"/>
    <hyperlink ref="V18" r:id="rId19"/>
    <hyperlink ref="V19" r:id="rId20"/>
    <hyperlink ref="V21" r:id="rId21"/>
    <hyperlink ref="V5" r:id="rId22"/>
    <hyperlink ref="V17" r:id="rId23"/>
    <hyperlink ref="V52" display="VISUALIZAR"/>
    <hyperlink ref="G5" display="NOVA DIMENSÃO JURÍDICA"/>
    <hyperlink ref="G2" display="EMBRAPA"/>
    <hyperlink ref="G46" display="CULT RODAS CONSULTORIA LTDA - ME"/>
    <hyperlink ref="G41" display="COMÉRCIO E DERIVADOS DE PETRÓLEO IRMÃOS SABADIN LTDA"/>
    <hyperlink ref="G42" display="RODA BRASIL COMÉRCIO DE PEÇAS PARA VEÍCULOS LTDA"/>
    <hyperlink ref="G43" display="IMAGENS PROMOÇÕES LTDA"/>
    <hyperlink ref="G44" display="COPAS - São Sebastião"/>
    <hyperlink ref="G26" display="OI S/A - LONGA DISTÂNCIA"/>
    <hyperlink ref="G28" display="OI S/A - FIXO"/>
    <hyperlink ref="G30" display="CIDADE SERVIÇOS MÃO DE OBRA ESPECIALIZADA LTDA."/>
    <hyperlink ref="G3" display="GP WEB"/>
    <hyperlink ref="G29" display="CITY SERVICE SEGURANÇA LTDA"/>
    <hyperlink ref="G40" display="TRIVALE ADMINISTRAÇÃO LTDA"/>
    <hyperlink ref="G4" display="CDV COMERCIAL LTDA"/>
    <hyperlink ref="G32" display="COPYSYSTEM COPIADORA-SISTEMAS E SERV. LTDA"/>
    <hyperlink ref="G7" display="PSN TECNOLOGIA LTDA"/>
    <hyperlink ref="G8" display="HEWLETT PACKARD BRASIL LTDA"/>
    <hyperlink ref="G9" display="P&amp;P TURISMO LTDA-ME"/>
    <hyperlink ref="G10" display="BRASILMED AUDITORIA MÉDICA E SERVIÇOS"/>
    <hyperlink ref="G11" display="3WAY NETWORKS INFORMÁTICA LTDA"/>
    <hyperlink ref="G13" display="CLARO S.A."/>
    <hyperlink ref="G14" display="EMPRESA BRASILEIRA DE TECNOLOGIA E ADMINISTRAÇÃO DE CONVÊNIOS HOM LTDA."/>
    <hyperlink ref="G16" display="COOPERATIVA AGROPECUÁRIA DE SÃO SEBASTIÃO LTDA - COPAS"/>
    <hyperlink ref="G17" display="CPM BRAXIS"/>
    <hyperlink ref="G18" display="ADVISECLIP SERVIÇOS EM TECNOLOGIA LTDA - ME"/>
    <hyperlink ref="G19" display="Líder - Processamento de dados LTDA"/>
    <hyperlink ref="G20" display="ORACLE DO BRASIL SISTEMAS LTDA"/>
    <hyperlink ref="G25" display="EMPRESA DE CORREIOS E TELÉGRAFOS-ECT"/>
    <hyperlink ref="G21" display="AUTO POSTO MILLENIUM LTDA"/>
    <hyperlink ref="G47" display="TECARBRASILIA VEÍCULOS"/>
    <hyperlink ref="G52" display="MAM RIBEIRO COMÉRCIO DE ALIMENTOS - ME"/>
    <hyperlink ref="G112" display="AUTO UNIÃO DISTTRIBUIDORA E COMÉRCIO LTDA"/>
    <hyperlink ref="G141" display="ALSAR TECNOLOGIA EM REDES LTDA"/>
    <hyperlink ref="G58" display="AUTO UNIÃO DISTRIBUIDORA E COMÉRCIO LTDA"/>
    <hyperlink ref="G83" display="TECAM CAMINHÕES E SERVIÇOS LTDA"/>
    <hyperlink ref="G64" display="MAM RIBEIRO COMÉRCIO DE ALIMENTOS - ME"/>
    <hyperlink ref="G61" display="CENTRO DE INTEGRAÇÃO EMPRESA ESCOLA - CIEE"/>
    <hyperlink ref="G67" display="CLARO S.A. - AMERICEL"/>
    <hyperlink ref="G59" display="UNIÃO DISTRIBUIDORA E COMÉRCIO LTDA"/>
    <hyperlink ref="G57" display="MINEIRÃO AUTO PEÇAS E SERVIÇOS LTDA"/>
    <hyperlink ref="G63" display="CDV COMERCIAL LTDA"/>
    <hyperlink ref="G53" display="CDV COMERCIAL LTDA"/>
    <hyperlink ref="G51" display="TAGUAMOTORS AUTO PEÇAS E MOTORES LTDA"/>
    <hyperlink ref="G50" display="PREMIER VEÍCULOS LTDA"/>
    <hyperlink ref="G49" display="NEWLAND VEÍCULOS LTDA"/>
    <hyperlink ref="G48" display="SANTIAGO E CINTRA IMPORTAÇÃO"/>
    <hyperlink ref="G65" display="AUTO UNIÃO DISTTRIBUIDORA E COMÉRCIO LTDA"/>
    <hyperlink ref="G66" display="AGM CAETANO ME"/>
    <hyperlink ref="G75" display="CHANNEL LOCAÇÃO E EVENTOS"/>
    <hyperlink ref="G76" display="CLASSE A ADMINISTRAÇÃO DE SERVIÇOS E CURSOS LTDA-ME"/>
    <hyperlink ref="G77" display="COMÉRCIO J A DE MERCADORIAS E SERVIÇOS LTDA – EPP"/>
    <hyperlink ref="G78" display="MV EVENTOS ARTÍSTICOS E ESPORTIVOS LTDA"/>
    <hyperlink ref="G73" display="LINK DATA INFORMÁTICA LTDA"/>
    <hyperlink ref="G71" display="DIFUSÃO CONSULTORIA LTDA"/>
    <hyperlink ref="G69" display="ADRIANO JOSÉ DE MOURA SOUSA - ME"/>
    <hyperlink ref="G68" display="A G ENGENHARIA M.E."/>
    <hyperlink ref="G84" display="SOLUÇÃO PLANEJAMENTO E COMÉRCIO LTDA"/>
    <hyperlink ref="G140" display="METRÓPOLE COM.SERV.E SOL.LTDA"/>
    <hyperlink ref="G138" display="BRASIL TELECOM"/>
    <hyperlink ref="G139" display="EMBRATEL"/>
    <hyperlink ref="G137" display="SOFTWELL SOLUTION EM INFORMÁTICA LTDA"/>
    <hyperlink ref="G136" display="A3 BRASIL EVENTOS LTDA"/>
    <hyperlink ref="G135" display="COMÉRCIO DE ALIMENTOS PC LTDA"/>
    <hyperlink ref="G134" display="NEO - EVENTOS PRODUÇÕES E PROMOÇÕES LTDA"/>
    <hyperlink ref="G133" display="ALSAR TECNOLOGIA EM REDES LTDA"/>
    <hyperlink ref="G131" display="A3 BRASIL EVENTOS LTDA"/>
    <hyperlink ref="G132" display="CLASSIC VIAGENS E TURISMO LTDA"/>
    <hyperlink ref="G130" display="MOURA TRANSPORTES"/>
    <hyperlink ref="G129" display="FIAT AUTOMÓVEIS S/A"/>
    <hyperlink ref="G128" display="METRÓPOLE COM.SERV.E SOL.LTDA"/>
    <hyperlink ref="G127" display="OMNIWARE SOLUÇÕES LTDA"/>
    <hyperlink ref="G126" display="INSTITUTO PUBLIX"/>
    <hyperlink ref="G125" display="TICKET SERVIÇOS S/A"/>
    <hyperlink ref="G124" display="CAPEMISA SEGURADORA DE VIDA E PREVIDÊNCIA"/>
    <hyperlink ref="G123" display="DELL COMPUTADORES DO BRASIL LTDA"/>
    <hyperlink ref="G122" display="FIAT AUTOMÓVEIS S/A"/>
    <hyperlink ref="G121" display="VINCENT COM DE ELETRO-ELETRÔNICOS LTDA"/>
    <hyperlink ref="G119" display="PROAD INFORMÁTICA LTDA"/>
    <hyperlink ref="G120" display="HEWLETT PACKARD BRASIL LTDA"/>
    <hyperlink ref="G118" display="AGBRASIL COMÉRCIO E SERVIÇOS GRÁFICOS LTDA-ME"/>
    <hyperlink ref="G117" display="FIAT AUTOMÓVEIS S/A"/>
    <hyperlink ref="G116" display="NEO EVENTOS PRODUÇÕES E PROMOÇÕES LTDA"/>
    <hyperlink ref="G115" display="WORLD TELECOM LTDA EPP"/>
    <hyperlink ref="G114" display="STELMAT TELEINFORMÁTICA LTDA"/>
    <hyperlink ref="G113" display="BRASIL TELECOM S/A"/>
    <hyperlink ref="G111" display="VIAGENS BRASIL TURISMO LTDA"/>
    <hyperlink ref="G104" display="AGRITECH LAVRALE S/A"/>
    <hyperlink ref="G105" display="ASA EMPRESARIAL LTDA"/>
    <hyperlink ref="G106" display="BUDNY INDÚSTRIA E COMÉRCIO LTDA"/>
    <hyperlink ref="G107" display="COMERCIAL AGRÍCOLA CAPRI LTDA"/>
    <hyperlink ref="G108" display="KOHLER IMPLEMENTOS AGRÍCOLAS LTDA"/>
    <hyperlink ref="G109" display="UNAPEL VEÍCULOS PEÇAS LTDA"/>
    <hyperlink ref="G110" display="UNAPEL VEÍCULOS PEÇAS LTDA"/>
    <hyperlink ref="G98" display="CHANNEL LOCAÇÃO E EVENTOS"/>
    <hyperlink ref="G103" display="COMÉRCIO J A DE MERCADORIA E SERVIÇOS LTDA"/>
    <hyperlink ref="G99" display="EXEMPLUS COMUNICAÇÃO E MARKETING LTDA"/>
    <hyperlink ref="G100" display="EXEMPLUS COMUNICAÇÃO E MARKETING LTDA"/>
    <hyperlink ref="G102" display="MISTRAL EVENTOS LTDA"/>
    <hyperlink ref="G101" display="MV EVENTOS ARTÍSTICOS E ESPORTIVOS LTDA"/>
    <hyperlink ref="G96" display="AGM CAETANO ME"/>
    <hyperlink ref="G97" display="AGM CAETANO ME"/>
    <hyperlink ref="G95" display="METRÓPOLE COM.SERV.E SOL.LTDA"/>
    <hyperlink ref="G94" display="OI S/A"/>
    <hyperlink ref="G93" display="A. TELECOM TELEINFORMÁTICA LTDA"/>
    <hyperlink ref="G90" display="VIAGENS BRASIL TURISMO LTDA"/>
    <hyperlink ref="G89" display="NEO - EVENTOS, PRODUÇÕES E PROMOÇÕES LTDA"/>
    <hyperlink ref="G86" display="AUTO POSTO MILLENIUM LTDA"/>
    <hyperlink ref="G87" display="DIÁRIO OFICIAL DO DF - DODF"/>
    <hyperlink ref="G88" display="BRASILMED AUDITORIA MÉDICA E SERVIÇOS"/>
    <hyperlink ref="G45" display="WORK LINK LTDA"/>
    <hyperlink ref="G91" display="TAGUAMOTORS AUTO PEÇAS E MOTORES LTDA"/>
    <hyperlink ref="Q5" display="Alberto Tadeu de Araújo"/>
    <hyperlink ref="Q46" display="Rubstain Ferreira Ramos"/>
    <hyperlink ref="Q41" display="Joao Pires e Adelino"/>
    <hyperlink ref="Q42" display="João Bosco Godinho"/>
    <hyperlink ref="Q43" display="Diandria"/>
    <hyperlink ref="Q44" display="Saturnino Soares da Silva"/>
    <hyperlink ref="Q26" display="Paulo Cesar de Oliveira"/>
    <hyperlink ref="Q28" display="Paulo Cesar de Oliveira"/>
    <hyperlink ref="Q30" display="José Gil Soares"/>
    <hyperlink ref="Q3" display="Emerson Ferreira do Nascimento"/>
    <hyperlink ref="Q29" display="José Gil Soares"/>
    <hyperlink ref="Q40" display="Jakeline Silva de Oliveira"/>
    <hyperlink ref="Q4" display="Sandra Cristina de Souza e Selma Aparecida"/>
    <hyperlink ref="Q32" display="Gervasio Cardoso Vieira"/>
    <hyperlink ref="Q7" display="Fabrício Portes Braga"/>
    <hyperlink ref="Q8" display="Fabrício Portes Braga"/>
    <hyperlink ref="Q9" display="Silvana das Graças Reinert Dias"/>
    <hyperlink ref="Q10" display="Vinicius Vale"/>
    <hyperlink ref="Q11" display="Fabrício Portes Braga"/>
    <hyperlink ref="Q13" display="Paulo Cesar de Oliveira"/>
    <hyperlink ref="Q14" display="Aguinaldo Santos"/>
    <hyperlink ref="Q16" display="Saturnino Soares da Silva"/>
    <hyperlink ref="Q17" display="Emerson Ferreira do Nascimento"/>
    <hyperlink ref="Q18" display="Rosângela Andrade Ruas"/>
    <hyperlink ref="Q19" display="Missuky Nascimento"/>
    <hyperlink ref="Q20" display="Flávio Rodrigo Benassuly Maues Pereira"/>
    <hyperlink ref="Q25" display="Daniela Julio"/>
    <hyperlink ref="Q21" display="Paulo Cesar de Oliveira"/>
    <hyperlink ref="Q47" display="João Bosco Godinho"/>
    <hyperlink ref="Q52" display="Sandra Cristina de Souza e Selma Aparecida"/>
    <hyperlink ref="Q112" display="Aguinaldo Santos"/>
    <hyperlink ref="Q141" display="Fabrício Portes Braga"/>
    <hyperlink ref="Q58" display="Aguinaldo Santos"/>
    <hyperlink ref="Q83" display="Aguinaldo Santos"/>
    <hyperlink ref="Q64" display="Sandra Cristina de Souza e Selma Aparecida"/>
    <hyperlink ref="V91" display="VISUALIZAR"/>
    <hyperlink ref="V79" display="VISUALIZAR"/>
    <hyperlink ref="V80" display="VISUALIZAR"/>
    <hyperlink ref="V81" display="VISUALIZAR"/>
    <hyperlink ref="V82" display="VISUALIZAR"/>
    <hyperlink ref="V74" display="VISUALIZAR"/>
    <hyperlink ref="V72" display="VISUALIZAR"/>
    <hyperlink ref="V70" display="VISUALIZAR"/>
    <hyperlink ref="V45" display="VISUALIZAR"/>
    <hyperlink ref="V102" display="VISUALIZAR"/>
    <hyperlink ref="V36" r:id="rId24"/>
    <hyperlink ref="G36" display="INSTITUTO FECOMÉRCIO DO DISTRITO FEDERAL"/>
    <hyperlink ref="G24" display="CELG"/>
    <hyperlink ref="Q24" display="Paulo César de Oliveira"/>
    <hyperlink ref="V24" r:id="rId25"/>
    <hyperlink ref="G22" display="CEB"/>
    <hyperlink ref="Q22" display="Paulo César de Oliveira"/>
    <hyperlink ref="V22" display="VISUALIZAR"/>
    <hyperlink ref="G39" display="CAESB"/>
    <hyperlink ref="Q39" display="Paulo César de Oliveira"/>
    <hyperlink ref="V39" display="VISUALIZAR"/>
    <hyperlink ref="G37" display="SANEAGO"/>
    <hyperlink ref="Q37" display="Paulo César de Oliveira"/>
    <hyperlink ref="V37" display="VISUALIZAR"/>
    <hyperlink ref="G38" display="ASBRAER"/>
    <hyperlink ref="Q38" display="Paulo César de Oliveira"/>
    <hyperlink ref="V38" display="VISUALIZAR"/>
    <hyperlink ref="V2" r:id="rId26"/>
    <hyperlink ref="V41" r:id="rId27"/>
    <hyperlink ref="V42" r:id="rId28"/>
    <hyperlink ref="V26" r:id="rId29"/>
    <hyperlink ref="V28" r:id="rId30"/>
    <hyperlink ref="V23" r:id="rId31"/>
    <hyperlink ref="G15" display="AGM CAETANO ME"/>
    <hyperlink ref="G27" display="AGM CAETANO ME"/>
    <hyperlink ref="V27" r:id="rId32"/>
    <hyperlink ref="G12" display="TRIVALE ADMINISTRAÇÃO LTDA"/>
    <hyperlink ref="Q12" display="Jakeline Silva de Oliveira"/>
    <hyperlink ref="V12" r:id="rId33"/>
    <hyperlink ref="G31" display="TRIVALE ADMINISTRAÇÃO LTDA"/>
    <hyperlink ref="V31" r:id="rId34"/>
    <hyperlink ref="G6" display="TRIVALE ADMINISTRAÇÃO LTDA"/>
    <hyperlink ref="V6" r:id="rId35"/>
    <hyperlink ref="V34" r:id="rId36"/>
    <hyperlink ref="V33" r:id="rId37"/>
    <hyperlink ref="V35" r:id="rId38"/>
  </hyperlinks>
  <pageMargins left="0.511811024" right="0.511811024" top="0.78740157499999996" bottom="0.78740157499999996" header="0.31496062000000002" footer="0.31496062000000002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U1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0" sqref="E20"/>
    </sheetView>
  </sheetViews>
  <sheetFormatPr defaultRowHeight="33.950000000000003" customHeight="1" x14ac:dyDescent="0.2"/>
  <cols>
    <col min="1" max="1" width="9.140625" style="79"/>
    <col min="2" max="2" width="14.28515625" style="79" customWidth="1"/>
    <col min="3" max="3" width="13.85546875" style="79" customWidth="1"/>
    <col min="4" max="4" width="13" style="79" customWidth="1"/>
    <col min="5" max="6" width="15.5703125" style="79" customWidth="1"/>
    <col min="7" max="7" width="28" style="143" customWidth="1"/>
    <col min="8" max="8" width="47" style="79" bestFit="1" customWidth="1"/>
    <col min="9" max="9" width="14.28515625" style="79" customWidth="1"/>
    <col min="10" max="10" width="15.42578125" style="79" customWidth="1"/>
    <col min="11" max="11" width="16" style="79" customWidth="1"/>
    <col min="12" max="12" width="13.5703125" style="79" customWidth="1"/>
    <col min="13" max="13" width="9.140625" style="85"/>
    <col min="14" max="14" width="13.140625" style="85" customWidth="1"/>
    <col min="15" max="15" width="13.42578125" style="79" bestFit="1" customWidth="1"/>
    <col min="16" max="16" width="9.140625" style="79"/>
    <col min="17" max="17" width="22" style="79" bestFit="1" customWidth="1"/>
    <col min="18" max="18" width="13.42578125" style="79" customWidth="1"/>
    <col min="19" max="20" width="9.140625" style="79"/>
    <col min="21" max="21" width="15.28515625" style="79" customWidth="1"/>
    <col min="22" max="22" width="13.28515625" style="79" customWidth="1"/>
    <col min="23" max="23" width="44" style="79" customWidth="1"/>
    <col min="24" max="16384" width="9.140625" style="79"/>
  </cols>
  <sheetData>
    <row r="1" spans="1:645" s="116" customFormat="1" ht="33.950000000000003" customHeight="1" x14ac:dyDescent="0.2">
      <c r="A1" s="116" t="s">
        <v>0</v>
      </c>
      <c r="B1" s="116" t="s">
        <v>1</v>
      </c>
      <c r="D1" s="116" t="s">
        <v>2</v>
      </c>
      <c r="E1" s="116" t="s">
        <v>3</v>
      </c>
      <c r="F1" s="116" t="s">
        <v>4</v>
      </c>
      <c r="G1" s="116" t="s">
        <v>5</v>
      </c>
      <c r="H1" s="116" t="s">
        <v>6</v>
      </c>
      <c r="I1" s="116" t="s">
        <v>7</v>
      </c>
      <c r="J1" s="116" t="s">
        <v>1166</v>
      </c>
      <c r="K1" s="116" t="s">
        <v>1117</v>
      </c>
      <c r="L1" s="116" t="s">
        <v>8</v>
      </c>
      <c r="M1" s="116" t="s">
        <v>9</v>
      </c>
      <c r="N1" s="116" t="s">
        <v>10</v>
      </c>
      <c r="O1" s="116" t="s">
        <v>11</v>
      </c>
      <c r="P1" s="116" t="s">
        <v>12</v>
      </c>
      <c r="Q1" s="116" t="s">
        <v>13</v>
      </c>
      <c r="R1" s="116" t="s">
        <v>14</v>
      </c>
      <c r="S1" s="116" t="s">
        <v>15</v>
      </c>
      <c r="T1" s="116" t="s">
        <v>16</v>
      </c>
      <c r="U1" s="116" t="s">
        <v>17</v>
      </c>
      <c r="V1" s="116" t="s">
        <v>18</v>
      </c>
      <c r="W1" s="116" t="s">
        <v>19</v>
      </c>
    </row>
    <row r="2" spans="1:645" s="111" customFormat="1" ht="33.950000000000003" customHeight="1" x14ac:dyDescent="0.2">
      <c r="A2" s="102" t="str">
        <f ca="1">IF((O2="X"),"■",IF(OR((O2&gt;=120),(O2="N/A")),"▲",IF(AND((O2&gt;=90),(O2&lt;120)),"►",IF(AND((O2&lt;90),(O2&gt;=0)),"◄",IF((O2&lt;0),"▼","")))))</f>
        <v>▼</v>
      </c>
      <c r="B2" s="103" t="s">
        <v>72</v>
      </c>
      <c r="C2" s="99" t="s">
        <v>1313</v>
      </c>
      <c r="D2" s="103" t="s">
        <v>74</v>
      </c>
      <c r="E2" s="99" t="s">
        <v>1314</v>
      </c>
      <c r="F2" s="99" t="s">
        <v>160</v>
      </c>
      <c r="G2" s="123" t="s">
        <v>1316</v>
      </c>
      <c r="H2" s="123" t="s">
        <v>1317</v>
      </c>
      <c r="I2" s="105"/>
      <c r="J2" s="105"/>
      <c r="K2" s="105">
        <f>I2-J2</f>
        <v>0</v>
      </c>
      <c r="L2" s="103" t="s">
        <v>27</v>
      </c>
      <c r="M2" s="115"/>
      <c r="N2" s="112"/>
      <c r="O2" s="103">
        <f ca="1">IF((N2="INDETERMINADO"),"N/A",IF((L2="ENCERRADO"),"X",(N2-TODAY())))</f>
        <v>-42219</v>
      </c>
      <c r="P2" s="99"/>
      <c r="Q2" s="99"/>
      <c r="R2" s="103"/>
      <c r="S2" s="103" t="s">
        <v>167</v>
      </c>
      <c r="T2" s="103" t="s">
        <v>1315</v>
      </c>
      <c r="U2" s="103" t="s">
        <v>43</v>
      </c>
      <c r="V2" s="98" t="s">
        <v>1095</v>
      </c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7"/>
      <c r="CU2" s="107"/>
      <c r="CV2" s="107"/>
      <c r="CW2" s="107"/>
      <c r="CX2" s="107"/>
      <c r="CY2" s="107"/>
      <c r="CZ2" s="107"/>
      <c r="DA2" s="107"/>
      <c r="DB2" s="107"/>
      <c r="DC2" s="107"/>
      <c r="DD2" s="107"/>
      <c r="DE2" s="107"/>
      <c r="DF2" s="107"/>
      <c r="DG2" s="107"/>
      <c r="DH2" s="107"/>
      <c r="DI2" s="107"/>
      <c r="DJ2" s="107"/>
      <c r="DK2" s="107"/>
      <c r="DL2" s="107"/>
      <c r="DM2" s="107"/>
      <c r="DN2" s="107"/>
      <c r="DO2" s="107"/>
      <c r="DP2" s="107"/>
      <c r="DQ2" s="107"/>
      <c r="DR2" s="107"/>
      <c r="DS2" s="107"/>
      <c r="DT2" s="107"/>
      <c r="DU2" s="107"/>
      <c r="DV2" s="107"/>
      <c r="DW2" s="107"/>
      <c r="DX2" s="107"/>
      <c r="DY2" s="107"/>
      <c r="DZ2" s="107"/>
      <c r="EA2" s="107"/>
      <c r="EB2" s="107"/>
      <c r="EC2" s="107"/>
      <c r="ED2" s="107"/>
      <c r="EE2" s="107"/>
      <c r="EF2" s="107"/>
      <c r="EG2" s="107"/>
      <c r="EH2" s="107"/>
      <c r="EI2" s="107"/>
      <c r="EJ2" s="107"/>
      <c r="EK2" s="107"/>
      <c r="EL2" s="107"/>
      <c r="EM2" s="107"/>
      <c r="EN2" s="107"/>
      <c r="EO2" s="107"/>
      <c r="EP2" s="107"/>
      <c r="EQ2" s="107"/>
      <c r="ER2" s="107"/>
      <c r="ES2" s="107"/>
      <c r="ET2" s="107"/>
      <c r="EU2" s="107"/>
      <c r="EV2" s="107"/>
      <c r="EW2" s="107"/>
      <c r="EX2" s="107"/>
      <c r="EY2" s="107"/>
      <c r="EZ2" s="107"/>
      <c r="FA2" s="107"/>
      <c r="FB2" s="107"/>
      <c r="FC2" s="107"/>
      <c r="FD2" s="107"/>
      <c r="FE2" s="107"/>
      <c r="FF2" s="107"/>
      <c r="FG2" s="107"/>
      <c r="FH2" s="107"/>
      <c r="FI2" s="107"/>
      <c r="FJ2" s="107"/>
      <c r="FK2" s="107"/>
      <c r="FL2" s="107"/>
      <c r="FM2" s="107"/>
      <c r="FN2" s="107"/>
      <c r="FO2" s="107"/>
      <c r="FP2" s="107"/>
      <c r="FQ2" s="107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  <c r="GC2" s="107"/>
      <c r="GD2" s="107"/>
      <c r="GE2" s="107"/>
      <c r="GF2" s="107"/>
      <c r="GG2" s="107"/>
      <c r="GH2" s="107"/>
      <c r="GI2" s="107"/>
      <c r="GJ2" s="107"/>
      <c r="GK2" s="107"/>
      <c r="GL2" s="107"/>
      <c r="GM2" s="107"/>
      <c r="GN2" s="107"/>
      <c r="GO2" s="107"/>
      <c r="GP2" s="107"/>
      <c r="GQ2" s="107"/>
      <c r="GR2" s="107"/>
      <c r="GS2" s="107"/>
      <c r="GT2" s="107"/>
      <c r="GU2" s="107"/>
      <c r="GV2" s="107"/>
      <c r="GW2" s="107"/>
      <c r="GX2" s="107"/>
      <c r="GY2" s="107"/>
      <c r="GZ2" s="107"/>
      <c r="HA2" s="107"/>
      <c r="HB2" s="107"/>
      <c r="HC2" s="107"/>
      <c r="HD2" s="107"/>
      <c r="HE2" s="107"/>
      <c r="HF2" s="107"/>
      <c r="HG2" s="107"/>
      <c r="HH2" s="107"/>
      <c r="HI2" s="107"/>
      <c r="HJ2" s="107"/>
      <c r="HK2" s="107"/>
      <c r="HL2" s="107"/>
      <c r="HM2" s="107"/>
      <c r="HN2" s="107"/>
      <c r="HO2" s="107"/>
      <c r="HP2" s="107"/>
      <c r="HQ2" s="107"/>
      <c r="HR2" s="107"/>
      <c r="HS2" s="107"/>
      <c r="HT2" s="107"/>
      <c r="HU2" s="107"/>
      <c r="HV2" s="107"/>
      <c r="HW2" s="107"/>
      <c r="HX2" s="107"/>
      <c r="HY2" s="107"/>
      <c r="HZ2" s="107"/>
      <c r="IA2" s="107"/>
      <c r="IB2" s="107"/>
      <c r="IC2" s="107"/>
      <c r="ID2" s="107"/>
      <c r="IE2" s="107"/>
      <c r="IF2" s="107"/>
      <c r="IG2" s="107"/>
      <c r="IH2" s="107"/>
      <c r="II2" s="107"/>
      <c r="IJ2" s="107"/>
      <c r="IK2" s="107"/>
      <c r="IL2" s="107"/>
      <c r="IM2" s="107"/>
      <c r="IN2" s="107"/>
      <c r="IO2" s="107"/>
      <c r="IP2" s="107"/>
      <c r="IQ2" s="107"/>
      <c r="IR2" s="107"/>
      <c r="IS2" s="107"/>
      <c r="IT2" s="107"/>
      <c r="IU2" s="107"/>
      <c r="IV2" s="107"/>
      <c r="IW2" s="107"/>
      <c r="IX2" s="107"/>
      <c r="IY2" s="107"/>
      <c r="IZ2" s="107"/>
      <c r="JA2" s="107"/>
      <c r="JB2" s="107"/>
      <c r="JC2" s="107"/>
      <c r="JD2" s="107"/>
      <c r="JE2" s="107"/>
      <c r="JF2" s="107"/>
      <c r="JG2" s="107"/>
      <c r="JH2" s="107"/>
      <c r="JI2" s="107"/>
      <c r="JJ2" s="107"/>
      <c r="JK2" s="107"/>
      <c r="JL2" s="107"/>
      <c r="JM2" s="107"/>
      <c r="JN2" s="107"/>
      <c r="JO2" s="107"/>
      <c r="JP2" s="107"/>
      <c r="JQ2" s="107"/>
      <c r="JR2" s="107"/>
      <c r="JS2" s="107"/>
      <c r="JT2" s="107"/>
      <c r="JU2" s="107"/>
      <c r="JV2" s="107"/>
      <c r="JW2" s="107"/>
      <c r="JX2" s="107"/>
      <c r="JY2" s="107"/>
      <c r="JZ2" s="107"/>
      <c r="KA2" s="107"/>
      <c r="KB2" s="107"/>
      <c r="KC2" s="107"/>
      <c r="KD2" s="107"/>
      <c r="KE2" s="107"/>
      <c r="KF2" s="107"/>
      <c r="KG2" s="107"/>
      <c r="KH2" s="107"/>
      <c r="KI2" s="107"/>
      <c r="KJ2" s="107"/>
      <c r="KK2" s="107"/>
      <c r="KL2" s="107"/>
      <c r="KM2" s="107"/>
      <c r="KN2" s="107"/>
      <c r="KO2" s="107"/>
      <c r="KP2" s="107"/>
      <c r="KQ2" s="107"/>
      <c r="KR2" s="107"/>
      <c r="KS2" s="107"/>
      <c r="KT2" s="107"/>
      <c r="KU2" s="107"/>
      <c r="KV2" s="107"/>
      <c r="KW2" s="107"/>
      <c r="KX2" s="107"/>
      <c r="KY2" s="107"/>
      <c r="KZ2" s="107"/>
      <c r="LA2" s="107"/>
      <c r="LB2" s="107"/>
      <c r="LC2" s="107"/>
      <c r="LD2" s="107"/>
      <c r="LE2" s="107"/>
      <c r="LF2" s="107"/>
      <c r="LG2" s="107"/>
      <c r="LH2" s="107"/>
      <c r="LI2" s="107"/>
      <c r="LJ2" s="107"/>
      <c r="LK2" s="107"/>
      <c r="LL2" s="107"/>
      <c r="LM2" s="107"/>
      <c r="LN2" s="107"/>
      <c r="LO2" s="107"/>
      <c r="LP2" s="107"/>
      <c r="LQ2" s="107"/>
      <c r="LR2" s="107"/>
      <c r="LS2" s="107"/>
      <c r="LT2" s="107"/>
      <c r="LU2" s="107"/>
      <c r="LV2" s="107"/>
      <c r="LW2" s="107"/>
      <c r="LX2" s="107"/>
      <c r="LY2" s="107"/>
      <c r="LZ2" s="107"/>
      <c r="MA2" s="107"/>
      <c r="MB2" s="107"/>
      <c r="MC2" s="107"/>
      <c r="MD2" s="107"/>
      <c r="ME2" s="107"/>
      <c r="MF2" s="107"/>
      <c r="MG2" s="107"/>
      <c r="MH2" s="107"/>
      <c r="MI2" s="107"/>
      <c r="MJ2" s="107"/>
      <c r="MK2" s="107"/>
      <c r="ML2" s="107"/>
      <c r="MM2" s="107"/>
      <c r="MN2" s="107"/>
      <c r="MO2" s="107"/>
      <c r="MP2" s="107"/>
      <c r="MQ2" s="107"/>
      <c r="MR2" s="107"/>
      <c r="MS2" s="107"/>
      <c r="MT2" s="107"/>
      <c r="MU2" s="107"/>
      <c r="MV2" s="107"/>
      <c r="MW2" s="107"/>
      <c r="MX2" s="107"/>
      <c r="MY2" s="107"/>
      <c r="MZ2" s="107"/>
      <c r="NA2" s="107"/>
      <c r="NB2" s="107"/>
      <c r="NC2" s="107"/>
      <c r="ND2" s="107"/>
      <c r="NE2" s="107"/>
      <c r="NF2" s="107"/>
      <c r="NG2" s="107"/>
      <c r="NH2" s="107"/>
      <c r="NI2" s="107"/>
      <c r="NJ2" s="107"/>
      <c r="NK2" s="107"/>
      <c r="NL2" s="107"/>
      <c r="NM2" s="107"/>
      <c r="NN2" s="107"/>
      <c r="NO2" s="107"/>
      <c r="NP2" s="107"/>
      <c r="NQ2" s="107"/>
      <c r="NR2" s="107"/>
      <c r="NS2" s="107"/>
      <c r="NT2" s="107"/>
      <c r="NU2" s="107"/>
      <c r="NV2" s="107"/>
      <c r="NW2" s="107"/>
      <c r="NX2" s="107"/>
      <c r="NY2" s="107"/>
      <c r="NZ2" s="107"/>
      <c r="OA2" s="107"/>
      <c r="OB2" s="107"/>
      <c r="OC2" s="107"/>
      <c r="OD2" s="107"/>
      <c r="OE2" s="107"/>
      <c r="OF2" s="107"/>
      <c r="OG2" s="107"/>
      <c r="OH2" s="107"/>
      <c r="OI2" s="107"/>
      <c r="OJ2" s="107"/>
      <c r="OK2" s="107"/>
      <c r="OL2" s="107"/>
      <c r="OM2" s="107"/>
      <c r="ON2" s="107"/>
      <c r="OO2" s="107"/>
      <c r="OP2" s="107"/>
      <c r="OQ2" s="107"/>
      <c r="OR2" s="107"/>
      <c r="OS2" s="107"/>
      <c r="OT2" s="107"/>
      <c r="OU2" s="107"/>
      <c r="OV2" s="107"/>
      <c r="OW2" s="107"/>
      <c r="OX2" s="107"/>
      <c r="OY2" s="107"/>
      <c r="OZ2" s="107"/>
      <c r="PA2" s="107"/>
      <c r="PB2" s="107"/>
      <c r="PC2" s="107"/>
      <c r="PD2" s="107"/>
      <c r="PE2" s="107"/>
      <c r="PF2" s="107"/>
      <c r="PG2" s="107"/>
      <c r="PH2" s="107"/>
      <c r="PI2" s="107"/>
      <c r="PJ2" s="107"/>
      <c r="PK2" s="107"/>
      <c r="PL2" s="107"/>
      <c r="PM2" s="107"/>
      <c r="PN2" s="107"/>
      <c r="PO2" s="107"/>
      <c r="PP2" s="107"/>
      <c r="PQ2" s="107"/>
      <c r="PR2" s="107"/>
      <c r="PS2" s="107"/>
      <c r="PT2" s="107"/>
      <c r="PU2" s="107"/>
      <c r="PV2" s="107"/>
      <c r="PW2" s="107"/>
      <c r="PX2" s="107"/>
      <c r="PY2" s="107"/>
      <c r="PZ2" s="107"/>
      <c r="QA2" s="107"/>
      <c r="QB2" s="107"/>
      <c r="QC2" s="107"/>
      <c r="QD2" s="107"/>
      <c r="QE2" s="107"/>
      <c r="QF2" s="107"/>
      <c r="QG2" s="107"/>
      <c r="QH2" s="107"/>
      <c r="QI2" s="107"/>
      <c r="QJ2" s="107"/>
      <c r="QK2" s="107"/>
      <c r="QL2" s="107"/>
      <c r="QM2" s="107"/>
      <c r="QN2" s="107"/>
      <c r="QO2" s="107"/>
      <c r="QP2" s="107"/>
      <c r="QQ2" s="107"/>
      <c r="QR2" s="107"/>
      <c r="QS2" s="107"/>
      <c r="QT2" s="107"/>
      <c r="QU2" s="107"/>
      <c r="QV2" s="107"/>
      <c r="QW2" s="107"/>
      <c r="QX2" s="107"/>
      <c r="QY2" s="107"/>
      <c r="QZ2" s="107"/>
      <c r="RA2" s="107"/>
      <c r="RB2" s="107"/>
      <c r="RC2" s="107"/>
      <c r="RD2" s="107"/>
      <c r="RE2" s="107"/>
      <c r="RF2" s="107"/>
      <c r="RG2" s="107"/>
      <c r="RH2" s="107"/>
      <c r="RI2" s="107"/>
      <c r="RJ2" s="107"/>
      <c r="RK2" s="107"/>
      <c r="RL2" s="107"/>
      <c r="RM2" s="107"/>
      <c r="RN2" s="107"/>
      <c r="RO2" s="107"/>
      <c r="RP2" s="107"/>
      <c r="RQ2" s="107"/>
      <c r="RR2" s="107"/>
      <c r="RS2" s="107"/>
      <c r="RT2" s="107"/>
      <c r="RU2" s="107"/>
      <c r="RV2" s="107"/>
      <c r="RW2" s="107"/>
      <c r="RX2" s="107"/>
      <c r="RY2" s="107"/>
      <c r="RZ2" s="107"/>
      <c r="SA2" s="107"/>
      <c r="SB2" s="107"/>
      <c r="SC2" s="107"/>
      <c r="SD2" s="107"/>
      <c r="SE2" s="107"/>
      <c r="SF2" s="107"/>
      <c r="SG2" s="107"/>
      <c r="SH2" s="107"/>
      <c r="SI2" s="107"/>
      <c r="SJ2" s="107"/>
      <c r="SK2" s="107"/>
      <c r="SL2" s="107"/>
      <c r="SM2" s="107"/>
      <c r="SN2" s="107"/>
      <c r="SO2" s="107"/>
      <c r="SP2" s="107"/>
      <c r="SQ2" s="107"/>
      <c r="SR2" s="107"/>
      <c r="SS2" s="107"/>
      <c r="ST2" s="107"/>
      <c r="SU2" s="107"/>
      <c r="SV2" s="107"/>
      <c r="SW2" s="107"/>
      <c r="SX2" s="107"/>
      <c r="SY2" s="107"/>
      <c r="SZ2" s="107"/>
      <c r="TA2" s="107"/>
      <c r="TB2" s="107"/>
      <c r="TC2" s="107"/>
      <c r="TD2" s="107"/>
      <c r="TE2" s="107"/>
      <c r="TF2" s="107"/>
      <c r="TG2" s="107"/>
      <c r="TH2" s="107"/>
      <c r="TI2" s="107"/>
      <c r="TJ2" s="107"/>
      <c r="TK2" s="107"/>
      <c r="TL2" s="107"/>
      <c r="TM2" s="107"/>
      <c r="TN2" s="107"/>
      <c r="TO2" s="107"/>
      <c r="TP2" s="107"/>
      <c r="TQ2" s="107"/>
      <c r="TR2" s="107"/>
      <c r="TS2" s="107"/>
      <c r="TT2" s="107"/>
      <c r="TU2" s="107"/>
      <c r="TV2" s="107"/>
      <c r="TW2" s="107"/>
      <c r="TX2" s="107"/>
      <c r="TY2" s="107"/>
      <c r="TZ2" s="107"/>
      <c r="UA2" s="107"/>
      <c r="UB2" s="107"/>
      <c r="UC2" s="107"/>
      <c r="UD2" s="107"/>
      <c r="UE2" s="107"/>
      <c r="UF2" s="107"/>
      <c r="UG2" s="107"/>
      <c r="UH2" s="107"/>
      <c r="UI2" s="107"/>
      <c r="UJ2" s="107"/>
      <c r="UK2" s="107"/>
      <c r="UL2" s="107"/>
      <c r="UM2" s="107"/>
      <c r="UN2" s="107"/>
      <c r="UO2" s="107"/>
      <c r="UP2" s="107"/>
      <c r="UQ2" s="107"/>
      <c r="UR2" s="107"/>
      <c r="US2" s="107"/>
      <c r="UT2" s="107"/>
      <c r="UU2" s="107"/>
      <c r="UV2" s="107"/>
      <c r="UW2" s="107"/>
      <c r="UX2" s="107"/>
      <c r="UY2" s="107"/>
      <c r="UZ2" s="107"/>
      <c r="VA2" s="107"/>
      <c r="VB2" s="107"/>
      <c r="VC2" s="107"/>
      <c r="VD2" s="107"/>
      <c r="VE2" s="107"/>
      <c r="VF2" s="107"/>
      <c r="VG2" s="107"/>
      <c r="VH2" s="107"/>
      <c r="VI2" s="107"/>
      <c r="VJ2" s="107"/>
      <c r="VK2" s="107"/>
      <c r="VL2" s="107"/>
      <c r="VM2" s="107"/>
      <c r="VN2" s="107"/>
      <c r="VO2" s="107"/>
      <c r="VP2" s="107"/>
      <c r="VQ2" s="107"/>
      <c r="VR2" s="107"/>
      <c r="VS2" s="107"/>
      <c r="VT2" s="107"/>
      <c r="VU2" s="107"/>
      <c r="VV2" s="107"/>
      <c r="VW2" s="107"/>
      <c r="VX2" s="107"/>
      <c r="VY2" s="107"/>
      <c r="VZ2" s="107"/>
      <c r="WA2" s="107"/>
      <c r="WB2" s="107"/>
      <c r="WC2" s="107"/>
      <c r="WD2" s="107"/>
      <c r="WE2" s="107"/>
      <c r="WF2" s="107"/>
      <c r="WG2" s="107"/>
      <c r="WH2" s="107"/>
      <c r="WI2" s="107"/>
      <c r="WJ2" s="107"/>
      <c r="WK2" s="107"/>
      <c r="WL2" s="107"/>
      <c r="WM2" s="107"/>
      <c r="WN2" s="107"/>
      <c r="WO2" s="107"/>
      <c r="WP2" s="107"/>
      <c r="WQ2" s="107"/>
      <c r="WR2" s="107"/>
      <c r="WS2" s="107"/>
      <c r="WT2" s="107"/>
      <c r="WU2" s="107"/>
      <c r="WV2" s="107"/>
      <c r="WW2" s="107"/>
      <c r="WX2" s="107"/>
      <c r="WY2" s="107"/>
      <c r="WZ2" s="107"/>
      <c r="XA2" s="107"/>
      <c r="XB2" s="107"/>
      <c r="XC2" s="107"/>
      <c r="XD2" s="107"/>
      <c r="XE2" s="107"/>
      <c r="XF2" s="107"/>
      <c r="XG2" s="107"/>
      <c r="XH2" s="107"/>
      <c r="XI2" s="107"/>
      <c r="XJ2" s="107"/>
      <c r="XK2" s="107"/>
      <c r="XL2" s="107"/>
      <c r="XM2" s="107"/>
      <c r="XN2" s="107"/>
      <c r="XO2" s="107"/>
      <c r="XP2" s="107"/>
      <c r="XQ2" s="107"/>
      <c r="XR2" s="107"/>
      <c r="XS2" s="107"/>
      <c r="XT2" s="107"/>
      <c r="XU2" s="107"/>
    </row>
    <row r="3" spans="1:645" s="111" customFormat="1" ht="39.950000000000003" customHeight="1" x14ac:dyDescent="0.2">
      <c r="A3" s="102" t="str">
        <f ca="1">IF((O3="X"),"■",IF(OR((O3&gt;=120),(O3="N/A")),"▲",IF(AND((O3&gt;=90),(O3&lt;120)),"►",IF(AND((O3&lt;90),(O3&gt;=0)),"◄",IF((O3&lt;0),"▼","")))))</f>
        <v>▼</v>
      </c>
      <c r="B3" s="103" t="s">
        <v>72</v>
      </c>
      <c r="C3" s="103" t="s">
        <v>73</v>
      </c>
      <c r="D3" s="103" t="s">
        <v>74</v>
      </c>
      <c r="E3" s="103" t="s">
        <v>75</v>
      </c>
      <c r="F3" s="103" t="s">
        <v>30</v>
      </c>
      <c r="G3" s="123" t="s">
        <v>76</v>
      </c>
      <c r="H3" s="104" t="s">
        <v>77</v>
      </c>
      <c r="I3" s="105" t="s">
        <v>30</v>
      </c>
      <c r="J3" s="105"/>
      <c r="K3" s="105"/>
      <c r="L3" s="94" t="s">
        <v>41</v>
      </c>
      <c r="M3" s="106">
        <v>39843</v>
      </c>
      <c r="N3" s="106">
        <v>41669</v>
      </c>
      <c r="O3" s="94">
        <f ca="1">IF((N3="INDETERMINADO"),"N/A",IF((L3="ENCERRADO"),"X",(N3-TODAY())))</f>
        <v>-550</v>
      </c>
      <c r="P3" s="94" t="s">
        <v>78</v>
      </c>
      <c r="Q3" s="97" t="s">
        <v>107</v>
      </c>
      <c r="R3" s="94" t="s">
        <v>30</v>
      </c>
      <c r="S3" s="94" t="s">
        <v>30</v>
      </c>
      <c r="T3" s="94" t="s">
        <v>30</v>
      </c>
      <c r="U3" s="94"/>
      <c r="V3" s="98" t="s">
        <v>1095</v>
      </c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07"/>
      <c r="DT3" s="107"/>
      <c r="DU3" s="107"/>
      <c r="DV3" s="107"/>
      <c r="DW3" s="107"/>
      <c r="DX3" s="107"/>
      <c r="DY3" s="107"/>
      <c r="DZ3" s="107"/>
      <c r="EA3" s="107"/>
      <c r="EB3" s="107"/>
      <c r="EC3" s="107"/>
      <c r="ED3" s="107"/>
      <c r="EE3" s="107"/>
      <c r="EF3" s="107"/>
      <c r="EG3" s="107"/>
      <c r="EH3" s="107"/>
      <c r="EI3" s="107"/>
      <c r="EJ3" s="107"/>
      <c r="EK3" s="107"/>
      <c r="EL3" s="107"/>
      <c r="EM3" s="107"/>
      <c r="EN3" s="107"/>
      <c r="EO3" s="107"/>
      <c r="EP3" s="107"/>
      <c r="EQ3" s="107"/>
      <c r="ER3" s="107"/>
      <c r="ES3" s="107"/>
      <c r="ET3" s="107"/>
      <c r="EU3" s="107"/>
      <c r="EV3" s="107"/>
      <c r="EW3" s="107"/>
      <c r="EX3" s="107"/>
      <c r="EY3" s="107"/>
      <c r="EZ3" s="107"/>
      <c r="FA3" s="107"/>
      <c r="FB3" s="107"/>
      <c r="FC3" s="107"/>
      <c r="FD3" s="107"/>
      <c r="FE3" s="107"/>
      <c r="FF3" s="107"/>
      <c r="FG3" s="107"/>
      <c r="FH3" s="107"/>
      <c r="FI3" s="107"/>
      <c r="FJ3" s="107"/>
      <c r="FK3" s="107"/>
      <c r="FL3" s="107"/>
      <c r="FM3" s="107"/>
      <c r="FN3" s="107"/>
      <c r="FO3" s="107"/>
      <c r="FP3" s="107"/>
      <c r="FQ3" s="107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  <c r="GC3" s="107"/>
      <c r="GD3" s="107"/>
      <c r="GE3" s="107"/>
      <c r="GF3" s="107"/>
      <c r="GG3" s="107"/>
      <c r="GH3" s="107"/>
      <c r="GI3" s="107"/>
      <c r="GJ3" s="107"/>
      <c r="GK3" s="107"/>
      <c r="GL3" s="107"/>
      <c r="GM3" s="107"/>
      <c r="GN3" s="107"/>
      <c r="GO3" s="107"/>
      <c r="GP3" s="107"/>
      <c r="GQ3" s="107"/>
      <c r="GR3" s="107"/>
      <c r="GS3" s="107"/>
      <c r="GT3" s="107"/>
      <c r="GU3" s="107"/>
      <c r="GV3" s="107"/>
      <c r="GW3" s="107"/>
      <c r="GX3" s="107"/>
      <c r="GY3" s="107"/>
      <c r="GZ3" s="107"/>
      <c r="HA3" s="107"/>
      <c r="HB3" s="107"/>
      <c r="HC3" s="107"/>
      <c r="HD3" s="107"/>
      <c r="HE3" s="107"/>
      <c r="HF3" s="107"/>
      <c r="HG3" s="107"/>
      <c r="HH3" s="107"/>
      <c r="HI3" s="107"/>
      <c r="HJ3" s="107"/>
      <c r="HK3" s="107"/>
      <c r="HL3" s="107"/>
      <c r="HM3" s="107"/>
      <c r="HN3" s="107"/>
      <c r="HO3" s="107"/>
      <c r="HP3" s="107"/>
      <c r="HQ3" s="107"/>
      <c r="HR3" s="107"/>
      <c r="HS3" s="107"/>
      <c r="HT3" s="107"/>
      <c r="HU3" s="107"/>
      <c r="HV3" s="107"/>
      <c r="HW3" s="107"/>
      <c r="HX3" s="107"/>
      <c r="HY3" s="107"/>
      <c r="HZ3" s="107"/>
      <c r="IA3" s="107"/>
      <c r="IB3" s="107"/>
      <c r="IC3" s="107"/>
      <c r="ID3" s="107"/>
      <c r="IE3" s="107"/>
      <c r="IF3" s="107"/>
      <c r="IG3" s="107"/>
      <c r="IH3" s="107"/>
      <c r="II3" s="107"/>
      <c r="IJ3" s="107"/>
      <c r="IK3" s="107"/>
      <c r="IL3" s="107"/>
      <c r="IM3" s="107"/>
      <c r="IN3" s="107"/>
      <c r="IO3" s="107"/>
      <c r="IP3" s="107"/>
      <c r="IQ3" s="107"/>
      <c r="IR3" s="107"/>
      <c r="IS3" s="107"/>
      <c r="IT3" s="107"/>
      <c r="IU3" s="107"/>
      <c r="IV3" s="107"/>
      <c r="IW3" s="107"/>
      <c r="IX3" s="107"/>
      <c r="IY3" s="107"/>
      <c r="IZ3" s="107"/>
      <c r="JA3" s="107"/>
      <c r="JB3" s="107"/>
      <c r="JC3" s="107"/>
      <c r="JD3" s="107"/>
      <c r="JE3" s="107"/>
      <c r="JF3" s="107"/>
      <c r="JG3" s="107"/>
      <c r="JH3" s="107"/>
      <c r="JI3" s="107"/>
      <c r="JJ3" s="107"/>
      <c r="JK3" s="107"/>
      <c r="JL3" s="107"/>
      <c r="JM3" s="107"/>
      <c r="JN3" s="107"/>
      <c r="JO3" s="107"/>
      <c r="JP3" s="107"/>
      <c r="JQ3" s="107"/>
      <c r="JR3" s="107"/>
      <c r="JS3" s="107"/>
      <c r="JT3" s="107"/>
      <c r="JU3" s="107"/>
      <c r="JV3" s="107"/>
      <c r="JW3" s="107"/>
      <c r="JX3" s="107"/>
      <c r="JY3" s="107"/>
      <c r="JZ3" s="107"/>
      <c r="KA3" s="107"/>
      <c r="KB3" s="107"/>
      <c r="KC3" s="107"/>
      <c r="KD3" s="107"/>
      <c r="KE3" s="107"/>
      <c r="KF3" s="107"/>
      <c r="KG3" s="107"/>
      <c r="KH3" s="107"/>
      <c r="KI3" s="107"/>
      <c r="KJ3" s="107"/>
      <c r="KK3" s="107"/>
      <c r="KL3" s="107"/>
      <c r="KM3" s="107"/>
      <c r="KN3" s="107"/>
      <c r="KO3" s="107"/>
      <c r="KP3" s="107"/>
      <c r="KQ3" s="107"/>
      <c r="KR3" s="107"/>
      <c r="KS3" s="107"/>
      <c r="KT3" s="107"/>
      <c r="KU3" s="107"/>
      <c r="KV3" s="107"/>
      <c r="KW3" s="107"/>
      <c r="KX3" s="107"/>
      <c r="KY3" s="107"/>
      <c r="KZ3" s="107"/>
      <c r="LA3" s="107"/>
      <c r="LB3" s="107"/>
      <c r="LC3" s="107"/>
      <c r="LD3" s="107"/>
      <c r="LE3" s="107"/>
      <c r="LF3" s="107"/>
      <c r="LG3" s="107"/>
      <c r="LH3" s="107"/>
      <c r="LI3" s="107"/>
      <c r="LJ3" s="107"/>
      <c r="LK3" s="107"/>
      <c r="LL3" s="107"/>
      <c r="LM3" s="107"/>
      <c r="LN3" s="107"/>
      <c r="LO3" s="107"/>
      <c r="LP3" s="107"/>
      <c r="LQ3" s="107"/>
      <c r="LR3" s="107"/>
      <c r="LS3" s="107"/>
      <c r="LT3" s="107"/>
      <c r="LU3" s="107"/>
      <c r="LV3" s="107"/>
      <c r="LW3" s="107"/>
      <c r="LX3" s="107"/>
      <c r="LY3" s="107"/>
      <c r="LZ3" s="107"/>
      <c r="MA3" s="107"/>
      <c r="MB3" s="107"/>
      <c r="MC3" s="107"/>
      <c r="MD3" s="107"/>
      <c r="ME3" s="107"/>
      <c r="MF3" s="107"/>
      <c r="MG3" s="107"/>
      <c r="MH3" s="107"/>
      <c r="MI3" s="107"/>
      <c r="MJ3" s="107"/>
      <c r="MK3" s="107"/>
      <c r="ML3" s="107"/>
      <c r="MM3" s="107"/>
      <c r="MN3" s="107"/>
      <c r="MO3" s="107"/>
      <c r="MP3" s="107"/>
      <c r="MQ3" s="107"/>
      <c r="MR3" s="107"/>
      <c r="MS3" s="107"/>
      <c r="MT3" s="107"/>
      <c r="MU3" s="107"/>
      <c r="MV3" s="107"/>
      <c r="MW3" s="107"/>
      <c r="MX3" s="107"/>
      <c r="MY3" s="107"/>
      <c r="MZ3" s="107"/>
      <c r="NA3" s="107"/>
      <c r="NB3" s="107"/>
      <c r="NC3" s="107"/>
      <c r="ND3" s="107"/>
      <c r="NE3" s="107"/>
      <c r="NF3" s="107"/>
      <c r="NG3" s="107"/>
      <c r="NH3" s="107"/>
      <c r="NI3" s="107"/>
      <c r="NJ3" s="107"/>
      <c r="NK3" s="107"/>
      <c r="NL3" s="107"/>
      <c r="NM3" s="107"/>
      <c r="NN3" s="107"/>
      <c r="NO3" s="107"/>
      <c r="NP3" s="107"/>
      <c r="NQ3" s="107"/>
      <c r="NR3" s="107"/>
      <c r="NS3" s="107"/>
      <c r="NT3" s="107"/>
      <c r="NU3" s="107"/>
      <c r="NV3" s="107"/>
      <c r="NW3" s="107"/>
      <c r="NX3" s="107"/>
      <c r="NY3" s="107"/>
      <c r="NZ3" s="107"/>
      <c r="OA3" s="107"/>
      <c r="OB3" s="107"/>
      <c r="OC3" s="107"/>
      <c r="OD3" s="107"/>
      <c r="OE3" s="107"/>
      <c r="OF3" s="107"/>
      <c r="OG3" s="107"/>
      <c r="OH3" s="107"/>
      <c r="OI3" s="107"/>
      <c r="OJ3" s="107"/>
      <c r="OK3" s="107"/>
      <c r="OL3" s="107"/>
      <c r="OM3" s="107"/>
      <c r="ON3" s="107"/>
      <c r="OO3" s="107"/>
      <c r="OP3" s="107"/>
      <c r="OQ3" s="107"/>
      <c r="OR3" s="107"/>
      <c r="OS3" s="107"/>
      <c r="OT3" s="107"/>
      <c r="OU3" s="107"/>
      <c r="OV3" s="107"/>
      <c r="OW3" s="107"/>
      <c r="OX3" s="107"/>
      <c r="OY3" s="107"/>
      <c r="OZ3" s="107"/>
      <c r="PA3" s="107"/>
      <c r="PB3" s="107"/>
      <c r="PC3" s="107"/>
      <c r="PD3" s="107"/>
      <c r="PE3" s="107"/>
      <c r="PF3" s="107"/>
      <c r="PG3" s="107"/>
      <c r="PH3" s="107"/>
      <c r="PI3" s="107"/>
      <c r="PJ3" s="107"/>
      <c r="PK3" s="107"/>
      <c r="PL3" s="107"/>
      <c r="PM3" s="107"/>
      <c r="PN3" s="107"/>
      <c r="PO3" s="107"/>
      <c r="PP3" s="107"/>
      <c r="PQ3" s="107"/>
      <c r="PR3" s="107"/>
      <c r="PS3" s="107"/>
      <c r="PT3" s="107"/>
      <c r="PU3" s="107"/>
      <c r="PV3" s="107"/>
      <c r="PW3" s="107"/>
      <c r="PX3" s="107"/>
      <c r="PY3" s="107"/>
      <c r="PZ3" s="107"/>
      <c r="QA3" s="107"/>
      <c r="QB3" s="107"/>
      <c r="QC3" s="107"/>
      <c r="QD3" s="107"/>
      <c r="QE3" s="107"/>
      <c r="QF3" s="107"/>
      <c r="QG3" s="107"/>
      <c r="QH3" s="107"/>
      <c r="QI3" s="107"/>
      <c r="QJ3" s="107"/>
      <c r="QK3" s="107"/>
      <c r="QL3" s="107"/>
      <c r="QM3" s="107"/>
      <c r="QN3" s="107"/>
      <c r="QO3" s="107"/>
      <c r="QP3" s="107"/>
      <c r="QQ3" s="107"/>
      <c r="QR3" s="107"/>
      <c r="QS3" s="107"/>
      <c r="QT3" s="107"/>
      <c r="QU3" s="107"/>
      <c r="QV3" s="107"/>
      <c r="QW3" s="107"/>
      <c r="QX3" s="107"/>
      <c r="QY3" s="107"/>
      <c r="QZ3" s="107"/>
      <c r="RA3" s="107"/>
      <c r="RB3" s="107"/>
      <c r="RC3" s="107"/>
      <c r="RD3" s="107"/>
      <c r="RE3" s="107"/>
      <c r="RF3" s="107"/>
      <c r="RG3" s="107"/>
      <c r="RH3" s="107"/>
      <c r="RI3" s="107"/>
      <c r="RJ3" s="107"/>
      <c r="RK3" s="107"/>
      <c r="RL3" s="107"/>
      <c r="RM3" s="107"/>
      <c r="RN3" s="107"/>
      <c r="RO3" s="107"/>
      <c r="RP3" s="107"/>
      <c r="RQ3" s="107"/>
      <c r="RR3" s="107"/>
      <c r="RS3" s="107"/>
      <c r="RT3" s="107"/>
      <c r="RU3" s="107"/>
      <c r="RV3" s="107"/>
      <c r="RW3" s="107"/>
      <c r="RX3" s="107"/>
      <c r="RY3" s="107"/>
      <c r="RZ3" s="107"/>
      <c r="SA3" s="107"/>
      <c r="SB3" s="107"/>
      <c r="SC3" s="107"/>
      <c r="SD3" s="107"/>
      <c r="SE3" s="107"/>
      <c r="SF3" s="107"/>
      <c r="SG3" s="107"/>
      <c r="SH3" s="107"/>
      <c r="SI3" s="107"/>
      <c r="SJ3" s="107"/>
      <c r="SK3" s="107"/>
      <c r="SL3" s="107"/>
      <c r="SM3" s="107"/>
      <c r="SN3" s="107"/>
      <c r="SO3" s="107"/>
      <c r="SP3" s="107"/>
      <c r="SQ3" s="107"/>
      <c r="SR3" s="107"/>
      <c r="SS3" s="107"/>
      <c r="ST3" s="107"/>
      <c r="SU3" s="107"/>
      <c r="SV3" s="107"/>
      <c r="SW3" s="107"/>
      <c r="SX3" s="107"/>
      <c r="SY3" s="107"/>
      <c r="SZ3" s="107"/>
      <c r="TA3" s="107"/>
      <c r="TB3" s="107"/>
      <c r="TC3" s="107"/>
      <c r="TD3" s="107"/>
      <c r="TE3" s="107"/>
      <c r="TF3" s="107"/>
      <c r="TG3" s="107"/>
      <c r="TH3" s="107"/>
      <c r="TI3" s="107"/>
      <c r="TJ3" s="107"/>
      <c r="TK3" s="107"/>
      <c r="TL3" s="107"/>
      <c r="TM3" s="107"/>
      <c r="TN3" s="107"/>
      <c r="TO3" s="107"/>
      <c r="TP3" s="107"/>
      <c r="TQ3" s="107"/>
      <c r="TR3" s="107"/>
      <c r="TS3" s="107"/>
      <c r="TT3" s="107"/>
      <c r="TU3" s="107"/>
      <c r="TV3" s="107"/>
      <c r="TW3" s="107"/>
      <c r="TX3" s="107"/>
      <c r="TY3" s="107"/>
      <c r="TZ3" s="107"/>
      <c r="UA3" s="107"/>
      <c r="UB3" s="107"/>
      <c r="UC3" s="107"/>
      <c r="UD3" s="107"/>
      <c r="UE3" s="107"/>
      <c r="UF3" s="107"/>
      <c r="UG3" s="107"/>
      <c r="UH3" s="107"/>
      <c r="UI3" s="107"/>
      <c r="UJ3" s="107"/>
      <c r="UK3" s="107"/>
      <c r="UL3" s="107"/>
      <c r="UM3" s="107"/>
      <c r="UN3" s="107"/>
      <c r="UO3" s="107"/>
      <c r="UP3" s="107"/>
      <c r="UQ3" s="107"/>
      <c r="UR3" s="107"/>
      <c r="US3" s="107"/>
      <c r="UT3" s="107"/>
      <c r="UU3" s="107"/>
      <c r="UV3" s="107"/>
      <c r="UW3" s="107"/>
      <c r="UX3" s="107"/>
      <c r="UY3" s="107"/>
      <c r="UZ3" s="107"/>
      <c r="VA3" s="107"/>
      <c r="VB3" s="107"/>
      <c r="VC3" s="107"/>
      <c r="VD3" s="107"/>
      <c r="VE3" s="107"/>
      <c r="VF3" s="107"/>
      <c r="VG3" s="107"/>
      <c r="VH3" s="107"/>
      <c r="VI3" s="107"/>
      <c r="VJ3" s="107"/>
      <c r="VK3" s="107"/>
      <c r="VL3" s="107"/>
      <c r="VM3" s="107"/>
      <c r="VN3" s="107"/>
      <c r="VO3" s="107"/>
      <c r="VP3" s="107"/>
      <c r="VQ3" s="107"/>
      <c r="VR3" s="107"/>
      <c r="VS3" s="107"/>
      <c r="VT3" s="107"/>
      <c r="VU3" s="107"/>
      <c r="VV3" s="107"/>
      <c r="VW3" s="107"/>
      <c r="VX3" s="107"/>
      <c r="VY3" s="107"/>
      <c r="VZ3" s="107"/>
      <c r="WA3" s="107"/>
      <c r="WB3" s="107"/>
      <c r="WC3" s="107"/>
      <c r="WD3" s="107"/>
      <c r="WE3" s="107"/>
      <c r="WF3" s="107"/>
      <c r="WG3" s="107"/>
      <c r="WH3" s="107"/>
      <c r="WI3" s="107"/>
      <c r="WJ3" s="107"/>
      <c r="WK3" s="107"/>
      <c r="WL3" s="107"/>
      <c r="WM3" s="107"/>
      <c r="WN3" s="107"/>
      <c r="WO3" s="107"/>
      <c r="WP3" s="107"/>
      <c r="WQ3" s="107"/>
      <c r="WR3" s="107"/>
      <c r="WS3" s="107"/>
      <c r="WT3" s="107"/>
      <c r="WU3" s="107"/>
      <c r="WV3" s="107"/>
      <c r="WW3" s="107"/>
      <c r="WX3" s="107"/>
      <c r="WY3" s="107"/>
      <c r="WZ3" s="107"/>
      <c r="XA3" s="107"/>
      <c r="XB3" s="107"/>
      <c r="XC3" s="107"/>
      <c r="XD3" s="107"/>
      <c r="XE3" s="107"/>
      <c r="XF3" s="107"/>
      <c r="XG3" s="107"/>
      <c r="XH3" s="107"/>
      <c r="XI3" s="107"/>
      <c r="XJ3" s="107"/>
      <c r="XK3" s="107"/>
      <c r="XL3" s="107"/>
      <c r="XM3" s="107"/>
      <c r="XN3" s="107"/>
      <c r="XO3" s="107"/>
      <c r="XP3" s="107"/>
      <c r="XQ3" s="107"/>
      <c r="XR3" s="107"/>
      <c r="XS3" s="107"/>
      <c r="XT3" s="107"/>
      <c r="XU3" s="107"/>
    </row>
    <row r="4" spans="1:645" s="111" customFormat="1" ht="39.950000000000003" customHeight="1" x14ac:dyDescent="0.2">
      <c r="A4" s="102" t="str">
        <f ca="1">IF((O4="X"),"■",IF(OR((O4&gt;=120),(O4="N/A")),"▲",IF(AND((O4&gt;=90),(O4&lt;120)),"►",IF(AND((O4&lt;90),(O4&gt;=0)),"◄",IF((O4&lt;0),"▼","")))))</f>
        <v>▼</v>
      </c>
      <c r="B4" s="103" t="s">
        <v>72</v>
      </c>
      <c r="C4" s="103" t="s">
        <v>159</v>
      </c>
      <c r="D4" s="103" t="s">
        <v>74</v>
      </c>
      <c r="E4" s="99" t="s">
        <v>1146</v>
      </c>
      <c r="F4" s="103" t="s">
        <v>160</v>
      </c>
      <c r="G4" s="123" t="s">
        <v>161</v>
      </c>
      <c r="H4" s="99" t="s">
        <v>1165</v>
      </c>
      <c r="I4" s="105">
        <v>1444444.44</v>
      </c>
      <c r="J4" s="105"/>
      <c r="K4" s="105"/>
      <c r="L4" s="113" t="s">
        <v>41</v>
      </c>
      <c r="M4" s="114">
        <v>41564</v>
      </c>
      <c r="N4" s="114">
        <v>41929</v>
      </c>
      <c r="O4" s="103">
        <f ca="1">IF((N4="INDETERMINADO"),"N/A",IF((L4="ENCERRADO"),"X",(N4-TODAY())))</f>
        <v>-290</v>
      </c>
      <c r="P4" s="99" t="s">
        <v>78</v>
      </c>
      <c r="Q4" s="99" t="s">
        <v>1141</v>
      </c>
      <c r="R4" s="103" t="s">
        <v>30</v>
      </c>
      <c r="S4" s="103" t="s">
        <v>167</v>
      </c>
      <c r="T4" s="103" t="s">
        <v>30</v>
      </c>
      <c r="U4" s="103" t="s">
        <v>30</v>
      </c>
      <c r="V4" s="98" t="s">
        <v>1095</v>
      </c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  <c r="GC4" s="107"/>
      <c r="GD4" s="107"/>
      <c r="GE4" s="107"/>
      <c r="GF4" s="107"/>
      <c r="GG4" s="107"/>
      <c r="GH4" s="107"/>
      <c r="GI4" s="107"/>
      <c r="GJ4" s="107"/>
      <c r="GK4" s="107"/>
      <c r="GL4" s="107"/>
      <c r="GM4" s="107"/>
      <c r="GN4" s="107"/>
      <c r="GO4" s="107"/>
      <c r="GP4" s="107"/>
      <c r="GQ4" s="107"/>
      <c r="GR4" s="107"/>
      <c r="GS4" s="107"/>
      <c r="GT4" s="107"/>
      <c r="GU4" s="107"/>
      <c r="GV4" s="107"/>
      <c r="GW4" s="107"/>
      <c r="GX4" s="107"/>
      <c r="GY4" s="107"/>
      <c r="GZ4" s="107"/>
      <c r="HA4" s="107"/>
      <c r="HB4" s="107"/>
      <c r="HC4" s="107"/>
      <c r="HD4" s="107"/>
      <c r="HE4" s="107"/>
      <c r="HF4" s="107"/>
      <c r="HG4" s="107"/>
      <c r="HH4" s="107"/>
      <c r="HI4" s="107"/>
      <c r="HJ4" s="107"/>
      <c r="HK4" s="107"/>
      <c r="HL4" s="107"/>
      <c r="HM4" s="107"/>
      <c r="HN4" s="107"/>
      <c r="HO4" s="107"/>
      <c r="HP4" s="107"/>
      <c r="HQ4" s="107"/>
      <c r="HR4" s="107"/>
      <c r="HS4" s="107"/>
      <c r="HT4" s="107"/>
      <c r="HU4" s="107"/>
      <c r="HV4" s="107"/>
      <c r="HW4" s="107"/>
      <c r="HX4" s="107"/>
      <c r="HY4" s="107"/>
      <c r="HZ4" s="107"/>
      <c r="IA4" s="107"/>
      <c r="IB4" s="107"/>
      <c r="IC4" s="107"/>
      <c r="ID4" s="107"/>
      <c r="IE4" s="107"/>
      <c r="IF4" s="107"/>
      <c r="IG4" s="107"/>
      <c r="IH4" s="107"/>
      <c r="II4" s="107"/>
      <c r="IJ4" s="107"/>
      <c r="IK4" s="107"/>
      <c r="IL4" s="107"/>
      <c r="IM4" s="107"/>
      <c r="IN4" s="107"/>
      <c r="IO4" s="107"/>
      <c r="IP4" s="107"/>
      <c r="IQ4" s="107"/>
      <c r="IR4" s="107"/>
      <c r="IS4" s="107"/>
      <c r="IT4" s="107"/>
      <c r="IU4" s="107"/>
      <c r="IV4" s="107"/>
      <c r="IW4" s="107"/>
      <c r="IX4" s="107"/>
      <c r="IY4" s="107"/>
      <c r="IZ4" s="107"/>
      <c r="JA4" s="107"/>
      <c r="JB4" s="107"/>
      <c r="JC4" s="107"/>
      <c r="JD4" s="107"/>
      <c r="JE4" s="107"/>
      <c r="JF4" s="107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/>
      <c r="JX4" s="107"/>
      <c r="JY4" s="107"/>
      <c r="JZ4" s="107"/>
      <c r="KA4" s="107"/>
      <c r="KB4" s="107"/>
      <c r="KC4" s="107"/>
      <c r="KD4" s="107"/>
      <c r="KE4" s="107"/>
      <c r="KF4" s="107"/>
      <c r="KG4" s="107"/>
      <c r="KH4" s="107"/>
      <c r="KI4" s="107"/>
      <c r="KJ4" s="107"/>
      <c r="KK4" s="107"/>
      <c r="KL4" s="107"/>
      <c r="KM4" s="107"/>
      <c r="KN4" s="107"/>
      <c r="KO4" s="107"/>
      <c r="KP4" s="107"/>
      <c r="KQ4" s="107"/>
      <c r="KR4" s="107"/>
      <c r="KS4" s="107"/>
      <c r="KT4" s="107"/>
      <c r="KU4" s="107"/>
      <c r="KV4" s="107"/>
      <c r="KW4" s="107"/>
      <c r="KX4" s="107"/>
      <c r="KY4" s="107"/>
      <c r="KZ4" s="107"/>
      <c r="LA4" s="107"/>
      <c r="LB4" s="107"/>
      <c r="LC4" s="107"/>
      <c r="LD4" s="107"/>
      <c r="LE4" s="107"/>
      <c r="LF4" s="107"/>
      <c r="LG4" s="107"/>
      <c r="LH4" s="107"/>
      <c r="LI4" s="107"/>
      <c r="LJ4" s="107"/>
      <c r="LK4" s="107"/>
      <c r="LL4" s="107"/>
      <c r="LM4" s="107"/>
      <c r="LN4" s="107"/>
      <c r="LO4" s="107"/>
      <c r="LP4" s="107"/>
      <c r="LQ4" s="107"/>
      <c r="LR4" s="107"/>
      <c r="LS4" s="107"/>
      <c r="LT4" s="107"/>
      <c r="LU4" s="107"/>
      <c r="LV4" s="107"/>
      <c r="LW4" s="107"/>
      <c r="LX4" s="107"/>
      <c r="LY4" s="107"/>
      <c r="LZ4" s="107"/>
      <c r="MA4" s="107"/>
      <c r="MB4" s="107"/>
      <c r="MC4" s="107"/>
      <c r="MD4" s="107"/>
      <c r="ME4" s="107"/>
      <c r="MF4" s="107"/>
      <c r="MG4" s="107"/>
      <c r="MH4" s="107"/>
      <c r="MI4" s="107"/>
      <c r="MJ4" s="107"/>
      <c r="MK4" s="107"/>
      <c r="ML4" s="107"/>
      <c r="MM4" s="107"/>
      <c r="MN4" s="107"/>
      <c r="MO4" s="107"/>
      <c r="MP4" s="107"/>
      <c r="MQ4" s="107"/>
      <c r="MR4" s="107"/>
      <c r="MS4" s="107"/>
      <c r="MT4" s="107"/>
      <c r="MU4" s="107"/>
      <c r="MV4" s="107"/>
      <c r="MW4" s="107"/>
      <c r="MX4" s="107"/>
      <c r="MY4" s="107"/>
      <c r="MZ4" s="107"/>
      <c r="NA4" s="107"/>
      <c r="NB4" s="107"/>
      <c r="NC4" s="107"/>
      <c r="ND4" s="107"/>
      <c r="NE4" s="107"/>
      <c r="NF4" s="107"/>
      <c r="NG4" s="107"/>
      <c r="NH4" s="107"/>
      <c r="NI4" s="107"/>
      <c r="NJ4" s="107"/>
      <c r="NK4" s="107"/>
      <c r="NL4" s="107"/>
      <c r="NM4" s="107"/>
      <c r="NN4" s="107"/>
      <c r="NO4" s="107"/>
      <c r="NP4" s="107"/>
      <c r="NQ4" s="107"/>
      <c r="NR4" s="107"/>
      <c r="NS4" s="107"/>
      <c r="NT4" s="107"/>
      <c r="NU4" s="107"/>
      <c r="NV4" s="107"/>
      <c r="NW4" s="107"/>
      <c r="NX4" s="107"/>
      <c r="NY4" s="107"/>
      <c r="NZ4" s="107"/>
      <c r="OA4" s="107"/>
      <c r="OB4" s="107"/>
      <c r="OC4" s="107"/>
      <c r="OD4" s="107"/>
      <c r="OE4" s="107"/>
      <c r="OF4" s="107"/>
      <c r="OG4" s="107"/>
      <c r="OH4" s="107"/>
      <c r="OI4" s="107"/>
      <c r="OJ4" s="107"/>
      <c r="OK4" s="107"/>
      <c r="OL4" s="107"/>
      <c r="OM4" s="107"/>
      <c r="ON4" s="107"/>
      <c r="OO4" s="107"/>
      <c r="OP4" s="107"/>
      <c r="OQ4" s="107"/>
      <c r="OR4" s="107"/>
      <c r="OS4" s="107"/>
      <c r="OT4" s="107"/>
      <c r="OU4" s="107"/>
      <c r="OV4" s="107"/>
      <c r="OW4" s="107"/>
      <c r="OX4" s="107"/>
      <c r="OY4" s="107"/>
      <c r="OZ4" s="107"/>
      <c r="PA4" s="107"/>
      <c r="PB4" s="107"/>
      <c r="PC4" s="107"/>
      <c r="PD4" s="107"/>
      <c r="PE4" s="107"/>
      <c r="PF4" s="107"/>
      <c r="PG4" s="107"/>
      <c r="PH4" s="107"/>
      <c r="PI4" s="107"/>
      <c r="PJ4" s="107"/>
      <c r="PK4" s="107"/>
      <c r="PL4" s="107"/>
      <c r="PM4" s="107"/>
      <c r="PN4" s="107"/>
      <c r="PO4" s="107"/>
      <c r="PP4" s="107"/>
      <c r="PQ4" s="107"/>
      <c r="PR4" s="107"/>
      <c r="PS4" s="107"/>
      <c r="PT4" s="107"/>
      <c r="PU4" s="107"/>
      <c r="PV4" s="107"/>
      <c r="PW4" s="107"/>
      <c r="PX4" s="107"/>
      <c r="PY4" s="107"/>
      <c r="PZ4" s="107"/>
      <c r="QA4" s="107"/>
      <c r="QB4" s="107"/>
      <c r="QC4" s="107"/>
      <c r="QD4" s="107"/>
      <c r="QE4" s="107"/>
      <c r="QF4" s="107"/>
      <c r="QG4" s="107"/>
      <c r="QH4" s="107"/>
      <c r="QI4" s="107"/>
      <c r="QJ4" s="107"/>
      <c r="QK4" s="107"/>
      <c r="QL4" s="107"/>
      <c r="QM4" s="107"/>
      <c r="QN4" s="107"/>
      <c r="QO4" s="107"/>
      <c r="QP4" s="107"/>
      <c r="QQ4" s="107"/>
      <c r="QR4" s="107"/>
      <c r="QS4" s="107"/>
      <c r="QT4" s="107"/>
      <c r="QU4" s="107"/>
      <c r="QV4" s="107"/>
      <c r="QW4" s="107"/>
      <c r="QX4" s="107"/>
      <c r="QY4" s="107"/>
      <c r="QZ4" s="107"/>
      <c r="RA4" s="107"/>
      <c r="RB4" s="107"/>
      <c r="RC4" s="107"/>
      <c r="RD4" s="107"/>
      <c r="RE4" s="107"/>
      <c r="RF4" s="107"/>
      <c r="RG4" s="107"/>
      <c r="RH4" s="107"/>
      <c r="RI4" s="107"/>
      <c r="RJ4" s="107"/>
      <c r="RK4" s="107"/>
      <c r="RL4" s="107"/>
      <c r="RM4" s="107"/>
      <c r="RN4" s="107"/>
      <c r="RO4" s="107"/>
      <c r="RP4" s="107"/>
      <c r="RQ4" s="107"/>
      <c r="RR4" s="107"/>
      <c r="RS4" s="107"/>
      <c r="RT4" s="107"/>
      <c r="RU4" s="107"/>
      <c r="RV4" s="107"/>
      <c r="RW4" s="107"/>
      <c r="RX4" s="107"/>
      <c r="RY4" s="107"/>
      <c r="RZ4" s="107"/>
      <c r="SA4" s="107"/>
      <c r="SB4" s="107"/>
      <c r="SC4" s="107"/>
      <c r="SD4" s="107"/>
      <c r="SE4" s="107"/>
      <c r="SF4" s="107"/>
      <c r="SG4" s="107"/>
      <c r="SH4" s="107"/>
      <c r="SI4" s="107"/>
      <c r="SJ4" s="107"/>
      <c r="SK4" s="107"/>
      <c r="SL4" s="107"/>
      <c r="SM4" s="107"/>
      <c r="SN4" s="107"/>
      <c r="SO4" s="107"/>
      <c r="SP4" s="107"/>
      <c r="SQ4" s="107"/>
      <c r="SR4" s="107"/>
      <c r="SS4" s="107"/>
      <c r="ST4" s="107"/>
      <c r="SU4" s="107"/>
      <c r="SV4" s="107"/>
      <c r="SW4" s="107"/>
      <c r="SX4" s="107"/>
      <c r="SY4" s="107"/>
      <c r="SZ4" s="107"/>
      <c r="TA4" s="107"/>
      <c r="TB4" s="107"/>
      <c r="TC4" s="107"/>
      <c r="TD4" s="107"/>
      <c r="TE4" s="107"/>
      <c r="TF4" s="107"/>
      <c r="TG4" s="107"/>
      <c r="TH4" s="107"/>
      <c r="TI4" s="107"/>
      <c r="TJ4" s="107"/>
      <c r="TK4" s="107"/>
      <c r="TL4" s="107"/>
      <c r="TM4" s="107"/>
      <c r="TN4" s="107"/>
      <c r="TO4" s="107"/>
      <c r="TP4" s="107"/>
      <c r="TQ4" s="107"/>
      <c r="TR4" s="107"/>
      <c r="TS4" s="107"/>
      <c r="TT4" s="107"/>
      <c r="TU4" s="107"/>
      <c r="TV4" s="107"/>
      <c r="TW4" s="107"/>
      <c r="TX4" s="107"/>
      <c r="TY4" s="107"/>
      <c r="TZ4" s="107"/>
      <c r="UA4" s="107"/>
      <c r="UB4" s="107"/>
      <c r="UC4" s="107"/>
      <c r="UD4" s="107"/>
      <c r="UE4" s="107"/>
      <c r="UF4" s="107"/>
      <c r="UG4" s="107"/>
      <c r="UH4" s="107"/>
      <c r="UI4" s="107"/>
      <c r="UJ4" s="107"/>
      <c r="UK4" s="107"/>
      <c r="UL4" s="107"/>
      <c r="UM4" s="107"/>
      <c r="UN4" s="107"/>
      <c r="UO4" s="107"/>
      <c r="UP4" s="107"/>
      <c r="UQ4" s="107"/>
      <c r="UR4" s="107"/>
      <c r="US4" s="107"/>
      <c r="UT4" s="107"/>
      <c r="UU4" s="107"/>
      <c r="UV4" s="107"/>
      <c r="UW4" s="107"/>
      <c r="UX4" s="107"/>
      <c r="UY4" s="107"/>
      <c r="UZ4" s="107"/>
      <c r="VA4" s="107"/>
      <c r="VB4" s="107"/>
      <c r="VC4" s="107"/>
      <c r="VD4" s="107"/>
      <c r="VE4" s="107"/>
      <c r="VF4" s="107"/>
      <c r="VG4" s="107"/>
      <c r="VH4" s="107"/>
      <c r="VI4" s="107"/>
      <c r="VJ4" s="107"/>
      <c r="VK4" s="107"/>
      <c r="VL4" s="107"/>
      <c r="VM4" s="107"/>
      <c r="VN4" s="107"/>
      <c r="VO4" s="107"/>
      <c r="VP4" s="107"/>
      <c r="VQ4" s="107"/>
      <c r="VR4" s="107"/>
      <c r="VS4" s="107"/>
      <c r="VT4" s="107"/>
      <c r="VU4" s="107"/>
      <c r="VV4" s="107"/>
      <c r="VW4" s="107"/>
      <c r="VX4" s="107"/>
      <c r="VY4" s="107"/>
      <c r="VZ4" s="107"/>
      <c r="WA4" s="107"/>
      <c r="WB4" s="107"/>
      <c r="WC4" s="107"/>
      <c r="WD4" s="107"/>
      <c r="WE4" s="107"/>
      <c r="WF4" s="107"/>
      <c r="WG4" s="107"/>
      <c r="WH4" s="107"/>
      <c r="WI4" s="107"/>
      <c r="WJ4" s="107"/>
      <c r="WK4" s="107"/>
      <c r="WL4" s="107"/>
      <c r="WM4" s="107"/>
      <c r="WN4" s="107"/>
      <c r="WO4" s="107"/>
      <c r="WP4" s="107"/>
      <c r="WQ4" s="107"/>
      <c r="WR4" s="107"/>
      <c r="WS4" s="107"/>
      <c r="WT4" s="107"/>
      <c r="WU4" s="107"/>
      <c r="WV4" s="107"/>
      <c r="WW4" s="107"/>
      <c r="WX4" s="107"/>
      <c r="WY4" s="107"/>
      <c r="WZ4" s="107"/>
      <c r="XA4" s="107"/>
      <c r="XB4" s="107"/>
      <c r="XC4" s="107"/>
      <c r="XD4" s="107"/>
      <c r="XE4" s="107"/>
      <c r="XF4" s="107"/>
      <c r="XG4" s="107"/>
      <c r="XH4" s="107"/>
      <c r="XI4" s="107"/>
      <c r="XJ4" s="107"/>
      <c r="XK4" s="107"/>
      <c r="XL4" s="107"/>
      <c r="XM4" s="107"/>
      <c r="XN4" s="107"/>
      <c r="XO4" s="107"/>
      <c r="XP4" s="107"/>
      <c r="XQ4" s="107"/>
      <c r="XR4" s="107"/>
      <c r="XS4" s="107"/>
      <c r="XT4" s="107"/>
      <c r="XU4" s="107"/>
    </row>
    <row r="5" spans="1:645" s="111" customFormat="1" ht="39.950000000000003" customHeight="1" x14ac:dyDescent="0.2">
      <c r="A5" s="102" t="str">
        <f ca="1">IF((O5="X"),"■",IF(OR((O5&gt;=120),(O5="N/A")),"▲",IF(AND((O5&gt;=90),(O5&lt;120)),"►",IF(AND((O5&lt;90),(O5&gt;=0)),"◄",IF((O5&lt;0),"▼","")))))</f>
        <v>▼</v>
      </c>
      <c r="B5" s="103" t="s">
        <v>72</v>
      </c>
      <c r="C5" s="103" t="s">
        <v>287</v>
      </c>
      <c r="D5" s="103" t="s">
        <v>288</v>
      </c>
      <c r="E5" s="99" t="s">
        <v>1144</v>
      </c>
      <c r="F5" s="99" t="s">
        <v>289</v>
      </c>
      <c r="G5" s="123" t="s">
        <v>1156</v>
      </c>
      <c r="H5" s="99" t="s">
        <v>1154</v>
      </c>
      <c r="I5" s="105">
        <v>500000</v>
      </c>
      <c r="J5" s="105">
        <v>56031</v>
      </c>
      <c r="K5" s="105">
        <f>I5-J5</f>
        <v>443969</v>
      </c>
      <c r="L5" s="103" t="s">
        <v>27</v>
      </c>
      <c r="M5" s="115">
        <v>41271</v>
      </c>
      <c r="N5" s="112">
        <v>42216</v>
      </c>
      <c r="O5" s="103">
        <f ca="1">IF((N5="INDETERMINADO"),"N/A",IF((L5="ENCERRADO"),"X",(N5-TODAY())))</f>
        <v>-3</v>
      </c>
      <c r="P5" s="99" t="s">
        <v>397</v>
      </c>
      <c r="Q5" s="99" t="s">
        <v>1143</v>
      </c>
      <c r="R5" s="103"/>
      <c r="S5" s="103" t="s">
        <v>97</v>
      </c>
      <c r="T5" s="103"/>
      <c r="U5" s="103"/>
      <c r="V5" s="98" t="s">
        <v>1095</v>
      </c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  <c r="DS5" s="107"/>
      <c r="DT5" s="107"/>
      <c r="DU5" s="107"/>
      <c r="DV5" s="107"/>
      <c r="DW5" s="107"/>
      <c r="DX5" s="107"/>
      <c r="DY5" s="107"/>
      <c r="DZ5" s="107"/>
      <c r="EA5" s="107"/>
      <c r="EB5" s="107"/>
      <c r="EC5" s="107"/>
      <c r="ED5" s="107"/>
      <c r="EE5" s="107"/>
      <c r="EF5" s="107"/>
      <c r="EG5" s="107"/>
      <c r="EH5" s="107"/>
      <c r="EI5" s="107"/>
      <c r="EJ5" s="107"/>
      <c r="EK5" s="107"/>
      <c r="EL5" s="107"/>
      <c r="EM5" s="107"/>
      <c r="EN5" s="107"/>
      <c r="EO5" s="107"/>
      <c r="EP5" s="107"/>
      <c r="EQ5" s="107"/>
      <c r="ER5" s="107"/>
      <c r="ES5" s="107"/>
      <c r="ET5" s="107"/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07"/>
      <c r="FH5" s="107"/>
      <c r="FI5" s="107"/>
      <c r="FJ5" s="107"/>
      <c r="FK5" s="107"/>
      <c r="FL5" s="107"/>
      <c r="FM5" s="107"/>
      <c r="FN5" s="107"/>
      <c r="FO5" s="107"/>
      <c r="FP5" s="107"/>
      <c r="FQ5" s="107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  <c r="GC5" s="107"/>
      <c r="GD5" s="107"/>
      <c r="GE5" s="107"/>
      <c r="GF5" s="107"/>
      <c r="GG5" s="107"/>
      <c r="GH5" s="107"/>
      <c r="GI5" s="107"/>
      <c r="GJ5" s="107"/>
      <c r="GK5" s="107"/>
      <c r="GL5" s="107"/>
      <c r="GM5" s="107"/>
      <c r="GN5" s="107"/>
      <c r="GO5" s="107"/>
      <c r="GP5" s="107"/>
      <c r="GQ5" s="107"/>
      <c r="GR5" s="107"/>
      <c r="GS5" s="107"/>
      <c r="GT5" s="107"/>
      <c r="GU5" s="107"/>
      <c r="GV5" s="107"/>
      <c r="GW5" s="107"/>
      <c r="GX5" s="107"/>
      <c r="GY5" s="107"/>
      <c r="GZ5" s="107"/>
      <c r="HA5" s="107"/>
      <c r="HB5" s="107"/>
      <c r="HC5" s="107"/>
      <c r="HD5" s="107"/>
      <c r="HE5" s="107"/>
      <c r="HF5" s="107"/>
      <c r="HG5" s="107"/>
      <c r="HH5" s="107"/>
      <c r="HI5" s="107"/>
      <c r="HJ5" s="107"/>
      <c r="HK5" s="107"/>
      <c r="HL5" s="107"/>
      <c r="HM5" s="107"/>
      <c r="HN5" s="107"/>
      <c r="HO5" s="107"/>
      <c r="HP5" s="107"/>
      <c r="HQ5" s="107"/>
      <c r="HR5" s="107"/>
      <c r="HS5" s="107"/>
      <c r="HT5" s="107"/>
      <c r="HU5" s="107"/>
      <c r="HV5" s="107"/>
      <c r="HW5" s="107"/>
      <c r="HX5" s="107"/>
      <c r="HY5" s="107"/>
      <c r="HZ5" s="107"/>
      <c r="IA5" s="107"/>
      <c r="IB5" s="107"/>
      <c r="IC5" s="107"/>
      <c r="ID5" s="107"/>
      <c r="IE5" s="107"/>
      <c r="IF5" s="107"/>
      <c r="IG5" s="107"/>
      <c r="IH5" s="107"/>
      <c r="II5" s="107"/>
      <c r="IJ5" s="107"/>
      <c r="IK5" s="107"/>
      <c r="IL5" s="107"/>
      <c r="IM5" s="107"/>
      <c r="IN5" s="107"/>
      <c r="IO5" s="107"/>
      <c r="IP5" s="107"/>
      <c r="IQ5" s="107"/>
      <c r="IR5" s="107"/>
      <c r="IS5" s="107"/>
      <c r="IT5" s="107"/>
      <c r="IU5" s="107"/>
      <c r="IV5" s="107"/>
      <c r="IW5" s="107"/>
      <c r="IX5" s="107"/>
      <c r="IY5" s="107"/>
      <c r="IZ5" s="107"/>
      <c r="JA5" s="107"/>
      <c r="JB5" s="107"/>
      <c r="JC5" s="107"/>
      <c r="JD5" s="107"/>
      <c r="JE5" s="107"/>
      <c r="JF5" s="107"/>
      <c r="JG5" s="107"/>
      <c r="JH5" s="107"/>
      <c r="JI5" s="107"/>
      <c r="JJ5" s="107"/>
      <c r="JK5" s="107"/>
      <c r="JL5" s="107"/>
      <c r="JM5" s="107"/>
      <c r="JN5" s="107"/>
      <c r="JO5" s="107"/>
      <c r="JP5" s="107"/>
      <c r="JQ5" s="107"/>
      <c r="JR5" s="107"/>
      <c r="JS5" s="107"/>
      <c r="JT5" s="107"/>
      <c r="JU5" s="107"/>
      <c r="JV5" s="107"/>
      <c r="JW5" s="107"/>
      <c r="JX5" s="107"/>
      <c r="JY5" s="107"/>
      <c r="JZ5" s="107"/>
      <c r="KA5" s="107"/>
      <c r="KB5" s="107"/>
      <c r="KC5" s="107"/>
      <c r="KD5" s="107"/>
      <c r="KE5" s="107"/>
      <c r="KF5" s="107"/>
      <c r="KG5" s="107"/>
      <c r="KH5" s="107"/>
      <c r="KI5" s="107"/>
      <c r="KJ5" s="107"/>
      <c r="KK5" s="107"/>
      <c r="KL5" s="107"/>
      <c r="KM5" s="107"/>
      <c r="KN5" s="107"/>
      <c r="KO5" s="107"/>
      <c r="KP5" s="107"/>
      <c r="KQ5" s="107"/>
      <c r="KR5" s="107"/>
      <c r="KS5" s="107"/>
      <c r="KT5" s="107"/>
      <c r="KU5" s="107"/>
      <c r="KV5" s="107"/>
      <c r="KW5" s="107"/>
      <c r="KX5" s="107"/>
      <c r="KY5" s="107"/>
      <c r="KZ5" s="107"/>
      <c r="LA5" s="107"/>
      <c r="LB5" s="107"/>
      <c r="LC5" s="107"/>
      <c r="LD5" s="107"/>
      <c r="LE5" s="107"/>
      <c r="LF5" s="107"/>
      <c r="LG5" s="107"/>
      <c r="LH5" s="107"/>
      <c r="LI5" s="107"/>
      <c r="LJ5" s="107"/>
      <c r="LK5" s="107"/>
      <c r="LL5" s="107"/>
      <c r="LM5" s="107"/>
      <c r="LN5" s="107"/>
      <c r="LO5" s="107"/>
      <c r="LP5" s="107"/>
      <c r="LQ5" s="107"/>
      <c r="LR5" s="107"/>
      <c r="LS5" s="107"/>
      <c r="LT5" s="107"/>
      <c r="LU5" s="107"/>
      <c r="LV5" s="107"/>
      <c r="LW5" s="107"/>
      <c r="LX5" s="107"/>
      <c r="LY5" s="107"/>
      <c r="LZ5" s="107"/>
      <c r="MA5" s="107"/>
      <c r="MB5" s="107"/>
      <c r="MC5" s="107"/>
      <c r="MD5" s="107"/>
      <c r="ME5" s="107"/>
      <c r="MF5" s="107"/>
      <c r="MG5" s="107"/>
      <c r="MH5" s="107"/>
      <c r="MI5" s="107"/>
      <c r="MJ5" s="107"/>
      <c r="MK5" s="107"/>
      <c r="ML5" s="107"/>
      <c r="MM5" s="107"/>
      <c r="MN5" s="107"/>
      <c r="MO5" s="107"/>
      <c r="MP5" s="107"/>
      <c r="MQ5" s="107"/>
      <c r="MR5" s="107"/>
      <c r="MS5" s="107"/>
      <c r="MT5" s="107"/>
      <c r="MU5" s="107"/>
      <c r="MV5" s="107"/>
      <c r="MW5" s="107"/>
      <c r="MX5" s="107"/>
      <c r="MY5" s="107"/>
      <c r="MZ5" s="107"/>
      <c r="NA5" s="107"/>
      <c r="NB5" s="107"/>
      <c r="NC5" s="107"/>
      <c r="ND5" s="107"/>
      <c r="NE5" s="107"/>
      <c r="NF5" s="107"/>
      <c r="NG5" s="107"/>
      <c r="NH5" s="107"/>
      <c r="NI5" s="107"/>
      <c r="NJ5" s="107"/>
      <c r="NK5" s="107"/>
      <c r="NL5" s="107"/>
      <c r="NM5" s="107"/>
      <c r="NN5" s="107"/>
      <c r="NO5" s="107"/>
      <c r="NP5" s="107"/>
      <c r="NQ5" s="107"/>
      <c r="NR5" s="107"/>
      <c r="NS5" s="107"/>
      <c r="NT5" s="107"/>
      <c r="NU5" s="107"/>
      <c r="NV5" s="107"/>
      <c r="NW5" s="107"/>
      <c r="NX5" s="107"/>
      <c r="NY5" s="107"/>
      <c r="NZ5" s="107"/>
      <c r="OA5" s="107"/>
      <c r="OB5" s="107"/>
      <c r="OC5" s="107"/>
      <c r="OD5" s="107"/>
      <c r="OE5" s="107"/>
      <c r="OF5" s="107"/>
      <c r="OG5" s="107"/>
      <c r="OH5" s="107"/>
      <c r="OI5" s="107"/>
      <c r="OJ5" s="107"/>
      <c r="OK5" s="107"/>
      <c r="OL5" s="107"/>
      <c r="OM5" s="107"/>
      <c r="ON5" s="107"/>
      <c r="OO5" s="107"/>
      <c r="OP5" s="107"/>
      <c r="OQ5" s="107"/>
      <c r="OR5" s="107"/>
      <c r="OS5" s="107"/>
      <c r="OT5" s="107"/>
      <c r="OU5" s="107"/>
      <c r="OV5" s="107"/>
      <c r="OW5" s="107"/>
      <c r="OX5" s="107"/>
      <c r="OY5" s="107"/>
      <c r="OZ5" s="107"/>
      <c r="PA5" s="107"/>
      <c r="PB5" s="107"/>
      <c r="PC5" s="107"/>
      <c r="PD5" s="107"/>
      <c r="PE5" s="107"/>
      <c r="PF5" s="107"/>
      <c r="PG5" s="107"/>
      <c r="PH5" s="107"/>
      <c r="PI5" s="107"/>
      <c r="PJ5" s="107"/>
      <c r="PK5" s="107"/>
      <c r="PL5" s="107"/>
      <c r="PM5" s="107"/>
      <c r="PN5" s="107"/>
      <c r="PO5" s="107"/>
      <c r="PP5" s="107"/>
      <c r="PQ5" s="107"/>
      <c r="PR5" s="107"/>
      <c r="PS5" s="107"/>
      <c r="PT5" s="107"/>
      <c r="PU5" s="107"/>
      <c r="PV5" s="107"/>
      <c r="PW5" s="107"/>
      <c r="PX5" s="107"/>
      <c r="PY5" s="107"/>
      <c r="PZ5" s="107"/>
      <c r="QA5" s="107"/>
      <c r="QB5" s="107"/>
      <c r="QC5" s="107"/>
      <c r="QD5" s="107"/>
      <c r="QE5" s="107"/>
      <c r="QF5" s="107"/>
      <c r="QG5" s="107"/>
      <c r="QH5" s="107"/>
      <c r="QI5" s="107"/>
      <c r="QJ5" s="107"/>
      <c r="QK5" s="107"/>
      <c r="QL5" s="107"/>
      <c r="QM5" s="107"/>
      <c r="QN5" s="107"/>
      <c r="QO5" s="107"/>
      <c r="QP5" s="107"/>
      <c r="QQ5" s="107"/>
      <c r="QR5" s="107"/>
      <c r="QS5" s="107"/>
      <c r="QT5" s="107"/>
      <c r="QU5" s="107"/>
      <c r="QV5" s="107"/>
      <c r="QW5" s="107"/>
      <c r="QX5" s="107"/>
      <c r="QY5" s="107"/>
      <c r="QZ5" s="107"/>
      <c r="RA5" s="107"/>
      <c r="RB5" s="107"/>
      <c r="RC5" s="107"/>
      <c r="RD5" s="107"/>
      <c r="RE5" s="107"/>
      <c r="RF5" s="107"/>
      <c r="RG5" s="107"/>
      <c r="RH5" s="107"/>
      <c r="RI5" s="107"/>
      <c r="RJ5" s="107"/>
      <c r="RK5" s="107"/>
      <c r="RL5" s="107"/>
      <c r="RM5" s="107"/>
      <c r="RN5" s="107"/>
      <c r="RO5" s="107"/>
      <c r="RP5" s="107"/>
      <c r="RQ5" s="107"/>
      <c r="RR5" s="107"/>
      <c r="RS5" s="107"/>
      <c r="RT5" s="107"/>
      <c r="RU5" s="107"/>
      <c r="RV5" s="107"/>
      <c r="RW5" s="107"/>
      <c r="RX5" s="107"/>
      <c r="RY5" s="107"/>
      <c r="RZ5" s="107"/>
      <c r="SA5" s="107"/>
      <c r="SB5" s="107"/>
      <c r="SC5" s="107"/>
      <c r="SD5" s="107"/>
      <c r="SE5" s="107"/>
      <c r="SF5" s="107"/>
      <c r="SG5" s="107"/>
      <c r="SH5" s="107"/>
      <c r="SI5" s="107"/>
      <c r="SJ5" s="107"/>
      <c r="SK5" s="107"/>
      <c r="SL5" s="107"/>
      <c r="SM5" s="107"/>
      <c r="SN5" s="107"/>
      <c r="SO5" s="107"/>
      <c r="SP5" s="107"/>
      <c r="SQ5" s="107"/>
      <c r="SR5" s="107"/>
      <c r="SS5" s="107"/>
      <c r="ST5" s="107"/>
      <c r="SU5" s="107"/>
      <c r="SV5" s="107"/>
      <c r="SW5" s="107"/>
      <c r="SX5" s="107"/>
      <c r="SY5" s="107"/>
      <c r="SZ5" s="107"/>
      <c r="TA5" s="107"/>
      <c r="TB5" s="107"/>
      <c r="TC5" s="107"/>
      <c r="TD5" s="107"/>
      <c r="TE5" s="107"/>
      <c r="TF5" s="107"/>
      <c r="TG5" s="107"/>
      <c r="TH5" s="107"/>
      <c r="TI5" s="107"/>
      <c r="TJ5" s="107"/>
      <c r="TK5" s="107"/>
      <c r="TL5" s="107"/>
      <c r="TM5" s="107"/>
      <c r="TN5" s="107"/>
      <c r="TO5" s="107"/>
      <c r="TP5" s="107"/>
      <c r="TQ5" s="107"/>
      <c r="TR5" s="107"/>
      <c r="TS5" s="107"/>
      <c r="TT5" s="107"/>
      <c r="TU5" s="107"/>
      <c r="TV5" s="107"/>
      <c r="TW5" s="107"/>
      <c r="TX5" s="107"/>
      <c r="TY5" s="107"/>
      <c r="TZ5" s="107"/>
      <c r="UA5" s="107"/>
      <c r="UB5" s="107"/>
      <c r="UC5" s="107"/>
      <c r="UD5" s="107"/>
      <c r="UE5" s="107"/>
      <c r="UF5" s="107"/>
      <c r="UG5" s="107"/>
      <c r="UH5" s="107"/>
      <c r="UI5" s="107"/>
      <c r="UJ5" s="107"/>
      <c r="UK5" s="107"/>
      <c r="UL5" s="107"/>
      <c r="UM5" s="107"/>
      <c r="UN5" s="107"/>
      <c r="UO5" s="107"/>
      <c r="UP5" s="107"/>
      <c r="UQ5" s="107"/>
      <c r="UR5" s="107"/>
      <c r="US5" s="107"/>
      <c r="UT5" s="107"/>
      <c r="UU5" s="107"/>
      <c r="UV5" s="107"/>
      <c r="UW5" s="107"/>
      <c r="UX5" s="107"/>
      <c r="UY5" s="107"/>
      <c r="UZ5" s="107"/>
      <c r="VA5" s="107"/>
      <c r="VB5" s="107"/>
      <c r="VC5" s="107"/>
      <c r="VD5" s="107"/>
      <c r="VE5" s="107"/>
      <c r="VF5" s="107"/>
      <c r="VG5" s="107"/>
      <c r="VH5" s="107"/>
      <c r="VI5" s="107"/>
      <c r="VJ5" s="107"/>
      <c r="VK5" s="107"/>
      <c r="VL5" s="107"/>
      <c r="VM5" s="107"/>
      <c r="VN5" s="107"/>
      <c r="VO5" s="107"/>
      <c r="VP5" s="107"/>
      <c r="VQ5" s="107"/>
      <c r="VR5" s="107"/>
      <c r="VS5" s="107"/>
      <c r="VT5" s="107"/>
      <c r="VU5" s="107"/>
      <c r="VV5" s="107"/>
      <c r="VW5" s="107"/>
      <c r="VX5" s="107"/>
      <c r="VY5" s="107"/>
      <c r="VZ5" s="107"/>
      <c r="WA5" s="107"/>
      <c r="WB5" s="107"/>
      <c r="WC5" s="107"/>
      <c r="WD5" s="107"/>
      <c r="WE5" s="107"/>
      <c r="WF5" s="107"/>
      <c r="WG5" s="107"/>
      <c r="WH5" s="107"/>
      <c r="WI5" s="107"/>
      <c r="WJ5" s="107"/>
      <c r="WK5" s="107"/>
      <c r="WL5" s="107"/>
      <c r="WM5" s="107"/>
      <c r="WN5" s="107"/>
      <c r="WO5" s="107"/>
      <c r="WP5" s="107"/>
      <c r="WQ5" s="107"/>
      <c r="WR5" s="107"/>
      <c r="WS5" s="107"/>
      <c r="WT5" s="107"/>
      <c r="WU5" s="107"/>
      <c r="WV5" s="107"/>
      <c r="WW5" s="107"/>
      <c r="WX5" s="107"/>
      <c r="WY5" s="107"/>
      <c r="WZ5" s="107"/>
      <c r="XA5" s="107"/>
      <c r="XB5" s="107"/>
      <c r="XC5" s="107"/>
      <c r="XD5" s="107"/>
      <c r="XE5" s="107"/>
      <c r="XF5" s="107"/>
      <c r="XG5" s="107"/>
      <c r="XH5" s="107"/>
      <c r="XI5" s="107"/>
      <c r="XJ5" s="107"/>
      <c r="XK5" s="107"/>
      <c r="XL5" s="107"/>
      <c r="XM5" s="107"/>
      <c r="XN5" s="107"/>
      <c r="XO5" s="107"/>
      <c r="XP5" s="107"/>
      <c r="XQ5" s="107"/>
      <c r="XR5" s="107"/>
      <c r="XS5" s="107"/>
      <c r="XT5" s="107"/>
      <c r="XU5" s="107"/>
    </row>
    <row r="6" spans="1:645" s="111" customFormat="1" ht="39.950000000000003" customHeight="1" x14ac:dyDescent="0.2">
      <c r="A6" s="102" t="str">
        <f ca="1">IF((O6="X"),"■",IF(OR((O6&gt;=120),(O6="N/A")),"▲",IF(AND((O6&gt;=90),(O6&lt;120)),"►",IF(AND((O6&lt;90),(O6&gt;=0)),"◄",IF((O6&lt;0),"▼","")))))</f>
        <v>◄</v>
      </c>
      <c r="B6" s="103" t="s">
        <v>72</v>
      </c>
      <c r="C6" s="99" t="s">
        <v>1336</v>
      </c>
      <c r="D6" s="103" t="s">
        <v>288</v>
      </c>
      <c r="E6" s="99" t="s">
        <v>1149</v>
      </c>
      <c r="F6" s="99" t="s">
        <v>289</v>
      </c>
      <c r="G6" s="123" t="s">
        <v>1335</v>
      </c>
      <c r="H6" s="99" t="s">
        <v>1155</v>
      </c>
      <c r="I6" s="105">
        <v>918000</v>
      </c>
      <c r="J6" s="105"/>
      <c r="K6" s="105">
        <f>I6-J6</f>
        <v>918000</v>
      </c>
      <c r="L6" s="103" t="s">
        <v>27</v>
      </c>
      <c r="M6" s="115">
        <v>41729</v>
      </c>
      <c r="N6" s="101">
        <v>42308</v>
      </c>
      <c r="O6" s="103">
        <f ca="1">IF((N6="INDETERMINADO"),"N/A",IF((L6="ENCERRADO"),"X",(N6-TODAY())))</f>
        <v>89</v>
      </c>
      <c r="P6" s="99" t="s">
        <v>397</v>
      </c>
      <c r="Q6" s="99" t="s">
        <v>1143</v>
      </c>
      <c r="R6" s="103"/>
      <c r="S6" s="103" t="s">
        <v>31</v>
      </c>
      <c r="T6" s="103"/>
      <c r="U6" s="103"/>
      <c r="V6" s="98" t="s">
        <v>1095</v>
      </c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/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07"/>
      <c r="FH6" s="107"/>
      <c r="FI6" s="107"/>
      <c r="FJ6" s="107"/>
      <c r="FK6" s="107"/>
      <c r="FL6" s="107"/>
      <c r="FM6" s="107"/>
      <c r="FN6" s="107"/>
      <c r="FO6" s="107"/>
      <c r="FP6" s="107"/>
      <c r="FQ6" s="107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  <c r="GC6" s="107"/>
      <c r="GD6" s="107"/>
      <c r="GE6" s="107"/>
      <c r="GF6" s="107"/>
      <c r="GG6" s="107"/>
      <c r="GH6" s="107"/>
      <c r="GI6" s="107"/>
      <c r="GJ6" s="107"/>
      <c r="GK6" s="107"/>
      <c r="GL6" s="107"/>
      <c r="GM6" s="107"/>
      <c r="GN6" s="107"/>
      <c r="GO6" s="107"/>
      <c r="GP6" s="107"/>
      <c r="GQ6" s="107"/>
      <c r="GR6" s="107"/>
      <c r="GS6" s="107"/>
      <c r="GT6" s="107"/>
      <c r="GU6" s="107"/>
      <c r="GV6" s="107"/>
      <c r="GW6" s="107"/>
      <c r="GX6" s="107"/>
      <c r="GY6" s="107"/>
      <c r="GZ6" s="107"/>
      <c r="HA6" s="107"/>
      <c r="HB6" s="107"/>
      <c r="HC6" s="107"/>
      <c r="HD6" s="107"/>
      <c r="HE6" s="107"/>
      <c r="HF6" s="107"/>
      <c r="HG6" s="107"/>
      <c r="HH6" s="107"/>
      <c r="HI6" s="107"/>
      <c r="HJ6" s="107"/>
      <c r="HK6" s="107"/>
      <c r="HL6" s="107"/>
      <c r="HM6" s="107"/>
      <c r="HN6" s="107"/>
      <c r="HO6" s="107"/>
      <c r="HP6" s="107"/>
      <c r="HQ6" s="107"/>
      <c r="HR6" s="107"/>
      <c r="HS6" s="107"/>
      <c r="HT6" s="107"/>
      <c r="HU6" s="107"/>
      <c r="HV6" s="107"/>
      <c r="HW6" s="107"/>
      <c r="HX6" s="107"/>
      <c r="HY6" s="107"/>
      <c r="HZ6" s="107"/>
      <c r="IA6" s="107"/>
      <c r="IB6" s="107"/>
      <c r="IC6" s="107"/>
      <c r="ID6" s="107"/>
      <c r="IE6" s="107"/>
      <c r="IF6" s="107"/>
      <c r="IG6" s="107"/>
      <c r="IH6" s="107"/>
      <c r="II6" s="107"/>
      <c r="IJ6" s="107"/>
      <c r="IK6" s="107"/>
      <c r="IL6" s="107"/>
      <c r="IM6" s="107"/>
      <c r="IN6" s="107"/>
      <c r="IO6" s="107"/>
      <c r="IP6" s="107"/>
      <c r="IQ6" s="107"/>
      <c r="IR6" s="107"/>
      <c r="IS6" s="107"/>
      <c r="IT6" s="107"/>
      <c r="IU6" s="107"/>
      <c r="IV6" s="107"/>
      <c r="IW6" s="107"/>
      <c r="IX6" s="107"/>
      <c r="IY6" s="107"/>
      <c r="IZ6" s="107"/>
      <c r="JA6" s="107"/>
      <c r="JB6" s="107"/>
      <c r="JC6" s="107"/>
      <c r="JD6" s="107"/>
      <c r="JE6" s="107"/>
      <c r="JF6" s="107"/>
      <c r="JG6" s="107"/>
      <c r="JH6" s="107"/>
      <c r="JI6" s="107"/>
      <c r="JJ6" s="107"/>
      <c r="JK6" s="107"/>
      <c r="JL6" s="107"/>
      <c r="JM6" s="107"/>
      <c r="JN6" s="107"/>
      <c r="JO6" s="107"/>
      <c r="JP6" s="107"/>
      <c r="JQ6" s="107"/>
      <c r="JR6" s="107"/>
      <c r="JS6" s="107"/>
      <c r="JT6" s="107"/>
      <c r="JU6" s="107"/>
      <c r="JV6" s="107"/>
      <c r="JW6" s="107"/>
      <c r="JX6" s="107"/>
      <c r="JY6" s="107"/>
      <c r="JZ6" s="107"/>
      <c r="KA6" s="107"/>
      <c r="KB6" s="107"/>
      <c r="KC6" s="107"/>
      <c r="KD6" s="107"/>
      <c r="KE6" s="107"/>
      <c r="KF6" s="107"/>
      <c r="KG6" s="107"/>
      <c r="KH6" s="107"/>
      <c r="KI6" s="107"/>
      <c r="KJ6" s="107"/>
      <c r="KK6" s="107"/>
      <c r="KL6" s="107"/>
      <c r="KM6" s="107"/>
      <c r="KN6" s="107"/>
      <c r="KO6" s="107"/>
      <c r="KP6" s="107"/>
      <c r="KQ6" s="107"/>
      <c r="KR6" s="107"/>
      <c r="KS6" s="107"/>
      <c r="KT6" s="107"/>
      <c r="KU6" s="107"/>
      <c r="KV6" s="107"/>
      <c r="KW6" s="107"/>
      <c r="KX6" s="107"/>
      <c r="KY6" s="107"/>
      <c r="KZ6" s="107"/>
      <c r="LA6" s="107"/>
      <c r="LB6" s="107"/>
      <c r="LC6" s="107"/>
      <c r="LD6" s="107"/>
      <c r="LE6" s="107"/>
      <c r="LF6" s="107"/>
      <c r="LG6" s="107"/>
      <c r="LH6" s="107"/>
      <c r="LI6" s="107"/>
      <c r="LJ6" s="107"/>
      <c r="LK6" s="107"/>
      <c r="LL6" s="107"/>
      <c r="LM6" s="107"/>
      <c r="LN6" s="107"/>
      <c r="LO6" s="107"/>
      <c r="LP6" s="107"/>
      <c r="LQ6" s="107"/>
      <c r="LR6" s="107"/>
      <c r="LS6" s="107"/>
      <c r="LT6" s="107"/>
      <c r="LU6" s="107"/>
      <c r="LV6" s="107"/>
      <c r="LW6" s="107"/>
      <c r="LX6" s="107"/>
      <c r="LY6" s="107"/>
      <c r="LZ6" s="107"/>
      <c r="MA6" s="107"/>
      <c r="MB6" s="107"/>
      <c r="MC6" s="107"/>
      <c r="MD6" s="107"/>
      <c r="ME6" s="107"/>
      <c r="MF6" s="107"/>
      <c r="MG6" s="107"/>
      <c r="MH6" s="107"/>
      <c r="MI6" s="107"/>
      <c r="MJ6" s="107"/>
      <c r="MK6" s="107"/>
      <c r="ML6" s="107"/>
      <c r="MM6" s="107"/>
      <c r="MN6" s="107"/>
      <c r="MO6" s="107"/>
      <c r="MP6" s="107"/>
      <c r="MQ6" s="107"/>
      <c r="MR6" s="107"/>
      <c r="MS6" s="107"/>
      <c r="MT6" s="107"/>
      <c r="MU6" s="107"/>
      <c r="MV6" s="107"/>
      <c r="MW6" s="107"/>
      <c r="MX6" s="107"/>
      <c r="MY6" s="107"/>
      <c r="MZ6" s="107"/>
      <c r="NA6" s="107"/>
      <c r="NB6" s="107"/>
      <c r="NC6" s="107"/>
      <c r="ND6" s="107"/>
      <c r="NE6" s="107"/>
      <c r="NF6" s="107"/>
      <c r="NG6" s="107"/>
      <c r="NH6" s="107"/>
      <c r="NI6" s="107"/>
      <c r="NJ6" s="107"/>
      <c r="NK6" s="107"/>
      <c r="NL6" s="107"/>
      <c r="NM6" s="107"/>
      <c r="NN6" s="107"/>
      <c r="NO6" s="107"/>
      <c r="NP6" s="107"/>
      <c r="NQ6" s="107"/>
      <c r="NR6" s="107"/>
      <c r="NS6" s="107"/>
      <c r="NT6" s="107"/>
      <c r="NU6" s="107"/>
      <c r="NV6" s="107"/>
      <c r="NW6" s="107"/>
      <c r="NX6" s="107"/>
      <c r="NY6" s="107"/>
      <c r="NZ6" s="107"/>
      <c r="OA6" s="107"/>
      <c r="OB6" s="107"/>
      <c r="OC6" s="107"/>
      <c r="OD6" s="107"/>
      <c r="OE6" s="107"/>
      <c r="OF6" s="107"/>
      <c r="OG6" s="107"/>
      <c r="OH6" s="107"/>
      <c r="OI6" s="107"/>
      <c r="OJ6" s="107"/>
      <c r="OK6" s="107"/>
      <c r="OL6" s="107"/>
      <c r="OM6" s="107"/>
      <c r="ON6" s="107"/>
      <c r="OO6" s="107"/>
      <c r="OP6" s="107"/>
      <c r="OQ6" s="107"/>
      <c r="OR6" s="107"/>
      <c r="OS6" s="107"/>
      <c r="OT6" s="107"/>
      <c r="OU6" s="107"/>
      <c r="OV6" s="107"/>
      <c r="OW6" s="107"/>
      <c r="OX6" s="107"/>
      <c r="OY6" s="107"/>
      <c r="OZ6" s="107"/>
      <c r="PA6" s="107"/>
      <c r="PB6" s="107"/>
      <c r="PC6" s="107"/>
      <c r="PD6" s="107"/>
      <c r="PE6" s="107"/>
      <c r="PF6" s="107"/>
      <c r="PG6" s="107"/>
      <c r="PH6" s="107"/>
      <c r="PI6" s="107"/>
      <c r="PJ6" s="107"/>
      <c r="PK6" s="107"/>
      <c r="PL6" s="107"/>
      <c r="PM6" s="107"/>
      <c r="PN6" s="107"/>
      <c r="PO6" s="107"/>
      <c r="PP6" s="107"/>
      <c r="PQ6" s="107"/>
      <c r="PR6" s="107"/>
      <c r="PS6" s="107"/>
      <c r="PT6" s="107"/>
      <c r="PU6" s="107"/>
      <c r="PV6" s="107"/>
      <c r="PW6" s="107"/>
      <c r="PX6" s="107"/>
      <c r="PY6" s="107"/>
      <c r="PZ6" s="107"/>
      <c r="QA6" s="107"/>
      <c r="QB6" s="107"/>
      <c r="QC6" s="107"/>
      <c r="QD6" s="107"/>
      <c r="QE6" s="107"/>
      <c r="QF6" s="107"/>
      <c r="QG6" s="107"/>
      <c r="QH6" s="107"/>
      <c r="QI6" s="107"/>
      <c r="QJ6" s="107"/>
      <c r="QK6" s="107"/>
      <c r="QL6" s="107"/>
      <c r="QM6" s="107"/>
      <c r="QN6" s="107"/>
      <c r="QO6" s="107"/>
      <c r="QP6" s="107"/>
      <c r="QQ6" s="107"/>
      <c r="QR6" s="107"/>
      <c r="QS6" s="107"/>
      <c r="QT6" s="107"/>
      <c r="QU6" s="107"/>
      <c r="QV6" s="107"/>
      <c r="QW6" s="107"/>
      <c r="QX6" s="107"/>
      <c r="QY6" s="107"/>
      <c r="QZ6" s="107"/>
      <c r="RA6" s="107"/>
      <c r="RB6" s="107"/>
      <c r="RC6" s="107"/>
      <c r="RD6" s="107"/>
      <c r="RE6" s="107"/>
      <c r="RF6" s="107"/>
      <c r="RG6" s="107"/>
      <c r="RH6" s="107"/>
      <c r="RI6" s="107"/>
      <c r="RJ6" s="107"/>
      <c r="RK6" s="107"/>
      <c r="RL6" s="107"/>
      <c r="RM6" s="107"/>
      <c r="RN6" s="107"/>
      <c r="RO6" s="107"/>
      <c r="RP6" s="107"/>
      <c r="RQ6" s="107"/>
      <c r="RR6" s="107"/>
      <c r="RS6" s="107"/>
      <c r="RT6" s="107"/>
      <c r="RU6" s="107"/>
      <c r="RV6" s="107"/>
      <c r="RW6" s="107"/>
      <c r="RX6" s="107"/>
      <c r="RY6" s="107"/>
      <c r="RZ6" s="107"/>
      <c r="SA6" s="107"/>
      <c r="SB6" s="107"/>
      <c r="SC6" s="107"/>
      <c r="SD6" s="107"/>
      <c r="SE6" s="107"/>
      <c r="SF6" s="107"/>
      <c r="SG6" s="107"/>
      <c r="SH6" s="107"/>
      <c r="SI6" s="107"/>
      <c r="SJ6" s="107"/>
      <c r="SK6" s="107"/>
      <c r="SL6" s="107"/>
      <c r="SM6" s="107"/>
      <c r="SN6" s="107"/>
      <c r="SO6" s="107"/>
      <c r="SP6" s="107"/>
      <c r="SQ6" s="107"/>
      <c r="SR6" s="107"/>
      <c r="SS6" s="107"/>
      <c r="ST6" s="107"/>
      <c r="SU6" s="107"/>
      <c r="SV6" s="107"/>
      <c r="SW6" s="107"/>
      <c r="SX6" s="107"/>
      <c r="SY6" s="107"/>
      <c r="SZ6" s="107"/>
      <c r="TA6" s="107"/>
      <c r="TB6" s="107"/>
      <c r="TC6" s="107"/>
      <c r="TD6" s="107"/>
      <c r="TE6" s="107"/>
      <c r="TF6" s="107"/>
      <c r="TG6" s="107"/>
      <c r="TH6" s="107"/>
      <c r="TI6" s="107"/>
      <c r="TJ6" s="107"/>
      <c r="TK6" s="107"/>
      <c r="TL6" s="107"/>
      <c r="TM6" s="107"/>
      <c r="TN6" s="107"/>
      <c r="TO6" s="107"/>
      <c r="TP6" s="107"/>
      <c r="TQ6" s="107"/>
      <c r="TR6" s="107"/>
      <c r="TS6" s="107"/>
      <c r="TT6" s="107"/>
      <c r="TU6" s="107"/>
      <c r="TV6" s="107"/>
      <c r="TW6" s="107"/>
      <c r="TX6" s="107"/>
      <c r="TY6" s="107"/>
      <c r="TZ6" s="107"/>
      <c r="UA6" s="107"/>
      <c r="UB6" s="107"/>
      <c r="UC6" s="107"/>
      <c r="UD6" s="107"/>
      <c r="UE6" s="107"/>
      <c r="UF6" s="107"/>
      <c r="UG6" s="107"/>
      <c r="UH6" s="107"/>
      <c r="UI6" s="107"/>
      <c r="UJ6" s="107"/>
      <c r="UK6" s="107"/>
      <c r="UL6" s="107"/>
      <c r="UM6" s="107"/>
      <c r="UN6" s="107"/>
      <c r="UO6" s="107"/>
      <c r="UP6" s="107"/>
      <c r="UQ6" s="107"/>
      <c r="UR6" s="107"/>
      <c r="US6" s="107"/>
      <c r="UT6" s="107"/>
      <c r="UU6" s="107"/>
      <c r="UV6" s="107"/>
      <c r="UW6" s="107"/>
      <c r="UX6" s="107"/>
      <c r="UY6" s="107"/>
      <c r="UZ6" s="107"/>
      <c r="VA6" s="107"/>
      <c r="VB6" s="107"/>
      <c r="VC6" s="107"/>
      <c r="VD6" s="107"/>
      <c r="VE6" s="107"/>
      <c r="VF6" s="107"/>
      <c r="VG6" s="107"/>
      <c r="VH6" s="107"/>
      <c r="VI6" s="107"/>
      <c r="VJ6" s="107"/>
      <c r="VK6" s="107"/>
      <c r="VL6" s="107"/>
      <c r="VM6" s="107"/>
      <c r="VN6" s="107"/>
      <c r="VO6" s="107"/>
      <c r="VP6" s="107"/>
      <c r="VQ6" s="107"/>
      <c r="VR6" s="107"/>
      <c r="VS6" s="107"/>
      <c r="VT6" s="107"/>
      <c r="VU6" s="107"/>
      <c r="VV6" s="107"/>
      <c r="VW6" s="107"/>
      <c r="VX6" s="107"/>
      <c r="VY6" s="107"/>
      <c r="VZ6" s="107"/>
      <c r="WA6" s="107"/>
      <c r="WB6" s="107"/>
      <c r="WC6" s="107"/>
      <c r="WD6" s="107"/>
      <c r="WE6" s="107"/>
      <c r="WF6" s="107"/>
      <c r="WG6" s="107"/>
      <c r="WH6" s="107"/>
      <c r="WI6" s="107"/>
      <c r="WJ6" s="107"/>
      <c r="WK6" s="107"/>
      <c r="WL6" s="107"/>
      <c r="WM6" s="107"/>
      <c r="WN6" s="107"/>
      <c r="WO6" s="107"/>
      <c r="WP6" s="107"/>
      <c r="WQ6" s="107"/>
      <c r="WR6" s="107"/>
      <c r="WS6" s="107"/>
      <c r="WT6" s="107"/>
      <c r="WU6" s="107"/>
      <c r="WV6" s="107"/>
      <c r="WW6" s="107"/>
      <c r="WX6" s="107"/>
      <c r="WY6" s="107"/>
      <c r="WZ6" s="107"/>
      <c r="XA6" s="107"/>
      <c r="XB6" s="107"/>
      <c r="XC6" s="107"/>
      <c r="XD6" s="107"/>
      <c r="XE6" s="107"/>
      <c r="XF6" s="107"/>
      <c r="XG6" s="107"/>
      <c r="XH6" s="107"/>
      <c r="XI6" s="107"/>
      <c r="XJ6" s="107"/>
      <c r="XK6" s="107"/>
      <c r="XL6" s="107"/>
      <c r="XM6" s="107"/>
      <c r="XN6" s="107"/>
      <c r="XO6" s="107"/>
      <c r="XP6" s="107"/>
      <c r="XQ6" s="107"/>
      <c r="XR6" s="107"/>
      <c r="XS6" s="107"/>
      <c r="XT6" s="107"/>
      <c r="XU6" s="107"/>
    </row>
    <row r="7" spans="1:645" s="111" customFormat="1" ht="39.950000000000003" customHeight="1" x14ac:dyDescent="0.2">
      <c r="A7" s="102" t="str">
        <f ca="1">IF((O7="X"),"■",IF(OR((O7&gt;=120),(O7="N/A")),"▲",IF(AND((O7&gt;=90),(O7&lt;120)),"►",IF(AND((O7&lt;90),(O7&gt;=0)),"◄",IF((O7&lt;0),"▼","")))))</f>
        <v>►</v>
      </c>
      <c r="B7" s="103" t="s">
        <v>72</v>
      </c>
      <c r="C7" s="99" t="s">
        <v>1277</v>
      </c>
      <c r="D7" s="103" t="s">
        <v>74</v>
      </c>
      <c r="E7" s="103"/>
      <c r="F7" s="103" t="s">
        <v>30</v>
      </c>
      <c r="G7" s="123" t="s">
        <v>1278</v>
      </c>
      <c r="H7" s="99" t="s">
        <v>1279</v>
      </c>
      <c r="I7" s="105">
        <v>149650</v>
      </c>
      <c r="J7" s="105"/>
      <c r="K7" s="105">
        <f>I7-J7</f>
        <v>149650</v>
      </c>
      <c r="L7" s="103" t="s">
        <v>27</v>
      </c>
      <c r="M7" s="148">
        <v>41954</v>
      </c>
      <c r="N7" s="148">
        <v>42319</v>
      </c>
      <c r="O7" s="103">
        <f ca="1">IF((N7="INDETERMINADO"),"N/A",IF((L7="ENCERRADO"),"X",(N7-TODAY())))</f>
        <v>100</v>
      </c>
      <c r="P7" s="103"/>
      <c r="Q7" s="99"/>
      <c r="R7" s="103"/>
      <c r="S7" s="103"/>
      <c r="T7" s="99"/>
      <c r="U7" s="103"/>
      <c r="V7" s="98"/>
      <c r="W7" s="99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  <c r="GC7" s="107"/>
      <c r="GD7" s="107"/>
      <c r="GE7" s="107"/>
      <c r="GF7" s="107"/>
      <c r="GG7" s="107"/>
      <c r="GH7" s="107"/>
      <c r="GI7" s="107"/>
      <c r="GJ7" s="107"/>
      <c r="GK7" s="107"/>
      <c r="GL7" s="107"/>
      <c r="GM7" s="107"/>
      <c r="GN7" s="107"/>
      <c r="GO7" s="107"/>
      <c r="GP7" s="107"/>
      <c r="GQ7" s="107"/>
      <c r="GR7" s="107"/>
      <c r="GS7" s="107"/>
      <c r="GT7" s="107"/>
      <c r="GU7" s="107"/>
      <c r="GV7" s="107"/>
      <c r="GW7" s="107"/>
      <c r="GX7" s="107"/>
      <c r="GY7" s="107"/>
      <c r="GZ7" s="107"/>
      <c r="HA7" s="107"/>
      <c r="HB7" s="107"/>
      <c r="HC7" s="107"/>
      <c r="HD7" s="107"/>
      <c r="HE7" s="107"/>
      <c r="HF7" s="107"/>
      <c r="HG7" s="107"/>
      <c r="HH7" s="107"/>
      <c r="HI7" s="107"/>
      <c r="HJ7" s="107"/>
      <c r="HK7" s="107"/>
      <c r="HL7" s="107"/>
      <c r="HM7" s="107"/>
      <c r="HN7" s="107"/>
      <c r="HO7" s="107"/>
      <c r="HP7" s="107"/>
      <c r="HQ7" s="107"/>
      <c r="HR7" s="107"/>
      <c r="HS7" s="107"/>
      <c r="HT7" s="107"/>
      <c r="HU7" s="107"/>
      <c r="HV7" s="107"/>
      <c r="HW7" s="107"/>
      <c r="HX7" s="107"/>
      <c r="HY7" s="107"/>
      <c r="HZ7" s="107"/>
      <c r="IA7" s="107"/>
      <c r="IB7" s="107"/>
      <c r="IC7" s="107"/>
      <c r="ID7" s="107"/>
      <c r="IE7" s="107"/>
      <c r="IF7" s="107"/>
      <c r="IG7" s="107"/>
      <c r="IH7" s="107"/>
      <c r="II7" s="107"/>
      <c r="IJ7" s="107"/>
      <c r="IK7" s="107"/>
      <c r="IL7" s="107"/>
      <c r="IM7" s="107"/>
      <c r="IN7" s="107"/>
      <c r="IO7" s="107"/>
      <c r="IP7" s="107"/>
      <c r="IQ7" s="107"/>
      <c r="IR7" s="107"/>
      <c r="IS7" s="107"/>
      <c r="IT7" s="107"/>
      <c r="IU7" s="107"/>
      <c r="IV7" s="107"/>
      <c r="IW7" s="107"/>
      <c r="IX7" s="107"/>
      <c r="IY7" s="107"/>
      <c r="IZ7" s="107"/>
      <c r="JA7" s="107"/>
      <c r="JB7" s="107"/>
      <c r="JC7" s="107"/>
      <c r="JD7" s="107"/>
      <c r="JE7" s="107"/>
      <c r="JF7" s="107"/>
      <c r="JG7" s="107"/>
      <c r="JH7" s="107"/>
      <c r="JI7" s="107"/>
      <c r="JJ7" s="107"/>
      <c r="JK7" s="107"/>
      <c r="JL7" s="107"/>
      <c r="JM7" s="107"/>
      <c r="JN7" s="107"/>
      <c r="JO7" s="107"/>
      <c r="JP7" s="107"/>
      <c r="JQ7" s="107"/>
      <c r="JR7" s="107"/>
      <c r="JS7" s="107"/>
      <c r="JT7" s="107"/>
      <c r="JU7" s="107"/>
      <c r="JV7" s="107"/>
      <c r="JW7" s="107"/>
      <c r="JX7" s="107"/>
      <c r="JY7" s="107"/>
      <c r="JZ7" s="107"/>
      <c r="KA7" s="107"/>
      <c r="KB7" s="107"/>
      <c r="KC7" s="107"/>
      <c r="KD7" s="107"/>
      <c r="KE7" s="107"/>
      <c r="KF7" s="107"/>
      <c r="KG7" s="107"/>
      <c r="KH7" s="107"/>
      <c r="KI7" s="107"/>
      <c r="KJ7" s="107"/>
      <c r="KK7" s="107"/>
      <c r="KL7" s="107"/>
      <c r="KM7" s="107"/>
      <c r="KN7" s="107"/>
      <c r="KO7" s="107"/>
      <c r="KP7" s="107"/>
      <c r="KQ7" s="107"/>
      <c r="KR7" s="107"/>
      <c r="KS7" s="107"/>
      <c r="KT7" s="107"/>
      <c r="KU7" s="107"/>
      <c r="KV7" s="107"/>
      <c r="KW7" s="107"/>
      <c r="KX7" s="107"/>
      <c r="KY7" s="107"/>
      <c r="KZ7" s="107"/>
      <c r="LA7" s="107"/>
      <c r="LB7" s="107"/>
      <c r="LC7" s="107"/>
      <c r="LD7" s="107"/>
      <c r="LE7" s="107"/>
      <c r="LF7" s="107"/>
      <c r="LG7" s="107"/>
      <c r="LH7" s="107"/>
      <c r="LI7" s="107"/>
      <c r="LJ7" s="107"/>
      <c r="LK7" s="107"/>
      <c r="LL7" s="107"/>
      <c r="LM7" s="107"/>
      <c r="LN7" s="107"/>
      <c r="LO7" s="107"/>
      <c r="LP7" s="107"/>
      <c r="LQ7" s="107"/>
      <c r="LR7" s="107"/>
      <c r="LS7" s="107"/>
      <c r="LT7" s="107"/>
      <c r="LU7" s="107"/>
      <c r="LV7" s="107"/>
      <c r="LW7" s="107"/>
      <c r="LX7" s="107"/>
      <c r="LY7" s="107"/>
      <c r="LZ7" s="107"/>
      <c r="MA7" s="107"/>
      <c r="MB7" s="107"/>
      <c r="MC7" s="107"/>
      <c r="MD7" s="107"/>
      <c r="ME7" s="107"/>
      <c r="MF7" s="107"/>
      <c r="MG7" s="107"/>
      <c r="MH7" s="107"/>
      <c r="MI7" s="107"/>
      <c r="MJ7" s="107"/>
      <c r="MK7" s="107"/>
      <c r="ML7" s="107"/>
      <c r="MM7" s="107"/>
      <c r="MN7" s="107"/>
      <c r="MO7" s="107"/>
      <c r="MP7" s="107"/>
      <c r="MQ7" s="107"/>
      <c r="MR7" s="107"/>
      <c r="MS7" s="107"/>
      <c r="MT7" s="107"/>
      <c r="MU7" s="107"/>
      <c r="MV7" s="107"/>
      <c r="MW7" s="107"/>
      <c r="MX7" s="107"/>
      <c r="MY7" s="107"/>
      <c r="MZ7" s="107"/>
      <c r="NA7" s="107"/>
      <c r="NB7" s="107"/>
      <c r="NC7" s="107"/>
      <c r="ND7" s="107"/>
      <c r="NE7" s="107"/>
      <c r="NF7" s="107"/>
      <c r="NG7" s="107"/>
      <c r="NH7" s="107"/>
      <c r="NI7" s="107"/>
      <c r="NJ7" s="107"/>
      <c r="NK7" s="107"/>
      <c r="NL7" s="107"/>
      <c r="NM7" s="107"/>
      <c r="NN7" s="107"/>
      <c r="NO7" s="107"/>
      <c r="NP7" s="107"/>
      <c r="NQ7" s="107"/>
      <c r="NR7" s="107"/>
      <c r="NS7" s="107"/>
      <c r="NT7" s="107"/>
      <c r="NU7" s="107"/>
      <c r="NV7" s="107"/>
      <c r="NW7" s="107"/>
      <c r="NX7" s="107"/>
      <c r="NY7" s="107"/>
      <c r="NZ7" s="107"/>
      <c r="OA7" s="107"/>
      <c r="OB7" s="107"/>
      <c r="OC7" s="107"/>
      <c r="OD7" s="107"/>
      <c r="OE7" s="107"/>
      <c r="OF7" s="107"/>
      <c r="OG7" s="107"/>
      <c r="OH7" s="107"/>
      <c r="OI7" s="107"/>
      <c r="OJ7" s="107"/>
      <c r="OK7" s="107"/>
      <c r="OL7" s="107"/>
      <c r="OM7" s="107"/>
      <c r="ON7" s="107"/>
      <c r="OO7" s="107"/>
      <c r="OP7" s="107"/>
      <c r="OQ7" s="107"/>
      <c r="OR7" s="107"/>
      <c r="OS7" s="107"/>
      <c r="OT7" s="107"/>
      <c r="OU7" s="107"/>
      <c r="OV7" s="107"/>
      <c r="OW7" s="107"/>
      <c r="OX7" s="107"/>
      <c r="OY7" s="107"/>
      <c r="OZ7" s="107"/>
      <c r="PA7" s="107"/>
      <c r="PB7" s="107"/>
      <c r="PC7" s="107"/>
      <c r="PD7" s="107"/>
      <c r="PE7" s="107"/>
      <c r="PF7" s="107"/>
      <c r="PG7" s="107"/>
      <c r="PH7" s="107"/>
      <c r="PI7" s="107"/>
      <c r="PJ7" s="107"/>
      <c r="PK7" s="107"/>
      <c r="PL7" s="107"/>
      <c r="PM7" s="107"/>
      <c r="PN7" s="107"/>
      <c r="PO7" s="107"/>
      <c r="PP7" s="107"/>
      <c r="PQ7" s="107"/>
      <c r="PR7" s="107"/>
      <c r="PS7" s="107"/>
      <c r="PT7" s="107"/>
      <c r="PU7" s="107"/>
      <c r="PV7" s="107"/>
      <c r="PW7" s="107"/>
      <c r="PX7" s="107"/>
      <c r="PY7" s="107"/>
      <c r="PZ7" s="107"/>
      <c r="QA7" s="107"/>
      <c r="QB7" s="107"/>
      <c r="QC7" s="107"/>
      <c r="QD7" s="107"/>
      <c r="QE7" s="107"/>
      <c r="QF7" s="107"/>
      <c r="QG7" s="107"/>
      <c r="QH7" s="107"/>
      <c r="QI7" s="107"/>
      <c r="QJ7" s="107"/>
      <c r="QK7" s="107"/>
      <c r="QL7" s="107"/>
      <c r="QM7" s="107"/>
      <c r="QN7" s="107"/>
      <c r="QO7" s="107"/>
      <c r="QP7" s="107"/>
      <c r="QQ7" s="107"/>
      <c r="QR7" s="107"/>
      <c r="QS7" s="107"/>
      <c r="QT7" s="107"/>
      <c r="QU7" s="107"/>
      <c r="QV7" s="107"/>
      <c r="QW7" s="107"/>
      <c r="QX7" s="107"/>
      <c r="QY7" s="107"/>
      <c r="QZ7" s="107"/>
      <c r="RA7" s="107"/>
      <c r="RB7" s="107"/>
      <c r="RC7" s="107"/>
      <c r="RD7" s="107"/>
      <c r="RE7" s="107"/>
      <c r="RF7" s="107"/>
      <c r="RG7" s="107"/>
      <c r="RH7" s="107"/>
      <c r="RI7" s="107"/>
      <c r="RJ7" s="107"/>
      <c r="RK7" s="107"/>
      <c r="RL7" s="107"/>
      <c r="RM7" s="107"/>
      <c r="RN7" s="107"/>
      <c r="RO7" s="107"/>
      <c r="RP7" s="107"/>
      <c r="RQ7" s="107"/>
      <c r="RR7" s="107"/>
      <c r="RS7" s="107"/>
      <c r="RT7" s="107"/>
      <c r="RU7" s="107"/>
      <c r="RV7" s="107"/>
      <c r="RW7" s="107"/>
      <c r="RX7" s="107"/>
      <c r="RY7" s="107"/>
      <c r="RZ7" s="107"/>
      <c r="SA7" s="107"/>
      <c r="SB7" s="107"/>
      <c r="SC7" s="107"/>
      <c r="SD7" s="107"/>
      <c r="SE7" s="107"/>
      <c r="SF7" s="107"/>
      <c r="SG7" s="107"/>
      <c r="SH7" s="107"/>
      <c r="SI7" s="107"/>
      <c r="SJ7" s="107"/>
      <c r="SK7" s="107"/>
      <c r="SL7" s="107"/>
      <c r="SM7" s="107"/>
      <c r="SN7" s="107"/>
      <c r="SO7" s="107"/>
      <c r="SP7" s="107"/>
      <c r="SQ7" s="107"/>
      <c r="SR7" s="107"/>
      <c r="SS7" s="107"/>
      <c r="ST7" s="107"/>
      <c r="SU7" s="107"/>
      <c r="SV7" s="107"/>
      <c r="SW7" s="107"/>
      <c r="SX7" s="107"/>
      <c r="SY7" s="107"/>
      <c r="SZ7" s="107"/>
      <c r="TA7" s="107"/>
      <c r="TB7" s="107"/>
      <c r="TC7" s="107"/>
      <c r="TD7" s="107"/>
      <c r="TE7" s="107"/>
      <c r="TF7" s="107"/>
      <c r="TG7" s="107"/>
      <c r="TH7" s="107"/>
      <c r="TI7" s="107"/>
      <c r="TJ7" s="107"/>
      <c r="TK7" s="107"/>
      <c r="TL7" s="107"/>
      <c r="TM7" s="107"/>
      <c r="TN7" s="107"/>
      <c r="TO7" s="107"/>
      <c r="TP7" s="107"/>
      <c r="TQ7" s="107"/>
      <c r="TR7" s="107"/>
      <c r="TS7" s="107"/>
      <c r="TT7" s="107"/>
      <c r="TU7" s="107"/>
      <c r="TV7" s="107"/>
      <c r="TW7" s="107"/>
      <c r="TX7" s="107"/>
      <c r="TY7" s="107"/>
      <c r="TZ7" s="107"/>
      <c r="UA7" s="107"/>
      <c r="UB7" s="107"/>
      <c r="UC7" s="107"/>
      <c r="UD7" s="107"/>
      <c r="UE7" s="107"/>
      <c r="UF7" s="107"/>
      <c r="UG7" s="107"/>
      <c r="UH7" s="107"/>
      <c r="UI7" s="107"/>
      <c r="UJ7" s="107"/>
      <c r="UK7" s="107"/>
      <c r="UL7" s="107"/>
      <c r="UM7" s="107"/>
      <c r="UN7" s="107"/>
      <c r="UO7" s="107"/>
      <c r="UP7" s="107"/>
      <c r="UQ7" s="107"/>
      <c r="UR7" s="107"/>
      <c r="US7" s="107"/>
      <c r="UT7" s="107"/>
      <c r="UU7" s="107"/>
      <c r="UV7" s="107"/>
      <c r="UW7" s="107"/>
      <c r="UX7" s="107"/>
      <c r="UY7" s="107"/>
      <c r="UZ7" s="107"/>
      <c r="VA7" s="107"/>
      <c r="VB7" s="107"/>
      <c r="VC7" s="107"/>
      <c r="VD7" s="107"/>
      <c r="VE7" s="107"/>
      <c r="VF7" s="107"/>
      <c r="VG7" s="107"/>
      <c r="VH7" s="107"/>
      <c r="VI7" s="107"/>
      <c r="VJ7" s="107"/>
      <c r="VK7" s="107"/>
      <c r="VL7" s="107"/>
      <c r="VM7" s="107"/>
      <c r="VN7" s="107"/>
      <c r="VO7" s="107"/>
      <c r="VP7" s="107"/>
      <c r="VQ7" s="107"/>
      <c r="VR7" s="107"/>
      <c r="VS7" s="107"/>
      <c r="VT7" s="107"/>
      <c r="VU7" s="107"/>
      <c r="VV7" s="107"/>
      <c r="VW7" s="107"/>
      <c r="VX7" s="107"/>
      <c r="VY7" s="107"/>
      <c r="VZ7" s="107"/>
      <c r="WA7" s="107"/>
      <c r="WB7" s="107"/>
      <c r="WC7" s="107"/>
      <c r="WD7" s="107"/>
      <c r="WE7" s="107"/>
      <c r="WF7" s="107"/>
      <c r="WG7" s="107"/>
      <c r="WH7" s="107"/>
      <c r="WI7" s="107"/>
      <c r="WJ7" s="107"/>
      <c r="WK7" s="107"/>
      <c r="WL7" s="107"/>
      <c r="WM7" s="107"/>
      <c r="WN7" s="107"/>
      <c r="WO7" s="107"/>
      <c r="WP7" s="107"/>
      <c r="WQ7" s="107"/>
      <c r="WR7" s="107"/>
      <c r="WS7" s="107"/>
      <c r="WT7" s="107"/>
      <c r="WU7" s="107"/>
      <c r="WV7" s="107"/>
      <c r="WW7" s="107"/>
      <c r="WX7" s="107"/>
      <c r="WY7" s="107"/>
      <c r="WZ7" s="107"/>
      <c r="XA7" s="107"/>
      <c r="XB7" s="107"/>
      <c r="XC7" s="107"/>
      <c r="XD7" s="107"/>
      <c r="XE7" s="107"/>
      <c r="XF7" s="107"/>
      <c r="XG7" s="107"/>
      <c r="XH7" s="107"/>
      <c r="XI7" s="107"/>
      <c r="XJ7" s="107"/>
      <c r="XK7" s="107"/>
      <c r="XL7" s="107"/>
      <c r="XM7" s="107"/>
      <c r="XN7" s="107"/>
      <c r="XO7" s="107"/>
      <c r="XP7" s="107"/>
      <c r="XQ7" s="107"/>
      <c r="XR7" s="107"/>
      <c r="XS7" s="107"/>
      <c r="XT7" s="107"/>
      <c r="XU7" s="107"/>
    </row>
    <row r="8" spans="1:645" s="111" customFormat="1" ht="39.950000000000003" customHeight="1" x14ac:dyDescent="0.2">
      <c r="A8" s="102" t="str">
        <f ca="1">IF((O8="X"),"■",IF(OR((O8&gt;=120),(O8="N/A")),"▲",IF(AND((O8&gt;=90),(O8&lt;120)),"►",IF(AND((O8&lt;90),(O8&gt;=0)),"◄",IF((O8&lt;0),"▼","")))))</f>
        <v>►</v>
      </c>
      <c r="B8" s="103" t="s">
        <v>72</v>
      </c>
      <c r="C8" s="103" t="s">
        <v>190</v>
      </c>
      <c r="D8" s="103" t="s">
        <v>74</v>
      </c>
      <c r="E8" s="99" t="s">
        <v>1145</v>
      </c>
      <c r="F8" s="99" t="s">
        <v>289</v>
      </c>
      <c r="G8" s="123" t="s">
        <v>1157</v>
      </c>
      <c r="H8" s="99" t="s">
        <v>1152</v>
      </c>
      <c r="I8" s="105">
        <v>649000</v>
      </c>
      <c r="J8" s="105"/>
      <c r="K8" s="105">
        <f>I8-J8</f>
        <v>649000</v>
      </c>
      <c r="L8" s="103" t="s">
        <v>27</v>
      </c>
      <c r="M8" s="112">
        <v>41973</v>
      </c>
      <c r="N8" s="112">
        <v>42338</v>
      </c>
      <c r="O8" s="117">
        <f ca="1">IF((N8="INDETERMINADO"),"N/A",IF((L8="ENCERRADO"),"X",(N8-TODAY())))</f>
        <v>119</v>
      </c>
      <c r="P8" s="118" t="s">
        <v>305</v>
      </c>
      <c r="Q8" s="118" t="s">
        <v>1142</v>
      </c>
      <c r="R8" s="117" t="s">
        <v>30</v>
      </c>
      <c r="S8" s="117" t="s">
        <v>30</v>
      </c>
      <c r="T8" s="117" t="s">
        <v>30</v>
      </c>
      <c r="U8" s="117" t="s">
        <v>30</v>
      </c>
      <c r="V8" s="119" t="s">
        <v>1095</v>
      </c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07"/>
      <c r="FH8" s="107"/>
      <c r="FI8" s="107"/>
      <c r="FJ8" s="107"/>
      <c r="FK8" s="107"/>
      <c r="FL8" s="107"/>
      <c r="FM8" s="107"/>
      <c r="FN8" s="107"/>
      <c r="FO8" s="107"/>
      <c r="FP8" s="107"/>
      <c r="FQ8" s="107"/>
      <c r="FR8" s="107"/>
      <c r="FS8" s="107"/>
      <c r="FT8" s="107"/>
      <c r="FU8" s="107"/>
      <c r="FV8" s="107"/>
      <c r="FW8" s="107"/>
      <c r="FX8" s="107"/>
      <c r="FY8" s="107"/>
      <c r="FZ8" s="107"/>
      <c r="GA8" s="107"/>
      <c r="GB8" s="107"/>
      <c r="GC8" s="107"/>
      <c r="GD8" s="107"/>
      <c r="GE8" s="107"/>
      <c r="GF8" s="107"/>
      <c r="GG8" s="107"/>
      <c r="GH8" s="107"/>
      <c r="GI8" s="107"/>
      <c r="GJ8" s="107"/>
      <c r="GK8" s="107"/>
      <c r="GL8" s="107"/>
      <c r="GM8" s="107"/>
      <c r="GN8" s="107"/>
      <c r="GO8" s="107"/>
      <c r="GP8" s="107"/>
      <c r="GQ8" s="107"/>
      <c r="GR8" s="107"/>
      <c r="GS8" s="107"/>
      <c r="GT8" s="107"/>
      <c r="GU8" s="107"/>
      <c r="GV8" s="107"/>
      <c r="GW8" s="107"/>
      <c r="GX8" s="107"/>
      <c r="GY8" s="107"/>
      <c r="GZ8" s="107"/>
      <c r="HA8" s="107"/>
      <c r="HB8" s="107"/>
      <c r="HC8" s="107"/>
      <c r="HD8" s="107"/>
      <c r="HE8" s="107"/>
      <c r="HF8" s="107"/>
      <c r="HG8" s="107"/>
      <c r="HH8" s="107"/>
      <c r="HI8" s="107"/>
      <c r="HJ8" s="107"/>
      <c r="HK8" s="107"/>
      <c r="HL8" s="107"/>
      <c r="HM8" s="107"/>
      <c r="HN8" s="107"/>
      <c r="HO8" s="107"/>
      <c r="HP8" s="107"/>
      <c r="HQ8" s="107"/>
      <c r="HR8" s="107"/>
      <c r="HS8" s="107"/>
      <c r="HT8" s="107"/>
      <c r="HU8" s="107"/>
      <c r="HV8" s="107"/>
      <c r="HW8" s="107"/>
      <c r="HX8" s="107"/>
      <c r="HY8" s="107"/>
      <c r="HZ8" s="107"/>
      <c r="IA8" s="107"/>
      <c r="IB8" s="107"/>
      <c r="IC8" s="107"/>
      <c r="ID8" s="107"/>
      <c r="IE8" s="107"/>
      <c r="IF8" s="107"/>
      <c r="IG8" s="107"/>
      <c r="IH8" s="107"/>
      <c r="II8" s="107"/>
      <c r="IJ8" s="107"/>
      <c r="IK8" s="107"/>
      <c r="IL8" s="107"/>
      <c r="IM8" s="107"/>
      <c r="IN8" s="107"/>
      <c r="IO8" s="107"/>
      <c r="IP8" s="107"/>
      <c r="IQ8" s="107"/>
      <c r="IR8" s="107"/>
      <c r="IS8" s="107"/>
      <c r="IT8" s="107"/>
      <c r="IU8" s="107"/>
      <c r="IV8" s="107"/>
      <c r="IW8" s="107"/>
      <c r="IX8" s="107"/>
      <c r="IY8" s="107"/>
      <c r="IZ8" s="107"/>
      <c r="JA8" s="107"/>
      <c r="JB8" s="107"/>
      <c r="JC8" s="107"/>
      <c r="JD8" s="107"/>
      <c r="JE8" s="107"/>
      <c r="JF8" s="107"/>
      <c r="JG8" s="107"/>
      <c r="JH8" s="107"/>
      <c r="JI8" s="107"/>
      <c r="JJ8" s="107"/>
      <c r="JK8" s="107"/>
      <c r="JL8" s="107"/>
      <c r="JM8" s="107"/>
      <c r="JN8" s="107"/>
      <c r="JO8" s="107"/>
      <c r="JP8" s="107"/>
      <c r="JQ8" s="107"/>
      <c r="JR8" s="107"/>
      <c r="JS8" s="107"/>
      <c r="JT8" s="107"/>
      <c r="JU8" s="107"/>
      <c r="JV8" s="107"/>
      <c r="JW8" s="107"/>
      <c r="JX8" s="107"/>
      <c r="JY8" s="107"/>
      <c r="JZ8" s="107"/>
      <c r="KA8" s="107"/>
      <c r="KB8" s="107"/>
      <c r="KC8" s="107"/>
      <c r="KD8" s="107"/>
      <c r="KE8" s="107"/>
      <c r="KF8" s="107"/>
      <c r="KG8" s="107"/>
      <c r="KH8" s="107"/>
      <c r="KI8" s="107"/>
      <c r="KJ8" s="107"/>
      <c r="KK8" s="107"/>
      <c r="KL8" s="107"/>
      <c r="KM8" s="107"/>
      <c r="KN8" s="107"/>
      <c r="KO8" s="107"/>
      <c r="KP8" s="107"/>
      <c r="KQ8" s="107"/>
      <c r="KR8" s="107"/>
      <c r="KS8" s="107"/>
      <c r="KT8" s="107"/>
      <c r="KU8" s="107"/>
      <c r="KV8" s="107"/>
      <c r="KW8" s="107"/>
      <c r="KX8" s="107"/>
      <c r="KY8" s="107"/>
      <c r="KZ8" s="107"/>
      <c r="LA8" s="107"/>
      <c r="LB8" s="107"/>
      <c r="LC8" s="107"/>
      <c r="LD8" s="107"/>
      <c r="LE8" s="107"/>
      <c r="LF8" s="107"/>
      <c r="LG8" s="107"/>
      <c r="LH8" s="107"/>
      <c r="LI8" s="107"/>
      <c r="LJ8" s="107"/>
      <c r="LK8" s="107"/>
      <c r="LL8" s="107"/>
      <c r="LM8" s="107"/>
      <c r="LN8" s="107"/>
      <c r="LO8" s="107"/>
      <c r="LP8" s="107"/>
      <c r="LQ8" s="107"/>
      <c r="LR8" s="107"/>
      <c r="LS8" s="107"/>
      <c r="LT8" s="107"/>
      <c r="LU8" s="107"/>
      <c r="LV8" s="107"/>
      <c r="LW8" s="107"/>
      <c r="LX8" s="107"/>
      <c r="LY8" s="107"/>
      <c r="LZ8" s="107"/>
      <c r="MA8" s="107"/>
      <c r="MB8" s="107"/>
      <c r="MC8" s="107"/>
      <c r="MD8" s="107"/>
      <c r="ME8" s="107"/>
      <c r="MF8" s="107"/>
      <c r="MG8" s="107"/>
      <c r="MH8" s="107"/>
      <c r="MI8" s="107"/>
      <c r="MJ8" s="107"/>
      <c r="MK8" s="107"/>
      <c r="ML8" s="107"/>
      <c r="MM8" s="107"/>
      <c r="MN8" s="107"/>
      <c r="MO8" s="107"/>
      <c r="MP8" s="107"/>
      <c r="MQ8" s="107"/>
      <c r="MR8" s="107"/>
      <c r="MS8" s="107"/>
      <c r="MT8" s="107"/>
      <c r="MU8" s="107"/>
      <c r="MV8" s="107"/>
      <c r="MW8" s="107"/>
      <c r="MX8" s="107"/>
      <c r="MY8" s="107"/>
      <c r="MZ8" s="107"/>
      <c r="NA8" s="107"/>
      <c r="NB8" s="107"/>
      <c r="NC8" s="107"/>
      <c r="ND8" s="107"/>
      <c r="NE8" s="107"/>
      <c r="NF8" s="107"/>
      <c r="NG8" s="107"/>
      <c r="NH8" s="107"/>
      <c r="NI8" s="107"/>
      <c r="NJ8" s="107"/>
      <c r="NK8" s="107"/>
      <c r="NL8" s="107"/>
      <c r="NM8" s="107"/>
      <c r="NN8" s="107"/>
      <c r="NO8" s="107"/>
      <c r="NP8" s="107"/>
      <c r="NQ8" s="107"/>
      <c r="NR8" s="107"/>
      <c r="NS8" s="107"/>
      <c r="NT8" s="107"/>
      <c r="NU8" s="107"/>
      <c r="NV8" s="107"/>
      <c r="NW8" s="107"/>
      <c r="NX8" s="107"/>
      <c r="NY8" s="107"/>
      <c r="NZ8" s="107"/>
      <c r="OA8" s="107"/>
      <c r="OB8" s="107"/>
      <c r="OC8" s="107"/>
      <c r="OD8" s="107"/>
      <c r="OE8" s="107"/>
      <c r="OF8" s="107"/>
      <c r="OG8" s="107"/>
      <c r="OH8" s="107"/>
      <c r="OI8" s="107"/>
      <c r="OJ8" s="107"/>
      <c r="OK8" s="107"/>
      <c r="OL8" s="107"/>
      <c r="OM8" s="107"/>
      <c r="ON8" s="107"/>
      <c r="OO8" s="107"/>
      <c r="OP8" s="107"/>
      <c r="OQ8" s="107"/>
      <c r="OR8" s="107"/>
      <c r="OS8" s="107"/>
      <c r="OT8" s="107"/>
      <c r="OU8" s="107"/>
      <c r="OV8" s="107"/>
      <c r="OW8" s="107"/>
      <c r="OX8" s="107"/>
      <c r="OY8" s="107"/>
      <c r="OZ8" s="107"/>
      <c r="PA8" s="107"/>
      <c r="PB8" s="107"/>
      <c r="PC8" s="107"/>
      <c r="PD8" s="107"/>
      <c r="PE8" s="107"/>
      <c r="PF8" s="107"/>
      <c r="PG8" s="107"/>
      <c r="PH8" s="107"/>
      <c r="PI8" s="107"/>
      <c r="PJ8" s="107"/>
      <c r="PK8" s="107"/>
      <c r="PL8" s="107"/>
      <c r="PM8" s="107"/>
      <c r="PN8" s="107"/>
      <c r="PO8" s="107"/>
      <c r="PP8" s="107"/>
      <c r="PQ8" s="107"/>
      <c r="PR8" s="107"/>
      <c r="PS8" s="107"/>
      <c r="PT8" s="107"/>
      <c r="PU8" s="107"/>
      <c r="PV8" s="107"/>
      <c r="PW8" s="107"/>
      <c r="PX8" s="107"/>
      <c r="PY8" s="107"/>
      <c r="PZ8" s="107"/>
      <c r="QA8" s="107"/>
      <c r="QB8" s="107"/>
      <c r="QC8" s="107"/>
      <c r="QD8" s="107"/>
      <c r="QE8" s="107"/>
      <c r="QF8" s="107"/>
      <c r="QG8" s="107"/>
      <c r="QH8" s="107"/>
      <c r="QI8" s="107"/>
      <c r="QJ8" s="107"/>
      <c r="QK8" s="107"/>
      <c r="QL8" s="107"/>
      <c r="QM8" s="107"/>
      <c r="QN8" s="107"/>
      <c r="QO8" s="107"/>
      <c r="QP8" s="107"/>
      <c r="QQ8" s="107"/>
      <c r="QR8" s="107"/>
      <c r="QS8" s="107"/>
      <c r="QT8" s="107"/>
      <c r="QU8" s="107"/>
      <c r="QV8" s="107"/>
      <c r="QW8" s="107"/>
      <c r="QX8" s="107"/>
      <c r="QY8" s="107"/>
      <c r="QZ8" s="107"/>
      <c r="RA8" s="107"/>
      <c r="RB8" s="107"/>
      <c r="RC8" s="107"/>
      <c r="RD8" s="107"/>
      <c r="RE8" s="107"/>
      <c r="RF8" s="107"/>
      <c r="RG8" s="107"/>
      <c r="RH8" s="107"/>
      <c r="RI8" s="107"/>
      <c r="RJ8" s="107"/>
      <c r="RK8" s="107"/>
      <c r="RL8" s="107"/>
      <c r="RM8" s="107"/>
      <c r="RN8" s="107"/>
      <c r="RO8" s="107"/>
      <c r="RP8" s="107"/>
      <c r="RQ8" s="107"/>
      <c r="RR8" s="107"/>
      <c r="RS8" s="107"/>
      <c r="RT8" s="107"/>
      <c r="RU8" s="107"/>
      <c r="RV8" s="107"/>
      <c r="RW8" s="107"/>
      <c r="RX8" s="107"/>
      <c r="RY8" s="107"/>
      <c r="RZ8" s="107"/>
      <c r="SA8" s="107"/>
      <c r="SB8" s="107"/>
      <c r="SC8" s="107"/>
      <c r="SD8" s="107"/>
      <c r="SE8" s="107"/>
      <c r="SF8" s="107"/>
      <c r="SG8" s="107"/>
      <c r="SH8" s="107"/>
      <c r="SI8" s="107"/>
      <c r="SJ8" s="107"/>
      <c r="SK8" s="107"/>
      <c r="SL8" s="107"/>
      <c r="SM8" s="107"/>
      <c r="SN8" s="107"/>
      <c r="SO8" s="107"/>
      <c r="SP8" s="107"/>
      <c r="SQ8" s="107"/>
      <c r="SR8" s="107"/>
      <c r="SS8" s="107"/>
      <c r="ST8" s="107"/>
      <c r="SU8" s="107"/>
      <c r="SV8" s="107"/>
      <c r="SW8" s="107"/>
      <c r="SX8" s="107"/>
      <c r="SY8" s="107"/>
      <c r="SZ8" s="107"/>
      <c r="TA8" s="107"/>
      <c r="TB8" s="107"/>
      <c r="TC8" s="107"/>
      <c r="TD8" s="107"/>
      <c r="TE8" s="107"/>
      <c r="TF8" s="107"/>
      <c r="TG8" s="107"/>
      <c r="TH8" s="107"/>
      <c r="TI8" s="107"/>
      <c r="TJ8" s="107"/>
      <c r="TK8" s="107"/>
      <c r="TL8" s="107"/>
      <c r="TM8" s="107"/>
      <c r="TN8" s="107"/>
      <c r="TO8" s="107"/>
      <c r="TP8" s="107"/>
      <c r="TQ8" s="107"/>
      <c r="TR8" s="107"/>
      <c r="TS8" s="107"/>
      <c r="TT8" s="107"/>
      <c r="TU8" s="107"/>
      <c r="TV8" s="107"/>
      <c r="TW8" s="107"/>
      <c r="TX8" s="107"/>
      <c r="TY8" s="107"/>
      <c r="TZ8" s="107"/>
      <c r="UA8" s="107"/>
      <c r="UB8" s="107"/>
      <c r="UC8" s="107"/>
      <c r="UD8" s="107"/>
      <c r="UE8" s="107"/>
      <c r="UF8" s="107"/>
      <c r="UG8" s="107"/>
      <c r="UH8" s="107"/>
      <c r="UI8" s="107"/>
      <c r="UJ8" s="107"/>
      <c r="UK8" s="107"/>
      <c r="UL8" s="107"/>
      <c r="UM8" s="107"/>
      <c r="UN8" s="107"/>
      <c r="UO8" s="107"/>
      <c r="UP8" s="107"/>
      <c r="UQ8" s="107"/>
      <c r="UR8" s="107"/>
      <c r="US8" s="107"/>
      <c r="UT8" s="107"/>
      <c r="UU8" s="107"/>
      <c r="UV8" s="107"/>
      <c r="UW8" s="107"/>
      <c r="UX8" s="107"/>
      <c r="UY8" s="107"/>
      <c r="UZ8" s="107"/>
      <c r="VA8" s="107"/>
      <c r="VB8" s="107"/>
      <c r="VC8" s="107"/>
      <c r="VD8" s="107"/>
      <c r="VE8" s="107"/>
      <c r="VF8" s="107"/>
      <c r="VG8" s="107"/>
      <c r="VH8" s="107"/>
      <c r="VI8" s="107"/>
      <c r="VJ8" s="107"/>
      <c r="VK8" s="107"/>
      <c r="VL8" s="107"/>
      <c r="VM8" s="107"/>
      <c r="VN8" s="107"/>
      <c r="VO8" s="107"/>
      <c r="VP8" s="107"/>
      <c r="VQ8" s="107"/>
      <c r="VR8" s="107"/>
      <c r="VS8" s="107"/>
      <c r="VT8" s="107"/>
      <c r="VU8" s="107"/>
      <c r="VV8" s="107"/>
      <c r="VW8" s="107"/>
      <c r="VX8" s="107"/>
      <c r="VY8" s="107"/>
      <c r="VZ8" s="107"/>
      <c r="WA8" s="107"/>
      <c r="WB8" s="107"/>
      <c r="WC8" s="107"/>
      <c r="WD8" s="107"/>
      <c r="WE8" s="107"/>
      <c r="WF8" s="107"/>
      <c r="WG8" s="107"/>
      <c r="WH8" s="107"/>
      <c r="WI8" s="107"/>
      <c r="WJ8" s="107"/>
      <c r="WK8" s="107"/>
      <c r="WL8" s="107"/>
      <c r="WM8" s="107"/>
      <c r="WN8" s="107"/>
      <c r="WO8" s="107"/>
      <c r="WP8" s="107"/>
      <c r="WQ8" s="107"/>
      <c r="WR8" s="107"/>
      <c r="WS8" s="107"/>
      <c r="WT8" s="107"/>
      <c r="WU8" s="107"/>
      <c r="WV8" s="107"/>
      <c r="WW8" s="107"/>
      <c r="WX8" s="107"/>
      <c r="WY8" s="107"/>
      <c r="WZ8" s="107"/>
      <c r="XA8" s="107"/>
      <c r="XB8" s="107"/>
      <c r="XC8" s="107"/>
      <c r="XD8" s="107"/>
      <c r="XE8" s="107"/>
      <c r="XF8" s="107"/>
      <c r="XG8" s="107"/>
      <c r="XH8" s="107"/>
      <c r="XI8" s="107"/>
      <c r="XJ8" s="107"/>
      <c r="XK8" s="107"/>
      <c r="XL8" s="107"/>
      <c r="XM8" s="107"/>
      <c r="XN8" s="107"/>
      <c r="XO8" s="107"/>
      <c r="XP8" s="107"/>
      <c r="XQ8" s="107"/>
      <c r="XR8" s="107"/>
      <c r="XS8" s="107"/>
      <c r="XT8" s="107"/>
      <c r="XU8" s="107"/>
    </row>
    <row r="9" spans="1:645" s="111" customFormat="1" ht="39.950000000000003" customHeight="1" x14ac:dyDescent="0.2">
      <c r="A9" s="102" t="str">
        <f ca="1">IF((O9="X"),"■",IF(OR((O9&gt;=120),(O9="N/A")),"▲",IF(AND((O9&gt;=90),(O9&lt;120)),"►",IF(AND((O9&lt;90),(O9&gt;=0)),"◄",IF((O9&lt;0),"▼","")))))</f>
        <v>►</v>
      </c>
      <c r="B9" s="103" t="s">
        <v>72</v>
      </c>
      <c r="C9" s="103" t="s">
        <v>214</v>
      </c>
      <c r="D9" s="103" t="s">
        <v>74</v>
      </c>
      <c r="E9" s="99" t="s">
        <v>1147</v>
      </c>
      <c r="F9" s="103" t="s">
        <v>30</v>
      </c>
      <c r="G9" s="123" t="s">
        <v>215</v>
      </c>
      <c r="H9" s="99" t="s">
        <v>1150</v>
      </c>
      <c r="I9" s="105">
        <v>800000</v>
      </c>
      <c r="J9" s="105">
        <v>415734.83</v>
      </c>
      <c r="K9" s="105">
        <f>I9-J9</f>
        <v>384265.17</v>
      </c>
      <c r="L9" s="103" t="s">
        <v>27</v>
      </c>
      <c r="M9" s="112">
        <v>41973</v>
      </c>
      <c r="N9" s="112">
        <v>42338</v>
      </c>
      <c r="O9" s="117">
        <f ca="1">IF((N9="INDETERMINADO"),"N/A",IF((L9="ENCERRADO"),"X",(N9-TODAY())))</f>
        <v>119</v>
      </c>
      <c r="P9" s="121" t="s">
        <v>78</v>
      </c>
      <c r="Q9" s="121" t="s">
        <v>1141</v>
      </c>
      <c r="R9" s="120"/>
      <c r="S9" s="121" t="s">
        <v>167</v>
      </c>
      <c r="T9" s="120"/>
      <c r="U9" s="120"/>
      <c r="V9" s="122" t="s">
        <v>1095</v>
      </c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07"/>
      <c r="FH9" s="107"/>
      <c r="FI9" s="107"/>
      <c r="FJ9" s="107"/>
      <c r="FK9" s="107"/>
      <c r="FL9" s="107"/>
      <c r="FM9" s="107"/>
      <c r="FN9" s="107"/>
      <c r="FO9" s="107"/>
      <c r="FP9" s="107"/>
      <c r="FQ9" s="107"/>
      <c r="FR9" s="107"/>
      <c r="FS9" s="107"/>
      <c r="FT9" s="107"/>
      <c r="FU9" s="107"/>
      <c r="FV9" s="107"/>
      <c r="FW9" s="107"/>
      <c r="FX9" s="107"/>
      <c r="FY9" s="107"/>
      <c r="FZ9" s="107"/>
      <c r="GA9" s="107"/>
      <c r="GB9" s="107"/>
      <c r="GC9" s="107"/>
      <c r="GD9" s="107"/>
      <c r="GE9" s="107"/>
      <c r="GF9" s="107"/>
      <c r="GG9" s="107"/>
      <c r="GH9" s="107"/>
      <c r="GI9" s="107"/>
      <c r="GJ9" s="107"/>
      <c r="GK9" s="107"/>
      <c r="GL9" s="107"/>
      <c r="GM9" s="107"/>
      <c r="GN9" s="107"/>
      <c r="GO9" s="107"/>
      <c r="GP9" s="107"/>
      <c r="GQ9" s="107"/>
      <c r="GR9" s="107"/>
      <c r="GS9" s="107"/>
      <c r="GT9" s="107"/>
      <c r="GU9" s="107"/>
      <c r="GV9" s="107"/>
      <c r="GW9" s="107"/>
      <c r="GX9" s="107"/>
      <c r="GY9" s="107"/>
      <c r="GZ9" s="107"/>
      <c r="HA9" s="107"/>
      <c r="HB9" s="107"/>
      <c r="HC9" s="107"/>
      <c r="HD9" s="107"/>
      <c r="HE9" s="107"/>
      <c r="HF9" s="107"/>
      <c r="HG9" s="107"/>
      <c r="HH9" s="107"/>
      <c r="HI9" s="107"/>
      <c r="HJ9" s="107"/>
      <c r="HK9" s="107"/>
      <c r="HL9" s="107"/>
      <c r="HM9" s="107"/>
      <c r="HN9" s="107"/>
      <c r="HO9" s="107"/>
      <c r="HP9" s="107"/>
      <c r="HQ9" s="107"/>
      <c r="HR9" s="107"/>
      <c r="HS9" s="107"/>
      <c r="HT9" s="107"/>
      <c r="HU9" s="107"/>
      <c r="HV9" s="107"/>
      <c r="HW9" s="107"/>
      <c r="HX9" s="107"/>
      <c r="HY9" s="107"/>
      <c r="HZ9" s="107"/>
      <c r="IA9" s="107"/>
      <c r="IB9" s="107"/>
      <c r="IC9" s="107"/>
      <c r="ID9" s="107"/>
      <c r="IE9" s="107"/>
      <c r="IF9" s="107"/>
      <c r="IG9" s="107"/>
      <c r="IH9" s="107"/>
      <c r="II9" s="107"/>
      <c r="IJ9" s="107"/>
      <c r="IK9" s="107"/>
      <c r="IL9" s="107"/>
      <c r="IM9" s="107"/>
      <c r="IN9" s="107"/>
      <c r="IO9" s="107"/>
      <c r="IP9" s="107"/>
      <c r="IQ9" s="107"/>
      <c r="IR9" s="107"/>
      <c r="IS9" s="107"/>
      <c r="IT9" s="107"/>
      <c r="IU9" s="107"/>
      <c r="IV9" s="107"/>
      <c r="IW9" s="107"/>
      <c r="IX9" s="107"/>
      <c r="IY9" s="107"/>
      <c r="IZ9" s="107"/>
      <c r="JA9" s="107"/>
      <c r="JB9" s="107"/>
      <c r="JC9" s="107"/>
      <c r="JD9" s="107"/>
      <c r="JE9" s="107"/>
      <c r="JF9" s="107"/>
      <c r="JG9" s="107"/>
      <c r="JH9" s="107"/>
      <c r="JI9" s="107"/>
      <c r="JJ9" s="107"/>
      <c r="JK9" s="107"/>
      <c r="JL9" s="107"/>
      <c r="JM9" s="107"/>
      <c r="JN9" s="107"/>
      <c r="JO9" s="107"/>
      <c r="JP9" s="107"/>
      <c r="JQ9" s="107"/>
      <c r="JR9" s="107"/>
      <c r="JS9" s="107"/>
      <c r="JT9" s="107"/>
      <c r="JU9" s="107"/>
      <c r="JV9" s="107"/>
      <c r="JW9" s="107"/>
      <c r="JX9" s="107"/>
      <c r="JY9" s="107"/>
      <c r="JZ9" s="107"/>
      <c r="KA9" s="107"/>
      <c r="KB9" s="107"/>
      <c r="KC9" s="107"/>
      <c r="KD9" s="107"/>
      <c r="KE9" s="107"/>
      <c r="KF9" s="107"/>
      <c r="KG9" s="107"/>
      <c r="KH9" s="107"/>
      <c r="KI9" s="107"/>
      <c r="KJ9" s="107"/>
      <c r="KK9" s="107"/>
      <c r="KL9" s="107"/>
      <c r="KM9" s="107"/>
      <c r="KN9" s="107"/>
      <c r="KO9" s="107"/>
      <c r="KP9" s="107"/>
      <c r="KQ9" s="107"/>
      <c r="KR9" s="107"/>
      <c r="KS9" s="107"/>
      <c r="KT9" s="107"/>
      <c r="KU9" s="107"/>
      <c r="KV9" s="107"/>
      <c r="KW9" s="107"/>
      <c r="KX9" s="107"/>
      <c r="KY9" s="107"/>
      <c r="KZ9" s="107"/>
      <c r="LA9" s="107"/>
      <c r="LB9" s="107"/>
      <c r="LC9" s="107"/>
      <c r="LD9" s="107"/>
      <c r="LE9" s="107"/>
      <c r="LF9" s="107"/>
      <c r="LG9" s="107"/>
      <c r="LH9" s="107"/>
      <c r="LI9" s="107"/>
      <c r="LJ9" s="107"/>
      <c r="LK9" s="107"/>
      <c r="LL9" s="107"/>
      <c r="LM9" s="107"/>
      <c r="LN9" s="107"/>
      <c r="LO9" s="107"/>
      <c r="LP9" s="107"/>
      <c r="LQ9" s="107"/>
      <c r="LR9" s="107"/>
      <c r="LS9" s="107"/>
      <c r="LT9" s="107"/>
      <c r="LU9" s="107"/>
      <c r="LV9" s="107"/>
      <c r="LW9" s="107"/>
      <c r="LX9" s="107"/>
      <c r="LY9" s="107"/>
      <c r="LZ9" s="107"/>
      <c r="MA9" s="107"/>
      <c r="MB9" s="107"/>
      <c r="MC9" s="107"/>
      <c r="MD9" s="107"/>
      <c r="ME9" s="107"/>
      <c r="MF9" s="107"/>
      <c r="MG9" s="107"/>
      <c r="MH9" s="107"/>
      <c r="MI9" s="107"/>
      <c r="MJ9" s="107"/>
      <c r="MK9" s="107"/>
      <c r="ML9" s="107"/>
      <c r="MM9" s="107"/>
      <c r="MN9" s="107"/>
      <c r="MO9" s="107"/>
      <c r="MP9" s="107"/>
      <c r="MQ9" s="107"/>
      <c r="MR9" s="107"/>
      <c r="MS9" s="107"/>
      <c r="MT9" s="107"/>
      <c r="MU9" s="107"/>
      <c r="MV9" s="107"/>
      <c r="MW9" s="107"/>
      <c r="MX9" s="107"/>
      <c r="MY9" s="107"/>
      <c r="MZ9" s="107"/>
      <c r="NA9" s="107"/>
      <c r="NB9" s="107"/>
      <c r="NC9" s="107"/>
      <c r="ND9" s="107"/>
      <c r="NE9" s="107"/>
      <c r="NF9" s="107"/>
      <c r="NG9" s="107"/>
      <c r="NH9" s="107"/>
      <c r="NI9" s="107"/>
      <c r="NJ9" s="107"/>
      <c r="NK9" s="107"/>
      <c r="NL9" s="107"/>
      <c r="NM9" s="107"/>
      <c r="NN9" s="107"/>
      <c r="NO9" s="107"/>
      <c r="NP9" s="107"/>
      <c r="NQ9" s="107"/>
      <c r="NR9" s="107"/>
      <c r="NS9" s="107"/>
      <c r="NT9" s="107"/>
      <c r="NU9" s="107"/>
      <c r="NV9" s="107"/>
      <c r="NW9" s="107"/>
      <c r="NX9" s="107"/>
      <c r="NY9" s="107"/>
      <c r="NZ9" s="107"/>
      <c r="OA9" s="107"/>
      <c r="OB9" s="107"/>
      <c r="OC9" s="107"/>
      <c r="OD9" s="107"/>
      <c r="OE9" s="107"/>
      <c r="OF9" s="107"/>
      <c r="OG9" s="107"/>
      <c r="OH9" s="107"/>
      <c r="OI9" s="107"/>
      <c r="OJ9" s="107"/>
      <c r="OK9" s="107"/>
      <c r="OL9" s="107"/>
      <c r="OM9" s="107"/>
      <c r="ON9" s="107"/>
      <c r="OO9" s="107"/>
      <c r="OP9" s="107"/>
      <c r="OQ9" s="107"/>
      <c r="OR9" s="107"/>
      <c r="OS9" s="107"/>
      <c r="OT9" s="107"/>
      <c r="OU9" s="107"/>
      <c r="OV9" s="107"/>
      <c r="OW9" s="107"/>
      <c r="OX9" s="107"/>
      <c r="OY9" s="107"/>
      <c r="OZ9" s="107"/>
      <c r="PA9" s="107"/>
      <c r="PB9" s="107"/>
      <c r="PC9" s="107"/>
      <c r="PD9" s="107"/>
      <c r="PE9" s="107"/>
      <c r="PF9" s="107"/>
      <c r="PG9" s="107"/>
      <c r="PH9" s="107"/>
      <c r="PI9" s="107"/>
      <c r="PJ9" s="107"/>
      <c r="PK9" s="107"/>
      <c r="PL9" s="107"/>
      <c r="PM9" s="107"/>
      <c r="PN9" s="107"/>
      <c r="PO9" s="107"/>
      <c r="PP9" s="107"/>
      <c r="PQ9" s="107"/>
      <c r="PR9" s="107"/>
      <c r="PS9" s="107"/>
      <c r="PT9" s="107"/>
      <c r="PU9" s="107"/>
      <c r="PV9" s="107"/>
      <c r="PW9" s="107"/>
      <c r="PX9" s="107"/>
      <c r="PY9" s="107"/>
      <c r="PZ9" s="107"/>
      <c r="QA9" s="107"/>
      <c r="QB9" s="107"/>
      <c r="QC9" s="107"/>
      <c r="QD9" s="107"/>
      <c r="QE9" s="107"/>
      <c r="QF9" s="107"/>
      <c r="QG9" s="107"/>
      <c r="QH9" s="107"/>
      <c r="QI9" s="107"/>
      <c r="QJ9" s="107"/>
      <c r="QK9" s="107"/>
      <c r="QL9" s="107"/>
      <c r="QM9" s="107"/>
      <c r="QN9" s="107"/>
      <c r="QO9" s="107"/>
      <c r="QP9" s="107"/>
      <c r="QQ9" s="107"/>
      <c r="QR9" s="107"/>
      <c r="QS9" s="107"/>
      <c r="QT9" s="107"/>
      <c r="QU9" s="107"/>
      <c r="QV9" s="107"/>
      <c r="QW9" s="107"/>
      <c r="QX9" s="107"/>
      <c r="QY9" s="107"/>
      <c r="QZ9" s="107"/>
      <c r="RA9" s="107"/>
      <c r="RB9" s="107"/>
      <c r="RC9" s="107"/>
      <c r="RD9" s="107"/>
      <c r="RE9" s="107"/>
      <c r="RF9" s="107"/>
      <c r="RG9" s="107"/>
      <c r="RH9" s="107"/>
      <c r="RI9" s="107"/>
      <c r="RJ9" s="107"/>
      <c r="RK9" s="107"/>
      <c r="RL9" s="107"/>
      <c r="RM9" s="107"/>
      <c r="RN9" s="107"/>
      <c r="RO9" s="107"/>
      <c r="RP9" s="107"/>
      <c r="RQ9" s="107"/>
      <c r="RR9" s="107"/>
      <c r="RS9" s="107"/>
      <c r="RT9" s="107"/>
      <c r="RU9" s="107"/>
      <c r="RV9" s="107"/>
      <c r="RW9" s="107"/>
      <c r="RX9" s="107"/>
      <c r="RY9" s="107"/>
      <c r="RZ9" s="107"/>
      <c r="SA9" s="107"/>
      <c r="SB9" s="107"/>
      <c r="SC9" s="107"/>
      <c r="SD9" s="107"/>
      <c r="SE9" s="107"/>
      <c r="SF9" s="107"/>
      <c r="SG9" s="107"/>
      <c r="SH9" s="107"/>
      <c r="SI9" s="107"/>
      <c r="SJ9" s="107"/>
      <c r="SK9" s="107"/>
      <c r="SL9" s="107"/>
      <c r="SM9" s="107"/>
      <c r="SN9" s="107"/>
      <c r="SO9" s="107"/>
      <c r="SP9" s="107"/>
      <c r="SQ9" s="107"/>
      <c r="SR9" s="107"/>
      <c r="SS9" s="107"/>
      <c r="ST9" s="107"/>
      <c r="SU9" s="107"/>
      <c r="SV9" s="107"/>
      <c r="SW9" s="107"/>
      <c r="SX9" s="107"/>
      <c r="SY9" s="107"/>
      <c r="SZ9" s="107"/>
      <c r="TA9" s="107"/>
      <c r="TB9" s="107"/>
      <c r="TC9" s="107"/>
      <c r="TD9" s="107"/>
      <c r="TE9" s="107"/>
      <c r="TF9" s="107"/>
      <c r="TG9" s="107"/>
      <c r="TH9" s="107"/>
      <c r="TI9" s="107"/>
      <c r="TJ9" s="107"/>
      <c r="TK9" s="107"/>
      <c r="TL9" s="107"/>
      <c r="TM9" s="107"/>
      <c r="TN9" s="107"/>
      <c r="TO9" s="107"/>
      <c r="TP9" s="107"/>
      <c r="TQ9" s="107"/>
      <c r="TR9" s="107"/>
      <c r="TS9" s="107"/>
      <c r="TT9" s="107"/>
      <c r="TU9" s="107"/>
      <c r="TV9" s="107"/>
      <c r="TW9" s="107"/>
      <c r="TX9" s="107"/>
      <c r="TY9" s="107"/>
      <c r="TZ9" s="107"/>
      <c r="UA9" s="107"/>
      <c r="UB9" s="107"/>
      <c r="UC9" s="107"/>
      <c r="UD9" s="107"/>
      <c r="UE9" s="107"/>
      <c r="UF9" s="107"/>
      <c r="UG9" s="107"/>
      <c r="UH9" s="107"/>
      <c r="UI9" s="107"/>
      <c r="UJ9" s="107"/>
      <c r="UK9" s="107"/>
      <c r="UL9" s="107"/>
      <c r="UM9" s="107"/>
      <c r="UN9" s="107"/>
      <c r="UO9" s="107"/>
      <c r="UP9" s="107"/>
      <c r="UQ9" s="107"/>
      <c r="UR9" s="107"/>
      <c r="US9" s="107"/>
      <c r="UT9" s="107"/>
      <c r="UU9" s="107"/>
      <c r="UV9" s="107"/>
      <c r="UW9" s="107"/>
      <c r="UX9" s="107"/>
      <c r="UY9" s="107"/>
      <c r="UZ9" s="107"/>
      <c r="VA9" s="107"/>
      <c r="VB9" s="107"/>
      <c r="VC9" s="107"/>
      <c r="VD9" s="107"/>
      <c r="VE9" s="107"/>
      <c r="VF9" s="107"/>
      <c r="VG9" s="107"/>
      <c r="VH9" s="107"/>
      <c r="VI9" s="107"/>
      <c r="VJ9" s="107"/>
      <c r="VK9" s="107"/>
      <c r="VL9" s="107"/>
      <c r="VM9" s="107"/>
      <c r="VN9" s="107"/>
      <c r="VO9" s="107"/>
      <c r="VP9" s="107"/>
      <c r="VQ9" s="107"/>
      <c r="VR9" s="107"/>
      <c r="VS9" s="107"/>
      <c r="VT9" s="107"/>
      <c r="VU9" s="107"/>
      <c r="VV9" s="107"/>
      <c r="VW9" s="107"/>
      <c r="VX9" s="107"/>
      <c r="VY9" s="107"/>
      <c r="VZ9" s="107"/>
      <c r="WA9" s="107"/>
      <c r="WB9" s="107"/>
      <c r="WC9" s="107"/>
      <c r="WD9" s="107"/>
      <c r="WE9" s="107"/>
      <c r="WF9" s="107"/>
      <c r="WG9" s="107"/>
      <c r="WH9" s="107"/>
      <c r="WI9" s="107"/>
      <c r="WJ9" s="107"/>
      <c r="WK9" s="107"/>
      <c r="WL9" s="107"/>
      <c r="WM9" s="107"/>
      <c r="WN9" s="107"/>
      <c r="WO9" s="107"/>
      <c r="WP9" s="107"/>
      <c r="WQ9" s="107"/>
      <c r="WR9" s="107"/>
      <c r="WS9" s="107"/>
      <c r="WT9" s="107"/>
      <c r="WU9" s="107"/>
      <c r="WV9" s="107"/>
      <c r="WW9" s="107"/>
      <c r="WX9" s="107"/>
      <c r="WY9" s="107"/>
      <c r="WZ9" s="107"/>
      <c r="XA9" s="107"/>
      <c r="XB9" s="107"/>
      <c r="XC9" s="107"/>
      <c r="XD9" s="107"/>
      <c r="XE9" s="107"/>
      <c r="XF9" s="107"/>
      <c r="XG9" s="107"/>
      <c r="XH9" s="107"/>
      <c r="XI9" s="107"/>
      <c r="XJ9" s="107"/>
      <c r="XK9" s="107"/>
      <c r="XL9" s="107"/>
      <c r="XM9" s="107"/>
      <c r="XN9" s="107"/>
      <c r="XO9" s="107"/>
      <c r="XP9" s="107"/>
      <c r="XQ9" s="107"/>
      <c r="XR9" s="107"/>
      <c r="XS9" s="107"/>
      <c r="XT9" s="107"/>
      <c r="XU9" s="107"/>
    </row>
    <row r="10" spans="1:645" ht="39.950000000000003" customHeight="1" x14ac:dyDescent="0.2">
      <c r="A10" s="102" t="str">
        <f ca="1">IF((O10="X"),"■",IF(OR((O10&gt;=120),(O10="N/A")),"▲",IF(AND((O10&gt;=90),(O10&lt;120)),"►",IF(AND((O10&lt;90),(O10&gt;=0)),"◄",IF((O10&lt;0),"▼","")))))</f>
        <v>▲</v>
      </c>
      <c r="B10" s="103" t="s">
        <v>72</v>
      </c>
      <c r="C10" s="99" t="s">
        <v>1402</v>
      </c>
      <c r="D10" s="103" t="s">
        <v>74</v>
      </c>
      <c r="E10" s="99" t="s">
        <v>1074</v>
      </c>
      <c r="F10" s="103" t="s">
        <v>30</v>
      </c>
      <c r="G10" s="123" t="s">
        <v>1274</v>
      </c>
      <c r="H10" s="99" t="s">
        <v>1275</v>
      </c>
      <c r="I10" s="105">
        <v>176908</v>
      </c>
      <c r="J10" s="105"/>
      <c r="K10" s="105">
        <f>I10-J10</f>
        <v>176908</v>
      </c>
      <c r="L10" s="103" t="s">
        <v>27</v>
      </c>
      <c r="M10" s="148">
        <v>41731</v>
      </c>
      <c r="N10" s="148">
        <v>42462</v>
      </c>
      <c r="O10" s="117">
        <f ca="1">IF((N10="INDETERMINADO"),"N/A",IF((L10="ENCERRADO"),"X",(N10-TODAY())))</f>
        <v>243</v>
      </c>
      <c r="P10" s="99" t="s">
        <v>305</v>
      </c>
      <c r="Q10" s="99" t="s">
        <v>1276</v>
      </c>
      <c r="R10" s="103"/>
      <c r="S10" s="103" t="s">
        <v>31</v>
      </c>
      <c r="T10" s="99" t="s">
        <v>135</v>
      </c>
      <c r="U10" s="103"/>
      <c r="V10" s="98" t="s">
        <v>1095</v>
      </c>
      <c r="W10" s="99" t="s">
        <v>1403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  <c r="ES10" s="107"/>
      <c r="ET10" s="107"/>
      <c r="EU10" s="107"/>
      <c r="EV10" s="107"/>
      <c r="EW10" s="107"/>
      <c r="EX10" s="107"/>
      <c r="EY10" s="107"/>
      <c r="EZ10" s="107"/>
      <c r="FA10" s="107"/>
      <c r="FB10" s="107"/>
      <c r="FC10" s="107"/>
      <c r="FD10" s="107"/>
      <c r="FE10" s="107"/>
      <c r="FF10" s="107"/>
      <c r="FG10" s="107"/>
      <c r="FH10" s="107"/>
      <c r="FI10" s="107"/>
      <c r="FJ10" s="107"/>
      <c r="FK10" s="107"/>
      <c r="FL10" s="107"/>
      <c r="FM10" s="107"/>
      <c r="FN10" s="107"/>
      <c r="FO10" s="107"/>
      <c r="FP10" s="107"/>
      <c r="FQ10" s="107"/>
      <c r="FR10" s="107"/>
      <c r="FS10" s="107"/>
      <c r="FT10" s="107"/>
      <c r="FU10" s="107"/>
      <c r="FV10" s="107"/>
      <c r="FW10" s="107"/>
      <c r="FX10" s="107"/>
      <c r="FY10" s="107"/>
      <c r="FZ10" s="107"/>
      <c r="GA10" s="107"/>
      <c r="GB10" s="107"/>
      <c r="GC10" s="107"/>
      <c r="GD10" s="107"/>
      <c r="GE10" s="107"/>
      <c r="GF10" s="107"/>
      <c r="GG10" s="107"/>
      <c r="GH10" s="107"/>
      <c r="GI10" s="107"/>
      <c r="GJ10" s="107"/>
      <c r="GK10" s="107"/>
      <c r="GL10" s="107"/>
      <c r="GM10" s="107"/>
      <c r="GN10" s="107"/>
      <c r="GO10" s="107"/>
      <c r="GP10" s="107"/>
      <c r="GQ10" s="107"/>
      <c r="GR10" s="107"/>
      <c r="GS10" s="107"/>
      <c r="GT10" s="107"/>
      <c r="GU10" s="107"/>
      <c r="GV10" s="107"/>
      <c r="GW10" s="107"/>
      <c r="GX10" s="107"/>
      <c r="GY10" s="107"/>
      <c r="GZ10" s="107"/>
      <c r="HA10" s="107"/>
      <c r="HB10" s="107"/>
      <c r="HC10" s="107"/>
      <c r="HD10" s="107"/>
      <c r="HE10" s="107"/>
      <c r="HF10" s="107"/>
      <c r="HG10" s="107"/>
      <c r="HH10" s="107"/>
      <c r="HI10" s="107"/>
      <c r="HJ10" s="107"/>
      <c r="HK10" s="107"/>
      <c r="HL10" s="107"/>
      <c r="HM10" s="107"/>
      <c r="HN10" s="107"/>
      <c r="HO10" s="107"/>
      <c r="HP10" s="107"/>
      <c r="HQ10" s="107"/>
      <c r="HR10" s="107"/>
      <c r="HS10" s="107"/>
      <c r="HT10" s="107"/>
      <c r="HU10" s="107"/>
      <c r="HV10" s="107"/>
      <c r="HW10" s="107"/>
      <c r="HX10" s="107"/>
      <c r="HY10" s="107"/>
      <c r="HZ10" s="107"/>
      <c r="IA10" s="107"/>
      <c r="IB10" s="107"/>
      <c r="IC10" s="107"/>
      <c r="ID10" s="107"/>
      <c r="IE10" s="107"/>
      <c r="IF10" s="107"/>
      <c r="IG10" s="107"/>
      <c r="IH10" s="107"/>
      <c r="II10" s="107"/>
      <c r="IJ10" s="107"/>
      <c r="IK10" s="107"/>
      <c r="IL10" s="107"/>
      <c r="IM10" s="107"/>
      <c r="IN10" s="107"/>
      <c r="IO10" s="107"/>
      <c r="IP10" s="107"/>
      <c r="IQ10" s="107"/>
      <c r="IR10" s="107"/>
      <c r="IS10" s="107"/>
      <c r="IT10" s="107"/>
      <c r="IU10" s="107"/>
      <c r="IV10" s="107"/>
      <c r="IW10" s="107"/>
      <c r="IX10" s="107"/>
      <c r="IY10" s="107"/>
      <c r="IZ10" s="107"/>
      <c r="JA10" s="107"/>
      <c r="JB10" s="107"/>
      <c r="JC10" s="107"/>
      <c r="JD10" s="107"/>
      <c r="JE10" s="107"/>
      <c r="JF10" s="107"/>
      <c r="JG10" s="107"/>
      <c r="JH10" s="107"/>
      <c r="JI10" s="107"/>
      <c r="JJ10" s="107"/>
      <c r="JK10" s="107"/>
      <c r="JL10" s="107"/>
      <c r="JM10" s="107"/>
      <c r="JN10" s="107"/>
      <c r="JO10" s="107"/>
      <c r="JP10" s="107"/>
      <c r="JQ10" s="107"/>
      <c r="JR10" s="107"/>
      <c r="JS10" s="107"/>
      <c r="JT10" s="107"/>
      <c r="JU10" s="107"/>
      <c r="JV10" s="107"/>
      <c r="JW10" s="107"/>
      <c r="JX10" s="107"/>
      <c r="JY10" s="107"/>
      <c r="JZ10" s="107"/>
      <c r="KA10" s="107"/>
      <c r="KB10" s="107"/>
      <c r="KC10" s="107"/>
      <c r="KD10" s="107"/>
      <c r="KE10" s="107"/>
      <c r="KF10" s="107"/>
      <c r="KG10" s="107"/>
      <c r="KH10" s="107"/>
      <c r="KI10" s="107"/>
      <c r="KJ10" s="107"/>
      <c r="KK10" s="107"/>
      <c r="KL10" s="107"/>
      <c r="KM10" s="107"/>
      <c r="KN10" s="107"/>
      <c r="KO10" s="107"/>
      <c r="KP10" s="107"/>
      <c r="KQ10" s="107"/>
      <c r="KR10" s="107"/>
      <c r="KS10" s="107"/>
      <c r="KT10" s="107"/>
      <c r="KU10" s="107"/>
      <c r="KV10" s="107"/>
      <c r="KW10" s="107"/>
      <c r="KX10" s="107"/>
      <c r="KY10" s="107"/>
      <c r="KZ10" s="107"/>
      <c r="LA10" s="107"/>
      <c r="LB10" s="107"/>
      <c r="LC10" s="107"/>
      <c r="LD10" s="107"/>
      <c r="LE10" s="107"/>
      <c r="LF10" s="107"/>
      <c r="LG10" s="107"/>
      <c r="LH10" s="107"/>
      <c r="LI10" s="107"/>
      <c r="LJ10" s="107"/>
      <c r="LK10" s="107"/>
      <c r="LL10" s="107"/>
      <c r="LM10" s="107"/>
      <c r="LN10" s="107"/>
      <c r="LO10" s="107"/>
      <c r="LP10" s="107"/>
      <c r="LQ10" s="107"/>
      <c r="LR10" s="107"/>
      <c r="LS10" s="107"/>
      <c r="LT10" s="107"/>
      <c r="LU10" s="107"/>
      <c r="LV10" s="107"/>
      <c r="LW10" s="107"/>
      <c r="LX10" s="107"/>
      <c r="LY10" s="107"/>
      <c r="LZ10" s="107"/>
      <c r="MA10" s="107"/>
      <c r="MB10" s="107"/>
      <c r="MC10" s="107"/>
      <c r="MD10" s="107"/>
      <c r="ME10" s="107"/>
      <c r="MF10" s="107"/>
      <c r="MG10" s="107"/>
      <c r="MH10" s="107"/>
      <c r="MI10" s="107"/>
      <c r="MJ10" s="107"/>
      <c r="MK10" s="107"/>
      <c r="ML10" s="107"/>
      <c r="MM10" s="107"/>
      <c r="MN10" s="107"/>
      <c r="MO10" s="107"/>
      <c r="MP10" s="107"/>
      <c r="MQ10" s="107"/>
      <c r="MR10" s="107"/>
      <c r="MS10" s="107"/>
      <c r="MT10" s="107"/>
      <c r="MU10" s="107"/>
      <c r="MV10" s="107"/>
      <c r="MW10" s="107"/>
      <c r="MX10" s="107"/>
      <c r="MY10" s="107"/>
      <c r="MZ10" s="107"/>
      <c r="NA10" s="107"/>
      <c r="NB10" s="107"/>
      <c r="NC10" s="107"/>
      <c r="ND10" s="107"/>
      <c r="NE10" s="107"/>
      <c r="NF10" s="107"/>
      <c r="NG10" s="107"/>
      <c r="NH10" s="107"/>
      <c r="NI10" s="107"/>
      <c r="NJ10" s="107"/>
      <c r="NK10" s="107"/>
      <c r="NL10" s="107"/>
      <c r="NM10" s="107"/>
      <c r="NN10" s="107"/>
      <c r="NO10" s="107"/>
      <c r="NP10" s="107"/>
      <c r="NQ10" s="107"/>
      <c r="NR10" s="107"/>
      <c r="NS10" s="107"/>
      <c r="NT10" s="107"/>
      <c r="NU10" s="107"/>
      <c r="NV10" s="107"/>
      <c r="NW10" s="107"/>
      <c r="NX10" s="107"/>
      <c r="NY10" s="107"/>
      <c r="NZ10" s="107"/>
      <c r="OA10" s="107"/>
      <c r="OB10" s="107"/>
      <c r="OC10" s="107"/>
      <c r="OD10" s="107"/>
      <c r="OE10" s="107"/>
      <c r="OF10" s="107"/>
      <c r="OG10" s="107"/>
      <c r="OH10" s="107"/>
      <c r="OI10" s="107"/>
      <c r="OJ10" s="107"/>
      <c r="OK10" s="107"/>
      <c r="OL10" s="107"/>
      <c r="OM10" s="107"/>
      <c r="ON10" s="107"/>
      <c r="OO10" s="107"/>
      <c r="OP10" s="107"/>
      <c r="OQ10" s="107"/>
      <c r="OR10" s="107"/>
      <c r="OS10" s="107"/>
      <c r="OT10" s="107"/>
      <c r="OU10" s="107"/>
      <c r="OV10" s="107"/>
      <c r="OW10" s="107"/>
      <c r="OX10" s="107"/>
      <c r="OY10" s="107"/>
      <c r="OZ10" s="107"/>
      <c r="PA10" s="107"/>
      <c r="PB10" s="107"/>
      <c r="PC10" s="107"/>
      <c r="PD10" s="107"/>
      <c r="PE10" s="107"/>
      <c r="PF10" s="107"/>
      <c r="PG10" s="107"/>
      <c r="PH10" s="107"/>
      <c r="PI10" s="107"/>
      <c r="PJ10" s="107"/>
      <c r="PK10" s="107"/>
      <c r="PL10" s="107"/>
      <c r="PM10" s="107"/>
      <c r="PN10" s="107"/>
      <c r="PO10" s="107"/>
      <c r="PP10" s="107"/>
      <c r="PQ10" s="107"/>
      <c r="PR10" s="107"/>
      <c r="PS10" s="107"/>
      <c r="PT10" s="107"/>
      <c r="PU10" s="107"/>
      <c r="PV10" s="107"/>
      <c r="PW10" s="107"/>
      <c r="PX10" s="107"/>
      <c r="PY10" s="107"/>
      <c r="PZ10" s="107"/>
      <c r="QA10" s="107"/>
      <c r="QB10" s="107"/>
      <c r="QC10" s="107"/>
      <c r="QD10" s="107"/>
      <c r="QE10" s="107"/>
      <c r="QF10" s="107"/>
      <c r="QG10" s="107"/>
      <c r="QH10" s="107"/>
      <c r="QI10" s="107"/>
      <c r="QJ10" s="107"/>
      <c r="QK10" s="107"/>
      <c r="QL10" s="107"/>
      <c r="QM10" s="107"/>
      <c r="QN10" s="107"/>
      <c r="QO10" s="107"/>
      <c r="QP10" s="107"/>
      <c r="QQ10" s="107"/>
      <c r="QR10" s="107"/>
      <c r="QS10" s="107"/>
      <c r="QT10" s="107"/>
      <c r="QU10" s="107"/>
      <c r="QV10" s="107"/>
      <c r="QW10" s="107"/>
      <c r="QX10" s="107"/>
      <c r="QY10" s="107"/>
      <c r="QZ10" s="107"/>
      <c r="RA10" s="107"/>
      <c r="RB10" s="107"/>
      <c r="RC10" s="107"/>
      <c r="RD10" s="107"/>
      <c r="RE10" s="107"/>
      <c r="RF10" s="107"/>
      <c r="RG10" s="107"/>
      <c r="RH10" s="107"/>
      <c r="RI10" s="107"/>
      <c r="RJ10" s="107"/>
      <c r="RK10" s="107"/>
      <c r="RL10" s="107"/>
      <c r="RM10" s="107"/>
      <c r="RN10" s="107"/>
      <c r="RO10" s="107"/>
      <c r="RP10" s="107"/>
      <c r="RQ10" s="107"/>
      <c r="RR10" s="107"/>
      <c r="RS10" s="107"/>
      <c r="RT10" s="107"/>
      <c r="RU10" s="107"/>
      <c r="RV10" s="107"/>
      <c r="RW10" s="107"/>
      <c r="RX10" s="107"/>
      <c r="RY10" s="107"/>
      <c r="RZ10" s="107"/>
      <c r="SA10" s="107"/>
      <c r="SB10" s="107"/>
      <c r="SC10" s="107"/>
      <c r="SD10" s="107"/>
      <c r="SE10" s="107"/>
      <c r="SF10" s="107"/>
      <c r="SG10" s="107"/>
      <c r="SH10" s="107"/>
      <c r="SI10" s="107"/>
      <c r="SJ10" s="107"/>
      <c r="SK10" s="107"/>
      <c r="SL10" s="107"/>
      <c r="SM10" s="107"/>
      <c r="SN10" s="107"/>
      <c r="SO10" s="107"/>
      <c r="SP10" s="107"/>
      <c r="SQ10" s="107"/>
      <c r="SR10" s="107"/>
      <c r="SS10" s="107"/>
      <c r="ST10" s="107"/>
      <c r="SU10" s="107"/>
      <c r="SV10" s="107"/>
      <c r="SW10" s="107"/>
      <c r="SX10" s="107"/>
      <c r="SY10" s="107"/>
      <c r="SZ10" s="107"/>
      <c r="TA10" s="107"/>
      <c r="TB10" s="107"/>
      <c r="TC10" s="107"/>
      <c r="TD10" s="107"/>
      <c r="TE10" s="107"/>
      <c r="TF10" s="107"/>
      <c r="TG10" s="107"/>
      <c r="TH10" s="107"/>
      <c r="TI10" s="107"/>
      <c r="TJ10" s="107"/>
      <c r="TK10" s="107"/>
      <c r="TL10" s="107"/>
      <c r="TM10" s="107"/>
      <c r="TN10" s="107"/>
      <c r="TO10" s="107"/>
      <c r="TP10" s="107"/>
      <c r="TQ10" s="107"/>
      <c r="TR10" s="107"/>
      <c r="TS10" s="107"/>
      <c r="TT10" s="107"/>
      <c r="TU10" s="107"/>
      <c r="TV10" s="107"/>
      <c r="TW10" s="107"/>
      <c r="TX10" s="107"/>
      <c r="TY10" s="107"/>
      <c r="TZ10" s="107"/>
      <c r="UA10" s="107"/>
      <c r="UB10" s="107"/>
      <c r="UC10" s="107"/>
      <c r="UD10" s="107"/>
      <c r="UE10" s="107"/>
      <c r="UF10" s="107"/>
      <c r="UG10" s="107"/>
      <c r="UH10" s="107"/>
      <c r="UI10" s="107"/>
      <c r="UJ10" s="107"/>
      <c r="UK10" s="107"/>
      <c r="UL10" s="107"/>
      <c r="UM10" s="107"/>
      <c r="UN10" s="107"/>
      <c r="UO10" s="107"/>
      <c r="UP10" s="107"/>
      <c r="UQ10" s="107"/>
      <c r="UR10" s="107"/>
      <c r="US10" s="107"/>
      <c r="UT10" s="107"/>
      <c r="UU10" s="107"/>
      <c r="UV10" s="107"/>
      <c r="UW10" s="107"/>
      <c r="UX10" s="107"/>
      <c r="UY10" s="107"/>
      <c r="UZ10" s="107"/>
      <c r="VA10" s="107"/>
      <c r="VB10" s="107"/>
      <c r="VC10" s="107"/>
      <c r="VD10" s="107"/>
      <c r="VE10" s="107"/>
      <c r="VF10" s="107"/>
      <c r="VG10" s="107"/>
      <c r="VH10" s="107"/>
      <c r="VI10" s="107"/>
      <c r="VJ10" s="107"/>
      <c r="VK10" s="107"/>
      <c r="VL10" s="107"/>
      <c r="VM10" s="107"/>
      <c r="VN10" s="107"/>
      <c r="VO10" s="107"/>
      <c r="VP10" s="107"/>
      <c r="VQ10" s="107"/>
      <c r="VR10" s="107"/>
      <c r="VS10" s="107"/>
      <c r="VT10" s="107"/>
      <c r="VU10" s="107"/>
      <c r="VV10" s="107"/>
      <c r="VW10" s="107"/>
      <c r="VX10" s="107"/>
      <c r="VY10" s="107"/>
      <c r="VZ10" s="107"/>
      <c r="WA10" s="107"/>
      <c r="WB10" s="107"/>
      <c r="WC10" s="107"/>
      <c r="WD10" s="107"/>
      <c r="WE10" s="107"/>
      <c r="WF10" s="107"/>
      <c r="WG10" s="107"/>
      <c r="WH10" s="107"/>
      <c r="WI10" s="107"/>
      <c r="WJ10" s="107"/>
      <c r="WK10" s="107"/>
      <c r="WL10" s="107"/>
      <c r="WM10" s="107"/>
      <c r="WN10" s="107"/>
      <c r="WO10" s="107"/>
      <c r="WP10" s="107"/>
      <c r="WQ10" s="107"/>
      <c r="WR10" s="107"/>
      <c r="WS10" s="107"/>
      <c r="WT10" s="107"/>
      <c r="WU10" s="107"/>
      <c r="WV10" s="107"/>
      <c r="WW10" s="107"/>
      <c r="WX10" s="107"/>
      <c r="WY10" s="107"/>
      <c r="WZ10" s="107"/>
      <c r="XA10" s="107"/>
      <c r="XB10" s="107"/>
      <c r="XC10" s="107"/>
      <c r="XD10" s="107"/>
      <c r="XE10" s="107"/>
      <c r="XF10" s="107"/>
      <c r="XG10" s="107"/>
      <c r="XH10" s="107"/>
      <c r="XI10" s="107"/>
      <c r="XJ10" s="107"/>
      <c r="XK10" s="107"/>
      <c r="XL10" s="107"/>
      <c r="XM10" s="107"/>
      <c r="XN10" s="107"/>
      <c r="XO10" s="107"/>
      <c r="XP10" s="107"/>
      <c r="XQ10" s="107"/>
      <c r="XR10" s="107"/>
      <c r="XS10" s="107"/>
      <c r="XT10" s="107"/>
      <c r="XU10" s="107"/>
    </row>
    <row r="11" spans="1:645" ht="39.950000000000003" customHeight="1" x14ac:dyDescent="0.2">
      <c r="A11" s="102" t="str">
        <f ca="1">IF((O11="X"),"■",IF(OR((O11&gt;=120),(O11="N/A")),"▲",IF(AND((O11&gt;=90),(O11&lt;120)),"►",IF(AND((O11&lt;90),(O11&gt;=0)),"◄",IF((O11&lt;0),"▼","")))))</f>
        <v>▲</v>
      </c>
      <c r="B11" s="103" t="s">
        <v>72</v>
      </c>
      <c r="C11" s="103" t="s">
        <v>251</v>
      </c>
      <c r="D11" s="103" t="s">
        <v>288</v>
      </c>
      <c r="E11" s="99" t="s">
        <v>252</v>
      </c>
      <c r="F11" s="103" t="s">
        <v>253</v>
      </c>
      <c r="G11" s="123" t="s">
        <v>1151</v>
      </c>
      <c r="H11" s="99" t="s">
        <v>1153</v>
      </c>
      <c r="I11" s="105">
        <v>406012.81</v>
      </c>
      <c r="J11" s="105">
        <v>98684.77</v>
      </c>
      <c r="K11" s="105">
        <f>I11-J11</f>
        <v>307328.03999999998</v>
      </c>
      <c r="L11" s="103" t="s">
        <v>27</v>
      </c>
      <c r="M11" s="112">
        <v>41973</v>
      </c>
      <c r="N11" s="112">
        <v>42551</v>
      </c>
      <c r="O11" s="117">
        <f ca="1">IF((N11="INDETERMINADO"),"N/A",IF((L11="ENCERRADO"),"X",(N11-TODAY())))</f>
        <v>332</v>
      </c>
      <c r="P11" s="99" t="s">
        <v>78</v>
      </c>
      <c r="Q11" s="107" t="s">
        <v>114</v>
      </c>
      <c r="R11" s="103" t="s">
        <v>30</v>
      </c>
      <c r="S11" s="103" t="s">
        <v>97</v>
      </c>
      <c r="T11" s="103"/>
      <c r="U11" s="103" t="s">
        <v>30</v>
      </c>
      <c r="V11" s="98" t="s">
        <v>1095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07"/>
      <c r="FH11" s="107"/>
      <c r="FI11" s="107"/>
      <c r="FJ11" s="107"/>
      <c r="FK11" s="107"/>
      <c r="FL11" s="107"/>
      <c r="FM11" s="107"/>
      <c r="FN11" s="107"/>
      <c r="FO11" s="107"/>
      <c r="FP11" s="107"/>
      <c r="FQ11" s="107"/>
      <c r="FR11" s="107"/>
      <c r="FS11" s="107"/>
      <c r="FT11" s="107"/>
      <c r="FU11" s="107"/>
      <c r="FV11" s="107"/>
      <c r="FW11" s="107"/>
      <c r="FX11" s="107"/>
      <c r="FY11" s="107"/>
      <c r="FZ11" s="107"/>
      <c r="GA11" s="107"/>
      <c r="GB11" s="107"/>
      <c r="GC11" s="107"/>
      <c r="GD11" s="107"/>
      <c r="GE11" s="107"/>
      <c r="GF11" s="107"/>
      <c r="GG11" s="107"/>
      <c r="GH11" s="107"/>
      <c r="GI11" s="107"/>
      <c r="GJ11" s="107"/>
      <c r="GK11" s="107"/>
      <c r="GL11" s="107"/>
      <c r="GM11" s="107"/>
      <c r="GN11" s="107"/>
      <c r="GO11" s="107"/>
      <c r="GP11" s="107"/>
      <c r="GQ11" s="107"/>
      <c r="GR11" s="107"/>
      <c r="GS11" s="107"/>
      <c r="GT11" s="107"/>
      <c r="GU11" s="107"/>
      <c r="GV11" s="107"/>
      <c r="GW11" s="107"/>
      <c r="GX11" s="107"/>
      <c r="GY11" s="107"/>
      <c r="GZ11" s="107"/>
      <c r="HA11" s="107"/>
      <c r="HB11" s="107"/>
      <c r="HC11" s="107"/>
      <c r="HD11" s="107"/>
      <c r="HE11" s="107"/>
      <c r="HF11" s="107"/>
      <c r="HG11" s="107"/>
      <c r="HH11" s="107"/>
      <c r="HI11" s="107"/>
      <c r="HJ11" s="107"/>
      <c r="HK11" s="107"/>
      <c r="HL11" s="107"/>
      <c r="HM11" s="107"/>
      <c r="HN11" s="107"/>
      <c r="HO11" s="107"/>
      <c r="HP11" s="107"/>
      <c r="HQ11" s="107"/>
      <c r="HR11" s="107"/>
      <c r="HS11" s="107"/>
      <c r="HT11" s="107"/>
      <c r="HU11" s="107"/>
      <c r="HV11" s="107"/>
      <c r="HW11" s="107"/>
      <c r="HX11" s="107"/>
      <c r="HY11" s="107"/>
      <c r="HZ11" s="107"/>
      <c r="IA11" s="107"/>
      <c r="IB11" s="107"/>
      <c r="IC11" s="107"/>
      <c r="ID11" s="107"/>
      <c r="IE11" s="107"/>
      <c r="IF11" s="107"/>
      <c r="IG11" s="107"/>
      <c r="IH11" s="107"/>
      <c r="II11" s="107"/>
      <c r="IJ11" s="107"/>
      <c r="IK11" s="107"/>
      <c r="IL11" s="107"/>
      <c r="IM11" s="107"/>
      <c r="IN11" s="107"/>
      <c r="IO11" s="107"/>
      <c r="IP11" s="107"/>
      <c r="IQ11" s="107"/>
      <c r="IR11" s="107"/>
      <c r="IS11" s="107"/>
      <c r="IT11" s="107"/>
      <c r="IU11" s="107"/>
      <c r="IV11" s="107"/>
      <c r="IW11" s="107"/>
      <c r="IX11" s="107"/>
      <c r="IY11" s="107"/>
      <c r="IZ11" s="107"/>
      <c r="JA11" s="107"/>
      <c r="JB11" s="107"/>
      <c r="JC11" s="107"/>
      <c r="JD11" s="107"/>
      <c r="JE11" s="107"/>
      <c r="JF11" s="107"/>
      <c r="JG11" s="107"/>
      <c r="JH11" s="107"/>
      <c r="JI11" s="107"/>
      <c r="JJ11" s="107"/>
      <c r="JK11" s="107"/>
      <c r="JL11" s="107"/>
      <c r="JM11" s="107"/>
      <c r="JN11" s="107"/>
      <c r="JO11" s="107"/>
      <c r="JP11" s="107"/>
      <c r="JQ11" s="107"/>
      <c r="JR11" s="107"/>
      <c r="JS11" s="107"/>
      <c r="JT11" s="107"/>
      <c r="JU11" s="107"/>
      <c r="JV11" s="107"/>
      <c r="JW11" s="107"/>
      <c r="JX11" s="107"/>
      <c r="JY11" s="107"/>
      <c r="JZ11" s="107"/>
      <c r="KA11" s="107"/>
      <c r="KB11" s="107"/>
      <c r="KC11" s="107"/>
      <c r="KD11" s="107"/>
      <c r="KE11" s="107"/>
      <c r="KF11" s="107"/>
      <c r="KG11" s="107"/>
      <c r="KH11" s="107"/>
      <c r="KI11" s="107"/>
      <c r="KJ11" s="107"/>
      <c r="KK11" s="107"/>
      <c r="KL11" s="107"/>
      <c r="KM11" s="107"/>
      <c r="KN11" s="107"/>
      <c r="KO11" s="107"/>
      <c r="KP11" s="107"/>
      <c r="KQ11" s="107"/>
      <c r="KR11" s="107"/>
      <c r="KS11" s="107"/>
      <c r="KT11" s="107"/>
      <c r="KU11" s="107"/>
      <c r="KV11" s="107"/>
      <c r="KW11" s="107"/>
      <c r="KX11" s="107"/>
      <c r="KY11" s="107"/>
      <c r="KZ11" s="107"/>
      <c r="LA11" s="107"/>
      <c r="LB11" s="107"/>
      <c r="LC11" s="107"/>
      <c r="LD11" s="107"/>
      <c r="LE11" s="107"/>
      <c r="LF11" s="107"/>
      <c r="LG11" s="107"/>
      <c r="LH11" s="107"/>
      <c r="LI11" s="107"/>
      <c r="LJ11" s="107"/>
      <c r="LK11" s="107"/>
      <c r="LL11" s="107"/>
      <c r="LM11" s="107"/>
      <c r="LN11" s="107"/>
      <c r="LO11" s="107"/>
      <c r="LP11" s="107"/>
      <c r="LQ11" s="107"/>
      <c r="LR11" s="107"/>
      <c r="LS11" s="107"/>
      <c r="LT11" s="107"/>
      <c r="LU11" s="107"/>
      <c r="LV11" s="107"/>
      <c r="LW11" s="107"/>
      <c r="LX11" s="107"/>
      <c r="LY11" s="107"/>
      <c r="LZ11" s="107"/>
      <c r="MA11" s="107"/>
      <c r="MB11" s="107"/>
      <c r="MC11" s="107"/>
      <c r="MD11" s="107"/>
      <c r="ME11" s="107"/>
      <c r="MF11" s="107"/>
      <c r="MG11" s="107"/>
      <c r="MH11" s="107"/>
      <c r="MI11" s="107"/>
      <c r="MJ11" s="107"/>
      <c r="MK11" s="107"/>
      <c r="ML11" s="107"/>
      <c r="MM11" s="107"/>
      <c r="MN11" s="107"/>
      <c r="MO11" s="107"/>
      <c r="MP11" s="107"/>
      <c r="MQ11" s="107"/>
      <c r="MR11" s="107"/>
      <c r="MS11" s="107"/>
      <c r="MT11" s="107"/>
      <c r="MU11" s="107"/>
      <c r="MV11" s="107"/>
      <c r="MW11" s="107"/>
      <c r="MX11" s="107"/>
      <c r="MY11" s="107"/>
      <c r="MZ11" s="107"/>
      <c r="NA11" s="107"/>
      <c r="NB11" s="107"/>
      <c r="NC11" s="107"/>
      <c r="ND11" s="107"/>
      <c r="NE11" s="107"/>
      <c r="NF11" s="107"/>
      <c r="NG11" s="107"/>
      <c r="NH11" s="107"/>
      <c r="NI11" s="107"/>
      <c r="NJ11" s="107"/>
      <c r="NK11" s="107"/>
      <c r="NL11" s="107"/>
      <c r="NM11" s="107"/>
      <c r="NN11" s="107"/>
      <c r="NO11" s="107"/>
      <c r="NP11" s="107"/>
      <c r="NQ11" s="107"/>
      <c r="NR11" s="107"/>
      <c r="NS11" s="107"/>
      <c r="NT11" s="107"/>
      <c r="NU11" s="107"/>
      <c r="NV11" s="107"/>
      <c r="NW11" s="107"/>
      <c r="NX11" s="107"/>
      <c r="NY11" s="107"/>
      <c r="NZ11" s="107"/>
      <c r="OA11" s="107"/>
      <c r="OB11" s="107"/>
      <c r="OC11" s="107"/>
      <c r="OD11" s="107"/>
      <c r="OE11" s="107"/>
      <c r="OF11" s="107"/>
      <c r="OG11" s="107"/>
      <c r="OH11" s="107"/>
      <c r="OI11" s="107"/>
      <c r="OJ11" s="107"/>
      <c r="OK11" s="107"/>
      <c r="OL11" s="107"/>
      <c r="OM11" s="107"/>
      <c r="ON11" s="107"/>
      <c r="OO11" s="107"/>
      <c r="OP11" s="107"/>
      <c r="OQ11" s="107"/>
      <c r="OR11" s="107"/>
      <c r="OS11" s="107"/>
      <c r="OT11" s="107"/>
      <c r="OU11" s="107"/>
      <c r="OV11" s="107"/>
      <c r="OW11" s="107"/>
      <c r="OX11" s="107"/>
      <c r="OY11" s="107"/>
      <c r="OZ11" s="107"/>
      <c r="PA11" s="107"/>
      <c r="PB11" s="107"/>
      <c r="PC11" s="107"/>
      <c r="PD11" s="107"/>
      <c r="PE11" s="107"/>
      <c r="PF11" s="107"/>
      <c r="PG11" s="107"/>
      <c r="PH11" s="107"/>
      <c r="PI11" s="107"/>
      <c r="PJ11" s="107"/>
      <c r="PK11" s="107"/>
      <c r="PL11" s="107"/>
      <c r="PM11" s="107"/>
      <c r="PN11" s="107"/>
      <c r="PO11" s="107"/>
      <c r="PP11" s="107"/>
      <c r="PQ11" s="107"/>
      <c r="PR11" s="107"/>
      <c r="PS11" s="107"/>
      <c r="PT11" s="107"/>
      <c r="PU11" s="107"/>
      <c r="PV11" s="107"/>
      <c r="PW11" s="107"/>
      <c r="PX11" s="107"/>
      <c r="PY11" s="107"/>
      <c r="PZ11" s="107"/>
      <c r="QA11" s="107"/>
      <c r="QB11" s="107"/>
      <c r="QC11" s="107"/>
      <c r="QD11" s="107"/>
      <c r="QE11" s="107"/>
      <c r="QF11" s="107"/>
      <c r="QG11" s="107"/>
      <c r="QH11" s="107"/>
      <c r="QI11" s="107"/>
      <c r="QJ11" s="107"/>
      <c r="QK11" s="107"/>
      <c r="QL11" s="107"/>
      <c r="QM11" s="107"/>
      <c r="QN11" s="107"/>
      <c r="QO11" s="107"/>
      <c r="QP11" s="107"/>
      <c r="QQ11" s="107"/>
      <c r="QR11" s="107"/>
      <c r="QS11" s="107"/>
      <c r="QT11" s="107"/>
      <c r="QU11" s="107"/>
      <c r="QV11" s="107"/>
      <c r="QW11" s="107"/>
      <c r="QX11" s="107"/>
      <c r="QY11" s="107"/>
      <c r="QZ11" s="107"/>
      <c r="RA11" s="107"/>
      <c r="RB11" s="107"/>
      <c r="RC11" s="107"/>
      <c r="RD11" s="107"/>
      <c r="RE11" s="107"/>
      <c r="RF11" s="107"/>
      <c r="RG11" s="107"/>
      <c r="RH11" s="107"/>
      <c r="RI11" s="107"/>
      <c r="RJ11" s="107"/>
      <c r="RK11" s="107"/>
      <c r="RL11" s="107"/>
      <c r="RM11" s="107"/>
      <c r="RN11" s="107"/>
      <c r="RO11" s="107"/>
      <c r="RP11" s="107"/>
      <c r="RQ11" s="107"/>
      <c r="RR11" s="107"/>
      <c r="RS11" s="107"/>
      <c r="RT11" s="107"/>
      <c r="RU11" s="107"/>
      <c r="RV11" s="107"/>
      <c r="RW11" s="107"/>
      <c r="RX11" s="107"/>
      <c r="RY11" s="107"/>
      <c r="RZ11" s="107"/>
      <c r="SA11" s="107"/>
      <c r="SB11" s="107"/>
      <c r="SC11" s="107"/>
      <c r="SD11" s="107"/>
      <c r="SE11" s="107"/>
      <c r="SF11" s="107"/>
      <c r="SG11" s="107"/>
      <c r="SH11" s="107"/>
      <c r="SI11" s="107"/>
      <c r="SJ11" s="107"/>
      <c r="SK11" s="107"/>
      <c r="SL11" s="107"/>
      <c r="SM11" s="107"/>
      <c r="SN11" s="107"/>
      <c r="SO11" s="107"/>
      <c r="SP11" s="107"/>
      <c r="SQ11" s="107"/>
      <c r="SR11" s="107"/>
      <c r="SS11" s="107"/>
      <c r="ST11" s="107"/>
      <c r="SU11" s="107"/>
      <c r="SV11" s="107"/>
      <c r="SW11" s="107"/>
      <c r="SX11" s="107"/>
      <c r="SY11" s="107"/>
      <c r="SZ11" s="107"/>
      <c r="TA11" s="107"/>
      <c r="TB11" s="107"/>
      <c r="TC11" s="107"/>
      <c r="TD11" s="107"/>
      <c r="TE11" s="107"/>
      <c r="TF11" s="107"/>
      <c r="TG11" s="107"/>
      <c r="TH11" s="107"/>
      <c r="TI11" s="107"/>
      <c r="TJ11" s="107"/>
      <c r="TK11" s="107"/>
      <c r="TL11" s="107"/>
      <c r="TM11" s="107"/>
      <c r="TN11" s="107"/>
      <c r="TO11" s="107"/>
      <c r="TP11" s="107"/>
      <c r="TQ11" s="107"/>
      <c r="TR11" s="107"/>
      <c r="TS11" s="107"/>
      <c r="TT11" s="107"/>
      <c r="TU11" s="107"/>
      <c r="TV11" s="107"/>
      <c r="TW11" s="107"/>
      <c r="TX11" s="107"/>
      <c r="TY11" s="107"/>
      <c r="TZ11" s="107"/>
      <c r="UA11" s="107"/>
      <c r="UB11" s="107"/>
      <c r="UC11" s="107"/>
      <c r="UD11" s="107"/>
      <c r="UE11" s="107"/>
      <c r="UF11" s="107"/>
      <c r="UG11" s="107"/>
      <c r="UH11" s="107"/>
      <c r="UI11" s="107"/>
      <c r="UJ11" s="107"/>
      <c r="UK11" s="107"/>
      <c r="UL11" s="107"/>
      <c r="UM11" s="107"/>
      <c r="UN11" s="107"/>
      <c r="UO11" s="107"/>
      <c r="UP11" s="107"/>
      <c r="UQ11" s="107"/>
      <c r="UR11" s="107"/>
      <c r="US11" s="107"/>
      <c r="UT11" s="107"/>
      <c r="UU11" s="107"/>
      <c r="UV11" s="107"/>
      <c r="UW11" s="107"/>
      <c r="UX11" s="107"/>
      <c r="UY11" s="107"/>
      <c r="UZ11" s="107"/>
      <c r="VA11" s="107"/>
      <c r="VB11" s="107"/>
      <c r="VC11" s="107"/>
      <c r="VD11" s="107"/>
      <c r="VE11" s="107"/>
      <c r="VF11" s="107"/>
      <c r="VG11" s="107"/>
      <c r="VH11" s="107"/>
      <c r="VI11" s="107"/>
      <c r="VJ11" s="107"/>
      <c r="VK11" s="107"/>
      <c r="VL11" s="107"/>
      <c r="VM11" s="107"/>
      <c r="VN11" s="107"/>
      <c r="VO11" s="107"/>
      <c r="VP11" s="107"/>
      <c r="VQ11" s="107"/>
      <c r="VR11" s="107"/>
      <c r="VS11" s="107"/>
      <c r="VT11" s="107"/>
      <c r="VU11" s="107"/>
      <c r="VV11" s="107"/>
      <c r="VW11" s="107"/>
      <c r="VX11" s="107"/>
      <c r="VY11" s="107"/>
      <c r="VZ11" s="107"/>
      <c r="WA11" s="107"/>
      <c r="WB11" s="107"/>
      <c r="WC11" s="107"/>
      <c r="WD11" s="107"/>
      <c r="WE11" s="107"/>
      <c r="WF11" s="107"/>
      <c r="WG11" s="107"/>
      <c r="WH11" s="107"/>
      <c r="WI11" s="107"/>
      <c r="WJ11" s="107"/>
      <c r="WK11" s="107"/>
      <c r="WL11" s="107"/>
      <c r="WM11" s="107"/>
      <c r="WN11" s="107"/>
      <c r="WO11" s="107"/>
      <c r="WP11" s="107"/>
      <c r="WQ11" s="107"/>
      <c r="WR11" s="107"/>
      <c r="WS11" s="107"/>
      <c r="WT11" s="107"/>
      <c r="WU11" s="107"/>
      <c r="WV11" s="107"/>
      <c r="WW11" s="107"/>
      <c r="WX11" s="107"/>
      <c r="WY11" s="107"/>
      <c r="WZ11" s="107"/>
      <c r="XA11" s="107"/>
      <c r="XB11" s="107"/>
      <c r="XC11" s="107"/>
      <c r="XD11" s="107"/>
      <c r="XE11" s="107"/>
      <c r="XF11" s="107"/>
      <c r="XG11" s="107"/>
      <c r="XH11" s="107"/>
      <c r="XI11" s="107"/>
      <c r="XJ11" s="107"/>
      <c r="XK11" s="107"/>
      <c r="XL11" s="107"/>
      <c r="XM11" s="107"/>
      <c r="XN11" s="107"/>
      <c r="XO11" s="107"/>
      <c r="XP11" s="107"/>
      <c r="XQ11" s="107"/>
      <c r="XR11" s="107"/>
      <c r="XS11" s="107"/>
      <c r="XT11" s="107"/>
      <c r="XU11" s="107"/>
    </row>
    <row r="12" spans="1:645" ht="39.950000000000003" customHeight="1" x14ac:dyDescent="0.2">
      <c r="A12" s="102" t="str">
        <f ca="1">IF((O12="X"),"■",IF(OR((O12&gt;=120),(O12="N/A")),"▲",IF(AND((O12&gt;=90),(O12&lt;120)),"►",IF(AND((O12&lt;90),(O12&gt;=0)),"◄",IF((O12&lt;0),"▼","")))))</f>
        <v>■</v>
      </c>
      <c r="B12" s="75" t="s">
        <v>72</v>
      </c>
      <c r="C12" s="80" t="s">
        <v>1158</v>
      </c>
      <c r="D12" s="75" t="s">
        <v>74</v>
      </c>
      <c r="E12" s="80" t="s">
        <v>1159</v>
      </c>
      <c r="F12" s="80" t="s">
        <v>289</v>
      </c>
      <c r="G12" s="141" t="s">
        <v>1156</v>
      </c>
      <c r="H12" s="80" t="s">
        <v>1160</v>
      </c>
      <c r="I12" s="76">
        <v>3345157.5</v>
      </c>
      <c r="J12" s="76"/>
      <c r="K12" s="76">
        <f>I12-J12</f>
        <v>3345157.5</v>
      </c>
      <c r="L12" s="75" t="s">
        <v>519</v>
      </c>
      <c r="M12" s="204">
        <v>40999</v>
      </c>
      <c r="N12" s="204">
        <v>41364</v>
      </c>
      <c r="O12" s="251" t="str">
        <f ca="1">IF((N12="INDETERMINADO"),"N/A",IF((L12="ENCERRADO"),"X",(N12-TODAY())))</f>
        <v>X</v>
      </c>
      <c r="P12" s="80" t="s">
        <v>213</v>
      </c>
      <c r="Q12" s="80" t="s">
        <v>1161</v>
      </c>
      <c r="R12" s="75"/>
      <c r="S12" s="75" t="s">
        <v>87</v>
      </c>
      <c r="T12" s="75"/>
      <c r="U12" s="75"/>
      <c r="V12" s="167" t="s">
        <v>1095</v>
      </c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07"/>
      <c r="FH12" s="107"/>
      <c r="FI12" s="107"/>
      <c r="FJ12" s="107"/>
      <c r="FK12" s="107"/>
      <c r="FL12" s="107"/>
      <c r="FM12" s="107"/>
      <c r="FN12" s="107"/>
      <c r="FO12" s="107"/>
      <c r="FP12" s="107"/>
      <c r="FQ12" s="107"/>
      <c r="FR12" s="107"/>
      <c r="FS12" s="107"/>
      <c r="FT12" s="107"/>
      <c r="FU12" s="107"/>
      <c r="FV12" s="107"/>
      <c r="FW12" s="107"/>
      <c r="FX12" s="107"/>
      <c r="FY12" s="107"/>
      <c r="FZ12" s="107"/>
      <c r="GA12" s="107"/>
      <c r="GB12" s="107"/>
      <c r="GC12" s="107"/>
      <c r="GD12" s="107"/>
      <c r="GE12" s="107"/>
      <c r="GF12" s="107"/>
      <c r="GG12" s="107"/>
      <c r="GH12" s="107"/>
      <c r="GI12" s="107"/>
      <c r="GJ12" s="107"/>
      <c r="GK12" s="107"/>
      <c r="GL12" s="107"/>
      <c r="GM12" s="107"/>
      <c r="GN12" s="107"/>
      <c r="GO12" s="107"/>
      <c r="GP12" s="107"/>
      <c r="GQ12" s="107"/>
      <c r="GR12" s="107"/>
      <c r="GS12" s="107"/>
      <c r="GT12" s="107"/>
      <c r="GU12" s="107"/>
      <c r="GV12" s="107"/>
      <c r="GW12" s="107"/>
      <c r="GX12" s="107"/>
      <c r="GY12" s="107"/>
      <c r="GZ12" s="107"/>
      <c r="HA12" s="107"/>
      <c r="HB12" s="107"/>
      <c r="HC12" s="107"/>
      <c r="HD12" s="107"/>
      <c r="HE12" s="107"/>
      <c r="HF12" s="107"/>
      <c r="HG12" s="107"/>
      <c r="HH12" s="107"/>
      <c r="HI12" s="107"/>
      <c r="HJ12" s="107"/>
      <c r="HK12" s="107"/>
      <c r="HL12" s="107"/>
      <c r="HM12" s="107"/>
      <c r="HN12" s="107"/>
      <c r="HO12" s="107"/>
      <c r="HP12" s="107"/>
      <c r="HQ12" s="107"/>
      <c r="HR12" s="107"/>
      <c r="HS12" s="107"/>
      <c r="HT12" s="107"/>
      <c r="HU12" s="107"/>
      <c r="HV12" s="107"/>
      <c r="HW12" s="107"/>
      <c r="HX12" s="107"/>
      <c r="HY12" s="107"/>
      <c r="HZ12" s="107"/>
      <c r="IA12" s="107"/>
      <c r="IB12" s="107"/>
      <c r="IC12" s="107"/>
      <c r="ID12" s="107"/>
      <c r="IE12" s="107"/>
      <c r="IF12" s="107"/>
      <c r="IG12" s="107"/>
      <c r="IH12" s="107"/>
      <c r="II12" s="107"/>
      <c r="IJ12" s="107"/>
      <c r="IK12" s="107"/>
      <c r="IL12" s="107"/>
      <c r="IM12" s="107"/>
      <c r="IN12" s="107"/>
      <c r="IO12" s="107"/>
      <c r="IP12" s="107"/>
      <c r="IQ12" s="107"/>
      <c r="IR12" s="107"/>
      <c r="IS12" s="107"/>
      <c r="IT12" s="107"/>
      <c r="IU12" s="107"/>
      <c r="IV12" s="107"/>
      <c r="IW12" s="107"/>
      <c r="IX12" s="107"/>
      <c r="IY12" s="107"/>
      <c r="IZ12" s="107"/>
      <c r="JA12" s="107"/>
      <c r="JB12" s="107"/>
      <c r="JC12" s="107"/>
      <c r="JD12" s="107"/>
      <c r="JE12" s="107"/>
      <c r="JF12" s="107"/>
      <c r="JG12" s="107"/>
      <c r="JH12" s="107"/>
      <c r="JI12" s="107"/>
      <c r="JJ12" s="107"/>
      <c r="JK12" s="107"/>
      <c r="JL12" s="107"/>
      <c r="JM12" s="107"/>
      <c r="JN12" s="107"/>
      <c r="JO12" s="107"/>
      <c r="JP12" s="107"/>
      <c r="JQ12" s="107"/>
      <c r="JR12" s="107"/>
      <c r="JS12" s="107"/>
      <c r="JT12" s="107"/>
      <c r="JU12" s="107"/>
      <c r="JV12" s="107"/>
      <c r="JW12" s="107"/>
      <c r="JX12" s="107"/>
      <c r="JY12" s="107"/>
      <c r="JZ12" s="107"/>
      <c r="KA12" s="107"/>
      <c r="KB12" s="107"/>
      <c r="KC12" s="107"/>
      <c r="KD12" s="107"/>
      <c r="KE12" s="107"/>
      <c r="KF12" s="107"/>
      <c r="KG12" s="107"/>
      <c r="KH12" s="107"/>
      <c r="KI12" s="107"/>
      <c r="KJ12" s="107"/>
      <c r="KK12" s="107"/>
      <c r="KL12" s="107"/>
      <c r="KM12" s="107"/>
      <c r="KN12" s="107"/>
      <c r="KO12" s="107"/>
      <c r="KP12" s="107"/>
      <c r="KQ12" s="107"/>
      <c r="KR12" s="107"/>
      <c r="KS12" s="107"/>
      <c r="KT12" s="107"/>
      <c r="KU12" s="107"/>
      <c r="KV12" s="107"/>
      <c r="KW12" s="107"/>
      <c r="KX12" s="107"/>
      <c r="KY12" s="107"/>
      <c r="KZ12" s="107"/>
      <c r="LA12" s="107"/>
      <c r="LB12" s="107"/>
      <c r="LC12" s="107"/>
      <c r="LD12" s="107"/>
      <c r="LE12" s="107"/>
      <c r="LF12" s="107"/>
      <c r="LG12" s="107"/>
      <c r="LH12" s="107"/>
      <c r="LI12" s="107"/>
      <c r="LJ12" s="107"/>
      <c r="LK12" s="107"/>
      <c r="LL12" s="107"/>
      <c r="LM12" s="107"/>
      <c r="LN12" s="107"/>
      <c r="LO12" s="107"/>
      <c r="LP12" s="107"/>
      <c r="LQ12" s="107"/>
      <c r="LR12" s="107"/>
      <c r="LS12" s="107"/>
      <c r="LT12" s="107"/>
      <c r="LU12" s="107"/>
      <c r="LV12" s="107"/>
      <c r="LW12" s="107"/>
      <c r="LX12" s="107"/>
      <c r="LY12" s="107"/>
      <c r="LZ12" s="107"/>
      <c r="MA12" s="107"/>
      <c r="MB12" s="107"/>
      <c r="MC12" s="107"/>
      <c r="MD12" s="107"/>
      <c r="ME12" s="107"/>
      <c r="MF12" s="107"/>
      <c r="MG12" s="107"/>
      <c r="MH12" s="107"/>
      <c r="MI12" s="107"/>
      <c r="MJ12" s="107"/>
      <c r="MK12" s="107"/>
      <c r="ML12" s="107"/>
      <c r="MM12" s="107"/>
      <c r="MN12" s="107"/>
      <c r="MO12" s="107"/>
      <c r="MP12" s="107"/>
      <c r="MQ12" s="107"/>
      <c r="MR12" s="107"/>
      <c r="MS12" s="107"/>
      <c r="MT12" s="107"/>
      <c r="MU12" s="107"/>
      <c r="MV12" s="107"/>
      <c r="MW12" s="107"/>
      <c r="MX12" s="107"/>
      <c r="MY12" s="107"/>
      <c r="MZ12" s="107"/>
      <c r="NA12" s="107"/>
      <c r="NB12" s="107"/>
      <c r="NC12" s="107"/>
      <c r="ND12" s="107"/>
      <c r="NE12" s="107"/>
      <c r="NF12" s="107"/>
      <c r="NG12" s="107"/>
      <c r="NH12" s="107"/>
      <c r="NI12" s="107"/>
      <c r="NJ12" s="107"/>
      <c r="NK12" s="107"/>
      <c r="NL12" s="107"/>
      <c r="NM12" s="107"/>
      <c r="NN12" s="107"/>
      <c r="NO12" s="107"/>
      <c r="NP12" s="107"/>
      <c r="NQ12" s="107"/>
      <c r="NR12" s="107"/>
      <c r="NS12" s="107"/>
      <c r="NT12" s="107"/>
      <c r="NU12" s="107"/>
      <c r="NV12" s="107"/>
      <c r="NW12" s="107"/>
      <c r="NX12" s="107"/>
      <c r="NY12" s="107"/>
      <c r="NZ12" s="107"/>
      <c r="OA12" s="107"/>
      <c r="OB12" s="107"/>
      <c r="OC12" s="107"/>
      <c r="OD12" s="107"/>
      <c r="OE12" s="107"/>
      <c r="OF12" s="107"/>
      <c r="OG12" s="107"/>
      <c r="OH12" s="107"/>
      <c r="OI12" s="107"/>
      <c r="OJ12" s="107"/>
      <c r="OK12" s="107"/>
      <c r="OL12" s="107"/>
      <c r="OM12" s="107"/>
      <c r="ON12" s="107"/>
      <c r="OO12" s="107"/>
      <c r="OP12" s="107"/>
      <c r="OQ12" s="107"/>
      <c r="OR12" s="107"/>
      <c r="OS12" s="107"/>
      <c r="OT12" s="107"/>
      <c r="OU12" s="107"/>
      <c r="OV12" s="107"/>
      <c r="OW12" s="107"/>
      <c r="OX12" s="107"/>
      <c r="OY12" s="107"/>
      <c r="OZ12" s="107"/>
      <c r="PA12" s="107"/>
      <c r="PB12" s="107"/>
      <c r="PC12" s="107"/>
      <c r="PD12" s="107"/>
      <c r="PE12" s="107"/>
      <c r="PF12" s="107"/>
      <c r="PG12" s="107"/>
      <c r="PH12" s="107"/>
      <c r="PI12" s="107"/>
      <c r="PJ12" s="107"/>
      <c r="PK12" s="107"/>
      <c r="PL12" s="107"/>
      <c r="PM12" s="107"/>
      <c r="PN12" s="107"/>
      <c r="PO12" s="107"/>
      <c r="PP12" s="107"/>
      <c r="PQ12" s="107"/>
      <c r="PR12" s="107"/>
      <c r="PS12" s="107"/>
      <c r="PT12" s="107"/>
      <c r="PU12" s="107"/>
      <c r="PV12" s="107"/>
      <c r="PW12" s="107"/>
      <c r="PX12" s="107"/>
      <c r="PY12" s="107"/>
      <c r="PZ12" s="107"/>
      <c r="QA12" s="107"/>
      <c r="QB12" s="107"/>
      <c r="QC12" s="107"/>
      <c r="QD12" s="107"/>
      <c r="QE12" s="107"/>
      <c r="QF12" s="107"/>
      <c r="QG12" s="107"/>
      <c r="QH12" s="107"/>
      <c r="QI12" s="107"/>
      <c r="QJ12" s="107"/>
      <c r="QK12" s="107"/>
      <c r="QL12" s="107"/>
      <c r="QM12" s="107"/>
      <c r="QN12" s="107"/>
      <c r="QO12" s="107"/>
      <c r="QP12" s="107"/>
      <c r="QQ12" s="107"/>
      <c r="QR12" s="107"/>
      <c r="QS12" s="107"/>
      <c r="QT12" s="107"/>
      <c r="QU12" s="107"/>
      <c r="QV12" s="107"/>
      <c r="QW12" s="107"/>
      <c r="QX12" s="107"/>
      <c r="QY12" s="107"/>
      <c r="QZ12" s="107"/>
      <c r="RA12" s="107"/>
      <c r="RB12" s="107"/>
      <c r="RC12" s="107"/>
      <c r="RD12" s="107"/>
      <c r="RE12" s="107"/>
      <c r="RF12" s="107"/>
      <c r="RG12" s="107"/>
      <c r="RH12" s="107"/>
      <c r="RI12" s="107"/>
      <c r="RJ12" s="107"/>
      <c r="RK12" s="107"/>
      <c r="RL12" s="107"/>
      <c r="RM12" s="107"/>
      <c r="RN12" s="107"/>
      <c r="RO12" s="107"/>
      <c r="RP12" s="107"/>
      <c r="RQ12" s="107"/>
      <c r="RR12" s="107"/>
      <c r="RS12" s="107"/>
      <c r="RT12" s="107"/>
      <c r="RU12" s="107"/>
      <c r="RV12" s="107"/>
      <c r="RW12" s="107"/>
      <c r="RX12" s="107"/>
      <c r="RY12" s="107"/>
      <c r="RZ12" s="107"/>
      <c r="SA12" s="107"/>
      <c r="SB12" s="107"/>
      <c r="SC12" s="107"/>
      <c r="SD12" s="107"/>
      <c r="SE12" s="107"/>
      <c r="SF12" s="107"/>
      <c r="SG12" s="107"/>
      <c r="SH12" s="107"/>
      <c r="SI12" s="107"/>
      <c r="SJ12" s="107"/>
      <c r="SK12" s="107"/>
      <c r="SL12" s="107"/>
      <c r="SM12" s="107"/>
      <c r="SN12" s="107"/>
      <c r="SO12" s="107"/>
      <c r="SP12" s="107"/>
      <c r="SQ12" s="107"/>
      <c r="SR12" s="107"/>
      <c r="SS12" s="107"/>
      <c r="ST12" s="107"/>
      <c r="SU12" s="107"/>
      <c r="SV12" s="107"/>
      <c r="SW12" s="107"/>
      <c r="SX12" s="107"/>
      <c r="SY12" s="107"/>
      <c r="SZ12" s="107"/>
      <c r="TA12" s="107"/>
      <c r="TB12" s="107"/>
      <c r="TC12" s="107"/>
      <c r="TD12" s="107"/>
      <c r="TE12" s="107"/>
      <c r="TF12" s="107"/>
      <c r="TG12" s="107"/>
      <c r="TH12" s="107"/>
      <c r="TI12" s="107"/>
      <c r="TJ12" s="107"/>
      <c r="TK12" s="107"/>
      <c r="TL12" s="107"/>
      <c r="TM12" s="107"/>
      <c r="TN12" s="107"/>
      <c r="TO12" s="107"/>
      <c r="TP12" s="107"/>
      <c r="TQ12" s="107"/>
      <c r="TR12" s="107"/>
      <c r="TS12" s="107"/>
      <c r="TT12" s="107"/>
      <c r="TU12" s="107"/>
      <c r="TV12" s="107"/>
      <c r="TW12" s="107"/>
      <c r="TX12" s="107"/>
      <c r="TY12" s="107"/>
      <c r="TZ12" s="107"/>
      <c r="UA12" s="107"/>
      <c r="UB12" s="107"/>
      <c r="UC12" s="107"/>
      <c r="UD12" s="107"/>
      <c r="UE12" s="107"/>
      <c r="UF12" s="107"/>
      <c r="UG12" s="107"/>
      <c r="UH12" s="107"/>
      <c r="UI12" s="107"/>
      <c r="UJ12" s="107"/>
      <c r="UK12" s="107"/>
      <c r="UL12" s="107"/>
      <c r="UM12" s="107"/>
      <c r="UN12" s="107"/>
      <c r="UO12" s="107"/>
      <c r="UP12" s="107"/>
      <c r="UQ12" s="107"/>
      <c r="UR12" s="107"/>
      <c r="US12" s="107"/>
      <c r="UT12" s="107"/>
      <c r="UU12" s="107"/>
      <c r="UV12" s="107"/>
      <c r="UW12" s="107"/>
      <c r="UX12" s="107"/>
      <c r="UY12" s="107"/>
      <c r="UZ12" s="107"/>
      <c r="VA12" s="107"/>
      <c r="VB12" s="107"/>
      <c r="VC12" s="107"/>
      <c r="VD12" s="107"/>
      <c r="VE12" s="107"/>
      <c r="VF12" s="107"/>
      <c r="VG12" s="107"/>
      <c r="VH12" s="107"/>
      <c r="VI12" s="107"/>
      <c r="VJ12" s="107"/>
      <c r="VK12" s="107"/>
      <c r="VL12" s="107"/>
      <c r="VM12" s="107"/>
      <c r="VN12" s="107"/>
      <c r="VO12" s="107"/>
      <c r="VP12" s="107"/>
      <c r="VQ12" s="107"/>
      <c r="VR12" s="107"/>
      <c r="VS12" s="107"/>
      <c r="VT12" s="107"/>
      <c r="VU12" s="107"/>
      <c r="VV12" s="107"/>
      <c r="VW12" s="107"/>
      <c r="VX12" s="107"/>
      <c r="VY12" s="107"/>
      <c r="VZ12" s="107"/>
      <c r="WA12" s="107"/>
      <c r="WB12" s="107"/>
      <c r="WC12" s="107"/>
      <c r="WD12" s="107"/>
      <c r="WE12" s="107"/>
      <c r="WF12" s="107"/>
      <c r="WG12" s="107"/>
      <c r="WH12" s="107"/>
      <c r="WI12" s="107"/>
      <c r="WJ12" s="107"/>
      <c r="WK12" s="107"/>
      <c r="WL12" s="107"/>
      <c r="WM12" s="107"/>
      <c r="WN12" s="107"/>
      <c r="WO12" s="107"/>
      <c r="WP12" s="107"/>
      <c r="WQ12" s="107"/>
      <c r="WR12" s="107"/>
      <c r="WS12" s="107"/>
      <c r="WT12" s="107"/>
      <c r="WU12" s="107"/>
      <c r="WV12" s="107"/>
      <c r="WW12" s="107"/>
      <c r="WX12" s="107"/>
      <c r="WY12" s="107"/>
      <c r="WZ12" s="107"/>
      <c r="XA12" s="107"/>
      <c r="XB12" s="107"/>
      <c r="XC12" s="107"/>
      <c r="XD12" s="107"/>
      <c r="XE12" s="107"/>
      <c r="XF12" s="107"/>
      <c r="XG12" s="107"/>
      <c r="XH12" s="107"/>
      <c r="XI12" s="107"/>
      <c r="XJ12" s="107"/>
      <c r="XK12" s="107"/>
      <c r="XL12" s="107"/>
      <c r="XM12" s="107"/>
      <c r="XN12" s="107"/>
      <c r="XO12" s="107"/>
      <c r="XP12" s="107"/>
      <c r="XQ12" s="107"/>
      <c r="XR12" s="107"/>
      <c r="XS12" s="107"/>
      <c r="XT12" s="107"/>
      <c r="XU12" s="107"/>
    </row>
    <row r="13" spans="1:645" s="111" customFormat="1" ht="39.950000000000003" customHeight="1" x14ac:dyDescent="0.2">
      <c r="A13" s="102" t="s">
        <v>1096</v>
      </c>
      <c r="B13" s="75" t="s">
        <v>72</v>
      </c>
      <c r="C13" s="80" t="s">
        <v>594</v>
      </c>
      <c r="D13" s="75" t="s">
        <v>74</v>
      </c>
      <c r="E13" s="80" t="s">
        <v>1163</v>
      </c>
      <c r="F13" s="75" t="s">
        <v>160</v>
      </c>
      <c r="G13" s="141" t="s">
        <v>161</v>
      </c>
      <c r="H13" s="80" t="s">
        <v>1164</v>
      </c>
      <c r="I13" s="76" t="s">
        <v>30</v>
      </c>
      <c r="J13" s="76"/>
      <c r="K13" s="76" t="e">
        <f>I13-J13</f>
        <v>#VALUE!</v>
      </c>
      <c r="L13" s="75" t="s">
        <v>519</v>
      </c>
      <c r="M13" s="204">
        <v>41211</v>
      </c>
      <c r="N13" s="204">
        <v>41576</v>
      </c>
      <c r="O13" s="251" t="str">
        <f ca="1">IF((N13="INDETERMINADO"),"N/A",IF((L13="ENCERRADO"),"X",(N13-TODAY())))</f>
        <v>X</v>
      </c>
      <c r="P13" s="80" t="s">
        <v>78</v>
      </c>
      <c r="Q13" s="80"/>
      <c r="R13" s="75"/>
      <c r="S13" s="75"/>
      <c r="T13" s="75" t="s">
        <v>30</v>
      </c>
      <c r="U13" s="75"/>
      <c r="V13" s="167" t="s">
        <v>1095</v>
      </c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07"/>
      <c r="FG13" s="107"/>
      <c r="FH13" s="107"/>
      <c r="FI13" s="107"/>
      <c r="FJ13" s="107"/>
      <c r="FK13" s="107"/>
      <c r="FL13" s="107"/>
      <c r="FM13" s="107"/>
      <c r="FN13" s="107"/>
      <c r="FO13" s="107"/>
      <c r="FP13" s="107"/>
      <c r="FQ13" s="107"/>
      <c r="FR13" s="107"/>
      <c r="FS13" s="107"/>
      <c r="FT13" s="107"/>
      <c r="FU13" s="107"/>
      <c r="FV13" s="107"/>
      <c r="FW13" s="107"/>
      <c r="FX13" s="107"/>
      <c r="FY13" s="107"/>
      <c r="FZ13" s="107"/>
      <c r="GA13" s="107"/>
      <c r="GB13" s="107"/>
      <c r="GC13" s="107"/>
      <c r="GD13" s="107"/>
      <c r="GE13" s="107"/>
      <c r="GF13" s="107"/>
      <c r="GG13" s="107"/>
      <c r="GH13" s="107"/>
      <c r="GI13" s="107"/>
      <c r="GJ13" s="107"/>
      <c r="GK13" s="107"/>
      <c r="GL13" s="107"/>
      <c r="GM13" s="107"/>
      <c r="GN13" s="107"/>
      <c r="GO13" s="107"/>
      <c r="GP13" s="107"/>
      <c r="GQ13" s="107"/>
      <c r="GR13" s="107"/>
      <c r="GS13" s="107"/>
      <c r="GT13" s="107"/>
      <c r="GU13" s="107"/>
      <c r="GV13" s="107"/>
      <c r="GW13" s="107"/>
      <c r="GX13" s="107"/>
      <c r="GY13" s="107"/>
      <c r="GZ13" s="107"/>
      <c r="HA13" s="107"/>
      <c r="HB13" s="107"/>
      <c r="HC13" s="107"/>
      <c r="HD13" s="107"/>
      <c r="HE13" s="107"/>
      <c r="HF13" s="107"/>
      <c r="HG13" s="107"/>
      <c r="HH13" s="107"/>
      <c r="HI13" s="107"/>
      <c r="HJ13" s="107"/>
      <c r="HK13" s="107"/>
      <c r="HL13" s="107"/>
      <c r="HM13" s="107"/>
      <c r="HN13" s="107"/>
      <c r="HO13" s="107"/>
      <c r="HP13" s="107"/>
      <c r="HQ13" s="107"/>
      <c r="HR13" s="107"/>
      <c r="HS13" s="107"/>
      <c r="HT13" s="107"/>
      <c r="HU13" s="107"/>
      <c r="HV13" s="107"/>
      <c r="HW13" s="107"/>
      <c r="HX13" s="107"/>
      <c r="HY13" s="107"/>
      <c r="HZ13" s="107"/>
      <c r="IA13" s="107"/>
      <c r="IB13" s="107"/>
      <c r="IC13" s="107"/>
      <c r="ID13" s="107"/>
      <c r="IE13" s="107"/>
      <c r="IF13" s="107"/>
      <c r="IG13" s="107"/>
      <c r="IH13" s="107"/>
      <c r="II13" s="107"/>
      <c r="IJ13" s="107"/>
      <c r="IK13" s="107"/>
      <c r="IL13" s="107"/>
      <c r="IM13" s="107"/>
      <c r="IN13" s="107"/>
      <c r="IO13" s="107"/>
      <c r="IP13" s="107"/>
      <c r="IQ13" s="107"/>
      <c r="IR13" s="107"/>
      <c r="IS13" s="107"/>
      <c r="IT13" s="107"/>
      <c r="IU13" s="107"/>
      <c r="IV13" s="107"/>
      <c r="IW13" s="107"/>
      <c r="IX13" s="107"/>
      <c r="IY13" s="107"/>
      <c r="IZ13" s="107"/>
      <c r="JA13" s="107"/>
      <c r="JB13" s="107"/>
      <c r="JC13" s="107"/>
      <c r="JD13" s="107"/>
      <c r="JE13" s="107"/>
      <c r="JF13" s="107"/>
      <c r="JG13" s="107"/>
      <c r="JH13" s="107"/>
      <c r="JI13" s="107"/>
      <c r="JJ13" s="107"/>
      <c r="JK13" s="107"/>
      <c r="JL13" s="107"/>
      <c r="JM13" s="107"/>
      <c r="JN13" s="107"/>
      <c r="JO13" s="107"/>
      <c r="JP13" s="107"/>
      <c r="JQ13" s="107"/>
      <c r="JR13" s="107"/>
      <c r="JS13" s="107"/>
      <c r="JT13" s="107"/>
      <c r="JU13" s="107"/>
      <c r="JV13" s="107"/>
      <c r="JW13" s="107"/>
      <c r="JX13" s="107"/>
      <c r="JY13" s="107"/>
      <c r="JZ13" s="107"/>
      <c r="KA13" s="107"/>
      <c r="KB13" s="107"/>
      <c r="KC13" s="107"/>
      <c r="KD13" s="107"/>
      <c r="KE13" s="107"/>
      <c r="KF13" s="107"/>
      <c r="KG13" s="107"/>
      <c r="KH13" s="107"/>
      <c r="KI13" s="107"/>
      <c r="KJ13" s="107"/>
      <c r="KK13" s="107"/>
      <c r="KL13" s="107"/>
      <c r="KM13" s="107"/>
      <c r="KN13" s="107"/>
      <c r="KO13" s="107"/>
      <c r="KP13" s="107"/>
      <c r="KQ13" s="107"/>
      <c r="KR13" s="107"/>
      <c r="KS13" s="107"/>
      <c r="KT13" s="107"/>
      <c r="KU13" s="107"/>
      <c r="KV13" s="107"/>
      <c r="KW13" s="107"/>
      <c r="KX13" s="107"/>
      <c r="KY13" s="107"/>
      <c r="KZ13" s="107"/>
      <c r="LA13" s="107"/>
      <c r="LB13" s="107"/>
      <c r="LC13" s="107"/>
      <c r="LD13" s="107"/>
      <c r="LE13" s="107"/>
      <c r="LF13" s="107"/>
      <c r="LG13" s="107"/>
      <c r="LH13" s="107"/>
      <c r="LI13" s="107"/>
      <c r="LJ13" s="107"/>
      <c r="LK13" s="107"/>
      <c r="LL13" s="107"/>
      <c r="LM13" s="107"/>
      <c r="LN13" s="107"/>
      <c r="LO13" s="107"/>
      <c r="LP13" s="107"/>
      <c r="LQ13" s="107"/>
      <c r="LR13" s="107"/>
      <c r="LS13" s="107"/>
      <c r="LT13" s="107"/>
      <c r="LU13" s="107"/>
      <c r="LV13" s="107"/>
      <c r="LW13" s="107"/>
      <c r="LX13" s="107"/>
      <c r="LY13" s="107"/>
      <c r="LZ13" s="107"/>
      <c r="MA13" s="107"/>
      <c r="MB13" s="107"/>
      <c r="MC13" s="107"/>
      <c r="MD13" s="107"/>
      <c r="ME13" s="107"/>
      <c r="MF13" s="107"/>
      <c r="MG13" s="107"/>
      <c r="MH13" s="107"/>
      <c r="MI13" s="107"/>
      <c r="MJ13" s="107"/>
      <c r="MK13" s="107"/>
      <c r="ML13" s="107"/>
      <c r="MM13" s="107"/>
      <c r="MN13" s="107"/>
      <c r="MO13" s="107"/>
      <c r="MP13" s="107"/>
      <c r="MQ13" s="107"/>
      <c r="MR13" s="107"/>
      <c r="MS13" s="107"/>
      <c r="MT13" s="107"/>
      <c r="MU13" s="107"/>
      <c r="MV13" s="107"/>
      <c r="MW13" s="107"/>
      <c r="MX13" s="107"/>
      <c r="MY13" s="107"/>
      <c r="MZ13" s="107"/>
      <c r="NA13" s="107"/>
      <c r="NB13" s="107"/>
      <c r="NC13" s="107"/>
      <c r="ND13" s="107"/>
      <c r="NE13" s="107"/>
      <c r="NF13" s="107"/>
      <c r="NG13" s="107"/>
      <c r="NH13" s="107"/>
      <c r="NI13" s="107"/>
      <c r="NJ13" s="107"/>
      <c r="NK13" s="107"/>
      <c r="NL13" s="107"/>
      <c r="NM13" s="107"/>
      <c r="NN13" s="107"/>
      <c r="NO13" s="107"/>
      <c r="NP13" s="107"/>
      <c r="NQ13" s="107"/>
      <c r="NR13" s="107"/>
      <c r="NS13" s="107"/>
      <c r="NT13" s="107"/>
      <c r="NU13" s="107"/>
      <c r="NV13" s="107"/>
      <c r="NW13" s="107"/>
      <c r="NX13" s="107"/>
      <c r="NY13" s="107"/>
      <c r="NZ13" s="107"/>
      <c r="OA13" s="107"/>
      <c r="OB13" s="107"/>
      <c r="OC13" s="107"/>
      <c r="OD13" s="107"/>
      <c r="OE13" s="107"/>
      <c r="OF13" s="107"/>
      <c r="OG13" s="107"/>
      <c r="OH13" s="107"/>
      <c r="OI13" s="107"/>
      <c r="OJ13" s="107"/>
      <c r="OK13" s="107"/>
      <c r="OL13" s="107"/>
      <c r="OM13" s="107"/>
      <c r="ON13" s="107"/>
      <c r="OO13" s="107"/>
      <c r="OP13" s="107"/>
      <c r="OQ13" s="107"/>
      <c r="OR13" s="107"/>
      <c r="OS13" s="107"/>
      <c r="OT13" s="107"/>
      <c r="OU13" s="107"/>
      <c r="OV13" s="107"/>
      <c r="OW13" s="107"/>
      <c r="OX13" s="107"/>
      <c r="OY13" s="107"/>
      <c r="OZ13" s="107"/>
      <c r="PA13" s="107"/>
      <c r="PB13" s="107"/>
      <c r="PC13" s="107"/>
      <c r="PD13" s="107"/>
      <c r="PE13" s="107"/>
      <c r="PF13" s="107"/>
      <c r="PG13" s="107"/>
      <c r="PH13" s="107"/>
      <c r="PI13" s="107"/>
      <c r="PJ13" s="107"/>
      <c r="PK13" s="107"/>
      <c r="PL13" s="107"/>
      <c r="PM13" s="107"/>
      <c r="PN13" s="107"/>
      <c r="PO13" s="107"/>
      <c r="PP13" s="107"/>
      <c r="PQ13" s="107"/>
      <c r="PR13" s="107"/>
      <c r="PS13" s="107"/>
      <c r="PT13" s="107"/>
      <c r="PU13" s="107"/>
      <c r="PV13" s="107"/>
      <c r="PW13" s="107"/>
      <c r="PX13" s="107"/>
      <c r="PY13" s="107"/>
      <c r="PZ13" s="107"/>
      <c r="QA13" s="107"/>
      <c r="QB13" s="107"/>
      <c r="QC13" s="107"/>
      <c r="QD13" s="107"/>
      <c r="QE13" s="107"/>
      <c r="QF13" s="107"/>
      <c r="QG13" s="107"/>
      <c r="QH13" s="107"/>
      <c r="QI13" s="107"/>
      <c r="QJ13" s="107"/>
      <c r="QK13" s="107"/>
      <c r="QL13" s="107"/>
      <c r="QM13" s="107"/>
      <c r="QN13" s="107"/>
      <c r="QO13" s="107"/>
      <c r="QP13" s="107"/>
      <c r="QQ13" s="107"/>
      <c r="QR13" s="107"/>
      <c r="QS13" s="107"/>
      <c r="QT13" s="107"/>
      <c r="QU13" s="107"/>
      <c r="QV13" s="107"/>
      <c r="QW13" s="107"/>
      <c r="QX13" s="107"/>
      <c r="QY13" s="107"/>
      <c r="QZ13" s="107"/>
      <c r="RA13" s="107"/>
      <c r="RB13" s="107"/>
      <c r="RC13" s="107"/>
      <c r="RD13" s="107"/>
      <c r="RE13" s="107"/>
      <c r="RF13" s="107"/>
      <c r="RG13" s="107"/>
      <c r="RH13" s="107"/>
      <c r="RI13" s="107"/>
      <c r="RJ13" s="107"/>
      <c r="RK13" s="107"/>
      <c r="RL13" s="107"/>
      <c r="RM13" s="107"/>
      <c r="RN13" s="107"/>
      <c r="RO13" s="107"/>
      <c r="RP13" s="107"/>
      <c r="RQ13" s="107"/>
      <c r="RR13" s="107"/>
      <c r="RS13" s="107"/>
      <c r="RT13" s="107"/>
      <c r="RU13" s="107"/>
      <c r="RV13" s="107"/>
      <c r="RW13" s="107"/>
      <c r="RX13" s="107"/>
      <c r="RY13" s="107"/>
      <c r="RZ13" s="107"/>
      <c r="SA13" s="107"/>
      <c r="SB13" s="107"/>
      <c r="SC13" s="107"/>
      <c r="SD13" s="107"/>
      <c r="SE13" s="107"/>
      <c r="SF13" s="107"/>
      <c r="SG13" s="107"/>
      <c r="SH13" s="107"/>
      <c r="SI13" s="107"/>
      <c r="SJ13" s="107"/>
      <c r="SK13" s="107"/>
      <c r="SL13" s="107"/>
      <c r="SM13" s="107"/>
      <c r="SN13" s="107"/>
      <c r="SO13" s="107"/>
      <c r="SP13" s="107"/>
      <c r="SQ13" s="107"/>
      <c r="SR13" s="107"/>
      <c r="SS13" s="107"/>
      <c r="ST13" s="107"/>
      <c r="SU13" s="107"/>
      <c r="SV13" s="107"/>
      <c r="SW13" s="107"/>
      <c r="SX13" s="107"/>
      <c r="SY13" s="107"/>
      <c r="SZ13" s="107"/>
      <c r="TA13" s="107"/>
      <c r="TB13" s="107"/>
      <c r="TC13" s="107"/>
      <c r="TD13" s="107"/>
      <c r="TE13" s="107"/>
      <c r="TF13" s="107"/>
      <c r="TG13" s="107"/>
      <c r="TH13" s="107"/>
      <c r="TI13" s="107"/>
      <c r="TJ13" s="107"/>
      <c r="TK13" s="107"/>
      <c r="TL13" s="107"/>
      <c r="TM13" s="107"/>
      <c r="TN13" s="107"/>
      <c r="TO13" s="107"/>
      <c r="TP13" s="107"/>
      <c r="TQ13" s="107"/>
      <c r="TR13" s="107"/>
      <c r="TS13" s="107"/>
      <c r="TT13" s="107"/>
      <c r="TU13" s="107"/>
      <c r="TV13" s="107"/>
      <c r="TW13" s="107"/>
      <c r="TX13" s="107"/>
      <c r="TY13" s="107"/>
      <c r="TZ13" s="107"/>
      <c r="UA13" s="107"/>
      <c r="UB13" s="107"/>
      <c r="UC13" s="107"/>
      <c r="UD13" s="107"/>
      <c r="UE13" s="107"/>
      <c r="UF13" s="107"/>
      <c r="UG13" s="107"/>
      <c r="UH13" s="107"/>
      <c r="UI13" s="107"/>
      <c r="UJ13" s="107"/>
      <c r="UK13" s="107"/>
      <c r="UL13" s="107"/>
      <c r="UM13" s="107"/>
      <c r="UN13" s="107"/>
      <c r="UO13" s="107"/>
      <c r="UP13" s="107"/>
      <c r="UQ13" s="107"/>
      <c r="UR13" s="107"/>
      <c r="US13" s="107"/>
      <c r="UT13" s="107"/>
      <c r="UU13" s="107"/>
      <c r="UV13" s="107"/>
      <c r="UW13" s="107"/>
      <c r="UX13" s="107"/>
      <c r="UY13" s="107"/>
      <c r="UZ13" s="107"/>
      <c r="VA13" s="107"/>
      <c r="VB13" s="107"/>
      <c r="VC13" s="107"/>
      <c r="VD13" s="107"/>
      <c r="VE13" s="107"/>
      <c r="VF13" s="107"/>
      <c r="VG13" s="107"/>
      <c r="VH13" s="107"/>
      <c r="VI13" s="107"/>
      <c r="VJ13" s="107"/>
      <c r="VK13" s="107"/>
      <c r="VL13" s="107"/>
      <c r="VM13" s="107"/>
      <c r="VN13" s="107"/>
      <c r="VO13" s="107"/>
      <c r="VP13" s="107"/>
      <c r="VQ13" s="107"/>
      <c r="VR13" s="107"/>
      <c r="VS13" s="107"/>
      <c r="VT13" s="107"/>
      <c r="VU13" s="107"/>
      <c r="VV13" s="107"/>
      <c r="VW13" s="107"/>
      <c r="VX13" s="107"/>
      <c r="VY13" s="107"/>
      <c r="VZ13" s="107"/>
      <c r="WA13" s="107"/>
      <c r="WB13" s="107"/>
      <c r="WC13" s="107"/>
      <c r="WD13" s="107"/>
      <c r="WE13" s="107"/>
      <c r="WF13" s="107"/>
      <c r="WG13" s="107"/>
      <c r="WH13" s="107"/>
      <c r="WI13" s="107"/>
      <c r="WJ13" s="107"/>
      <c r="WK13" s="107"/>
      <c r="WL13" s="107"/>
      <c r="WM13" s="107"/>
      <c r="WN13" s="107"/>
      <c r="WO13" s="107"/>
      <c r="WP13" s="107"/>
      <c r="WQ13" s="107"/>
      <c r="WR13" s="107"/>
      <c r="WS13" s="107"/>
      <c r="WT13" s="107"/>
      <c r="WU13" s="107"/>
      <c r="WV13" s="107"/>
      <c r="WW13" s="107"/>
      <c r="WX13" s="107"/>
      <c r="WY13" s="107"/>
      <c r="WZ13" s="107"/>
      <c r="XA13" s="107"/>
      <c r="XB13" s="107"/>
      <c r="XC13" s="107"/>
      <c r="XD13" s="107"/>
      <c r="XE13" s="107"/>
      <c r="XF13" s="107"/>
      <c r="XG13" s="107"/>
      <c r="XH13" s="107"/>
      <c r="XI13" s="107"/>
      <c r="XJ13" s="107"/>
      <c r="XK13" s="107"/>
      <c r="XL13" s="107"/>
      <c r="XM13" s="107"/>
      <c r="XN13" s="107"/>
      <c r="XO13" s="107"/>
      <c r="XP13" s="107"/>
      <c r="XQ13" s="107"/>
      <c r="XR13" s="107"/>
      <c r="XS13" s="107"/>
      <c r="XT13" s="107"/>
      <c r="XU13" s="107"/>
    </row>
    <row r="14" spans="1:645" ht="39.950000000000003" customHeight="1" x14ac:dyDescent="0.2">
      <c r="A14" s="25" t="str">
        <f ca="1">IF((O14="X"),"■",IF(OR((O14&gt;=120),(O14="N/A")),"▲",IF(AND((O14&gt;=90),(O14&lt;120)),"►",IF(AND((O14&lt;90),(O14&gt;=0)),"◄",IF((O14&lt;0),"▼","")))))</f>
        <v>■</v>
      </c>
      <c r="B14" s="75" t="s">
        <v>72</v>
      </c>
      <c r="C14" s="75" t="s">
        <v>912</v>
      </c>
      <c r="D14" s="75" t="s">
        <v>74</v>
      </c>
      <c r="E14" s="75" t="s">
        <v>913</v>
      </c>
      <c r="F14" s="75" t="s">
        <v>30</v>
      </c>
      <c r="G14" s="141" t="s">
        <v>914</v>
      </c>
      <c r="H14" s="80" t="s">
        <v>915</v>
      </c>
      <c r="I14" s="80" t="s">
        <v>30</v>
      </c>
      <c r="J14" s="80"/>
      <c r="K14" s="76" t="e">
        <f>I14-J14</f>
        <v>#VALUE!</v>
      </c>
      <c r="L14" s="75" t="s">
        <v>519</v>
      </c>
      <c r="M14" s="204">
        <v>39446</v>
      </c>
      <c r="N14" s="204">
        <v>39813</v>
      </c>
      <c r="O14" s="251" t="str">
        <f ca="1">IF((N14="INDETERMINADO"),"N/A",IF((L14="ENCERRADO"),"X",(N14-TODAY())))</f>
        <v>X</v>
      </c>
      <c r="P14" s="80"/>
      <c r="Q14" s="80"/>
      <c r="R14" s="80"/>
      <c r="S14" s="80"/>
      <c r="T14" s="80"/>
      <c r="U14" s="80"/>
      <c r="V14" s="167" t="str">
        <f>HYPERLINK("www.emater.df.gov.br","VISUALIZAR")</f>
        <v>VISUALIZAR</v>
      </c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7"/>
      <c r="DP14" s="107"/>
      <c r="DQ14" s="107"/>
      <c r="DR14" s="107"/>
      <c r="DS14" s="107"/>
      <c r="DT14" s="107"/>
      <c r="DU14" s="107"/>
      <c r="DV14" s="107"/>
      <c r="DW14" s="107"/>
      <c r="DX14" s="107"/>
      <c r="DY14" s="107"/>
      <c r="DZ14" s="107"/>
      <c r="EA14" s="107"/>
      <c r="EB14" s="107"/>
      <c r="EC14" s="107"/>
      <c r="ED14" s="107"/>
      <c r="EE14" s="107"/>
      <c r="EF14" s="107"/>
      <c r="EG14" s="107"/>
      <c r="EH14" s="107"/>
      <c r="EI14" s="107"/>
      <c r="EJ14" s="107"/>
      <c r="EK14" s="107"/>
      <c r="EL14" s="107"/>
      <c r="EM14" s="107"/>
      <c r="EN14" s="107"/>
      <c r="EO14" s="107"/>
      <c r="EP14" s="107"/>
      <c r="EQ14" s="107"/>
      <c r="ER14" s="107"/>
      <c r="ES14" s="107"/>
      <c r="ET14" s="107"/>
      <c r="EU14" s="107"/>
      <c r="EV14" s="107"/>
      <c r="EW14" s="107"/>
      <c r="EX14" s="107"/>
      <c r="EY14" s="107"/>
      <c r="EZ14" s="107"/>
      <c r="FA14" s="107"/>
      <c r="FB14" s="107"/>
      <c r="FC14" s="107"/>
      <c r="FD14" s="107"/>
      <c r="FE14" s="107"/>
      <c r="FF14" s="107"/>
      <c r="FG14" s="107"/>
      <c r="FH14" s="107"/>
      <c r="FI14" s="107"/>
      <c r="FJ14" s="107"/>
      <c r="FK14" s="107"/>
      <c r="FL14" s="107"/>
      <c r="FM14" s="107"/>
      <c r="FN14" s="107"/>
      <c r="FO14" s="107"/>
      <c r="FP14" s="107"/>
      <c r="FQ14" s="107"/>
      <c r="FR14" s="107"/>
      <c r="FS14" s="107"/>
      <c r="FT14" s="107"/>
      <c r="FU14" s="107"/>
      <c r="FV14" s="107"/>
      <c r="FW14" s="107"/>
      <c r="FX14" s="107"/>
      <c r="FY14" s="107"/>
      <c r="FZ14" s="107"/>
      <c r="GA14" s="107"/>
      <c r="GB14" s="107"/>
      <c r="GC14" s="107"/>
      <c r="GD14" s="107"/>
      <c r="GE14" s="107"/>
      <c r="GF14" s="107"/>
      <c r="GG14" s="107"/>
      <c r="GH14" s="107"/>
      <c r="GI14" s="107"/>
      <c r="GJ14" s="107"/>
      <c r="GK14" s="107"/>
      <c r="GL14" s="107"/>
      <c r="GM14" s="107"/>
      <c r="GN14" s="107"/>
      <c r="GO14" s="107"/>
      <c r="GP14" s="107"/>
      <c r="GQ14" s="107"/>
      <c r="GR14" s="107"/>
      <c r="GS14" s="107"/>
      <c r="GT14" s="107"/>
      <c r="GU14" s="107"/>
      <c r="GV14" s="107"/>
      <c r="GW14" s="107"/>
      <c r="GX14" s="107"/>
      <c r="GY14" s="107"/>
      <c r="GZ14" s="107"/>
      <c r="HA14" s="107"/>
      <c r="HB14" s="107"/>
      <c r="HC14" s="107"/>
      <c r="HD14" s="107"/>
      <c r="HE14" s="107"/>
      <c r="HF14" s="107"/>
      <c r="HG14" s="107"/>
      <c r="HH14" s="107"/>
      <c r="HI14" s="107"/>
      <c r="HJ14" s="107"/>
      <c r="HK14" s="107"/>
      <c r="HL14" s="107"/>
      <c r="HM14" s="107"/>
      <c r="HN14" s="107"/>
      <c r="HO14" s="107"/>
      <c r="HP14" s="107"/>
      <c r="HQ14" s="107"/>
      <c r="HR14" s="107"/>
      <c r="HS14" s="107"/>
      <c r="HT14" s="107"/>
      <c r="HU14" s="107"/>
      <c r="HV14" s="107"/>
      <c r="HW14" s="107"/>
      <c r="HX14" s="107"/>
      <c r="HY14" s="107"/>
      <c r="HZ14" s="107"/>
      <c r="IA14" s="107"/>
      <c r="IB14" s="107"/>
      <c r="IC14" s="107"/>
      <c r="ID14" s="107"/>
      <c r="IE14" s="107"/>
      <c r="IF14" s="107"/>
      <c r="IG14" s="107"/>
      <c r="IH14" s="107"/>
      <c r="II14" s="107"/>
      <c r="IJ14" s="107"/>
      <c r="IK14" s="107"/>
      <c r="IL14" s="107"/>
      <c r="IM14" s="107"/>
      <c r="IN14" s="107"/>
      <c r="IO14" s="107"/>
      <c r="IP14" s="107"/>
      <c r="IQ14" s="107"/>
      <c r="IR14" s="107"/>
      <c r="IS14" s="107"/>
      <c r="IT14" s="107"/>
      <c r="IU14" s="107"/>
      <c r="IV14" s="107"/>
      <c r="IW14" s="107"/>
      <c r="IX14" s="107"/>
      <c r="IY14" s="107"/>
      <c r="IZ14" s="107"/>
      <c r="JA14" s="107"/>
      <c r="JB14" s="107"/>
      <c r="JC14" s="107"/>
      <c r="JD14" s="107"/>
      <c r="JE14" s="107"/>
      <c r="JF14" s="107"/>
      <c r="JG14" s="107"/>
      <c r="JH14" s="107"/>
      <c r="JI14" s="107"/>
      <c r="JJ14" s="107"/>
      <c r="JK14" s="107"/>
      <c r="JL14" s="107"/>
      <c r="JM14" s="107"/>
      <c r="JN14" s="107"/>
      <c r="JO14" s="107"/>
      <c r="JP14" s="107"/>
      <c r="JQ14" s="107"/>
      <c r="JR14" s="107"/>
      <c r="JS14" s="107"/>
      <c r="JT14" s="107"/>
      <c r="JU14" s="107"/>
      <c r="JV14" s="107"/>
      <c r="JW14" s="107"/>
      <c r="JX14" s="107"/>
      <c r="JY14" s="107"/>
      <c r="JZ14" s="107"/>
      <c r="KA14" s="107"/>
      <c r="KB14" s="107"/>
      <c r="KC14" s="107"/>
      <c r="KD14" s="107"/>
      <c r="KE14" s="107"/>
      <c r="KF14" s="107"/>
      <c r="KG14" s="107"/>
      <c r="KH14" s="107"/>
      <c r="KI14" s="107"/>
      <c r="KJ14" s="107"/>
      <c r="KK14" s="107"/>
      <c r="KL14" s="107"/>
      <c r="KM14" s="107"/>
      <c r="KN14" s="107"/>
      <c r="KO14" s="107"/>
      <c r="KP14" s="107"/>
      <c r="KQ14" s="107"/>
      <c r="KR14" s="107"/>
      <c r="KS14" s="107"/>
      <c r="KT14" s="107"/>
      <c r="KU14" s="107"/>
      <c r="KV14" s="107"/>
      <c r="KW14" s="107"/>
      <c r="KX14" s="107"/>
      <c r="KY14" s="107"/>
      <c r="KZ14" s="107"/>
      <c r="LA14" s="107"/>
      <c r="LB14" s="107"/>
      <c r="LC14" s="107"/>
      <c r="LD14" s="107"/>
      <c r="LE14" s="107"/>
      <c r="LF14" s="107"/>
      <c r="LG14" s="107"/>
      <c r="LH14" s="107"/>
      <c r="LI14" s="107"/>
      <c r="LJ14" s="107"/>
      <c r="LK14" s="107"/>
      <c r="LL14" s="107"/>
      <c r="LM14" s="107"/>
      <c r="LN14" s="107"/>
      <c r="LO14" s="107"/>
      <c r="LP14" s="107"/>
      <c r="LQ14" s="107"/>
      <c r="LR14" s="107"/>
      <c r="LS14" s="107"/>
      <c r="LT14" s="107"/>
      <c r="LU14" s="107"/>
      <c r="LV14" s="107"/>
      <c r="LW14" s="107"/>
      <c r="LX14" s="107"/>
      <c r="LY14" s="107"/>
      <c r="LZ14" s="107"/>
      <c r="MA14" s="107"/>
      <c r="MB14" s="107"/>
      <c r="MC14" s="107"/>
      <c r="MD14" s="107"/>
      <c r="ME14" s="107"/>
      <c r="MF14" s="107"/>
      <c r="MG14" s="107"/>
      <c r="MH14" s="107"/>
      <c r="MI14" s="107"/>
      <c r="MJ14" s="107"/>
      <c r="MK14" s="107"/>
      <c r="ML14" s="107"/>
      <c r="MM14" s="107"/>
      <c r="MN14" s="107"/>
      <c r="MO14" s="107"/>
      <c r="MP14" s="107"/>
      <c r="MQ14" s="107"/>
      <c r="MR14" s="107"/>
      <c r="MS14" s="107"/>
      <c r="MT14" s="107"/>
      <c r="MU14" s="107"/>
      <c r="MV14" s="107"/>
      <c r="MW14" s="107"/>
      <c r="MX14" s="107"/>
      <c r="MY14" s="107"/>
      <c r="MZ14" s="107"/>
      <c r="NA14" s="107"/>
      <c r="NB14" s="107"/>
      <c r="NC14" s="107"/>
      <c r="ND14" s="107"/>
      <c r="NE14" s="107"/>
      <c r="NF14" s="107"/>
      <c r="NG14" s="107"/>
      <c r="NH14" s="107"/>
      <c r="NI14" s="107"/>
      <c r="NJ14" s="107"/>
      <c r="NK14" s="107"/>
      <c r="NL14" s="107"/>
      <c r="NM14" s="107"/>
      <c r="NN14" s="107"/>
      <c r="NO14" s="107"/>
      <c r="NP14" s="107"/>
      <c r="NQ14" s="107"/>
      <c r="NR14" s="107"/>
      <c r="NS14" s="107"/>
      <c r="NT14" s="107"/>
      <c r="NU14" s="107"/>
      <c r="NV14" s="107"/>
      <c r="NW14" s="107"/>
      <c r="NX14" s="107"/>
      <c r="NY14" s="107"/>
      <c r="NZ14" s="107"/>
      <c r="OA14" s="107"/>
      <c r="OB14" s="107"/>
      <c r="OC14" s="107"/>
      <c r="OD14" s="107"/>
      <c r="OE14" s="107"/>
      <c r="OF14" s="107"/>
      <c r="OG14" s="107"/>
      <c r="OH14" s="107"/>
      <c r="OI14" s="107"/>
      <c r="OJ14" s="107"/>
      <c r="OK14" s="107"/>
      <c r="OL14" s="107"/>
      <c r="OM14" s="107"/>
      <c r="ON14" s="107"/>
      <c r="OO14" s="107"/>
      <c r="OP14" s="107"/>
      <c r="OQ14" s="107"/>
      <c r="OR14" s="107"/>
      <c r="OS14" s="107"/>
      <c r="OT14" s="107"/>
      <c r="OU14" s="107"/>
      <c r="OV14" s="107"/>
      <c r="OW14" s="107"/>
      <c r="OX14" s="107"/>
      <c r="OY14" s="107"/>
      <c r="OZ14" s="107"/>
      <c r="PA14" s="107"/>
      <c r="PB14" s="107"/>
      <c r="PC14" s="107"/>
      <c r="PD14" s="107"/>
      <c r="PE14" s="107"/>
      <c r="PF14" s="107"/>
      <c r="PG14" s="107"/>
      <c r="PH14" s="107"/>
      <c r="PI14" s="107"/>
      <c r="PJ14" s="107"/>
      <c r="PK14" s="107"/>
      <c r="PL14" s="107"/>
      <c r="PM14" s="107"/>
      <c r="PN14" s="107"/>
      <c r="PO14" s="107"/>
      <c r="PP14" s="107"/>
      <c r="PQ14" s="107"/>
      <c r="PR14" s="107"/>
      <c r="PS14" s="107"/>
      <c r="PT14" s="107"/>
      <c r="PU14" s="107"/>
      <c r="PV14" s="107"/>
      <c r="PW14" s="107"/>
      <c r="PX14" s="107"/>
      <c r="PY14" s="107"/>
      <c r="PZ14" s="107"/>
      <c r="QA14" s="107"/>
      <c r="QB14" s="107"/>
      <c r="QC14" s="107"/>
      <c r="QD14" s="107"/>
      <c r="QE14" s="107"/>
      <c r="QF14" s="107"/>
      <c r="QG14" s="107"/>
      <c r="QH14" s="107"/>
      <c r="QI14" s="107"/>
      <c r="QJ14" s="107"/>
      <c r="QK14" s="107"/>
      <c r="QL14" s="107"/>
      <c r="QM14" s="107"/>
      <c r="QN14" s="107"/>
      <c r="QO14" s="107"/>
      <c r="QP14" s="107"/>
      <c r="QQ14" s="107"/>
      <c r="QR14" s="107"/>
      <c r="QS14" s="107"/>
      <c r="QT14" s="107"/>
      <c r="QU14" s="107"/>
      <c r="QV14" s="107"/>
      <c r="QW14" s="107"/>
      <c r="QX14" s="107"/>
      <c r="QY14" s="107"/>
      <c r="QZ14" s="107"/>
      <c r="RA14" s="107"/>
      <c r="RB14" s="107"/>
      <c r="RC14" s="107"/>
      <c r="RD14" s="107"/>
      <c r="RE14" s="107"/>
      <c r="RF14" s="107"/>
      <c r="RG14" s="107"/>
      <c r="RH14" s="107"/>
      <c r="RI14" s="107"/>
      <c r="RJ14" s="107"/>
      <c r="RK14" s="107"/>
      <c r="RL14" s="107"/>
      <c r="RM14" s="107"/>
      <c r="RN14" s="107"/>
      <c r="RO14" s="107"/>
      <c r="RP14" s="107"/>
      <c r="RQ14" s="107"/>
      <c r="RR14" s="107"/>
      <c r="RS14" s="107"/>
      <c r="RT14" s="107"/>
      <c r="RU14" s="107"/>
      <c r="RV14" s="107"/>
      <c r="RW14" s="107"/>
      <c r="RX14" s="107"/>
      <c r="RY14" s="107"/>
      <c r="RZ14" s="107"/>
      <c r="SA14" s="107"/>
      <c r="SB14" s="107"/>
      <c r="SC14" s="107"/>
      <c r="SD14" s="107"/>
      <c r="SE14" s="107"/>
      <c r="SF14" s="107"/>
      <c r="SG14" s="107"/>
      <c r="SH14" s="107"/>
      <c r="SI14" s="107"/>
      <c r="SJ14" s="107"/>
      <c r="SK14" s="107"/>
      <c r="SL14" s="107"/>
      <c r="SM14" s="107"/>
      <c r="SN14" s="107"/>
      <c r="SO14" s="107"/>
      <c r="SP14" s="107"/>
      <c r="SQ14" s="107"/>
      <c r="SR14" s="107"/>
      <c r="SS14" s="107"/>
      <c r="ST14" s="107"/>
      <c r="SU14" s="107"/>
      <c r="SV14" s="107"/>
      <c r="SW14" s="107"/>
      <c r="SX14" s="107"/>
      <c r="SY14" s="107"/>
      <c r="SZ14" s="107"/>
      <c r="TA14" s="107"/>
      <c r="TB14" s="107"/>
      <c r="TC14" s="107"/>
      <c r="TD14" s="107"/>
      <c r="TE14" s="107"/>
      <c r="TF14" s="107"/>
      <c r="TG14" s="107"/>
      <c r="TH14" s="107"/>
      <c r="TI14" s="107"/>
      <c r="TJ14" s="107"/>
      <c r="TK14" s="107"/>
      <c r="TL14" s="107"/>
      <c r="TM14" s="107"/>
      <c r="TN14" s="107"/>
      <c r="TO14" s="107"/>
      <c r="TP14" s="107"/>
      <c r="TQ14" s="107"/>
      <c r="TR14" s="107"/>
      <c r="TS14" s="107"/>
      <c r="TT14" s="107"/>
      <c r="TU14" s="107"/>
      <c r="TV14" s="107"/>
      <c r="TW14" s="107"/>
      <c r="TX14" s="107"/>
      <c r="TY14" s="107"/>
      <c r="TZ14" s="107"/>
      <c r="UA14" s="107"/>
      <c r="UB14" s="107"/>
      <c r="UC14" s="107"/>
      <c r="UD14" s="107"/>
      <c r="UE14" s="107"/>
      <c r="UF14" s="107"/>
      <c r="UG14" s="107"/>
      <c r="UH14" s="107"/>
      <c r="UI14" s="107"/>
      <c r="UJ14" s="107"/>
      <c r="UK14" s="107"/>
      <c r="UL14" s="107"/>
      <c r="UM14" s="107"/>
      <c r="UN14" s="107"/>
      <c r="UO14" s="107"/>
      <c r="UP14" s="107"/>
      <c r="UQ14" s="107"/>
      <c r="UR14" s="107"/>
      <c r="US14" s="107"/>
      <c r="UT14" s="107"/>
      <c r="UU14" s="107"/>
      <c r="UV14" s="107"/>
      <c r="UW14" s="107"/>
      <c r="UX14" s="107"/>
      <c r="UY14" s="107"/>
      <c r="UZ14" s="107"/>
      <c r="VA14" s="107"/>
      <c r="VB14" s="107"/>
      <c r="VC14" s="107"/>
      <c r="VD14" s="107"/>
      <c r="VE14" s="107"/>
      <c r="VF14" s="107"/>
      <c r="VG14" s="107"/>
      <c r="VH14" s="107"/>
      <c r="VI14" s="107"/>
      <c r="VJ14" s="107"/>
      <c r="VK14" s="107"/>
      <c r="VL14" s="107"/>
      <c r="VM14" s="107"/>
      <c r="VN14" s="107"/>
      <c r="VO14" s="107"/>
      <c r="VP14" s="107"/>
      <c r="VQ14" s="107"/>
      <c r="VR14" s="107"/>
      <c r="VS14" s="107"/>
      <c r="VT14" s="107"/>
      <c r="VU14" s="107"/>
      <c r="VV14" s="107"/>
      <c r="VW14" s="107"/>
      <c r="VX14" s="107"/>
      <c r="VY14" s="107"/>
      <c r="VZ14" s="107"/>
      <c r="WA14" s="107"/>
      <c r="WB14" s="107"/>
      <c r="WC14" s="107"/>
      <c r="WD14" s="107"/>
      <c r="WE14" s="107"/>
      <c r="WF14" s="107"/>
      <c r="WG14" s="107"/>
      <c r="WH14" s="107"/>
      <c r="WI14" s="107"/>
      <c r="WJ14" s="107"/>
      <c r="WK14" s="107"/>
      <c r="WL14" s="107"/>
      <c r="WM14" s="107"/>
      <c r="WN14" s="107"/>
      <c r="WO14" s="107"/>
      <c r="WP14" s="107"/>
      <c r="WQ14" s="107"/>
      <c r="WR14" s="107"/>
      <c r="WS14" s="107"/>
      <c r="WT14" s="107"/>
      <c r="WU14" s="107"/>
      <c r="WV14" s="107"/>
      <c r="WW14" s="107"/>
      <c r="WX14" s="107"/>
      <c r="WY14" s="107"/>
      <c r="WZ14" s="107"/>
      <c r="XA14" s="107"/>
      <c r="XB14" s="107"/>
      <c r="XC14" s="107"/>
      <c r="XD14" s="107"/>
      <c r="XE14" s="107"/>
      <c r="XF14" s="107"/>
      <c r="XG14" s="107"/>
      <c r="XH14" s="107"/>
      <c r="XI14" s="107"/>
      <c r="XJ14" s="107"/>
      <c r="XK14" s="107"/>
      <c r="XL14" s="107"/>
      <c r="XM14" s="107"/>
      <c r="XN14" s="107"/>
      <c r="XO14" s="107"/>
      <c r="XP14" s="107"/>
      <c r="XQ14" s="107"/>
      <c r="XR14" s="107"/>
      <c r="XS14" s="107"/>
      <c r="XT14" s="107"/>
      <c r="XU14" s="107"/>
    </row>
    <row r="15" spans="1:645" s="111" customFormat="1" ht="39.950000000000003" customHeight="1" x14ac:dyDescent="0.2">
      <c r="A15" s="25" t="str">
        <f ca="1">IF((O15="X"),"■",IF(OR((O15&gt;=120),(O15="N/A")),"▲",IF(AND((O15&gt;=90),(O15&lt;120)),"►",IF(AND((O15&lt;90),(O15&gt;=0)),"◄",IF((O15&lt;0),"▼","")))))</f>
        <v>■</v>
      </c>
      <c r="B15" s="75" t="s">
        <v>72</v>
      </c>
      <c r="C15" s="75" t="s">
        <v>916</v>
      </c>
      <c r="D15" s="75" t="s">
        <v>74</v>
      </c>
      <c r="E15" s="75" t="s">
        <v>917</v>
      </c>
      <c r="F15" s="75" t="s">
        <v>30</v>
      </c>
      <c r="G15" s="141" t="s">
        <v>918</v>
      </c>
      <c r="H15" s="80" t="s">
        <v>919</v>
      </c>
      <c r="I15" s="80" t="s">
        <v>30</v>
      </c>
      <c r="J15" s="80"/>
      <c r="K15" s="76" t="e">
        <f>I15-J15</f>
        <v>#VALUE!</v>
      </c>
      <c r="L15" s="75" t="s">
        <v>519</v>
      </c>
      <c r="M15" s="204">
        <v>40316</v>
      </c>
      <c r="N15" s="204">
        <v>40542</v>
      </c>
      <c r="O15" s="251" t="str">
        <f ca="1">IF((N15="INDETERMINADO"),"N/A",IF((L15="ENCERRADO"),"X",(N15-TODAY())))</f>
        <v>X</v>
      </c>
      <c r="P15" s="80"/>
      <c r="Q15" s="80"/>
      <c r="R15" s="80"/>
      <c r="S15" s="80"/>
      <c r="T15" s="80"/>
      <c r="U15" s="80"/>
      <c r="V15" s="167" t="str">
        <f>HYPERLINK("www.emater.df.gov.br","VISUALIZAR")</f>
        <v>VISUALIZAR</v>
      </c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7"/>
      <c r="DP15" s="107"/>
      <c r="DQ15" s="107"/>
      <c r="DR15" s="107"/>
      <c r="DS15" s="107"/>
      <c r="DT15" s="107"/>
      <c r="DU15" s="107"/>
      <c r="DV15" s="107"/>
      <c r="DW15" s="107"/>
      <c r="DX15" s="107"/>
      <c r="DY15" s="107"/>
      <c r="DZ15" s="107"/>
      <c r="EA15" s="107"/>
      <c r="EB15" s="107"/>
      <c r="EC15" s="107"/>
      <c r="ED15" s="107"/>
      <c r="EE15" s="107"/>
      <c r="EF15" s="107"/>
      <c r="EG15" s="107"/>
      <c r="EH15" s="107"/>
      <c r="EI15" s="107"/>
      <c r="EJ15" s="107"/>
      <c r="EK15" s="107"/>
      <c r="EL15" s="107"/>
      <c r="EM15" s="107"/>
      <c r="EN15" s="107"/>
      <c r="EO15" s="107"/>
      <c r="EP15" s="107"/>
      <c r="EQ15" s="107"/>
      <c r="ER15" s="107"/>
      <c r="ES15" s="107"/>
      <c r="ET15" s="107"/>
      <c r="EU15" s="107"/>
      <c r="EV15" s="107"/>
      <c r="EW15" s="107"/>
      <c r="EX15" s="107"/>
      <c r="EY15" s="107"/>
      <c r="EZ15" s="107"/>
      <c r="FA15" s="107"/>
      <c r="FB15" s="107"/>
      <c r="FC15" s="107"/>
      <c r="FD15" s="107"/>
      <c r="FE15" s="107"/>
      <c r="FF15" s="107"/>
      <c r="FG15" s="107"/>
      <c r="FH15" s="107"/>
      <c r="FI15" s="107"/>
      <c r="FJ15" s="107"/>
      <c r="FK15" s="107"/>
      <c r="FL15" s="107"/>
      <c r="FM15" s="107"/>
      <c r="FN15" s="107"/>
      <c r="FO15" s="107"/>
      <c r="FP15" s="107"/>
      <c r="FQ15" s="107"/>
      <c r="FR15" s="107"/>
      <c r="FS15" s="107"/>
      <c r="FT15" s="107"/>
      <c r="FU15" s="107"/>
      <c r="FV15" s="107"/>
      <c r="FW15" s="107"/>
      <c r="FX15" s="107"/>
      <c r="FY15" s="107"/>
      <c r="FZ15" s="107"/>
      <c r="GA15" s="107"/>
      <c r="GB15" s="107"/>
      <c r="GC15" s="107"/>
      <c r="GD15" s="107"/>
      <c r="GE15" s="107"/>
      <c r="GF15" s="107"/>
      <c r="GG15" s="107"/>
      <c r="GH15" s="107"/>
      <c r="GI15" s="107"/>
      <c r="GJ15" s="107"/>
      <c r="GK15" s="107"/>
      <c r="GL15" s="107"/>
      <c r="GM15" s="107"/>
      <c r="GN15" s="107"/>
      <c r="GO15" s="107"/>
      <c r="GP15" s="107"/>
      <c r="GQ15" s="107"/>
      <c r="GR15" s="107"/>
      <c r="GS15" s="107"/>
      <c r="GT15" s="107"/>
      <c r="GU15" s="107"/>
      <c r="GV15" s="107"/>
      <c r="GW15" s="107"/>
      <c r="GX15" s="107"/>
      <c r="GY15" s="107"/>
      <c r="GZ15" s="107"/>
      <c r="HA15" s="107"/>
      <c r="HB15" s="107"/>
      <c r="HC15" s="107"/>
      <c r="HD15" s="107"/>
      <c r="HE15" s="107"/>
      <c r="HF15" s="107"/>
      <c r="HG15" s="107"/>
      <c r="HH15" s="107"/>
      <c r="HI15" s="107"/>
      <c r="HJ15" s="107"/>
      <c r="HK15" s="107"/>
      <c r="HL15" s="107"/>
      <c r="HM15" s="107"/>
      <c r="HN15" s="107"/>
      <c r="HO15" s="107"/>
      <c r="HP15" s="107"/>
      <c r="HQ15" s="107"/>
      <c r="HR15" s="107"/>
      <c r="HS15" s="107"/>
      <c r="HT15" s="107"/>
      <c r="HU15" s="107"/>
      <c r="HV15" s="107"/>
      <c r="HW15" s="107"/>
      <c r="HX15" s="107"/>
      <c r="HY15" s="107"/>
      <c r="HZ15" s="107"/>
      <c r="IA15" s="107"/>
      <c r="IB15" s="107"/>
      <c r="IC15" s="107"/>
      <c r="ID15" s="107"/>
      <c r="IE15" s="107"/>
      <c r="IF15" s="107"/>
      <c r="IG15" s="107"/>
      <c r="IH15" s="107"/>
      <c r="II15" s="107"/>
      <c r="IJ15" s="107"/>
      <c r="IK15" s="107"/>
      <c r="IL15" s="107"/>
      <c r="IM15" s="107"/>
      <c r="IN15" s="107"/>
      <c r="IO15" s="107"/>
      <c r="IP15" s="107"/>
      <c r="IQ15" s="107"/>
      <c r="IR15" s="107"/>
      <c r="IS15" s="107"/>
      <c r="IT15" s="107"/>
      <c r="IU15" s="107"/>
      <c r="IV15" s="107"/>
      <c r="IW15" s="107"/>
      <c r="IX15" s="107"/>
      <c r="IY15" s="107"/>
      <c r="IZ15" s="107"/>
      <c r="JA15" s="107"/>
      <c r="JB15" s="107"/>
      <c r="JC15" s="107"/>
      <c r="JD15" s="107"/>
      <c r="JE15" s="107"/>
      <c r="JF15" s="107"/>
      <c r="JG15" s="107"/>
      <c r="JH15" s="107"/>
      <c r="JI15" s="107"/>
      <c r="JJ15" s="107"/>
      <c r="JK15" s="107"/>
      <c r="JL15" s="107"/>
      <c r="JM15" s="107"/>
      <c r="JN15" s="107"/>
      <c r="JO15" s="107"/>
      <c r="JP15" s="107"/>
      <c r="JQ15" s="107"/>
      <c r="JR15" s="107"/>
      <c r="JS15" s="107"/>
      <c r="JT15" s="107"/>
      <c r="JU15" s="107"/>
      <c r="JV15" s="107"/>
      <c r="JW15" s="107"/>
      <c r="JX15" s="107"/>
      <c r="JY15" s="107"/>
      <c r="JZ15" s="107"/>
      <c r="KA15" s="107"/>
      <c r="KB15" s="107"/>
      <c r="KC15" s="107"/>
      <c r="KD15" s="107"/>
      <c r="KE15" s="107"/>
      <c r="KF15" s="107"/>
      <c r="KG15" s="107"/>
      <c r="KH15" s="107"/>
      <c r="KI15" s="107"/>
      <c r="KJ15" s="107"/>
      <c r="KK15" s="107"/>
      <c r="KL15" s="107"/>
      <c r="KM15" s="107"/>
      <c r="KN15" s="107"/>
      <c r="KO15" s="107"/>
      <c r="KP15" s="107"/>
      <c r="KQ15" s="107"/>
      <c r="KR15" s="107"/>
      <c r="KS15" s="107"/>
      <c r="KT15" s="107"/>
      <c r="KU15" s="107"/>
      <c r="KV15" s="107"/>
      <c r="KW15" s="107"/>
      <c r="KX15" s="107"/>
      <c r="KY15" s="107"/>
      <c r="KZ15" s="107"/>
      <c r="LA15" s="107"/>
      <c r="LB15" s="107"/>
      <c r="LC15" s="107"/>
      <c r="LD15" s="107"/>
      <c r="LE15" s="107"/>
      <c r="LF15" s="107"/>
      <c r="LG15" s="107"/>
      <c r="LH15" s="107"/>
      <c r="LI15" s="107"/>
      <c r="LJ15" s="107"/>
      <c r="LK15" s="107"/>
      <c r="LL15" s="107"/>
      <c r="LM15" s="107"/>
      <c r="LN15" s="107"/>
      <c r="LO15" s="107"/>
      <c r="LP15" s="107"/>
      <c r="LQ15" s="107"/>
      <c r="LR15" s="107"/>
      <c r="LS15" s="107"/>
      <c r="LT15" s="107"/>
      <c r="LU15" s="107"/>
      <c r="LV15" s="107"/>
      <c r="LW15" s="107"/>
      <c r="LX15" s="107"/>
      <c r="LY15" s="107"/>
      <c r="LZ15" s="107"/>
      <c r="MA15" s="107"/>
      <c r="MB15" s="107"/>
      <c r="MC15" s="107"/>
      <c r="MD15" s="107"/>
      <c r="ME15" s="107"/>
      <c r="MF15" s="107"/>
      <c r="MG15" s="107"/>
      <c r="MH15" s="107"/>
      <c r="MI15" s="107"/>
      <c r="MJ15" s="107"/>
      <c r="MK15" s="107"/>
      <c r="ML15" s="107"/>
      <c r="MM15" s="107"/>
      <c r="MN15" s="107"/>
      <c r="MO15" s="107"/>
      <c r="MP15" s="107"/>
      <c r="MQ15" s="107"/>
      <c r="MR15" s="107"/>
      <c r="MS15" s="107"/>
      <c r="MT15" s="107"/>
      <c r="MU15" s="107"/>
      <c r="MV15" s="107"/>
      <c r="MW15" s="107"/>
      <c r="MX15" s="107"/>
      <c r="MY15" s="107"/>
      <c r="MZ15" s="107"/>
      <c r="NA15" s="107"/>
      <c r="NB15" s="107"/>
      <c r="NC15" s="107"/>
      <c r="ND15" s="107"/>
      <c r="NE15" s="107"/>
      <c r="NF15" s="107"/>
      <c r="NG15" s="107"/>
      <c r="NH15" s="107"/>
      <c r="NI15" s="107"/>
      <c r="NJ15" s="107"/>
      <c r="NK15" s="107"/>
      <c r="NL15" s="107"/>
      <c r="NM15" s="107"/>
      <c r="NN15" s="107"/>
      <c r="NO15" s="107"/>
      <c r="NP15" s="107"/>
      <c r="NQ15" s="107"/>
      <c r="NR15" s="107"/>
      <c r="NS15" s="107"/>
      <c r="NT15" s="107"/>
      <c r="NU15" s="107"/>
      <c r="NV15" s="107"/>
      <c r="NW15" s="107"/>
      <c r="NX15" s="107"/>
      <c r="NY15" s="107"/>
      <c r="NZ15" s="107"/>
      <c r="OA15" s="107"/>
      <c r="OB15" s="107"/>
      <c r="OC15" s="107"/>
      <c r="OD15" s="107"/>
      <c r="OE15" s="107"/>
      <c r="OF15" s="107"/>
      <c r="OG15" s="107"/>
      <c r="OH15" s="107"/>
      <c r="OI15" s="107"/>
      <c r="OJ15" s="107"/>
      <c r="OK15" s="107"/>
      <c r="OL15" s="107"/>
      <c r="OM15" s="107"/>
      <c r="ON15" s="107"/>
      <c r="OO15" s="107"/>
      <c r="OP15" s="107"/>
      <c r="OQ15" s="107"/>
      <c r="OR15" s="107"/>
      <c r="OS15" s="107"/>
      <c r="OT15" s="107"/>
      <c r="OU15" s="107"/>
      <c r="OV15" s="107"/>
      <c r="OW15" s="107"/>
      <c r="OX15" s="107"/>
      <c r="OY15" s="107"/>
      <c r="OZ15" s="107"/>
      <c r="PA15" s="107"/>
      <c r="PB15" s="107"/>
      <c r="PC15" s="107"/>
      <c r="PD15" s="107"/>
      <c r="PE15" s="107"/>
      <c r="PF15" s="107"/>
      <c r="PG15" s="107"/>
      <c r="PH15" s="107"/>
      <c r="PI15" s="107"/>
      <c r="PJ15" s="107"/>
      <c r="PK15" s="107"/>
      <c r="PL15" s="107"/>
      <c r="PM15" s="107"/>
      <c r="PN15" s="107"/>
      <c r="PO15" s="107"/>
      <c r="PP15" s="107"/>
      <c r="PQ15" s="107"/>
      <c r="PR15" s="107"/>
      <c r="PS15" s="107"/>
      <c r="PT15" s="107"/>
      <c r="PU15" s="107"/>
      <c r="PV15" s="107"/>
      <c r="PW15" s="107"/>
      <c r="PX15" s="107"/>
      <c r="PY15" s="107"/>
      <c r="PZ15" s="107"/>
      <c r="QA15" s="107"/>
      <c r="QB15" s="107"/>
      <c r="QC15" s="107"/>
      <c r="QD15" s="107"/>
      <c r="QE15" s="107"/>
      <c r="QF15" s="107"/>
      <c r="QG15" s="107"/>
      <c r="QH15" s="107"/>
      <c r="QI15" s="107"/>
      <c r="QJ15" s="107"/>
      <c r="QK15" s="107"/>
      <c r="QL15" s="107"/>
      <c r="QM15" s="107"/>
      <c r="QN15" s="107"/>
      <c r="QO15" s="107"/>
      <c r="QP15" s="107"/>
      <c r="QQ15" s="107"/>
      <c r="QR15" s="107"/>
      <c r="QS15" s="107"/>
      <c r="QT15" s="107"/>
      <c r="QU15" s="107"/>
      <c r="QV15" s="107"/>
      <c r="QW15" s="107"/>
      <c r="QX15" s="107"/>
      <c r="QY15" s="107"/>
      <c r="QZ15" s="107"/>
      <c r="RA15" s="107"/>
      <c r="RB15" s="107"/>
      <c r="RC15" s="107"/>
      <c r="RD15" s="107"/>
      <c r="RE15" s="107"/>
      <c r="RF15" s="107"/>
      <c r="RG15" s="107"/>
      <c r="RH15" s="107"/>
      <c r="RI15" s="107"/>
      <c r="RJ15" s="107"/>
      <c r="RK15" s="107"/>
      <c r="RL15" s="107"/>
      <c r="RM15" s="107"/>
      <c r="RN15" s="107"/>
      <c r="RO15" s="107"/>
      <c r="RP15" s="107"/>
      <c r="RQ15" s="107"/>
      <c r="RR15" s="107"/>
      <c r="RS15" s="107"/>
      <c r="RT15" s="107"/>
      <c r="RU15" s="107"/>
      <c r="RV15" s="107"/>
      <c r="RW15" s="107"/>
      <c r="RX15" s="107"/>
      <c r="RY15" s="107"/>
      <c r="RZ15" s="107"/>
      <c r="SA15" s="107"/>
      <c r="SB15" s="107"/>
      <c r="SC15" s="107"/>
      <c r="SD15" s="107"/>
      <c r="SE15" s="107"/>
      <c r="SF15" s="107"/>
      <c r="SG15" s="107"/>
      <c r="SH15" s="107"/>
      <c r="SI15" s="107"/>
      <c r="SJ15" s="107"/>
      <c r="SK15" s="107"/>
      <c r="SL15" s="107"/>
      <c r="SM15" s="107"/>
      <c r="SN15" s="107"/>
      <c r="SO15" s="107"/>
      <c r="SP15" s="107"/>
      <c r="SQ15" s="107"/>
      <c r="SR15" s="107"/>
      <c r="SS15" s="107"/>
      <c r="ST15" s="107"/>
      <c r="SU15" s="107"/>
      <c r="SV15" s="107"/>
      <c r="SW15" s="107"/>
      <c r="SX15" s="107"/>
      <c r="SY15" s="107"/>
      <c r="SZ15" s="107"/>
      <c r="TA15" s="107"/>
      <c r="TB15" s="107"/>
      <c r="TC15" s="107"/>
      <c r="TD15" s="107"/>
      <c r="TE15" s="107"/>
      <c r="TF15" s="107"/>
      <c r="TG15" s="107"/>
      <c r="TH15" s="107"/>
      <c r="TI15" s="107"/>
      <c r="TJ15" s="107"/>
      <c r="TK15" s="107"/>
      <c r="TL15" s="107"/>
      <c r="TM15" s="107"/>
      <c r="TN15" s="107"/>
      <c r="TO15" s="107"/>
      <c r="TP15" s="107"/>
      <c r="TQ15" s="107"/>
      <c r="TR15" s="107"/>
      <c r="TS15" s="107"/>
      <c r="TT15" s="107"/>
      <c r="TU15" s="107"/>
      <c r="TV15" s="107"/>
      <c r="TW15" s="107"/>
      <c r="TX15" s="107"/>
      <c r="TY15" s="107"/>
      <c r="TZ15" s="107"/>
      <c r="UA15" s="107"/>
      <c r="UB15" s="107"/>
      <c r="UC15" s="107"/>
      <c r="UD15" s="107"/>
      <c r="UE15" s="107"/>
      <c r="UF15" s="107"/>
      <c r="UG15" s="107"/>
      <c r="UH15" s="107"/>
      <c r="UI15" s="107"/>
      <c r="UJ15" s="107"/>
      <c r="UK15" s="107"/>
      <c r="UL15" s="107"/>
      <c r="UM15" s="107"/>
      <c r="UN15" s="107"/>
      <c r="UO15" s="107"/>
      <c r="UP15" s="107"/>
      <c r="UQ15" s="107"/>
      <c r="UR15" s="107"/>
      <c r="US15" s="107"/>
      <c r="UT15" s="107"/>
      <c r="UU15" s="107"/>
      <c r="UV15" s="107"/>
      <c r="UW15" s="107"/>
      <c r="UX15" s="107"/>
      <c r="UY15" s="107"/>
      <c r="UZ15" s="107"/>
      <c r="VA15" s="107"/>
      <c r="VB15" s="107"/>
      <c r="VC15" s="107"/>
      <c r="VD15" s="107"/>
      <c r="VE15" s="107"/>
      <c r="VF15" s="107"/>
      <c r="VG15" s="107"/>
      <c r="VH15" s="107"/>
      <c r="VI15" s="107"/>
      <c r="VJ15" s="107"/>
      <c r="VK15" s="107"/>
      <c r="VL15" s="107"/>
      <c r="VM15" s="107"/>
      <c r="VN15" s="107"/>
      <c r="VO15" s="107"/>
      <c r="VP15" s="107"/>
      <c r="VQ15" s="107"/>
      <c r="VR15" s="107"/>
      <c r="VS15" s="107"/>
      <c r="VT15" s="107"/>
      <c r="VU15" s="107"/>
      <c r="VV15" s="107"/>
      <c r="VW15" s="107"/>
      <c r="VX15" s="107"/>
      <c r="VY15" s="107"/>
      <c r="VZ15" s="107"/>
      <c r="WA15" s="107"/>
      <c r="WB15" s="107"/>
      <c r="WC15" s="107"/>
      <c r="WD15" s="107"/>
      <c r="WE15" s="107"/>
      <c r="WF15" s="107"/>
      <c r="WG15" s="107"/>
      <c r="WH15" s="107"/>
      <c r="WI15" s="107"/>
      <c r="WJ15" s="107"/>
      <c r="WK15" s="107"/>
      <c r="WL15" s="107"/>
      <c r="WM15" s="107"/>
      <c r="WN15" s="107"/>
      <c r="WO15" s="107"/>
      <c r="WP15" s="107"/>
      <c r="WQ15" s="107"/>
      <c r="WR15" s="107"/>
      <c r="WS15" s="107"/>
      <c r="WT15" s="107"/>
      <c r="WU15" s="107"/>
      <c r="WV15" s="107"/>
      <c r="WW15" s="107"/>
      <c r="WX15" s="107"/>
      <c r="WY15" s="107"/>
      <c r="WZ15" s="107"/>
      <c r="XA15" s="107"/>
      <c r="XB15" s="107"/>
      <c r="XC15" s="107"/>
      <c r="XD15" s="107"/>
      <c r="XE15" s="107"/>
      <c r="XF15" s="107"/>
      <c r="XG15" s="107"/>
      <c r="XH15" s="107"/>
      <c r="XI15" s="107"/>
      <c r="XJ15" s="107"/>
      <c r="XK15" s="107"/>
      <c r="XL15" s="107"/>
      <c r="XM15" s="107"/>
      <c r="XN15" s="107"/>
      <c r="XO15" s="107"/>
      <c r="XP15" s="107"/>
      <c r="XQ15" s="107"/>
      <c r="XR15" s="107"/>
      <c r="XS15" s="107"/>
      <c r="XT15" s="107"/>
      <c r="XU15" s="107"/>
    </row>
    <row r="16" spans="1:645" s="111" customFormat="1" ht="39.950000000000003" customHeight="1" x14ac:dyDescent="0.2">
      <c r="A16" s="25" t="str">
        <f ca="1">IF((O16="X"),"■",IF(OR((O16&gt;=120),(O16="N/A")),"▲",IF(AND((O16&gt;=90),(O16&lt;120)),"►",IF(AND((O16&lt;90),(O16&gt;=0)),"◄",IF((O16&lt;0),"▼","")))))</f>
        <v>■</v>
      </c>
      <c r="B16" s="75" t="s">
        <v>72</v>
      </c>
      <c r="C16" s="75" t="s">
        <v>920</v>
      </c>
      <c r="D16" s="75" t="s">
        <v>74</v>
      </c>
      <c r="E16" s="75" t="s">
        <v>921</v>
      </c>
      <c r="F16" s="75" t="s">
        <v>30</v>
      </c>
      <c r="G16" s="141" t="s">
        <v>918</v>
      </c>
      <c r="H16" s="80" t="s">
        <v>922</v>
      </c>
      <c r="I16" s="80" t="s">
        <v>30</v>
      </c>
      <c r="J16" s="80"/>
      <c r="K16" s="76" t="e">
        <f>I16-J16</f>
        <v>#VALUE!</v>
      </c>
      <c r="L16" s="75" t="s">
        <v>519</v>
      </c>
      <c r="M16" s="204">
        <v>40177</v>
      </c>
      <c r="N16" s="204">
        <v>40694</v>
      </c>
      <c r="O16" s="251" t="str">
        <f ca="1">IF((N16="INDETERMINADO"),"N/A",IF((L16="ENCERRADO"),"X",(N16-TODAY())))</f>
        <v>X</v>
      </c>
      <c r="P16" s="80"/>
      <c r="Q16" s="80"/>
      <c r="R16" s="80"/>
      <c r="S16" s="80"/>
      <c r="T16" s="80"/>
      <c r="U16" s="80"/>
      <c r="V16" s="167" t="str">
        <f>HYPERLINK("www.emater.df.gov.br","VISUALIZAR")</f>
        <v>VISUALIZAR</v>
      </c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7"/>
      <c r="DP16" s="107"/>
      <c r="DQ16" s="107"/>
      <c r="DR16" s="107"/>
      <c r="DS16" s="107"/>
      <c r="DT16" s="107"/>
      <c r="DU16" s="107"/>
      <c r="DV16" s="107"/>
      <c r="DW16" s="107"/>
      <c r="DX16" s="107"/>
      <c r="DY16" s="107"/>
      <c r="DZ16" s="107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7"/>
      <c r="EL16" s="107"/>
      <c r="EM16" s="107"/>
      <c r="EN16" s="107"/>
      <c r="EO16" s="107"/>
      <c r="EP16" s="107"/>
      <c r="EQ16" s="107"/>
      <c r="ER16" s="107"/>
      <c r="ES16" s="107"/>
      <c r="ET16" s="107"/>
      <c r="EU16" s="107"/>
      <c r="EV16" s="107"/>
      <c r="EW16" s="107"/>
      <c r="EX16" s="107"/>
      <c r="EY16" s="107"/>
      <c r="EZ16" s="107"/>
      <c r="FA16" s="107"/>
      <c r="FB16" s="107"/>
      <c r="FC16" s="107"/>
      <c r="FD16" s="107"/>
      <c r="FE16" s="107"/>
      <c r="FF16" s="107"/>
      <c r="FG16" s="107"/>
      <c r="FH16" s="107"/>
      <c r="FI16" s="107"/>
      <c r="FJ16" s="107"/>
      <c r="FK16" s="107"/>
      <c r="FL16" s="107"/>
      <c r="FM16" s="107"/>
      <c r="FN16" s="107"/>
      <c r="FO16" s="107"/>
      <c r="FP16" s="107"/>
      <c r="FQ16" s="107"/>
      <c r="FR16" s="107"/>
      <c r="FS16" s="107"/>
      <c r="FT16" s="107"/>
      <c r="FU16" s="107"/>
      <c r="FV16" s="107"/>
      <c r="FW16" s="107"/>
      <c r="FX16" s="107"/>
      <c r="FY16" s="107"/>
      <c r="FZ16" s="107"/>
      <c r="GA16" s="107"/>
      <c r="GB16" s="107"/>
      <c r="GC16" s="107"/>
      <c r="GD16" s="107"/>
      <c r="GE16" s="107"/>
      <c r="GF16" s="107"/>
      <c r="GG16" s="107"/>
      <c r="GH16" s="107"/>
      <c r="GI16" s="107"/>
      <c r="GJ16" s="107"/>
      <c r="GK16" s="107"/>
      <c r="GL16" s="107"/>
      <c r="GM16" s="107"/>
      <c r="GN16" s="107"/>
      <c r="GO16" s="107"/>
      <c r="GP16" s="107"/>
      <c r="GQ16" s="107"/>
      <c r="GR16" s="107"/>
      <c r="GS16" s="107"/>
      <c r="GT16" s="107"/>
      <c r="GU16" s="107"/>
      <c r="GV16" s="107"/>
      <c r="GW16" s="107"/>
      <c r="GX16" s="107"/>
      <c r="GY16" s="107"/>
      <c r="GZ16" s="107"/>
      <c r="HA16" s="107"/>
      <c r="HB16" s="107"/>
      <c r="HC16" s="107"/>
      <c r="HD16" s="107"/>
      <c r="HE16" s="107"/>
      <c r="HF16" s="107"/>
      <c r="HG16" s="107"/>
      <c r="HH16" s="107"/>
      <c r="HI16" s="107"/>
      <c r="HJ16" s="107"/>
      <c r="HK16" s="107"/>
      <c r="HL16" s="107"/>
      <c r="HM16" s="107"/>
      <c r="HN16" s="107"/>
      <c r="HO16" s="107"/>
      <c r="HP16" s="107"/>
      <c r="HQ16" s="107"/>
      <c r="HR16" s="107"/>
      <c r="HS16" s="107"/>
      <c r="HT16" s="107"/>
      <c r="HU16" s="107"/>
      <c r="HV16" s="107"/>
      <c r="HW16" s="107"/>
      <c r="HX16" s="107"/>
      <c r="HY16" s="107"/>
      <c r="HZ16" s="107"/>
      <c r="IA16" s="107"/>
      <c r="IB16" s="107"/>
      <c r="IC16" s="107"/>
      <c r="ID16" s="107"/>
      <c r="IE16" s="107"/>
      <c r="IF16" s="107"/>
      <c r="IG16" s="107"/>
      <c r="IH16" s="107"/>
      <c r="II16" s="107"/>
      <c r="IJ16" s="107"/>
      <c r="IK16" s="107"/>
      <c r="IL16" s="107"/>
      <c r="IM16" s="107"/>
      <c r="IN16" s="107"/>
      <c r="IO16" s="107"/>
      <c r="IP16" s="107"/>
      <c r="IQ16" s="107"/>
      <c r="IR16" s="107"/>
      <c r="IS16" s="107"/>
      <c r="IT16" s="107"/>
      <c r="IU16" s="107"/>
      <c r="IV16" s="107"/>
      <c r="IW16" s="107"/>
      <c r="IX16" s="107"/>
      <c r="IY16" s="107"/>
      <c r="IZ16" s="107"/>
      <c r="JA16" s="107"/>
      <c r="JB16" s="107"/>
      <c r="JC16" s="107"/>
      <c r="JD16" s="107"/>
      <c r="JE16" s="107"/>
      <c r="JF16" s="107"/>
      <c r="JG16" s="107"/>
      <c r="JH16" s="107"/>
      <c r="JI16" s="107"/>
      <c r="JJ16" s="107"/>
      <c r="JK16" s="107"/>
      <c r="JL16" s="107"/>
      <c r="JM16" s="107"/>
      <c r="JN16" s="107"/>
      <c r="JO16" s="107"/>
      <c r="JP16" s="107"/>
      <c r="JQ16" s="107"/>
      <c r="JR16" s="107"/>
      <c r="JS16" s="107"/>
      <c r="JT16" s="107"/>
      <c r="JU16" s="107"/>
      <c r="JV16" s="107"/>
      <c r="JW16" s="107"/>
      <c r="JX16" s="107"/>
      <c r="JY16" s="107"/>
      <c r="JZ16" s="107"/>
      <c r="KA16" s="107"/>
      <c r="KB16" s="107"/>
      <c r="KC16" s="107"/>
      <c r="KD16" s="107"/>
      <c r="KE16" s="107"/>
      <c r="KF16" s="107"/>
      <c r="KG16" s="107"/>
      <c r="KH16" s="107"/>
      <c r="KI16" s="107"/>
      <c r="KJ16" s="107"/>
      <c r="KK16" s="107"/>
      <c r="KL16" s="107"/>
      <c r="KM16" s="107"/>
      <c r="KN16" s="107"/>
      <c r="KO16" s="107"/>
      <c r="KP16" s="107"/>
      <c r="KQ16" s="107"/>
      <c r="KR16" s="107"/>
      <c r="KS16" s="107"/>
      <c r="KT16" s="107"/>
      <c r="KU16" s="107"/>
      <c r="KV16" s="107"/>
      <c r="KW16" s="107"/>
      <c r="KX16" s="107"/>
      <c r="KY16" s="107"/>
      <c r="KZ16" s="107"/>
      <c r="LA16" s="107"/>
      <c r="LB16" s="107"/>
      <c r="LC16" s="107"/>
      <c r="LD16" s="107"/>
      <c r="LE16" s="107"/>
      <c r="LF16" s="107"/>
      <c r="LG16" s="107"/>
      <c r="LH16" s="107"/>
      <c r="LI16" s="107"/>
      <c r="LJ16" s="107"/>
      <c r="LK16" s="107"/>
      <c r="LL16" s="107"/>
      <c r="LM16" s="107"/>
      <c r="LN16" s="107"/>
      <c r="LO16" s="107"/>
      <c r="LP16" s="107"/>
      <c r="LQ16" s="107"/>
      <c r="LR16" s="107"/>
      <c r="LS16" s="107"/>
      <c r="LT16" s="107"/>
      <c r="LU16" s="107"/>
      <c r="LV16" s="107"/>
      <c r="LW16" s="107"/>
      <c r="LX16" s="107"/>
      <c r="LY16" s="107"/>
      <c r="LZ16" s="107"/>
      <c r="MA16" s="107"/>
      <c r="MB16" s="107"/>
      <c r="MC16" s="107"/>
      <c r="MD16" s="107"/>
      <c r="ME16" s="107"/>
      <c r="MF16" s="107"/>
      <c r="MG16" s="107"/>
      <c r="MH16" s="107"/>
      <c r="MI16" s="107"/>
      <c r="MJ16" s="107"/>
      <c r="MK16" s="107"/>
      <c r="ML16" s="107"/>
      <c r="MM16" s="107"/>
      <c r="MN16" s="107"/>
      <c r="MO16" s="107"/>
      <c r="MP16" s="107"/>
      <c r="MQ16" s="107"/>
      <c r="MR16" s="107"/>
      <c r="MS16" s="107"/>
      <c r="MT16" s="107"/>
      <c r="MU16" s="107"/>
      <c r="MV16" s="107"/>
      <c r="MW16" s="107"/>
      <c r="MX16" s="107"/>
      <c r="MY16" s="107"/>
      <c r="MZ16" s="107"/>
      <c r="NA16" s="107"/>
      <c r="NB16" s="107"/>
      <c r="NC16" s="107"/>
      <c r="ND16" s="107"/>
      <c r="NE16" s="107"/>
      <c r="NF16" s="107"/>
      <c r="NG16" s="107"/>
      <c r="NH16" s="107"/>
      <c r="NI16" s="107"/>
      <c r="NJ16" s="107"/>
      <c r="NK16" s="107"/>
      <c r="NL16" s="107"/>
      <c r="NM16" s="107"/>
      <c r="NN16" s="107"/>
      <c r="NO16" s="107"/>
      <c r="NP16" s="107"/>
      <c r="NQ16" s="107"/>
      <c r="NR16" s="107"/>
      <c r="NS16" s="107"/>
      <c r="NT16" s="107"/>
      <c r="NU16" s="107"/>
      <c r="NV16" s="107"/>
      <c r="NW16" s="107"/>
      <c r="NX16" s="107"/>
      <c r="NY16" s="107"/>
      <c r="NZ16" s="107"/>
      <c r="OA16" s="107"/>
      <c r="OB16" s="107"/>
      <c r="OC16" s="107"/>
      <c r="OD16" s="107"/>
      <c r="OE16" s="107"/>
      <c r="OF16" s="107"/>
      <c r="OG16" s="107"/>
      <c r="OH16" s="107"/>
      <c r="OI16" s="107"/>
      <c r="OJ16" s="107"/>
      <c r="OK16" s="107"/>
      <c r="OL16" s="107"/>
      <c r="OM16" s="107"/>
      <c r="ON16" s="107"/>
      <c r="OO16" s="107"/>
      <c r="OP16" s="107"/>
      <c r="OQ16" s="107"/>
      <c r="OR16" s="107"/>
      <c r="OS16" s="107"/>
      <c r="OT16" s="107"/>
      <c r="OU16" s="107"/>
      <c r="OV16" s="107"/>
      <c r="OW16" s="107"/>
      <c r="OX16" s="107"/>
      <c r="OY16" s="107"/>
      <c r="OZ16" s="107"/>
      <c r="PA16" s="107"/>
      <c r="PB16" s="107"/>
      <c r="PC16" s="107"/>
      <c r="PD16" s="107"/>
      <c r="PE16" s="107"/>
      <c r="PF16" s="107"/>
      <c r="PG16" s="107"/>
      <c r="PH16" s="107"/>
      <c r="PI16" s="107"/>
      <c r="PJ16" s="107"/>
      <c r="PK16" s="107"/>
      <c r="PL16" s="107"/>
      <c r="PM16" s="107"/>
      <c r="PN16" s="107"/>
      <c r="PO16" s="107"/>
      <c r="PP16" s="107"/>
      <c r="PQ16" s="107"/>
      <c r="PR16" s="107"/>
      <c r="PS16" s="107"/>
      <c r="PT16" s="107"/>
      <c r="PU16" s="107"/>
      <c r="PV16" s="107"/>
      <c r="PW16" s="107"/>
      <c r="PX16" s="107"/>
      <c r="PY16" s="107"/>
      <c r="PZ16" s="107"/>
      <c r="QA16" s="107"/>
      <c r="QB16" s="107"/>
      <c r="QC16" s="107"/>
      <c r="QD16" s="107"/>
      <c r="QE16" s="107"/>
      <c r="QF16" s="107"/>
      <c r="QG16" s="107"/>
      <c r="QH16" s="107"/>
      <c r="QI16" s="107"/>
      <c r="QJ16" s="107"/>
      <c r="QK16" s="107"/>
      <c r="QL16" s="107"/>
      <c r="QM16" s="107"/>
      <c r="QN16" s="107"/>
      <c r="QO16" s="107"/>
      <c r="QP16" s="107"/>
      <c r="QQ16" s="107"/>
      <c r="QR16" s="107"/>
      <c r="QS16" s="107"/>
      <c r="QT16" s="107"/>
      <c r="QU16" s="107"/>
      <c r="QV16" s="107"/>
      <c r="QW16" s="107"/>
      <c r="QX16" s="107"/>
      <c r="QY16" s="107"/>
      <c r="QZ16" s="107"/>
      <c r="RA16" s="107"/>
      <c r="RB16" s="107"/>
      <c r="RC16" s="107"/>
      <c r="RD16" s="107"/>
      <c r="RE16" s="107"/>
      <c r="RF16" s="107"/>
      <c r="RG16" s="107"/>
      <c r="RH16" s="107"/>
      <c r="RI16" s="107"/>
      <c r="RJ16" s="107"/>
      <c r="RK16" s="107"/>
      <c r="RL16" s="107"/>
      <c r="RM16" s="107"/>
      <c r="RN16" s="107"/>
      <c r="RO16" s="107"/>
      <c r="RP16" s="107"/>
      <c r="RQ16" s="107"/>
      <c r="RR16" s="107"/>
      <c r="RS16" s="107"/>
      <c r="RT16" s="107"/>
      <c r="RU16" s="107"/>
      <c r="RV16" s="107"/>
      <c r="RW16" s="107"/>
      <c r="RX16" s="107"/>
      <c r="RY16" s="107"/>
      <c r="RZ16" s="107"/>
      <c r="SA16" s="107"/>
      <c r="SB16" s="107"/>
      <c r="SC16" s="107"/>
      <c r="SD16" s="107"/>
      <c r="SE16" s="107"/>
      <c r="SF16" s="107"/>
      <c r="SG16" s="107"/>
      <c r="SH16" s="107"/>
      <c r="SI16" s="107"/>
      <c r="SJ16" s="107"/>
      <c r="SK16" s="107"/>
      <c r="SL16" s="107"/>
      <c r="SM16" s="107"/>
      <c r="SN16" s="107"/>
      <c r="SO16" s="107"/>
      <c r="SP16" s="107"/>
      <c r="SQ16" s="107"/>
      <c r="SR16" s="107"/>
      <c r="SS16" s="107"/>
      <c r="ST16" s="107"/>
      <c r="SU16" s="107"/>
      <c r="SV16" s="107"/>
      <c r="SW16" s="107"/>
      <c r="SX16" s="107"/>
      <c r="SY16" s="107"/>
      <c r="SZ16" s="107"/>
      <c r="TA16" s="107"/>
      <c r="TB16" s="107"/>
      <c r="TC16" s="107"/>
      <c r="TD16" s="107"/>
      <c r="TE16" s="107"/>
      <c r="TF16" s="107"/>
      <c r="TG16" s="107"/>
      <c r="TH16" s="107"/>
      <c r="TI16" s="107"/>
      <c r="TJ16" s="107"/>
      <c r="TK16" s="107"/>
      <c r="TL16" s="107"/>
      <c r="TM16" s="107"/>
      <c r="TN16" s="107"/>
      <c r="TO16" s="107"/>
      <c r="TP16" s="107"/>
      <c r="TQ16" s="107"/>
      <c r="TR16" s="107"/>
      <c r="TS16" s="107"/>
      <c r="TT16" s="107"/>
      <c r="TU16" s="107"/>
      <c r="TV16" s="107"/>
      <c r="TW16" s="107"/>
      <c r="TX16" s="107"/>
      <c r="TY16" s="107"/>
      <c r="TZ16" s="107"/>
      <c r="UA16" s="107"/>
      <c r="UB16" s="107"/>
      <c r="UC16" s="107"/>
      <c r="UD16" s="107"/>
      <c r="UE16" s="107"/>
      <c r="UF16" s="107"/>
      <c r="UG16" s="107"/>
      <c r="UH16" s="107"/>
      <c r="UI16" s="107"/>
      <c r="UJ16" s="107"/>
      <c r="UK16" s="107"/>
      <c r="UL16" s="107"/>
      <c r="UM16" s="107"/>
      <c r="UN16" s="107"/>
      <c r="UO16" s="107"/>
      <c r="UP16" s="107"/>
      <c r="UQ16" s="107"/>
      <c r="UR16" s="107"/>
      <c r="US16" s="107"/>
      <c r="UT16" s="107"/>
      <c r="UU16" s="107"/>
      <c r="UV16" s="107"/>
      <c r="UW16" s="107"/>
      <c r="UX16" s="107"/>
      <c r="UY16" s="107"/>
      <c r="UZ16" s="107"/>
      <c r="VA16" s="107"/>
      <c r="VB16" s="107"/>
      <c r="VC16" s="107"/>
      <c r="VD16" s="107"/>
      <c r="VE16" s="107"/>
      <c r="VF16" s="107"/>
      <c r="VG16" s="107"/>
      <c r="VH16" s="107"/>
      <c r="VI16" s="107"/>
      <c r="VJ16" s="107"/>
      <c r="VK16" s="107"/>
      <c r="VL16" s="107"/>
      <c r="VM16" s="107"/>
      <c r="VN16" s="107"/>
      <c r="VO16" s="107"/>
      <c r="VP16" s="107"/>
      <c r="VQ16" s="107"/>
      <c r="VR16" s="107"/>
      <c r="VS16" s="107"/>
      <c r="VT16" s="107"/>
      <c r="VU16" s="107"/>
      <c r="VV16" s="107"/>
      <c r="VW16" s="107"/>
      <c r="VX16" s="107"/>
      <c r="VY16" s="107"/>
      <c r="VZ16" s="107"/>
      <c r="WA16" s="107"/>
      <c r="WB16" s="107"/>
      <c r="WC16" s="107"/>
      <c r="WD16" s="107"/>
      <c r="WE16" s="107"/>
      <c r="WF16" s="107"/>
      <c r="WG16" s="107"/>
      <c r="WH16" s="107"/>
      <c r="WI16" s="107"/>
      <c r="WJ16" s="107"/>
      <c r="WK16" s="107"/>
      <c r="WL16" s="107"/>
      <c r="WM16" s="107"/>
      <c r="WN16" s="107"/>
      <c r="WO16" s="107"/>
      <c r="WP16" s="107"/>
      <c r="WQ16" s="107"/>
      <c r="WR16" s="107"/>
      <c r="WS16" s="107"/>
      <c r="WT16" s="107"/>
      <c r="WU16" s="107"/>
      <c r="WV16" s="107"/>
      <c r="WW16" s="107"/>
      <c r="WX16" s="107"/>
      <c r="WY16" s="107"/>
      <c r="WZ16" s="107"/>
      <c r="XA16" s="107"/>
      <c r="XB16" s="107"/>
      <c r="XC16" s="107"/>
      <c r="XD16" s="107"/>
      <c r="XE16" s="107"/>
      <c r="XF16" s="107"/>
      <c r="XG16" s="107"/>
      <c r="XH16" s="107"/>
      <c r="XI16" s="107"/>
      <c r="XJ16" s="107"/>
      <c r="XK16" s="107"/>
      <c r="XL16" s="107"/>
      <c r="XM16" s="107"/>
      <c r="XN16" s="107"/>
      <c r="XO16" s="107"/>
      <c r="XP16" s="107"/>
      <c r="XQ16" s="107"/>
      <c r="XR16" s="107"/>
      <c r="XS16" s="107"/>
      <c r="XT16" s="107"/>
      <c r="XU16" s="107"/>
    </row>
    <row r="17" spans="1:645" s="111" customFormat="1" ht="39.950000000000003" customHeight="1" x14ac:dyDescent="0.2">
      <c r="A17" s="102" t="str">
        <f ca="1">IF((O17="X"),"■",IF(OR((O17&gt;=120),(O17="N/A")),"▲",IF(AND((O17&gt;=90),(O17&lt;120)),"►",IF(AND((O17&lt;90),(O17&gt;=0)),"◄",IF((O17&lt;0),"▼","")))))</f>
        <v>■</v>
      </c>
      <c r="B17" s="75" t="s">
        <v>72</v>
      </c>
      <c r="C17" s="75" t="s">
        <v>923</v>
      </c>
      <c r="D17" s="75" t="s">
        <v>74</v>
      </c>
      <c r="E17" s="75" t="s">
        <v>924</v>
      </c>
      <c r="F17" s="75" t="s">
        <v>30</v>
      </c>
      <c r="G17" s="141" t="s">
        <v>918</v>
      </c>
      <c r="H17" s="81" t="s">
        <v>925</v>
      </c>
      <c r="I17" s="76" t="s">
        <v>30</v>
      </c>
      <c r="J17" s="76"/>
      <c r="K17" s="76" t="e">
        <f>I17-J17</f>
        <v>#VALUE!</v>
      </c>
      <c r="L17" s="75" t="s">
        <v>519</v>
      </c>
      <c r="M17" s="84">
        <v>39813</v>
      </c>
      <c r="N17" s="84">
        <v>40846</v>
      </c>
      <c r="O17" s="251" t="str">
        <f ca="1">IF((N17="INDETERMINADO"),"N/A",IF((L17="ENCERRADO"),"X",(N17-TODAY())))</f>
        <v>X</v>
      </c>
      <c r="P17" s="75"/>
      <c r="Q17" s="82"/>
      <c r="R17" s="75"/>
      <c r="S17" s="75"/>
      <c r="T17" s="75"/>
      <c r="U17" s="75"/>
      <c r="V17" s="167" t="str">
        <f>HYPERLINK("www.emater.df.gov.br","VISUALIZAR")</f>
        <v>VISUALIZAR</v>
      </c>
      <c r="W17" s="82" t="s">
        <v>1162</v>
      </c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7"/>
      <c r="DP17" s="107"/>
      <c r="DQ17" s="107"/>
      <c r="DR17" s="107"/>
      <c r="DS17" s="107"/>
      <c r="DT17" s="107"/>
      <c r="DU17" s="107"/>
      <c r="DV17" s="107"/>
      <c r="DW17" s="107"/>
      <c r="DX17" s="107"/>
      <c r="DY17" s="107"/>
      <c r="DZ17" s="107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7"/>
      <c r="EL17" s="107"/>
      <c r="EM17" s="107"/>
      <c r="EN17" s="107"/>
      <c r="EO17" s="107"/>
      <c r="EP17" s="107"/>
      <c r="EQ17" s="107"/>
      <c r="ER17" s="107"/>
      <c r="ES17" s="107"/>
      <c r="ET17" s="107"/>
      <c r="EU17" s="107"/>
      <c r="EV17" s="107"/>
      <c r="EW17" s="107"/>
      <c r="EX17" s="107"/>
      <c r="EY17" s="107"/>
      <c r="EZ17" s="107"/>
      <c r="FA17" s="107"/>
      <c r="FB17" s="107"/>
      <c r="FC17" s="107"/>
      <c r="FD17" s="107"/>
      <c r="FE17" s="107"/>
      <c r="FF17" s="107"/>
      <c r="FG17" s="107"/>
      <c r="FH17" s="107"/>
      <c r="FI17" s="107"/>
      <c r="FJ17" s="107"/>
      <c r="FK17" s="107"/>
      <c r="FL17" s="107"/>
      <c r="FM17" s="107"/>
      <c r="FN17" s="107"/>
      <c r="FO17" s="107"/>
      <c r="FP17" s="107"/>
      <c r="FQ17" s="107"/>
      <c r="FR17" s="107"/>
      <c r="FS17" s="107"/>
      <c r="FT17" s="107"/>
      <c r="FU17" s="107"/>
      <c r="FV17" s="107"/>
      <c r="FW17" s="107"/>
      <c r="FX17" s="107"/>
      <c r="FY17" s="107"/>
      <c r="FZ17" s="107"/>
      <c r="GA17" s="107"/>
      <c r="GB17" s="107"/>
      <c r="GC17" s="107"/>
      <c r="GD17" s="107"/>
      <c r="GE17" s="107"/>
      <c r="GF17" s="107"/>
      <c r="GG17" s="107"/>
      <c r="GH17" s="107"/>
      <c r="GI17" s="107"/>
      <c r="GJ17" s="107"/>
      <c r="GK17" s="107"/>
      <c r="GL17" s="107"/>
      <c r="GM17" s="107"/>
      <c r="GN17" s="107"/>
      <c r="GO17" s="107"/>
      <c r="GP17" s="107"/>
      <c r="GQ17" s="107"/>
      <c r="GR17" s="107"/>
      <c r="GS17" s="107"/>
      <c r="GT17" s="107"/>
      <c r="GU17" s="107"/>
      <c r="GV17" s="107"/>
      <c r="GW17" s="107"/>
      <c r="GX17" s="107"/>
      <c r="GY17" s="107"/>
      <c r="GZ17" s="107"/>
      <c r="HA17" s="107"/>
      <c r="HB17" s="107"/>
      <c r="HC17" s="107"/>
      <c r="HD17" s="107"/>
      <c r="HE17" s="107"/>
      <c r="HF17" s="107"/>
      <c r="HG17" s="107"/>
      <c r="HH17" s="107"/>
      <c r="HI17" s="107"/>
      <c r="HJ17" s="107"/>
      <c r="HK17" s="107"/>
      <c r="HL17" s="107"/>
      <c r="HM17" s="107"/>
      <c r="HN17" s="107"/>
      <c r="HO17" s="107"/>
      <c r="HP17" s="107"/>
      <c r="HQ17" s="107"/>
      <c r="HR17" s="107"/>
      <c r="HS17" s="107"/>
      <c r="HT17" s="107"/>
      <c r="HU17" s="107"/>
      <c r="HV17" s="107"/>
      <c r="HW17" s="107"/>
      <c r="HX17" s="107"/>
      <c r="HY17" s="107"/>
      <c r="HZ17" s="107"/>
      <c r="IA17" s="107"/>
      <c r="IB17" s="107"/>
      <c r="IC17" s="107"/>
      <c r="ID17" s="107"/>
      <c r="IE17" s="107"/>
      <c r="IF17" s="107"/>
      <c r="IG17" s="107"/>
      <c r="IH17" s="107"/>
      <c r="II17" s="107"/>
      <c r="IJ17" s="107"/>
      <c r="IK17" s="107"/>
      <c r="IL17" s="107"/>
      <c r="IM17" s="107"/>
      <c r="IN17" s="107"/>
      <c r="IO17" s="107"/>
      <c r="IP17" s="107"/>
      <c r="IQ17" s="107"/>
      <c r="IR17" s="107"/>
      <c r="IS17" s="107"/>
      <c r="IT17" s="107"/>
      <c r="IU17" s="107"/>
      <c r="IV17" s="107"/>
      <c r="IW17" s="107"/>
      <c r="IX17" s="107"/>
      <c r="IY17" s="107"/>
      <c r="IZ17" s="107"/>
      <c r="JA17" s="107"/>
      <c r="JB17" s="107"/>
      <c r="JC17" s="107"/>
      <c r="JD17" s="107"/>
      <c r="JE17" s="107"/>
      <c r="JF17" s="107"/>
      <c r="JG17" s="107"/>
      <c r="JH17" s="107"/>
      <c r="JI17" s="107"/>
      <c r="JJ17" s="107"/>
      <c r="JK17" s="107"/>
      <c r="JL17" s="107"/>
      <c r="JM17" s="107"/>
      <c r="JN17" s="107"/>
      <c r="JO17" s="107"/>
      <c r="JP17" s="107"/>
      <c r="JQ17" s="107"/>
      <c r="JR17" s="107"/>
      <c r="JS17" s="107"/>
      <c r="JT17" s="107"/>
      <c r="JU17" s="107"/>
      <c r="JV17" s="107"/>
      <c r="JW17" s="107"/>
      <c r="JX17" s="107"/>
      <c r="JY17" s="107"/>
      <c r="JZ17" s="107"/>
      <c r="KA17" s="107"/>
      <c r="KB17" s="107"/>
      <c r="KC17" s="107"/>
      <c r="KD17" s="107"/>
      <c r="KE17" s="107"/>
      <c r="KF17" s="107"/>
      <c r="KG17" s="107"/>
      <c r="KH17" s="107"/>
      <c r="KI17" s="107"/>
      <c r="KJ17" s="107"/>
      <c r="KK17" s="107"/>
      <c r="KL17" s="107"/>
      <c r="KM17" s="107"/>
      <c r="KN17" s="107"/>
      <c r="KO17" s="107"/>
      <c r="KP17" s="107"/>
      <c r="KQ17" s="107"/>
      <c r="KR17" s="107"/>
      <c r="KS17" s="107"/>
      <c r="KT17" s="107"/>
      <c r="KU17" s="107"/>
      <c r="KV17" s="107"/>
      <c r="KW17" s="107"/>
      <c r="KX17" s="107"/>
      <c r="KY17" s="107"/>
      <c r="KZ17" s="107"/>
      <c r="LA17" s="107"/>
      <c r="LB17" s="107"/>
      <c r="LC17" s="107"/>
      <c r="LD17" s="107"/>
      <c r="LE17" s="107"/>
      <c r="LF17" s="107"/>
      <c r="LG17" s="107"/>
      <c r="LH17" s="107"/>
      <c r="LI17" s="107"/>
      <c r="LJ17" s="107"/>
      <c r="LK17" s="107"/>
      <c r="LL17" s="107"/>
      <c r="LM17" s="107"/>
      <c r="LN17" s="107"/>
      <c r="LO17" s="107"/>
      <c r="LP17" s="107"/>
      <c r="LQ17" s="107"/>
      <c r="LR17" s="107"/>
      <c r="LS17" s="107"/>
      <c r="LT17" s="107"/>
      <c r="LU17" s="107"/>
      <c r="LV17" s="107"/>
      <c r="LW17" s="107"/>
      <c r="LX17" s="107"/>
      <c r="LY17" s="107"/>
      <c r="LZ17" s="107"/>
      <c r="MA17" s="107"/>
      <c r="MB17" s="107"/>
      <c r="MC17" s="107"/>
      <c r="MD17" s="107"/>
      <c r="ME17" s="107"/>
      <c r="MF17" s="107"/>
      <c r="MG17" s="107"/>
      <c r="MH17" s="107"/>
      <c r="MI17" s="107"/>
      <c r="MJ17" s="107"/>
      <c r="MK17" s="107"/>
      <c r="ML17" s="107"/>
      <c r="MM17" s="107"/>
      <c r="MN17" s="107"/>
      <c r="MO17" s="107"/>
      <c r="MP17" s="107"/>
      <c r="MQ17" s="107"/>
      <c r="MR17" s="107"/>
      <c r="MS17" s="107"/>
      <c r="MT17" s="107"/>
      <c r="MU17" s="107"/>
      <c r="MV17" s="107"/>
      <c r="MW17" s="107"/>
      <c r="MX17" s="107"/>
      <c r="MY17" s="107"/>
      <c r="MZ17" s="107"/>
      <c r="NA17" s="107"/>
      <c r="NB17" s="107"/>
      <c r="NC17" s="107"/>
      <c r="ND17" s="107"/>
      <c r="NE17" s="107"/>
      <c r="NF17" s="107"/>
      <c r="NG17" s="107"/>
      <c r="NH17" s="107"/>
      <c r="NI17" s="107"/>
      <c r="NJ17" s="107"/>
      <c r="NK17" s="107"/>
      <c r="NL17" s="107"/>
      <c r="NM17" s="107"/>
      <c r="NN17" s="107"/>
      <c r="NO17" s="107"/>
      <c r="NP17" s="107"/>
      <c r="NQ17" s="107"/>
      <c r="NR17" s="107"/>
      <c r="NS17" s="107"/>
      <c r="NT17" s="107"/>
      <c r="NU17" s="107"/>
      <c r="NV17" s="107"/>
      <c r="NW17" s="107"/>
      <c r="NX17" s="107"/>
      <c r="NY17" s="107"/>
      <c r="NZ17" s="107"/>
      <c r="OA17" s="107"/>
      <c r="OB17" s="107"/>
      <c r="OC17" s="107"/>
      <c r="OD17" s="107"/>
      <c r="OE17" s="107"/>
      <c r="OF17" s="107"/>
      <c r="OG17" s="107"/>
      <c r="OH17" s="107"/>
      <c r="OI17" s="107"/>
      <c r="OJ17" s="107"/>
      <c r="OK17" s="107"/>
      <c r="OL17" s="107"/>
      <c r="OM17" s="107"/>
      <c r="ON17" s="107"/>
      <c r="OO17" s="107"/>
      <c r="OP17" s="107"/>
      <c r="OQ17" s="107"/>
      <c r="OR17" s="107"/>
      <c r="OS17" s="107"/>
      <c r="OT17" s="107"/>
      <c r="OU17" s="107"/>
      <c r="OV17" s="107"/>
      <c r="OW17" s="107"/>
      <c r="OX17" s="107"/>
      <c r="OY17" s="107"/>
      <c r="OZ17" s="107"/>
      <c r="PA17" s="107"/>
      <c r="PB17" s="107"/>
      <c r="PC17" s="107"/>
      <c r="PD17" s="107"/>
      <c r="PE17" s="107"/>
      <c r="PF17" s="107"/>
      <c r="PG17" s="107"/>
      <c r="PH17" s="107"/>
      <c r="PI17" s="107"/>
      <c r="PJ17" s="107"/>
      <c r="PK17" s="107"/>
      <c r="PL17" s="107"/>
      <c r="PM17" s="107"/>
      <c r="PN17" s="107"/>
      <c r="PO17" s="107"/>
      <c r="PP17" s="107"/>
      <c r="PQ17" s="107"/>
      <c r="PR17" s="107"/>
      <c r="PS17" s="107"/>
      <c r="PT17" s="107"/>
      <c r="PU17" s="107"/>
      <c r="PV17" s="107"/>
      <c r="PW17" s="107"/>
      <c r="PX17" s="107"/>
      <c r="PY17" s="107"/>
      <c r="PZ17" s="107"/>
      <c r="QA17" s="107"/>
      <c r="QB17" s="107"/>
      <c r="QC17" s="107"/>
      <c r="QD17" s="107"/>
      <c r="QE17" s="107"/>
      <c r="QF17" s="107"/>
      <c r="QG17" s="107"/>
      <c r="QH17" s="107"/>
      <c r="QI17" s="107"/>
      <c r="QJ17" s="107"/>
      <c r="QK17" s="107"/>
      <c r="QL17" s="107"/>
      <c r="QM17" s="107"/>
      <c r="QN17" s="107"/>
      <c r="QO17" s="107"/>
      <c r="QP17" s="107"/>
      <c r="QQ17" s="107"/>
      <c r="QR17" s="107"/>
      <c r="QS17" s="107"/>
      <c r="QT17" s="107"/>
      <c r="QU17" s="107"/>
      <c r="QV17" s="107"/>
      <c r="QW17" s="107"/>
      <c r="QX17" s="107"/>
      <c r="QY17" s="107"/>
      <c r="QZ17" s="107"/>
      <c r="RA17" s="107"/>
      <c r="RB17" s="107"/>
      <c r="RC17" s="107"/>
      <c r="RD17" s="107"/>
      <c r="RE17" s="107"/>
      <c r="RF17" s="107"/>
      <c r="RG17" s="107"/>
      <c r="RH17" s="107"/>
      <c r="RI17" s="107"/>
      <c r="RJ17" s="107"/>
      <c r="RK17" s="107"/>
      <c r="RL17" s="107"/>
      <c r="RM17" s="107"/>
      <c r="RN17" s="107"/>
      <c r="RO17" s="107"/>
      <c r="RP17" s="107"/>
      <c r="RQ17" s="107"/>
      <c r="RR17" s="107"/>
      <c r="RS17" s="107"/>
      <c r="RT17" s="107"/>
      <c r="RU17" s="107"/>
      <c r="RV17" s="107"/>
      <c r="RW17" s="107"/>
      <c r="RX17" s="107"/>
      <c r="RY17" s="107"/>
      <c r="RZ17" s="107"/>
      <c r="SA17" s="107"/>
      <c r="SB17" s="107"/>
      <c r="SC17" s="107"/>
      <c r="SD17" s="107"/>
      <c r="SE17" s="107"/>
      <c r="SF17" s="107"/>
      <c r="SG17" s="107"/>
      <c r="SH17" s="107"/>
      <c r="SI17" s="107"/>
      <c r="SJ17" s="107"/>
      <c r="SK17" s="107"/>
      <c r="SL17" s="107"/>
      <c r="SM17" s="107"/>
      <c r="SN17" s="107"/>
      <c r="SO17" s="107"/>
      <c r="SP17" s="107"/>
      <c r="SQ17" s="107"/>
      <c r="SR17" s="107"/>
      <c r="SS17" s="107"/>
      <c r="ST17" s="107"/>
      <c r="SU17" s="107"/>
      <c r="SV17" s="107"/>
      <c r="SW17" s="107"/>
      <c r="SX17" s="107"/>
      <c r="SY17" s="107"/>
      <c r="SZ17" s="107"/>
      <c r="TA17" s="107"/>
      <c r="TB17" s="107"/>
      <c r="TC17" s="107"/>
      <c r="TD17" s="107"/>
      <c r="TE17" s="107"/>
      <c r="TF17" s="107"/>
      <c r="TG17" s="107"/>
      <c r="TH17" s="107"/>
      <c r="TI17" s="107"/>
      <c r="TJ17" s="107"/>
      <c r="TK17" s="107"/>
      <c r="TL17" s="107"/>
      <c r="TM17" s="107"/>
      <c r="TN17" s="107"/>
      <c r="TO17" s="107"/>
      <c r="TP17" s="107"/>
      <c r="TQ17" s="107"/>
      <c r="TR17" s="107"/>
      <c r="TS17" s="107"/>
      <c r="TT17" s="107"/>
      <c r="TU17" s="107"/>
      <c r="TV17" s="107"/>
      <c r="TW17" s="107"/>
      <c r="TX17" s="107"/>
      <c r="TY17" s="107"/>
      <c r="TZ17" s="107"/>
      <c r="UA17" s="107"/>
      <c r="UB17" s="107"/>
      <c r="UC17" s="107"/>
      <c r="UD17" s="107"/>
      <c r="UE17" s="107"/>
      <c r="UF17" s="107"/>
      <c r="UG17" s="107"/>
      <c r="UH17" s="107"/>
      <c r="UI17" s="107"/>
      <c r="UJ17" s="107"/>
      <c r="UK17" s="107"/>
      <c r="UL17" s="107"/>
      <c r="UM17" s="107"/>
      <c r="UN17" s="107"/>
      <c r="UO17" s="107"/>
      <c r="UP17" s="107"/>
      <c r="UQ17" s="107"/>
      <c r="UR17" s="107"/>
      <c r="US17" s="107"/>
      <c r="UT17" s="107"/>
      <c r="UU17" s="107"/>
      <c r="UV17" s="107"/>
      <c r="UW17" s="107"/>
      <c r="UX17" s="107"/>
      <c r="UY17" s="107"/>
      <c r="UZ17" s="107"/>
      <c r="VA17" s="107"/>
      <c r="VB17" s="107"/>
      <c r="VC17" s="107"/>
      <c r="VD17" s="107"/>
      <c r="VE17" s="107"/>
      <c r="VF17" s="107"/>
      <c r="VG17" s="107"/>
      <c r="VH17" s="107"/>
      <c r="VI17" s="107"/>
      <c r="VJ17" s="107"/>
      <c r="VK17" s="107"/>
      <c r="VL17" s="107"/>
      <c r="VM17" s="107"/>
      <c r="VN17" s="107"/>
      <c r="VO17" s="107"/>
      <c r="VP17" s="107"/>
      <c r="VQ17" s="107"/>
      <c r="VR17" s="107"/>
      <c r="VS17" s="107"/>
      <c r="VT17" s="107"/>
      <c r="VU17" s="107"/>
      <c r="VV17" s="107"/>
      <c r="VW17" s="107"/>
      <c r="VX17" s="107"/>
      <c r="VY17" s="107"/>
      <c r="VZ17" s="107"/>
      <c r="WA17" s="107"/>
      <c r="WB17" s="107"/>
      <c r="WC17" s="107"/>
      <c r="WD17" s="107"/>
      <c r="WE17" s="107"/>
      <c r="WF17" s="107"/>
      <c r="WG17" s="107"/>
      <c r="WH17" s="107"/>
      <c r="WI17" s="107"/>
      <c r="WJ17" s="107"/>
      <c r="WK17" s="107"/>
      <c r="WL17" s="107"/>
      <c r="WM17" s="107"/>
      <c r="WN17" s="107"/>
      <c r="WO17" s="107"/>
      <c r="WP17" s="107"/>
      <c r="WQ17" s="107"/>
      <c r="WR17" s="107"/>
      <c r="WS17" s="107"/>
      <c r="WT17" s="107"/>
      <c r="WU17" s="107"/>
      <c r="WV17" s="107"/>
      <c r="WW17" s="107"/>
      <c r="WX17" s="107"/>
      <c r="WY17" s="107"/>
      <c r="WZ17" s="107"/>
      <c r="XA17" s="107"/>
      <c r="XB17" s="107"/>
      <c r="XC17" s="107"/>
      <c r="XD17" s="107"/>
      <c r="XE17" s="107"/>
      <c r="XF17" s="107"/>
      <c r="XG17" s="107"/>
      <c r="XH17" s="107"/>
      <c r="XI17" s="107"/>
      <c r="XJ17" s="107"/>
      <c r="XK17" s="107"/>
      <c r="XL17" s="107"/>
      <c r="XM17" s="107"/>
      <c r="XN17" s="107"/>
      <c r="XO17" s="107"/>
      <c r="XP17" s="107"/>
      <c r="XQ17" s="107"/>
      <c r="XR17" s="107"/>
      <c r="XS17" s="107"/>
      <c r="XT17" s="107"/>
      <c r="XU17" s="107"/>
    </row>
    <row r="18" spans="1:645" s="111" customFormat="1" ht="39.950000000000003" customHeight="1" x14ac:dyDescent="0.2">
      <c r="A18" s="102" t="str">
        <f ca="1">IF((O18="X"),"■",IF(OR((O18&gt;=120),(O18="N/A")),"▲",IF(AND((O18&gt;=90),(O18&lt;120)),"►",IF(AND((O18&lt;90),(O18&gt;=0)),"◄",IF((O18&lt;0),"▼","")))))</f>
        <v>■</v>
      </c>
      <c r="B18" s="75" t="s">
        <v>72</v>
      </c>
      <c r="C18" s="75" t="s">
        <v>926</v>
      </c>
      <c r="D18" s="75" t="s">
        <v>74</v>
      </c>
      <c r="E18" s="75" t="s">
        <v>927</v>
      </c>
      <c r="F18" s="75" t="s">
        <v>30</v>
      </c>
      <c r="G18" s="141" t="s">
        <v>928</v>
      </c>
      <c r="H18" s="80" t="s">
        <v>1265</v>
      </c>
      <c r="I18" s="76">
        <v>2500000</v>
      </c>
      <c r="J18" s="76"/>
      <c r="K18" s="76">
        <f>I18-J18</f>
        <v>2500000</v>
      </c>
      <c r="L18" s="75" t="s">
        <v>519</v>
      </c>
      <c r="M18" s="84">
        <v>40170</v>
      </c>
      <c r="N18" s="84">
        <v>40899</v>
      </c>
      <c r="O18" s="75" t="str">
        <f ca="1">IF((N18="INDETERMINADO"),"N/A",IF((L18="ENCERRADO"),"X",(N18-TODAY())))</f>
        <v>X</v>
      </c>
      <c r="P18" s="75"/>
      <c r="Q18" s="80" t="s">
        <v>1237</v>
      </c>
      <c r="R18" s="75"/>
      <c r="S18" s="75"/>
      <c r="T18" s="80" t="s">
        <v>250</v>
      </c>
      <c r="U18" s="75"/>
      <c r="V18" s="167" t="s">
        <v>1095</v>
      </c>
      <c r="W18" s="80" t="s">
        <v>1320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/>
      <c r="CH18" s="107"/>
      <c r="CI18" s="107"/>
      <c r="CJ18" s="107"/>
      <c r="CK18" s="107"/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7"/>
      <c r="DB18" s="107"/>
      <c r="DC18" s="107"/>
      <c r="DD18" s="107"/>
      <c r="DE18" s="107"/>
      <c r="DF18" s="107"/>
      <c r="DG18" s="107"/>
      <c r="DH18" s="107"/>
      <c r="DI18" s="107"/>
      <c r="DJ18" s="107"/>
      <c r="DK18" s="107"/>
      <c r="DL18" s="107"/>
      <c r="DM18" s="107"/>
      <c r="DN18" s="107"/>
      <c r="DO18" s="107"/>
      <c r="DP18" s="107"/>
      <c r="DQ18" s="107"/>
      <c r="DR18" s="107"/>
      <c r="DS18" s="107"/>
      <c r="DT18" s="107"/>
      <c r="DU18" s="107"/>
      <c r="DV18" s="107"/>
      <c r="DW18" s="107"/>
      <c r="DX18" s="107"/>
      <c r="DY18" s="107"/>
      <c r="DZ18" s="107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7"/>
      <c r="EL18" s="107"/>
      <c r="EM18" s="107"/>
      <c r="EN18" s="107"/>
      <c r="EO18" s="107"/>
      <c r="EP18" s="107"/>
      <c r="EQ18" s="107"/>
      <c r="ER18" s="107"/>
      <c r="ES18" s="107"/>
      <c r="ET18" s="107"/>
      <c r="EU18" s="107"/>
      <c r="EV18" s="107"/>
      <c r="EW18" s="107"/>
      <c r="EX18" s="107"/>
      <c r="EY18" s="107"/>
      <c r="EZ18" s="107"/>
      <c r="FA18" s="107"/>
      <c r="FB18" s="107"/>
      <c r="FC18" s="107"/>
      <c r="FD18" s="107"/>
      <c r="FE18" s="107"/>
      <c r="FF18" s="107"/>
      <c r="FG18" s="107"/>
      <c r="FH18" s="107"/>
      <c r="FI18" s="107"/>
      <c r="FJ18" s="107"/>
      <c r="FK18" s="107"/>
      <c r="FL18" s="107"/>
      <c r="FM18" s="107"/>
      <c r="FN18" s="107"/>
      <c r="FO18" s="107"/>
      <c r="FP18" s="107"/>
      <c r="FQ18" s="107"/>
      <c r="FR18" s="107"/>
      <c r="FS18" s="107"/>
      <c r="FT18" s="107"/>
      <c r="FU18" s="107"/>
      <c r="FV18" s="107"/>
      <c r="FW18" s="107"/>
      <c r="FX18" s="107"/>
      <c r="FY18" s="107"/>
      <c r="FZ18" s="107"/>
      <c r="GA18" s="107"/>
      <c r="GB18" s="107"/>
      <c r="GC18" s="107"/>
      <c r="GD18" s="107"/>
      <c r="GE18" s="107"/>
      <c r="GF18" s="107"/>
      <c r="GG18" s="107"/>
      <c r="GH18" s="107"/>
      <c r="GI18" s="107"/>
      <c r="GJ18" s="107"/>
      <c r="GK18" s="107"/>
      <c r="GL18" s="107"/>
      <c r="GM18" s="107"/>
      <c r="GN18" s="107"/>
      <c r="GO18" s="107"/>
      <c r="GP18" s="107"/>
      <c r="GQ18" s="107"/>
      <c r="GR18" s="107"/>
      <c r="GS18" s="107"/>
      <c r="GT18" s="107"/>
      <c r="GU18" s="107"/>
      <c r="GV18" s="107"/>
      <c r="GW18" s="107"/>
      <c r="GX18" s="107"/>
      <c r="GY18" s="107"/>
      <c r="GZ18" s="107"/>
      <c r="HA18" s="107"/>
      <c r="HB18" s="107"/>
      <c r="HC18" s="107"/>
      <c r="HD18" s="107"/>
      <c r="HE18" s="107"/>
      <c r="HF18" s="107"/>
      <c r="HG18" s="107"/>
      <c r="HH18" s="107"/>
      <c r="HI18" s="107"/>
      <c r="HJ18" s="107"/>
      <c r="HK18" s="107"/>
      <c r="HL18" s="107"/>
      <c r="HM18" s="107"/>
      <c r="HN18" s="107"/>
      <c r="HO18" s="107"/>
      <c r="HP18" s="107"/>
      <c r="HQ18" s="107"/>
      <c r="HR18" s="107"/>
      <c r="HS18" s="107"/>
      <c r="HT18" s="107"/>
      <c r="HU18" s="107"/>
      <c r="HV18" s="107"/>
      <c r="HW18" s="107"/>
      <c r="HX18" s="107"/>
      <c r="HY18" s="107"/>
      <c r="HZ18" s="107"/>
      <c r="IA18" s="107"/>
      <c r="IB18" s="107"/>
      <c r="IC18" s="107"/>
      <c r="ID18" s="107"/>
      <c r="IE18" s="107"/>
      <c r="IF18" s="107"/>
      <c r="IG18" s="107"/>
      <c r="IH18" s="107"/>
      <c r="II18" s="107"/>
      <c r="IJ18" s="107"/>
      <c r="IK18" s="107"/>
      <c r="IL18" s="107"/>
      <c r="IM18" s="107"/>
      <c r="IN18" s="107"/>
      <c r="IO18" s="107"/>
      <c r="IP18" s="107"/>
      <c r="IQ18" s="107"/>
      <c r="IR18" s="107"/>
      <c r="IS18" s="107"/>
      <c r="IT18" s="107"/>
      <c r="IU18" s="107"/>
      <c r="IV18" s="107"/>
      <c r="IW18" s="107"/>
      <c r="IX18" s="107"/>
      <c r="IY18" s="107"/>
      <c r="IZ18" s="107"/>
      <c r="JA18" s="107"/>
      <c r="JB18" s="107"/>
      <c r="JC18" s="107"/>
      <c r="JD18" s="107"/>
      <c r="JE18" s="107"/>
      <c r="JF18" s="107"/>
      <c r="JG18" s="107"/>
      <c r="JH18" s="107"/>
      <c r="JI18" s="107"/>
      <c r="JJ18" s="107"/>
      <c r="JK18" s="107"/>
      <c r="JL18" s="107"/>
      <c r="JM18" s="107"/>
      <c r="JN18" s="107"/>
      <c r="JO18" s="107"/>
      <c r="JP18" s="107"/>
      <c r="JQ18" s="107"/>
      <c r="JR18" s="107"/>
      <c r="JS18" s="107"/>
      <c r="JT18" s="107"/>
      <c r="JU18" s="107"/>
      <c r="JV18" s="107"/>
      <c r="JW18" s="107"/>
      <c r="JX18" s="107"/>
      <c r="JY18" s="107"/>
      <c r="JZ18" s="107"/>
      <c r="KA18" s="107"/>
      <c r="KB18" s="107"/>
      <c r="KC18" s="107"/>
      <c r="KD18" s="107"/>
      <c r="KE18" s="107"/>
      <c r="KF18" s="107"/>
      <c r="KG18" s="107"/>
      <c r="KH18" s="107"/>
      <c r="KI18" s="107"/>
      <c r="KJ18" s="107"/>
      <c r="KK18" s="107"/>
      <c r="KL18" s="107"/>
      <c r="KM18" s="107"/>
      <c r="KN18" s="107"/>
      <c r="KO18" s="107"/>
      <c r="KP18" s="107"/>
      <c r="KQ18" s="107"/>
      <c r="KR18" s="107"/>
      <c r="KS18" s="107"/>
      <c r="KT18" s="107"/>
      <c r="KU18" s="107"/>
      <c r="KV18" s="107"/>
      <c r="KW18" s="107"/>
      <c r="KX18" s="107"/>
      <c r="KY18" s="107"/>
      <c r="KZ18" s="107"/>
      <c r="LA18" s="107"/>
      <c r="LB18" s="107"/>
      <c r="LC18" s="107"/>
      <c r="LD18" s="107"/>
      <c r="LE18" s="107"/>
      <c r="LF18" s="107"/>
      <c r="LG18" s="107"/>
      <c r="LH18" s="107"/>
      <c r="LI18" s="107"/>
      <c r="LJ18" s="107"/>
      <c r="LK18" s="107"/>
      <c r="LL18" s="107"/>
      <c r="LM18" s="107"/>
      <c r="LN18" s="107"/>
      <c r="LO18" s="107"/>
      <c r="LP18" s="107"/>
      <c r="LQ18" s="107"/>
      <c r="LR18" s="107"/>
      <c r="LS18" s="107"/>
      <c r="LT18" s="107"/>
      <c r="LU18" s="107"/>
      <c r="LV18" s="107"/>
      <c r="LW18" s="107"/>
      <c r="LX18" s="107"/>
      <c r="LY18" s="107"/>
      <c r="LZ18" s="107"/>
      <c r="MA18" s="107"/>
      <c r="MB18" s="107"/>
      <c r="MC18" s="107"/>
      <c r="MD18" s="107"/>
      <c r="ME18" s="107"/>
      <c r="MF18" s="107"/>
      <c r="MG18" s="107"/>
      <c r="MH18" s="107"/>
      <c r="MI18" s="107"/>
      <c r="MJ18" s="107"/>
      <c r="MK18" s="107"/>
      <c r="ML18" s="107"/>
      <c r="MM18" s="107"/>
      <c r="MN18" s="107"/>
      <c r="MO18" s="107"/>
      <c r="MP18" s="107"/>
      <c r="MQ18" s="107"/>
      <c r="MR18" s="107"/>
      <c r="MS18" s="107"/>
      <c r="MT18" s="107"/>
      <c r="MU18" s="107"/>
      <c r="MV18" s="107"/>
      <c r="MW18" s="107"/>
      <c r="MX18" s="107"/>
      <c r="MY18" s="107"/>
      <c r="MZ18" s="107"/>
      <c r="NA18" s="107"/>
      <c r="NB18" s="107"/>
      <c r="NC18" s="107"/>
      <c r="ND18" s="107"/>
      <c r="NE18" s="107"/>
      <c r="NF18" s="107"/>
      <c r="NG18" s="107"/>
      <c r="NH18" s="107"/>
      <c r="NI18" s="107"/>
      <c r="NJ18" s="107"/>
      <c r="NK18" s="107"/>
      <c r="NL18" s="107"/>
      <c r="NM18" s="107"/>
      <c r="NN18" s="107"/>
      <c r="NO18" s="107"/>
      <c r="NP18" s="107"/>
      <c r="NQ18" s="107"/>
      <c r="NR18" s="107"/>
      <c r="NS18" s="107"/>
      <c r="NT18" s="107"/>
      <c r="NU18" s="107"/>
      <c r="NV18" s="107"/>
      <c r="NW18" s="107"/>
      <c r="NX18" s="107"/>
      <c r="NY18" s="107"/>
      <c r="NZ18" s="107"/>
      <c r="OA18" s="107"/>
      <c r="OB18" s="107"/>
      <c r="OC18" s="107"/>
      <c r="OD18" s="107"/>
      <c r="OE18" s="107"/>
      <c r="OF18" s="107"/>
      <c r="OG18" s="107"/>
      <c r="OH18" s="107"/>
      <c r="OI18" s="107"/>
      <c r="OJ18" s="107"/>
      <c r="OK18" s="107"/>
      <c r="OL18" s="107"/>
      <c r="OM18" s="107"/>
      <c r="ON18" s="107"/>
      <c r="OO18" s="107"/>
      <c r="OP18" s="107"/>
      <c r="OQ18" s="107"/>
      <c r="OR18" s="107"/>
      <c r="OS18" s="107"/>
      <c r="OT18" s="107"/>
      <c r="OU18" s="107"/>
      <c r="OV18" s="107"/>
      <c r="OW18" s="107"/>
      <c r="OX18" s="107"/>
      <c r="OY18" s="107"/>
      <c r="OZ18" s="107"/>
      <c r="PA18" s="107"/>
      <c r="PB18" s="107"/>
      <c r="PC18" s="107"/>
      <c r="PD18" s="107"/>
      <c r="PE18" s="107"/>
      <c r="PF18" s="107"/>
      <c r="PG18" s="107"/>
      <c r="PH18" s="107"/>
      <c r="PI18" s="107"/>
      <c r="PJ18" s="107"/>
      <c r="PK18" s="107"/>
      <c r="PL18" s="107"/>
      <c r="PM18" s="107"/>
      <c r="PN18" s="107"/>
      <c r="PO18" s="107"/>
      <c r="PP18" s="107"/>
      <c r="PQ18" s="107"/>
      <c r="PR18" s="107"/>
      <c r="PS18" s="107"/>
      <c r="PT18" s="107"/>
      <c r="PU18" s="107"/>
      <c r="PV18" s="107"/>
      <c r="PW18" s="107"/>
      <c r="PX18" s="107"/>
      <c r="PY18" s="107"/>
      <c r="PZ18" s="107"/>
      <c r="QA18" s="107"/>
      <c r="QB18" s="107"/>
      <c r="QC18" s="107"/>
      <c r="QD18" s="107"/>
      <c r="QE18" s="107"/>
      <c r="QF18" s="107"/>
      <c r="QG18" s="107"/>
      <c r="QH18" s="107"/>
      <c r="QI18" s="107"/>
      <c r="QJ18" s="107"/>
      <c r="QK18" s="107"/>
      <c r="QL18" s="107"/>
      <c r="QM18" s="107"/>
      <c r="QN18" s="107"/>
      <c r="QO18" s="107"/>
      <c r="QP18" s="107"/>
      <c r="QQ18" s="107"/>
      <c r="QR18" s="107"/>
      <c r="QS18" s="107"/>
      <c r="QT18" s="107"/>
      <c r="QU18" s="107"/>
      <c r="QV18" s="107"/>
      <c r="QW18" s="107"/>
      <c r="QX18" s="107"/>
      <c r="QY18" s="107"/>
      <c r="QZ18" s="107"/>
      <c r="RA18" s="107"/>
      <c r="RB18" s="107"/>
      <c r="RC18" s="107"/>
      <c r="RD18" s="107"/>
      <c r="RE18" s="107"/>
      <c r="RF18" s="107"/>
      <c r="RG18" s="107"/>
      <c r="RH18" s="107"/>
      <c r="RI18" s="107"/>
      <c r="RJ18" s="107"/>
      <c r="RK18" s="107"/>
      <c r="RL18" s="107"/>
      <c r="RM18" s="107"/>
      <c r="RN18" s="107"/>
      <c r="RO18" s="107"/>
      <c r="RP18" s="107"/>
      <c r="RQ18" s="107"/>
      <c r="RR18" s="107"/>
      <c r="RS18" s="107"/>
      <c r="RT18" s="107"/>
      <c r="RU18" s="107"/>
      <c r="RV18" s="107"/>
      <c r="RW18" s="107"/>
      <c r="RX18" s="107"/>
      <c r="RY18" s="107"/>
      <c r="RZ18" s="107"/>
      <c r="SA18" s="107"/>
      <c r="SB18" s="107"/>
      <c r="SC18" s="107"/>
      <c r="SD18" s="107"/>
      <c r="SE18" s="107"/>
      <c r="SF18" s="107"/>
      <c r="SG18" s="107"/>
      <c r="SH18" s="107"/>
      <c r="SI18" s="107"/>
      <c r="SJ18" s="107"/>
      <c r="SK18" s="107"/>
      <c r="SL18" s="107"/>
      <c r="SM18" s="107"/>
      <c r="SN18" s="107"/>
      <c r="SO18" s="107"/>
      <c r="SP18" s="107"/>
      <c r="SQ18" s="107"/>
      <c r="SR18" s="107"/>
      <c r="SS18" s="107"/>
      <c r="ST18" s="107"/>
      <c r="SU18" s="107"/>
      <c r="SV18" s="107"/>
      <c r="SW18" s="107"/>
      <c r="SX18" s="107"/>
      <c r="SY18" s="107"/>
      <c r="SZ18" s="107"/>
      <c r="TA18" s="107"/>
      <c r="TB18" s="107"/>
      <c r="TC18" s="107"/>
      <c r="TD18" s="107"/>
      <c r="TE18" s="107"/>
      <c r="TF18" s="107"/>
      <c r="TG18" s="107"/>
      <c r="TH18" s="107"/>
      <c r="TI18" s="107"/>
      <c r="TJ18" s="107"/>
      <c r="TK18" s="107"/>
      <c r="TL18" s="107"/>
      <c r="TM18" s="107"/>
      <c r="TN18" s="107"/>
      <c r="TO18" s="107"/>
      <c r="TP18" s="107"/>
      <c r="TQ18" s="107"/>
      <c r="TR18" s="107"/>
      <c r="TS18" s="107"/>
      <c r="TT18" s="107"/>
      <c r="TU18" s="107"/>
      <c r="TV18" s="107"/>
      <c r="TW18" s="107"/>
      <c r="TX18" s="107"/>
      <c r="TY18" s="107"/>
      <c r="TZ18" s="107"/>
      <c r="UA18" s="107"/>
      <c r="UB18" s="107"/>
      <c r="UC18" s="107"/>
      <c r="UD18" s="107"/>
      <c r="UE18" s="107"/>
      <c r="UF18" s="107"/>
      <c r="UG18" s="107"/>
      <c r="UH18" s="107"/>
      <c r="UI18" s="107"/>
      <c r="UJ18" s="107"/>
      <c r="UK18" s="107"/>
      <c r="UL18" s="107"/>
      <c r="UM18" s="107"/>
      <c r="UN18" s="107"/>
      <c r="UO18" s="107"/>
      <c r="UP18" s="107"/>
      <c r="UQ18" s="107"/>
      <c r="UR18" s="107"/>
      <c r="US18" s="107"/>
      <c r="UT18" s="107"/>
      <c r="UU18" s="107"/>
      <c r="UV18" s="107"/>
      <c r="UW18" s="107"/>
      <c r="UX18" s="107"/>
      <c r="UY18" s="107"/>
      <c r="UZ18" s="107"/>
      <c r="VA18" s="107"/>
      <c r="VB18" s="107"/>
      <c r="VC18" s="107"/>
      <c r="VD18" s="107"/>
      <c r="VE18" s="107"/>
      <c r="VF18" s="107"/>
      <c r="VG18" s="107"/>
      <c r="VH18" s="107"/>
      <c r="VI18" s="107"/>
      <c r="VJ18" s="107"/>
      <c r="VK18" s="107"/>
      <c r="VL18" s="107"/>
      <c r="VM18" s="107"/>
      <c r="VN18" s="107"/>
      <c r="VO18" s="107"/>
      <c r="VP18" s="107"/>
      <c r="VQ18" s="107"/>
      <c r="VR18" s="107"/>
      <c r="VS18" s="107"/>
      <c r="VT18" s="107"/>
      <c r="VU18" s="107"/>
      <c r="VV18" s="107"/>
      <c r="VW18" s="107"/>
      <c r="VX18" s="107"/>
      <c r="VY18" s="107"/>
      <c r="VZ18" s="107"/>
      <c r="WA18" s="107"/>
      <c r="WB18" s="107"/>
      <c r="WC18" s="107"/>
      <c r="WD18" s="107"/>
      <c r="WE18" s="107"/>
      <c r="WF18" s="107"/>
      <c r="WG18" s="107"/>
      <c r="WH18" s="107"/>
      <c r="WI18" s="107"/>
      <c r="WJ18" s="107"/>
      <c r="WK18" s="107"/>
      <c r="WL18" s="107"/>
      <c r="WM18" s="107"/>
      <c r="WN18" s="107"/>
      <c r="WO18" s="107"/>
      <c r="WP18" s="107"/>
      <c r="WQ18" s="107"/>
      <c r="WR18" s="107"/>
      <c r="WS18" s="107"/>
      <c r="WT18" s="107"/>
      <c r="WU18" s="107"/>
      <c r="WV18" s="107"/>
      <c r="WW18" s="107"/>
      <c r="WX18" s="107"/>
      <c r="WY18" s="107"/>
      <c r="WZ18" s="107"/>
      <c r="XA18" s="107"/>
      <c r="XB18" s="107"/>
      <c r="XC18" s="107"/>
      <c r="XD18" s="107"/>
      <c r="XE18" s="107"/>
      <c r="XF18" s="107"/>
      <c r="XG18" s="107"/>
      <c r="XH18" s="107"/>
      <c r="XI18" s="107"/>
      <c r="XJ18" s="107"/>
      <c r="XK18" s="107"/>
      <c r="XL18" s="107"/>
      <c r="XM18" s="107"/>
      <c r="XN18" s="107"/>
      <c r="XO18" s="107"/>
      <c r="XP18" s="107"/>
      <c r="XQ18" s="107"/>
      <c r="XR18" s="107"/>
      <c r="XS18" s="107"/>
      <c r="XT18" s="107"/>
      <c r="XU18" s="107"/>
    </row>
    <row r="19" spans="1:645" ht="33.950000000000003" customHeight="1" x14ac:dyDescent="0.2">
      <c r="V19" s="98"/>
    </row>
  </sheetData>
  <autoFilter ref="A1:AI90"/>
  <sortState ref="A2:XU18">
    <sortCondition ref="O2:O18"/>
  </sortState>
  <conditionalFormatting sqref="A2">
    <cfRule type="containsText" dxfId="289" priority="86" stopIfTrue="1" operator="containsText" text="▲">
      <formula>NOT(ISERROR(SEARCH("▲", A2)))</formula>
    </cfRule>
    <cfRule type="containsText" dxfId="288" priority="87" stopIfTrue="1" operator="containsText" text="▼">
      <formula>NOT(ISERROR(SEARCH("▼", A2)))</formula>
    </cfRule>
    <cfRule type="containsText" dxfId="287" priority="88" stopIfTrue="1" operator="containsText" text="■">
      <formula>NOT(ISERROR(SEARCH("■", A2)))</formula>
    </cfRule>
    <cfRule type="containsText" dxfId="286" priority="89" stopIfTrue="1" operator="containsText" text="◄">
      <formula>NOT(ISERROR(SEARCH("◄", A2)))</formula>
    </cfRule>
    <cfRule type="containsText" dxfId="285" priority="90" stopIfTrue="1" operator="containsText" text="►">
      <formula>NOT(ISERROR(SEARCH("►", A2)))</formula>
    </cfRule>
  </conditionalFormatting>
  <conditionalFormatting sqref="A3">
    <cfRule type="containsText" dxfId="284" priority="66" stopIfTrue="1" operator="containsText" text="▲">
      <formula>NOT(ISERROR(SEARCH("▲", A3)))</formula>
    </cfRule>
    <cfRule type="containsText" dxfId="283" priority="67" stopIfTrue="1" operator="containsText" text="▼">
      <formula>NOT(ISERROR(SEARCH("▼", A3)))</formula>
    </cfRule>
    <cfRule type="containsText" dxfId="282" priority="68" stopIfTrue="1" operator="containsText" text="■">
      <formula>NOT(ISERROR(SEARCH("■", A3)))</formula>
    </cfRule>
    <cfRule type="containsText" dxfId="281" priority="69" stopIfTrue="1" operator="containsText" text="◄">
      <formula>NOT(ISERROR(SEARCH("◄", A3)))</formula>
    </cfRule>
    <cfRule type="containsText" dxfId="280" priority="70" stopIfTrue="1" operator="containsText" text="►">
      <formula>NOT(ISERROR(SEARCH("►", A3)))</formula>
    </cfRule>
  </conditionalFormatting>
  <conditionalFormatting sqref="A4">
    <cfRule type="containsText" dxfId="279" priority="61" stopIfTrue="1" operator="containsText" text="▲">
      <formula>NOT(ISERROR(SEARCH("▲", A4)))</formula>
    </cfRule>
    <cfRule type="containsText" dxfId="278" priority="62" stopIfTrue="1" operator="containsText" text="▼">
      <formula>NOT(ISERROR(SEARCH("▼", A4)))</formula>
    </cfRule>
    <cfRule type="containsText" dxfId="277" priority="63" stopIfTrue="1" operator="containsText" text="■">
      <formula>NOT(ISERROR(SEARCH("■", A4)))</formula>
    </cfRule>
    <cfRule type="containsText" dxfId="276" priority="64" stopIfTrue="1" operator="containsText" text="◄">
      <formula>NOT(ISERROR(SEARCH("◄", A4)))</formula>
    </cfRule>
    <cfRule type="containsText" dxfId="275" priority="65" stopIfTrue="1" operator="containsText" text="►">
      <formula>NOT(ISERROR(SEARCH("►", A4)))</formula>
    </cfRule>
  </conditionalFormatting>
  <conditionalFormatting sqref="A5">
    <cfRule type="containsText" dxfId="274" priority="56" stopIfTrue="1" operator="containsText" text="▲">
      <formula>NOT(ISERROR(SEARCH("▲", A5)))</formula>
    </cfRule>
    <cfRule type="containsText" dxfId="273" priority="57" stopIfTrue="1" operator="containsText" text="▼">
      <formula>NOT(ISERROR(SEARCH("▼", A5)))</formula>
    </cfRule>
    <cfRule type="containsText" dxfId="272" priority="58" stopIfTrue="1" operator="containsText" text="■">
      <formula>NOT(ISERROR(SEARCH("■", A5)))</formula>
    </cfRule>
    <cfRule type="containsText" dxfId="271" priority="59" stopIfTrue="1" operator="containsText" text="◄">
      <formula>NOT(ISERROR(SEARCH("◄", A5)))</formula>
    </cfRule>
    <cfRule type="containsText" dxfId="270" priority="60" stopIfTrue="1" operator="containsText" text="►">
      <formula>NOT(ISERROR(SEARCH("►", A5)))</formula>
    </cfRule>
  </conditionalFormatting>
  <conditionalFormatting sqref="A6">
    <cfRule type="containsText" dxfId="269" priority="51" stopIfTrue="1" operator="containsText" text="▲">
      <formula>NOT(ISERROR(SEARCH("▲", A6)))</formula>
    </cfRule>
    <cfRule type="containsText" dxfId="268" priority="52" stopIfTrue="1" operator="containsText" text="▼">
      <formula>NOT(ISERROR(SEARCH("▼", A6)))</formula>
    </cfRule>
    <cfRule type="containsText" dxfId="267" priority="53" stopIfTrue="1" operator="containsText" text="■">
      <formula>NOT(ISERROR(SEARCH("■", A6)))</formula>
    </cfRule>
    <cfRule type="containsText" dxfId="266" priority="54" stopIfTrue="1" operator="containsText" text="◄">
      <formula>NOT(ISERROR(SEARCH("◄", A6)))</formula>
    </cfRule>
    <cfRule type="containsText" dxfId="265" priority="55" stopIfTrue="1" operator="containsText" text="►">
      <formula>NOT(ISERROR(SEARCH("►", A6)))</formula>
    </cfRule>
  </conditionalFormatting>
  <conditionalFormatting sqref="A7">
    <cfRule type="containsText" dxfId="264" priority="46" stopIfTrue="1" operator="containsText" text="▲">
      <formula>NOT(ISERROR(SEARCH("▲", A7)))</formula>
    </cfRule>
    <cfRule type="containsText" dxfId="263" priority="47" stopIfTrue="1" operator="containsText" text="▼">
      <formula>NOT(ISERROR(SEARCH("▼", A7)))</formula>
    </cfRule>
    <cfRule type="containsText" dxfId="262" priority="48" stopIfTrue="1" operator="containsText" text="■">
      <formula>NOT(ISERROR(SEARCH("■", A7)))</formula>
    </cfRule>
    <cfRule type="containsText" dxfId="261" priority="49" stopIfTrue="1" operator="containsText" text="◄">
      <formula>NOT(ISERROR(SEARCH("◄", A7)))</formula>
    </cfRule>
    <cfRule type="containsText" dxfId="260" priority="50" stopIfTrue="1" operator="containsText" text="►">
      <formula>NOT(ISERROR(SEARCH("►", A7)))</formula>
    </cfRule>
  </conditionalFormatting>
  <conditionalFormatting sqref="A10">
    <cfRule type="containsText" dxfId="259" priority="41" stopIfTrue="1" operator="containsText" text="▲">
      <formula>NOT(ISERROR(SEARCH("▲", A10)))</formula>
    </cfRule>
    <cfRule type="containsText" dxfId="258" priority="42" stopIfTrue="1" operator="containsText" text="▼">
      <formula>NOT(ISERROR(SEARCH("▼", A10)))</formula>
    </cfRule>
    <cfRule type="containsText" dxfId="257" priority="43" stopIfTrue="1" operator="containsText" text="■">
      <formula>NOT(ISERROR(SEARCH("■", A10)))</formula>
    </cfRule>
    <cfRule type="containsText" dxfId="256" priority="44" stopIfTrue="1" operator="containsText" text="◄">
      <formula>NOT(ISERROR(SEARCH("◄", A10)))</formula>
    </cfRule>
    <cfRule type="containsText" dxfId="255" priority="45" stopIfTrue="1" operator="containsText" text="►">
      <formula>NOT(ISERROR(SEARCH("►", A10)))</formula>
    </cfRule>
  </conditionalFormatting>
  <conditionalFormatting sqref="A11:A14">
    <cfRule type="containsText" dxfId="254" priority="36" stopIfTrue="1" operator="containsText" text="▲">
      <formula>NOT(ISERROR(SEARCH("▲", A11)))</formula>
    </cfRule>
    <cfRule type="containsText" dxfId="253" priority="37" stopIfTrue="1" operator="containsText" text="▼">
      <formula>NOT(ISERROR(SEARCH("▼", A11)))</formula>
    </cfRule>
    <cfRule type="containsText" dxfId="252" priority="38" stopIfTrue="1" operator="containsText" text="■">
      <formula>NOT(ISERROR(SEARCH("■", A11)))</formula>
    </cfRule>
    <cfRule type="containsText" dxfId="251" priority="39" stopIfTrue="1" operator="containsText" text="◄">
      <formula>NOT(ISERROR(SEARCH("◄", A11)))</formula>
    </cfRule>
    <cfRule type="containsText" dxfId="250" priority="40" stopIfTrue="1" operator="containsText" text="►">
      <formula>NOT(ISERROR(SEARCH("►", A11)))</formula>
    </cfRule>
  </conditionalFormatting>
  <conditionalFormatting sqref="A9">
    <cfRule type="containsText" dxfId="249" priority="26" stopIfTrue="1" operator="containsText" text="▲">
      <formula>NOT(ISERROR(SEARCH("▲", A9)))</formula>
    </cfRule>
    <cfRule type="containsText" dxfId="248" priority="27" stopIfTrue="1" operator="containsText" text="▼">
      <formula>NOT(ISERROR(SEARCH("▼", A9)))</formula>
    </cfRule>
    <cfRule type="containsText" dxfId="247" priority="28" stopIfTrue="1" operator="containsText" text="■">
      <formula>NOT(ISERROR(SEARCH("■", A9)))</formula>
    </cfRule>
    <cfRule type="containsText" dxfId="246" priority="29" stopIfTrue="1" operator="containsText" text="◄">
      <formula>NOT(ISERROR(SEARCH("◄", A9)))</formula>
    </cfRule>
    <cfRule type="containsText" dxfId="245" priority="30" stopIfTrue="1" operator="containsText" text="►">
      <formula>NOT(ISERROR(SEARCH("►", A9)))</formula>
    </cfRule>
  </conditionalFormatting>
  <conditionalFormatting sqref="A8">
    <cfRule type="containsText" dxfId="244" priority="16" stopIfTrue="1" operator="containsText" text="▲">
      <formula>NOT(ISERROR(SEARCH("▲", A8)))</formula>
    </cfRule>
    <cfRule type="containsText" dxfId="243" priority="17" stopIfTrue="1" operator="containsText" text="▼">
      <formula>NOT(ISERROR(SEARCH("▼", A8)))</formula>
    </cfRule>
    <cfRule type="containsText" dxfId="242" priority="18" stopIfTrue="1" operator="containsText" text="■">
      <formula>NOT(ISERROR(SEARCH("■", A8)))</formula>
    </cfRule>
    <cfRule type="containsText" dxfId="241" priority="19" stopIfTrue="1" operator="containsText" text="◄">
      <formula>NOT(ISERROR(SEARCH("◄", A8)))</formula>
    </cfRule>
    <cfRule type="containsText" dxfId="240" priority="20" stopIfTrue="1" operator="containsText" text="►">
      <formula>NOT(ISERROR(SEARCH("►", A8)))</formula>
    </cfRule>
  </conditionalFormatting>
  <conditionalFormatting sqref="A15">
    <cfRule type="containsText" dxfId="239" priority="11" stopIfTrue="1" operator="containsText" text="▲">
      <formula>NOT(ISERROR(SEARCH("▲", A15)))</formula>
    </cfRule>
    <cfRule type="containsText" dxfId="238" priority="12" stopIfTrue="1" operator="containsText" text="▼">
      <formula>NOT(ISERROR(SEARCH("▼", A15)))</formula>
    </cfRule>
    <cfRule type="containsText" dxfId="237" priority="13" stopIfTrue="1" operator="containsText" text="■">
      <formula>NOT(ISERROR(SEARCH("■", A15)))</formula>
    </cfRule>
    <cfRule type="containsText" dxfId="236" priority="14" stopIfTrue="1" operator="containsText" text="◄">
      <formula>NOT(ISERROR(SEARCH("◄", A15)))</formula>
    </cfRule>
    <cfRule type="containsText" dxfId="235" priority="15" stopIfTrue="1" operator="containsText" text="►">
      <formula>NOT(ISERROR(SEARCH("►", A15)))</formula>
    </cfRule>
  </conditionalFormatting>
  <conditionalFormatting sqref="A16:A17">
    <cfRule type="containsText" dxfId="234" priority="6" stopIfTrue="1" operator="containsText" text="▲">
      <formula>NOT(ISERROR(SEARCH("▲", A16)))</formula>
    </cfRule>
    <cfRule type="containsText" dxfId="233" priority="7" stopIfTrue="1" operator="containsText" text="▼">
      <formula>NOT(ISERROR(SEARCH("▼", A16)))</formula>
    </cfRule>
    <cfRule type="containsText" dxfId="232" priority="8" stopIfTrue="1" operator="containsText" text="■">
      <formula>NOT(ISERROR(SEARCH("■", A16)))</formula>
    </cfRule>
    <cfRule type="containsText" dxfId="231" priority="9" stopIfTrue="1" operator="containsText" text="◄">
      <formula>NOT(ISERROR(SEARCH("◄", A16)))</formula>
    </cfRule>
    <cfRule type="containsText" dxfId="230" priority="10" stopIfTrue="1" operator="containsText" text="►">
      <formula>NOT(ISERROR(SEARCH("►", A16)))</formula>
    </cfRule>
  </conditionalFormatting>
  <conditionalFormatting sqref="A18">
    <cfRule type="containsText" dxfId="229" priority="1" stopIfTrue="1" operator="containsText" text="▲">
      <formula>NOT(ISERROR(SEARCH("▲", A18)))</formula>
    </cfRule>
    <cfRule type="containsText" dxfId="228" priority="2" stopIfTrue="1" operator="containsText" text="▼">
      <formula>NOT(ISERROR(SEARCH("▼", A18)))</formula>
    </cfRule>
    <cfRule type="containsText" dxfId="227" priority="3" stopIfTrue="1" operator="containsText" text="■">
      <formula>NOT(ISERROR(SEARCH("■", A18)))</formula>
    </cfRule>
    <cfRule type="containsText" dxfId="226" priority="4" stopIfTrue="1" operator="containsText" text="◄">
      <formula>NOT(ISERROR(SEARCH("◄", A18)))</formula>
    </cfRule>
    <cfRule type="containsText" dxfId="225" priority="5" stopIfTrue="1" operator="containsText" text="►">
      <formula>NOT(ISERROR(SEARCH("►", A18)))</formula>
    </cfRule>
  </conditionalFormatting>
  <dataValidations count="6">
    <dataValidation type="list" errorStyle="warning" allowBlank="1" showErrorMessage="1" sqref="L2:L18">
      <formula1>"Abertura,Em elaboração,Em análise,Em assinatura,Aguardando publicação,Em execução,Em aditamento,Em prorrogação,Paralisado,Suspenso,Prestação de Contas,Encerrado,"</formula1>
    </dataValidation>
    <dataValidation type="list" errorStyle="warning" allowBlank="1" showErrorMessage="1" sqref="R2:R18">
      <formula1>"-,SIM,NÃO,LIMITADO,"</formula1>
    </dataValidation>
    <dataValidation type="list" allowBlank="1" showErrorMessage="1" sqref="S2:S18">
      <formula1>"-,EMERGENCIAL,1º ADITIVO,2º ADITIVO,3º ADITIVO,4º ADITIVO,5º ADITIVO,6º ADITIVO,7º ADITIVO,8º ADITIVO,9º ADITIVO,10º ADITIVO,11º ADITIVO,12º ADITIVO,13º ADITIVO,14º ADITIVO,15º ADITIVO,16º ADITIVO,17º ADITIVO,18º ADITIVO,19º ADITIVO,20º ADITIVO,"</formula1>
    </dataValidation>
    <dataValidation type="list" allowBlank="1" showErrorMessage="1" sqref="T2:T18">
      <formula1>"-,A1,A2,A3,A4,A5,B1,B2,B3,B4,B5,C1,C2,C3,C4,C5,D1,D2,D3,D4,D5,E1,E2,E3,E4,E5,F1,F2,F3,F4,F5,G1,G2,G3,G4,G5,H1,H2,H3,H4,H5,I1,I2,I3,I4,I5,J1,J2,J3,J4,J5,"</formula1>
    </dataValidation>
    <dataValidation type="list" errorStyle="warning" allowBlank="1" showErrorMessage="1" sqref="U2:U18">
      <formula1>"-,SIM,NÃO,"</formula1>
    </dataValidation>
    <dataValidation type="list" errorStyle="warning" allowBlank="1" showErrorMessage="1" sqref="B2:B18">
      <formula1>"CONTRATO,CESSÃO DE USO,COMODATO,CONVÊNIO,COOPERAÇÃO,COOPERAÇÃO INTERNACIONAL,NOTA DE EMPENHO,REGISTRO DE PREÇOS,"</formula1>
    </dataValidation>
  </dataValidations>
  <hyperlinks>
    <hyperlink ref="V11" r:id="rId1"/>
    <hyperlink ref="V8" r:id="rId2"/>
    <hyperlink ref="V4" r:id="rId3"/>
    <hyperlink ref="V9" r:id="rId4"/>
    <hyperlink ref="V5" r:id="rId5"/>
    <hyperlink ref="V6" r:id="rId6"/>
    <hyperlink ref="V12" r:id="rId7"/>
    <hyperlink ref="V13" r:id="rId8"/>
    <hyperlink ref="V3" r:id="rId9"/>
    <hyperlink ref="V18" display="VISUALIZAR"/>
    <hyperlink ref="V2" r:id="rId10"/>
    <hyperlink ref="V10" r:id="rId11"/>
  </hyperlinks>
  <pageMargins left="0.511811024" right="0.511811024" top="0.78740157499999996" bottom="0.78740157499999996" header="0.31496062000000002" footer="0.31496062000000002"/>
  <pageSetup paperSize="9" orientation="landscape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79"/>
  <sheetViews>
    <sheetView topLeftCell="A38" workbookViewId="0">
      <selection activeCell="E47" sqref="E47"/>
    </sheetView>
  </sheetViews>
  <sheetFormatPr defaultRowHeight="39.950000000000003" customHeight="1" x14ac:dyDescent="0.2"/>
  <cols>
    <col min="2" max="2" width="19" style="144" customWidth="1"/>
    <col min="3" max="3" width="20.28515625" style="144" bestFit="1" customWidth="1"/>
    <col min="4" max="4" width="12.5703125" style="144" bestFit="1" customWidth="1"/>
    <col min="5" max="5" width="17.140625" style="144" customWidth="1"/>
    <col min="6" max="6" width="23.28515625" style="144" customWidth="1"/>
    <col min="7" max="7" width="40" style="182" bestFit="1" customWidth="1"/>
    <col min="8" max="8" width="50" style="144" bestFit="1" customWidth="1"/>
    <col min="9" max="9" width="14.28515625" style="144" customWidth="1"/>
    <col min="10" max="10" width="13.5703125" style="144" bestFit="1" customWidth="1"/>
    <col min="11" max="11" width="9.140625" style="144"/>
    <col min="12" max="12" width="14.5703125" style="144" customWidth="1"/>
    <col min="13" max="13" width="13.42578125" style="144" bestFit="1" customWidth="1"/>
    <col min="14" max="14" width="11.42578125" style="144" customWidth="1"/>
    <col min="15" max="15" width="20" style="144" bestFit="1" customWidth="1"/>
    <col min="16" max="16" width="13" style="144" bestFit="1" customWidth="1"/>
    <col min="17" max="17" width="12.85546875" style="144" bestFit="1" customWidth="1"/>
    <col min="18" max="18" width="9.140625" style="144"/>
    <col min="19" max="19" width="17.7109375" style="144" bestFit="1" customWidth="1"/>
    <col min="20" max="20" width="13.140625" style="144" bestFit="1" customWidth="1"/>
    <col min="21" max="21" width="149.28515625" style="158" customWidth="1"/>
    <col min="22" max="133" width="9.140625" style="111"/>
  </cols>
  <sheetData>
    <row r="1" spans="1:133" s="116" customFormat="1" ht="39.950000000000003" customHeight="1" x14ac:dyDescent="0.2">
      <c r="A1" s="116" t="s">
        <v>0</v>
      </c>
      <c r="B1" s="116" t="s">
        <v>1</v>
      </c>
      <c r="C1" s="116" t="s">
        <v>1017</v>
      </c>
      <c r="D1" s="116" t="s">
        <v>2</v>
      </c>
      <c r="E1" s="116" t="s">
        <v>3</v>
      </c>
      <c r="F1" s="116" t="s">
        <v>4</v>
      </c>
      <c r="G1" s="116" t="s">
        <v>5</v>
      </c>
      <c r="H1" s="116" t="s">
        <v>6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11</v>
      </c>
      <c r="N1" s="116" t="s">
        <v>12</v>
      </c>
      <c r="O1" s="116" t="s">
        <v>13</v>
      </c>
      <c r="P1" s="116" t="s">
        <v>14</v>
      </c>
      <c r="Q1" s="116" t="s">
        <v>15</v>
      </c>
      <c r="R1" s="116" t="s">
        <v>16</v>
      </c>
      <c r="S1" s="116" t="s">
        <v>17</v>
      </c>
      <c r="T1" s="116" t="s">
        <v>18</v>
      </c>
      <c r="U1" s="231" t="s">
        <v>19</v>
      </c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</row>
    <row r="2" spans="1:133" s="310" customFormat="1" ht="39.950000000000003" customHeight="1" x14ac:dyDescent="0.2">
      <c r="A2" s="304" t="str">
        <f ca="1">IF((M2="X"),"■",IF(OR((M2&gt;=120),(M2="N/A")),"▲",IF(AND((M2&gt;=90),(M2&lt;120)),"►",IF(AND((M2&lt;90),(M2&gt;=0)),"◄",IF((M2&lt;0),"▼","")))))</f>
        <v>▼</v>
      </c>
      <c r="B2" s="303" t="s">
        <v>59</v>
      </c>
      <c r="C2" s="303" t="s">
        <v>84</v>
      </c>
      <c r="D2" s="303" t="s">
        <v>61</v>
      </c>
      <c r="E2" s="303" t="s">
        <v>1264</v>
      </c>
      <c r="F2" s="303" t="s">
        <v>1182</v>
      </c>
      <c r="G2" s="304" t="s">
        <v>85</v>
      </c>
      <c r="H2" s="303" t="s">
        <v>86</v>
      </c>
      <c r="I2" s="303" t="s">
        <v>30</v>
      </c>
      <c r="J2" s="303" t="s">
        <v>27</v>
      </c>
      <c r="K2" s="305">
        <v>39955</v>
      </c>
      <c r="L2" s="305">
        <v>41781</v>
      </c>
      <c r="M2" s="303">
        <f ca="1">IF((L2="INDETERMINADO"),"N/A",IF((J2="ENCERRADO"),"X",(L2-TODAY())))</f>
        <v>-438</v>
      </c>
      <c r="N2" s="303" t="s">
        <v>1183</v>
      </c>
      <c r="O2" s="303" t="s">
        <v>1184</v>
      </c>
      <c r="P2" s="303" t="s">
        <v>43</v>
      </c>
      <c r="Q2" s="303"/>
      <c r="R2" s="303" t="s">
        <v>375</v>
      </c>
      <c r="S2" s="303" t="s">
        <v>33</v>
      </c>
      <c r="T2" s="306" t="s">
        <v>1095</v>
      </c>
      <c r="U2" s="315" t="s">
        <v>1319</v>
      </c>
    </row>
    <row r="3" spans="1:133" s="111" customFormat="1" ht="39.950000000000003" customHeight="1" x14ac:dyDescent="0.2">
      <c r="A3" s="102" t="str">
        <f ca="1">IF((M3="X"),"■",IF(OR((M3&gt;=120),(M3="N/A")),"▲",IF(AND((M3&gt;=90),(M3&lt;120)),"►",IF(AND((M3&lt;90),(M3&gt;=0)),"◄",IF((M3&lt;0),"▼","")))))</f>
        <v>▼</v>
      </c>
      <c r="B3" s="99" t="s">
        <v>59</v>
      </c>
      <c r="C3" s="99" t="s">
        <v>1282</v>
      </c>
      <c r="D3" s="99" t="s">
        <v>1283</v>
      </c>
      <c r="E3" s="99" t="s">
        <v>1284</v>
      </c>
      <c r="F3" s="99" t="s">
        <v>1285</v>
      </c>
      <c r="G3" s="123" t="s">
        <v>1286</v>
      </c>
      <c r="H3" s="99" t="s">
        <v>1287</v>
      </c>
      <c r="I3" s="99" t="s">
        <v>30</v>
      </c>
      <c r="J3" s="99" t="s">
        <v>27</v>
      </c>
      <c r="K3" s="112">
        <v>40358</v>
      </c>
      <c r="L3" s="112">
        <v>41819</v>
      </c>
      <c r="M3" s="103">
        <f ca="1">IF((L3="INDETERMINADO"),"N/A",IF((J3="ENCERRADO"),"X",(L3-TODAY())))</f>
        <v>-400</v>
      </c>
      <c r="N3" s="99" t="s">
        <v>370</v>
      </c>
      <c r="O3" s="99" t="s">
        <v>1288</v>
      </c>
      <c r="P3" s="103" t="s">
        <v>43</v>
      </c>
      <c r="Q3" s="103" t="s">
        <v>31</v>
      </c>
      <c r="R3" s="103" t="s">
        <v>42</v>
      </c>
      <c r="S3" s="103" t="s">
        <v>33</v>
      </c>
      <c r="T3" s="98" t="s">
        <v>1095</v>
      </c>
      <c r="U3" s="155" t="s">
        <v>1320</v>
      </c>
    </row>
    <row r="4" spans="1:133" s="111" customFormat="1" ht="33.75" x14ac:dyDescent="0.2">
      <c r="A4" s="102" t="str">
        <f ca="1">IF((M4="X"),"■",IF(OR((M4&gt;=120),(M4="N/A")),"▲",IF(AND((M4&gt;=90),(M4&lt;120)),"►",IF(AND((M4&lt;90),(M4&gt;=0)),"◄",IF((M4&lt;0),"▼","")))))</f>
        <v>▼</v>
      </c>
      <c r="B4" s="99" t="s">
        <v>59</v>
      </c>
      <c r="C4" s="99" t="s">
        <v>136</v>
      </c>
      <c r="D4" s="99" t="s">
        <v>137</v>
      </c>
      <c r="E4" s="99" t="s">
        <v>138</v>
      </c>
      <c r="F4" s="99" t="s">
        <v>139</v>
      </c>
      <c r="G4" s="123" t="s">
        <v>140</v>
      </c>
      <c r="H4" s="104" t="s">
        <v>141</v>
      </c>
      <c r="I4" s="99" t="s">
        <v>30</v>
      </c>
      <c r="J4" s="99" t="s">
        <v>27</v>
      </c>
      <c r="K4" s="112">
        <v>40430</v>
      </c>
      <c r="L4" s="112">
        <v>41891</v>
      </c>
      <c r="M4" s="103">
        <f ca="1">IF((L4="INDETERMINADO"),"N/A",IF((J4="ENCERRADO"),"X",(L4-TODAY())))</f>
        <v>-328</v>
      </c>
      <c r="N4" s="103"/>
      <c r="O4" s="99" t="s">
        <v>1192</v>
      </c>
      <c r="P4" s="103" t="s">
        <v>30</v>
      </c>
      <c r="Q4" s="103" t="s">
        <v>30</v>
      </c>
      <c r="R4" s="103"/>
      <c r="S4" s="103" t="s">
        <v>30</v>
      </c>
      <c r="T4" s="98" t="s">
        <v>1193</v>
      </c>
      <c r="U4" s="158"/>
    </row>
    <row r="5" spans="1:133" s="79" customFormat="1" ht="33.75" x14ac:dyDescent="0.2">
      <c r="A5" s="157" t="str">
        <f ca="1">IF((M5="X"),"■",IF(OR((M5&gt;=120),(M5="N/A")),"▲",IF(AND((M5&gt;=90),(M5&lt;120)),"►",IF(AND((M5&lt;90),(M5&gt;=0)),"◄",IF((M5&lt;0),"▼","")))))</f>
        <v>▼</v>
      </c>
      <c r="B5" s="99" t="s">
        <v>59</v>
      </c>
      <c r="C5" s="99" t="s">
        <v>1172</v>
      </c>
      <c r="D5" s="99" t="s">
        <v>137</v>
      </c>
      <c r="E5" s="99" t="s">
        <v>30</v>
      </c>
      <c r="F5" s="99" t="s">
        <v>30</v>
      </c>
      <c r="G5" s="123" t="s">
        <v>1173</v>
      </c>
      <c r="H5" s="99" t="s">
        <v>1174</v>
      </c>
      <c r="I5" s="99" t="s">
        <v>30</v>
      </c>
      <c r="J5" s="99" t="s">
        <v>1175</v>
      </c>
      <c r="K5" s="112">
        <v>41178</v>
      </c>
      <c r="L5" s="112">
        <v>41908</v>
      </c>
      <c r="M5" s="103">
        <f ca="1">IF((L5="INDETERMINADO"),"N/A",IF((J5="ENCERRADO"),"X",(L5-TODAY())))</f>
        <v>-311</v>
      </c>
      <c r="N5" s="99" t="s">
        <v>305</v>
      </c>
      <c r="O5" s="99" t="s">
        <v>1176</v>
      </c>
      <c r="P5" s="103" t="s">
        <v>30</v>
      </c>
      <c r="Q5" s="99" t="s">
        <v>31</v>
      </c>
      <c r="R5" s="103" t="s">
        <v>30</v>
      </c>
      <c r="S5" s="103" t="s">
        <v>43</v>
      </c>
      <c r="T5" s="98" t="str">
        <f>HYPERLINK("https://drive.google.com/?tab=mo&amp;authuser=0#folders/0B3Ehz8d35IafcGRqWnVsNDJPWjA","VISUALIZAR")</f>
        <v>VISUALIZAR</v>
      </c>
      <c r="U5" s="158" t="s">
        <v>1177</v>
      </c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</row>
    <row r="6" spans="1:133" s="159" customFormat="1" ht="39.950000000000003" customHeight="1" x14ac:dyDescent="0.2">
      <c r="A6" s="176" t="str">
        <f ca="1">IF((M6="X"),"■",IF(OR((M6&gt;=120),(M6="N/A")),"▲",IF(AND((M6&gt;=90),(M6&lt;120)),"►",IF(AND((M6&lt;90),(M6&gt;=0)),"◄",IF((M6&lt;0),"▼","")))))</f>
        <v>▼</v>
      </c>
      <c r="B6" s="99" t="s">
        <v>72</v>
      </c>
      <c r="C6" s="99" t="s">
        <v>1172</v>
      </c>
      <c r="D6" s="99" t="s">
        <v>489</v>
      </c>
      <c r="E6" s="99"/>
      <c r="F6" s="99" t="s">
        <v>1375</v>
      </c>
      <c r="G6" s="123" t="s">
        <v>1376</v>
      </c>
      <c r="H6" s="99" t="s">
        <v>1377</v>
      </c>
      <c r="I6" s="99" t="s">
        <v>30</v>
      </c>
      <c r="J6" s="99" t="s">
        <v>1368</v>
      </c>
      <c r="K6" s="112">
        <v>41178</v>
      </c>
      <c r="L6" s="112">
        <v>41908</v>
      </c>
      <c r="M6" s="103">
        <f ca="1">IF((L6="INDETERMINADO"),"N/A",IF((J6="ENCERRADO"),"X",(L6-TODAY())))</f>
        <v>-311</v>
      </c>
      <c r="N6" s="99" t="s">
        <v>305</v>
      </c>
      <c r="O6" s="99" t="s">
        <v>1176</v>
      </c>
      <c r="P6" s="99" t="s">
        <v>43</v>
      </c>
      <c r="Q6" s="99"/>
      <c r="R6" s="99" t="s">
        <v>1378</v>
      </c>
      <c r="S6" s="99" t="s">
        <v>33</v>
      </c>
      <c r="T6" s="98" t="s">
        <v>1095</v>
      </c>
      <c r="U6" s="99" t="s">
        <v>1379</v>
      </c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80"/>
      <c r="BN6" s="180"/>
      <c r="BO6" s="180"/>
      <c r="BP6" s="180"/>
      <c r="BQ6" s="180"/>
      <c r="BR6" s="180"/>
      <c r="BS6" s="180"/>
      <c r="BT6" s="180"/>
      <c r="BU6" s="180"/>
      <c r="BV6" s="180"/>
      <c r="BW6" s="180"/>
      <c r="BX6" s="180"/>
      <c r="BY6" s="180"/>
      <c r="BZ6" s="180"/>
      <c r="CA6" s="180"/>
      <c r="CB6" s="180"/>
      <c r="CC6" s="180"/>
      <c r="CD6" s="180"/>
      <c r="CE6" s="180"/>
      <c r="CF6" s="180"/>
      <c r="CG6" s="180"/>
      <c r="CH6" s="180"/>
      <c r="CI6" s="180"/>
      <c r="CJ6" s="180"/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0"/>
      <c r="DC6" s="180"/>
      <c r="DD6" s="180"/>
      <c r="DE6" s="180"/>
      <c r="DF6" s="180"/>
      <c r="DG6" s="180"/>
      <c r="DH6" s="180"/>
      <c r="DI6" s="180"/>
      <c r="DJ6" s="180"/>
      <c r="DK6" s="180"/>
      <c r="DL6" s="180"/>
      <c r="DM6" s="180"/>
      <c r="DN6" s="180"/>
      <c r="DO6" s="180"/>
      <c r="DP6" s="180"/>
      <c r="DQ6" s="180"/>
      <c r="DR6" s="180"/>
      <c r="DS6" s="180"/>
      <c r="DT6" s="180"/>
      <c r="DU6" s="180"/>
      <c r="DV6" s="180"/>
      <c r="DW6" s="180"/>
      <c r="DX6" s="180"/>
      <c r="DY6" s="180"/>
      <c r="DZ6" s="180"/>
      <c r="EA6" s="180"/>
      <c r="EB6" s="180"/>
      <c r="EC6" s="180"/>
    </row>
    <row r="7" spans="1:133" s="111" customFormat="1" ht="39.950000000000003" customHeight="1" x14ac:dyDescent="0.2">
      <c r="A7" s="25" t="str">
        <f ca="1">IF((M7="X"),"■",IF(OR((M7&gt;=120),(M7="N/A")),"▲",IF(AND((M7&gt;=90),(M7&lt;120)),"►",IF(AND((M7&lt;90),(M7&gt;=0)),"◄",IF((M7&lt;0),"▼","")))))</f>
        <v>▼</v>
      </c>
      <c r="B7" s="99" t="s">
        <v>59</v>
      </c>
      <c r="C7" s="99" t="s">
        <v>132</v>
      </c>
      <c r="D7" s="99" t="s">
        <v>61</v>
      </c>
      <c r="E7" s="99" t="s">
        <v>30</v>
      </c>
      <c r="F7" s="99" t="s">
        <v>30</v>
      </c>
      <c r="G7" s="123" t="s">
        <v>133</v>
      </c>
      <c r="H7" s="99" t="s">
        <v>134</v>
      </c>
      <c r="I7" s="99" t="s">
        <v>30</v>
      </c>
      <c r="J7" s="99" t="s">
        <v>27</v>
      </c>
      <c r="K7" s="112">
        <v>40207</v>
      </c>
      <c r="L7" s="112">
        <v>42033</v>
      </c>
      <c r="M7" s="103">
        <f ca="1">IF((L7="INDETERMINADO"),"N/A",IF((J7="ENCERRADO"),"X",(L7-TODAY())))</f>
        <v>-186</v>
      </c>
      <c r="N7" s="99" t="s">
        <v>50</v>
      </c>
      <c r="O7" s="99" t="s">
        <v>51</v>
      </c>
      <c r="P7" s="99" t="s">
        <v>30</v>
      </c>
      <c r="Q7" s="99" t="s">
        <v>87</v>
      </c>
      <c r="R7" s="99" t="s">
        <v>135</v>
      </c>
      <c r="S7" s="99" t="s">
        <v>43</v>
      </c>
      <c r="T7" s="98" t="str">
        <f>HYPERLINK("https://drive.google.com/?tab=mo&amp;authuser=0#folders/0B3Ehz8d35IafNVBfd2l6UVdaOEU","VISUALIZAR")</f>
        <v>VISUALIZAR</v>
      </c>
      <c r="U7" s="158"/>
    </row>
    <row r="8" spans="1:133" s="86" customFormat="1" ht="22.5" x14ac:dyDescent="0.2">
      <c r="A8" s="25" t="str">
        <f ca="1">IF((M8="X"),"■",IF(OR((M8&gt;=120),(M8="N/A")),"▲",IF(AND((M8&gt;=90),(M8&lt;120)),"►",IF(AND((M8&lt;90),(M8&gt;=0)),"◄",IF((M8&lt;0),"▼","")))))</f>
        <v>▼</v>
      </c>
      <c r="B8" s="99" t="s">
        <v>59</v>
      </c>
      <c r="C8" s="99" t="s">
        <v>338</v>
      </c>
      <c r="D8" s="99" t="s">
        <v>61</v>
      </c>
      <c r="E8" s="99" t="s">
        <v>339</v>
      </c>
      <c r="F8" s="99" t="s">
        <v>30</v>
      </c>
      <c r="G8" s="123" t="s">
        <v>340</v>
      </c>
      <c r="H8" s="103" t="s">
        <v>341</v>
      </c>
      <c r="I8" s="99" t="s">
        <v>30</v>
      </c>
      <c r="J8" s="99" t="s">
        <v>27</v>
      </c>
      <c r="K8" s="130">
        <v>40329</v>
      </c>
      <c r="L8" s="130">
        <v>42155</v>
      </c>
      <c r="M8" s="94">
        <f ca="1">IF(L8="INDETERMINADO","N/A",IF(J8="ENCERRADO","X",L8-TODAY()))</f>
        <v>-64</v>
      </c>
      <c r="N8" s="94"/>
      <c r="O8" s="94"/>
      <c r="P8" s="94" t="s">
        <v>30</v>
      </c>
      <c r="Q8" s="94" t="s">
        <v>30</v>
      </c>
      <c r="R8" s="94" t="s">
        <v>30</v>
      </c>
      <c r="S8" s="94" t="s">
        <v>30</v>
      </c>
      <c r="T8" s="98" t="s">
        <v>1095</v>
      </c>
      <c r="U8" s="158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</row>
    <row r="9" spans="1:133" s="308" customFormat="1" ht="33.75" x14ac:dyDescent="0.2">
      <c r="A9" s="302" t="str">
        <f ca="1">IF((M9="X"),"■",IF(OR((M9&gt;=120),(M9="N/A")),"▲",IF(AND((M9&gt;=90),(M9&lt;120)),"►",IF(AND((M9&lt;90),(M9&gt;=0)),"◄",IF((M9&lt;0),"▼","")))))</f>
        <v>◄</v>
      </c>
      <c r="B9" s="303" t="s">
        <v>59</v>
      </c>
      <c r="C9" s="303" t="s">
        <v>504</v>
      </c>
      <c r="D9" s="303" t="s">
        <v>137</v>
      </c>
      <c r="E9" s="303"/>
      <c r="F9" s="303" t="s">
        <v>505</v>
      </c>
      <c r="G9" s="304" t="s">
        <v>506</v>
      </c>
      <c r="H9" s="311" t="s">
        <v>1178</v>
      </c>
      <c r="I9" s="303" t="s">
        <v>30</v>
      </c>
      <c r="J9" s="303" t="s">
        <v>27</v>
      </c>
      <c r="K9" s="330">
        <v>41866</v>
      </c>
      <c r="L9" s="330">
        <v>42231</v>
      </c>
      <c r="M9" s="313">
        <f ca="1">IF((L9="INDETERMINADO"),"N/A",IF((J9="ENCERRADO"),"X",(L9-TODAY())))</f>
        <v>12</v>
      </c>
      <c r="N9" s="314" t="s">
        <v>57</v>
      </c>
      <c r="O9" s="314" t="s">
        <v>569</v>
      </c>
      <c r="P9" s="314"/>
      <c r="Q9" s="314"/>
      <c r="R9" s="314" t="s">
        <v>1398</v>
      </c>
      <c r="S9" s="314"/>
      <c r="T9" s="306" t="s">
        <v>1095</v>
      </c>
      <c r="U9" s="309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0"/>
      <c r="AR9" s="310"/>
      <c r="AS9" s="310"/>
      <c r="AT9" s="310"/>
      <c r="AU9" s="310"/>
      <c r="AV9" s="310"/>
      <c r="AW9" s="310"/>
      <c r="AX9" s="310"/>
      <c r="AY9" s="310"/>
      <c r="AZ9" s="310"/>
      <c r="BA9" s="310"/>
      <c r="BB9" s="310"/>
      <c r="BC9" s="310"/>
      <c r="BD9" s="310"/>
      <c r="BE9" s="310"/>
      <c r="BF9" s="310"/>
      <c r="BG9" s="310"/>
      <c r="BH9" s="310"/>
      <c r="BI9" s="310"/>
      <c r="BJ9" s="310"/>
      <c r="BK9" s="310"/>
      <c r="BL9" s="310"/>
      <c r="BM9" s="310"/>
      <c r="BN9" s="310"/>
      <c r="BO9" s="310"/>
      <c r="BP9" s="310"/>
      <c r="BQ9" s="310"/>
      <c r="BR9" s="310"/>
      <c r="BS9" s="310"/>
      <c r="BT9" s="310"/>
      <c r="BU9" s="310"/>
      <c r="BV9" s="310"/>
      <c r="BW9" s="310"/>
      <c r="BX9" s="310"/>
      <c r="BY9" s="310"/>
      <c r="BZ9" s="310"/>
      <c r="CA9" s="310"/>
      <c r="CB9" s="310"/>
      <c r="CC9" s="310"/>
      <c r="CD9" s="310"/>
      <c r="CE9" s="310"/>
      <c r="CF9" s="310"/>
      <c r="CG9" s="310"/>
      <c r="CH9" s="310"/>
      <c r="CI9" s="310"/>
      <c r="CJ9" s="310"/>
      <c r="CK9" s="310"/>
      <c r="CL9" s="310"/>
      <c r="CM9" s="310"/>
      <c r="CN9" s="310"/>
      <c r="CO9" s="310"/>
      <c r="CP9" s="310"/>
      <c r="CQ9" s="310"/>
      <c r="CR9" s="310"/>
      <c r="CS9" s="310"/>
      <c r="CT9" s="310"/>
      <c r="CU9" s="310"/>
      <c r="CV9" s="310"/>
      <c r="CW9" s="310"/>
      <c r="CX9" s="310"/>
      <c r="CY9" s="310"/>
      <c r="CZ9" s="310"/>
      <c r="DA9" s="310"/>
      <c r="DB9" s="310"/>
      <c r="DC9" s="310"/>
      <c r="DD9" s="310"/>
      <c r="DE9" s="310"/>
      <c r="DF9" s="310"/>
      <c r="DG9" s="310"/>
      <c r="DH9" s="310"/>
      <c r="DI9" s="310"/>
      <c r="DJ9" s="310"/>
      <c r="DK9" s="310"/>
      <c r="DL9" s="310"/>
      <c r="DM9" s="310"/>
      <c r="DN9" s="310"/>
      <c r="DO9" s="310"/>
      <c r="DP9" s="310"/>
      <c r="DQ9" s="310"/>
      <c r="DR9" s="310"/>
      <c r="DS9" s="310"/>
      <c r="DT9" s="310"/>
      <c r="DU9" s="310"/>
      <c r="DV9" s="310"/>
      <c r="DW9" s="310"/>
      <c r="DX9" s="310"/>
      <c r="DY9" s="310"/>
      <c r="DZ9" s="310"/>
      <c r="EA9" s="310"/>
      <c r="EB9" s="310"/>
      <c r="EC9" s="310"/>
    </row>
    <row r="10" spans="1:133" s="310" customFormat="1" ht="45" x14ac:dyDescent="0.2">
      <c r="A10" s="302" t="str">
        <f ca="1">IF((M10="X"),"■",IF(OR((M10&gt;=120),(M10="N/A")),"▲",IF(AND((M10&gt;=90),(M10&lt;120)),"►",IF(AND((M10&lt;90),(M10&gt;=0)),"◄",IF((M10&lt;0),"▼","")))))</f>
        <v>◄</v>
      </c>
      <c r="B10" s="303" t="s">
        <v>59</v>
      </c>
      <c r="C10" s="303" t="s">
        <v>371</v>
      </c>
      <c r="D10" s="303" t="s">
        <v>137</v>
      </c>
      <c r="E10" s="303" t="s">
        <v>1181</v>
      </c>
      <c r="F10" s="303" t="s">
        <v>30</v>
      </c>
      <c r="G10" s="304" t="s">
        <v>372</v>
      </c>
      <c r="H10" s="311" t="s">
        <v>373</v>
      </c>
      <c r="I10" s="303" t="s">
        <v>30</v>
      </c>
      <c r="J10" s="303" t="s">
        <v>27</v>
      </c>
      <c r="K10" s="312">
        <v>40406</v>
      </c>
      <c r="L10" s="312">
        <v>42232</v>
      </c>
      <c r="M10" s="313">
        <f ca="1">IF((L10="INDETERMINADO"),"N/A",IF((J10="ENCERRADO"),"X",(L10-TODAY())))</f>
        <v>13</v>
      </c>
      <c r="N10" s="314" t="s">
        <v>248</v>
      </c>
      <c r="O10" s="314" t="s">
        <v>1205</v>
      </c>
      <c r="P10" s="303" t="s">
        <v>43</v>
      </c>
      <c r="Q10" s="314"/>
      <c r="R10" s="303" t="s">
        <v>375</v>
      </c>
      <c r="S10" s="314" t="s">
        <v>33</v>
      </c>
      <c r="T10" s="306" t="s">
        <v>1095</v>
      </c>
      <c r="U10" s="315" t="s">
        <v>1318</v>
      </c>
    </row>
    <row r="11" spans="1:133" s="180" customFormat="1" ht="33.75" x14ac:dyDescent="0.2">
      <c r="A11" s="176" t="str">
        <f ca="1">IF((M11="X"),"■",IF(OR((M11&gt;=120),(M11="N/A")),"▲",IF(AND((M11&gt;=90),(M11&lt;120)),"►",IF(AND((M11&lt;90),(M11&gt;=0)),"◄",IF((M11&lt;0),"▼","")))))</f>
        <v>◄</v>
      </c>
      <c r="B11" s="177" t="s">
        <v>59</v>
      </c>
      <c r="C11" s="177" t="s">
        <v>1343</v>
      </c>
      <c r="D11" s="177" t="s">
        <v>137</v>
      </c>
      <c r="E11" s="177" t="s">
        <v>30</v>
      </c>
      <c r="F11" s="177" t="s">
        <v>1344</v>
      </c>
      <c r="G11" s="178" t="s">
        <v>1345</v>
      </c>
      <c r="H11" s="382" t="s">
        <v>1346</v>
      </c>
      <c r="I11" s="177" t="s">
        <v>30</v>
      </c>
      <c r="J11" s="177" t="s">
        <v>27</v>
      </c>
      <c r="K11" s="344">
        <v>41944</v>
      </c>
      <c r="L11" s="344">
        <v>42278</v>
      </c>
      <c r="M11" s="341">
        <f ca="1">IF((L11="INDETERMINADO"),"N/A",IF((J11="ENCERRADO"),"X",(L11-TODAY())))</f>
        <v>59</v>
      </c>
      <c r="N11" s="261" t="s">
        <v>57</v>
      </c>
      <c r="O11" s="177" t="s">
        <v>1472</v>
      </c>
      <c r="P11" s="261" t="s">
        <v>43</v>
      </c>
      <c r="Q11" s="261" t="s">
        <v>30</v>
      </c>
      <c r="R11" s="261"/>
      <c r="S11" s="261" t="s">
        <v>33</v>
      </c>
      <c r="T11" s="179" t="s">
        <v>1095</v>
      </c>
      <c r="U11" s="383" t="s">
        <v>1473</v>
      </c>
    </row>
    <row r="12" spans="1:133" s="111" customFormat="1" ht="33.75" x14ac:dyDescent="0.2">
      <c r="A12" s="102" t="str">
        <f ca="1">IF((M12="X"),"■",IF(OR((M12&gt;=120),(M12="N/A")),"▲",IF(AND((M12&gt;=90),(M12&lt;120)),"►",IF(AND((M12&lt;90),(M12&gt;=0)),"◄",IF((M12&lt;0),"▼","")))))</f>
        <v>◄</v>
      </c>
      <c r="B12" s="99" t="s">
        <v>59</v>
      </c>
      <c r="C12" s="99" t="s">
        <v>1305</v>
      </c>
      <c r="D12" s="99" t="s">
        <v>137</v>
      </c>
      <c r="E12" s="99" t="s">
        <v>1306</v>
      </c>
      <c r="F12" s="99" t="s">
        <v>505</v>
      </c>
      <c r="G12" s="123" t="s">
        <v>1307</v>
      </c>
      <c r="H12" s="99" t="s">
        <v>1308</v>
      </c>
      <c r="I12" s="99" t="s">
        <v>30</v>
      </c>
      <c r="J12" s="99" t="s">
        <v>27</v>
      </c>
      <c r="K12" s="112">
        <v>41942</v>
      </c>
      <c r="L12" s="112">
        <v>42307</v>
      </c>
      <c r="M12" s="103">
        <f ca="1">IF((L12="INDETERMINADO"),"N/A",IF((J12="ENCERRADO"),"X",(L12-TODAY())))</f>
        <v>88</v>
      </c>
      <c r="N12" s="99" t="s">
        <v>131</v>
      </c>
      <c r="O12" s="99" t="s">
        <v>1309</v>
      </c>
      <c r="P12" s="103" t="s">
        <v>43</v>
      </c>
      <c r="Q12" s="94"/>
      <c r="R12" s="94"/>
      <c r="S12" s="103" t="s">
        <v>33</v>
      </c>
      <c r="T12" s="98" t="s">
        <v>1095</v>
      </c>
      <c r="U12" s="155" t="s">
        <v>1321</v>
      </c>
    </row>
    <row r="13" spans="1:133" s="111" customFormat="1" ht="39.950000000000003" customHeight="1" x14ac:dyDescent="0.2">
      <c r="A13" s="176" t="str">
        <f ca="1">IF((M13="X"),"■",IF(OR((M13&gt;=120),(M13="N/A")),"▲",IF(AND((M13&gt;=90),(M13&lt;120)),"►",IF(AND((M13&lt;90),(M13&gt;=0)),"◄",IF((M13&lt;0),"▼","")))))</f>
        <v>▲</v>
      </c>
      <c r="B13" s="177" t="s">
        <v>59</v>
      </c>
      <c r="C13" s="177" t="s">
        <v>223</v>
      </c>
      <c r="D13" s="177" t="s">
        <v>137</v>
      </c>
      <c r="E13" s="177" t="s">
        <v>224</v>
      </c>
      <c r="F13" s="177" t="s">
        <v>30</v>
      </c>
      <c r="G13" s="178" t="s">
        <v>225</v>
      </c>
      <c r="H13" s="177" t="s">
        <v>226</v>
      </c>
      <c r="I13" s="177" t="s">
        <v>30</v>
      </c>
      <c r="J13" s="177" t="s">
        <v>27</v>
      </c>
      <c r="K13" s="294">
        <v>41996</v>
      </c>
      <c r="L13" s="294">
        <v>42361</v>
      </c>
      <c r="M13" s="177">
        <f ca="1">IF(L13="INDETERMINADO","N/A",IF(J13="ENCERRADO","X",L13-TODAY()))</f>
        <v>142</v>
      </c>
      <c r="N13" s="177" t="s">
        <v>101</v>
      </c>
      <c r="O13" s="177" t="s">
        <v>227</v>
      </c>
      <c r="P13" s="177"/>
      <c r="Q13" s="177" t="s">
        <v>1428</v>
      </c>
      <c r="R13" s="177" t="s">
        <v>135</v>
      </c>
      <c r="S13" s="177" t="s">
        <v>33</v>
      </c>
      <c r="T13" s="179" t="s">
        <v>1095</v>
      </c>
      <c r="U13" s="295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  <c r="BQ13" s="180"/>
      <c r="BR13" s="180"/>
      <c r="BS13" s="180"/>
      <c r="BT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  <c r="CF13" s="180"/>
      <c r="CG13" s="180"/>
      <c r="CH13" s="180"/>
      <c r="CI13" s="180"/>
      <c r="CJ13" s="180"/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0"/>
      <c r="DC13" s="180"/>
      <c r="DD13" s="180"/>
      <c r="DE13" s="180"/>
      <c r="DF13" s="180"/>
      <c r="DG13" s="180"/>
      <c r="DH13" s="180"/>
      <c r="DI13" s="180"/>
      <c r="DJ13" s="180"/>
      <c r="DK13" s="180"/>
      <c r="DL13" s="180"/>
      <c r="DM13" s="180"/>
      <c r="DN13" s="180"/>
      <c r="DO13" s="180"/>
      <c r="DP13" s="180"/>
      <c r="DQ13" s="180"/>
      <c r="DR13" s="180"/>
      <c r="DS13" s="180"/>
      <c r="DT13" s="180"/>
      <c r="DU13" s="180"/>
      <c r="DV13" s="180"/>
      <c r="DW13" s="180"/>
      <c r="DX13" s="180"/>
      <c r="DY13" s="180"/>
      <c r="DZ13" s="180"/>
      <c r="EA13" s="180"/>
      <c r="EB13" s="180"/>
      <c r="EC13" s="180"/>
    </row>
    <row r="14" spans="1:133" s="111" customFormat="1" ht="39.950000000000003" customHeight="1" x14ac:dyDescent="0.2">
      <c r="A14" s="102" t="str">
        <f ca="1">IF((M14="X"),"■",IF(OR((M14&gt;=120),(M14="N/A")),"▲",IF(AND((M14&gt;=90),(M14&lt;120)),"►",IF(AND((M14&lt;90),(M14&gt;=0)),"◄",IF((M14&lt;0),"▼","")))))</f>
        <v>▲</v>
      </c>
      <c r="B14" s="99" t="s">
        <v>59</v>
      </c>
      <c r="C14" s="99" t="s">
        <v>426</v>
      </c>
      <c r="D14" s="99" t="s">
        <v>61</v>
      </c>
      <c r="E14" s="99" t="s">
        <v>427</v>
      </c>
      <c r="F14" s="99" t="s">
        <v>30</v>
      </c>
      <c r="G14" s="123" t="s">
        <v>428</v>
      </c>
      <c r="H14" s="104" t="s">
        <v>429</v>
      </c>
      <c r="I14" s="99" t="s">
        <v>30</v>
      </c>
      <c r="J14" s="99" t="s">
        <v>27</v>
      </c>
      <c r="K14" s="106">
        <v>40541</v>
      </c>
      <c r="L14" s="106">
        <v>42367</v>
      </c>
      <c r="M14" s="94">
        <f ca="1">IF((L14="INDETERMINADO"),"N/A",IF((J14="ENCERRADO"),"X",(L14-TODAY())))</f>
        <v>148</v>
      </c>
      <c r="N14" s="94"/>
      <c r="O14" s="94"/>
      <c r="P14" s="94" t="s">
        <v>30</v>
      </c>
      <c r="Q14" s="94" t="s">
        <v>30</v>
      </c>
      <c r="R14" s="94" t="s">
        <v>30</v>
      </c>
      <c r="S14" s="94"/>
      <c r="T14" s="98" t="s">
        <v>1095</v>
      </c>
      <c r="U14" s="158"/>
    </row>
    <row r="15" spans="1:133" s="310" customFormat="1" ht="39.950000000000003" customHeight="1" x14ac:dyDescent="0.2">
      <c r="A15" s="176" t="str">
        <f ca="1">IF((M15="X"),"■",IF(OR((M15&gt;=120),(M15="N/A")),"▲",IF(AND((M15&gt;=90),(M15&lt;120)),"►",IF(AND((M15&lt;90),(M15&gt;=0)),"◄",IF((M15&lt;0),"▼","")))))</f>
        <v>▲</v>
      </c>
      <c r="B15" s="177" t="s">
        <v>59</v>
      </c>
      <c r="C15" s="177" t="s">
        <v>1414</v>
      </c>
      <c r="D15" s="177" t="s">
        <v>137</v>
      </c>
      <c r="E15" s="177" t="s">
        <v>1440</v>
      </c>
      <c r="F15" s="177" t="s">
        <v>1441</v>
      </c>
      <c r="G15" s="178" t="s">
        <v>1442</v>
      </c>
      <c r="H15" s="177" t="s">
        <v>1443</v>
      </c>
      <c r="I15" s="177" t="s">
        <v>30</v>
      </c>
      <c r="J15" s="177" t="s">
        <v>27</v>
      </c>
      <c r="K15" s="294">
        <v>42006</v>
      </c>
      <c r="L15" s="294">
        <v>42582</v>
      </c>
      <c r="M15" s="177">
        <f ca="1">IF(L15="INDETERMINADO","N/A",IF(J15="ENCERRADO","X",L15-TODAY()))</f>
        <v>363</v>
      </c>
      <c r="N15" s="177" t="s">
        <v>57</v>
      </c>
      <c r="O15" s="177" t="s">
        <v>1239</v>
      </c>
      <c r="P15" s="177" t="s">
        <v>43</v>
      </c>
      <c r="Q15" s="177"/>
      <c r="R15" s="177" t="s">
        <v>1444</v>
      </c>
      <c r="S15" s="177" t="s">
        <v>33</v>
      </c>
      <c r="T15" s="179" t="s">
        <v>1095</v>
      </c>
      <c r="U15" s="295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</row>
    <row r="16" spans="1:133" s="310" customFormat="1" ht="39.950000000000003" customHeight="1" x14ac:dyDescent="0.2">
      <c r="A16" s="304" t="str">
        <f ca="1">IF((M16="X"),"■",IF(OR((M16&gt;=120),(M16="N/A")),"▲",IF(AND((M16&gt;=90),(M16&lt;120)),"►",IF(AND((M16&lt;90),(M16&gt;=0)),"◄",IF((M16&lt;0),"▼","")))))</f>
        <v>▲</v>
      </c>
      <c r="B16" s="303" t="s">
        <v>59</v>
      </c>
      <c r="C16" s="303" t="s">
        <v>488</v>
      </c>
      <c r="D16" s="303" t="s">
        <v>489</v>
      </c>
      <c r="E16" s="303" t="s">
        <v>490</v>
      </c>
      <c r="F16" s="303" t="s">
        <v>30</v>
      </c>
      <c r="G16" s="304" t="s">
        <v>491</v>
      </c>
      <c r="H16" s="303" t="s">
        <v>492</v>
      </c>
      <c r="I16" s="303" t="s">
        <v>30</v>
      </c>
      <c r="J16" s="303" t="s">
        <v>27</v>
      </c>
      <c r="K16" s="305">
        <v>40898</v>
      </c>
      <c r="L16" s="305">
        <v>42725</v>
      </c>
      <c r="M16" s="303">
        <f ca="1">IF((L16="INDETERMINADO"),"N/A",IF((J16="ENCERRADO"),"X",(L16-TODAY())))</f>
        <v>506</v>
      </c>
      <c r="N16" s="303" t="s">
        <v>131</v>
      </c>
      <c r="O16" s="303" t="s">
        <v>374</v>
      </c>
      <c r="P16" s="303" t="s">
        <v>43</v>
      </c>
      <c r="Q16" s="303" t="s">
        <v>30</v>
      </c>
      <c r="R16" s="303" t="s">
        <v>375</v>
      </c>
      <c r="S16" s="303" t="s">
        <v>33</v>
      </c>
      <c r="T16" s="306" t="s">
        <v>1095</v>
      </c>
      <c r="U16" s="309"/>
    </row>
    <row r="17" spans="1:133" s="180" customFormat="1" ht="39.950000000000003" customHeight="1" x14ac:dyDescent="0.2">
      <c r="A17" s="302" t="str">
        <f ca="1">IF((M17="X"),"■",IF(OR((M17&gt;=120),(M17="N/A")),"▲",IF(AND((M17&gt;=90),(M17&lt;120)),"►",IF(AND((M17&lt;90),(M17&gt;=0)),"◄",IF((M17&lt;0),"▼","")))))</f>
        <v>▲</v>
      </c>
      <c r="B17" s="303" t="s">
        <v>59</v>
      </c>
      <c r="C17" s="303" t="s">
        <v>435</v>
      </c>
      <c r="D17" s="303" t="s">
        <v>137</v>
      </c>
      <c r="E17" s="303" t="s">
        <v>89</v>
      </c>
      <c r="F17" s="303" t="s">
        <v>30</v>
      </c>
      <c r="G17" s="304" t="s">
        <v>436</v>
      </c>
      <c r="H17" s="311" t="s">
        <v>437</v>
      </c>
      <c r="I17" s="303" t="s">
        <v>30</v>
      </c>
      <c r="J17" s="303" t="s">
        <v>27</v>
      </c>
      <c r="K17" s="312">
        <v>40981</v>
      </c>
      <c r="L17" s="312">
        <v>42807</v>
      </c>
      <c r="M17" s="313">
        <f ca="1">IF((L17="INDETERMINADO"),"N/A",IF((J17="ENCERRADO"),"X",(L17-TODAY())))</f>
        <v>588</v>
      </c>
      <c r="N17" s="303" t="s">
        <v>1366</v>
      </c>
      <c r="O17" s="303" t="s">
        <v>1190</v>
      </c>
      <c r="P17" s="313" t="s">
        <v>30</v>
      </c>
      <c r="Q17" s="313" t="s">
        <v>31</v>
      </c>
      <c r="R17" s="313" t="s">
        <v>375</v>
      </c>
      <c r="S17" s="313" t="s">
        <v>30</v>
      </c>
      <c r="T17" s="306" t="s">
        <v>1095</v>
      </c>
      <c r="U17" s="315" t="s">
        <v>1318</v>
      </c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310"/>
      <c r="AJ17" s="310"/>
      <c r="AK17" s="310"/>
      <c r="AL17" s="310"/>
      <c r="AM17" s="310"/>
      <c r="AN17" s="310"/>
      <c r="AO17" s="310"/>
      <c r="AP17" s="310"/>
      <c r="AQ17" s="310"/>
      <c r="AR17" s="310"/>
      <c r="AS17" s="310"/>
      <c r="AT17" s="310"/>
      <c r="AU17" s="310"/>
      <c r="AV17" s="310"/>
      <c r="AW17" s="310"/>
      <c r="AX17" s="310"/>
      <c r="AY17" s="310"/>
      <c r="AZ17" s="310"/>
      <c r="BA17" s="310"/>
      <c r="BB17" s="310"/>
      <c r="BC17" s="310"/>
      <c r="BD17" s="310"/>
      <c r="BE17" s="310"/>
      <c r="BF17" s="310"/>
      <c r="BG17" s="310"/>
      <c r="BH17" s="310"/>
      <c r="BI17" s="310"/>
      <c r="BJ17" s="310"/>
      <c r="BK17" s="310"/>
      <c r="BL17" s="310"/>
      <c r="BM17" s="310"/>
      <c r="BN17" s="310"/>
      <c r="BO17" s="310"/>
      <c r="BP17" s="310"/>
      <c r="BQ17" s="310"/>
      <c r="BR17" s="310"/>
      <c r="BS17" s="310"/>
      <c r="BT17" s="310"/>
      <c r="BU17" s="310"/>
      <c r="BV17" s="310"/>
      <c r="BW17" s="310"/>
      <c r="BX17" s="310"/>
      <c r="BY17" s="310"/>
      <c r="BZ17" s="310"/>
      <c r="CA17" s="310"/>
      <c r="CB17" s="310"/>
      <c r="CC17" s="310"/>
      <c r="CD17" s="310"/>
      <c r="CE17" s="310"/>
      <c r="CF17" s="310"/>
      <c r="CG17" s="310"/>
      <c r="CH17" s="310"/>
      <c r="CI17" s="310"/>
      <c r="CJ17" s="310"/>
      <c r="CK17" s="310"/>
      <c r="CL17" s="310"/>
      <c r="CM17" s="310"/>
      <c r="CN17" s="310"/>
      <c r="CO17" s="310"/>
      <c r="CP17" s="310"/>
      <c r="CQ17" s="310"/>
      <c r="CR17" s="310"/>
      <c r="CS17" s="310"/>
      <c r="CT17" s="310"/>
      <c r="CU17" s="310"/>
      <c r="CV17" s="310"/>
      <c r="CW17" s="310"/>
      <c r="CX17" s="310"/>
      <c r="CY17" s="310"/>
      <c r="CZ17" s="310"/>
      <c r="DA17" s="310"/>
      <c r="DB17" s="310"/>
      <c r="DC17" s="310"/>
      <c r="DD17" s="310"/>
      <c r="DE17" s="310"/>
      <c r="DF17" s="310"/>
      <c r="DG17" s="310"/>
      <c r="DH17" s="310"/>
      <c r="DI17" s="310"/>
      <c r="DJ17" s="310"/>
      <c r="DK17" s="310"/>
      <c r="DL17" s="310"/>
      <c r="DM17" s="310"/>
      <c r="DN17" s="310"/>
      <c r="DO17" s="310"/>
      <c r="DP17" s="310"/>
      <c r="DQ17" s="310"/>
      <c r="DR17" s="310"/>
      <c r="DS17" s="310"/>
      <c r="DT17" s="310"/>
      <c r="DU17" s="310"/>
      <c r="DV17" s="310"/>
      <c r="DW17" s="310"/>
      <c r="DX17" s="310"/>
      <c r="DY17" s="310"/>
      <c r="DZ17" s="310"/>
      <c r="EA17" s="310"/>
      <c r="EB17" s="310"/>
      <c r="EC17" s="310"/>
    </row>
    <row r="18" spans="1:133" s="79" customFormat="1" ht="33.75" x14ac:dyDescent="0.2">
      <c r="A18" s="176" t="str">
        <f ca="1">IF((M18="X"),"■",IF(OR((M18&gt;=120),(M18="N/A")),"▲",IF(AND((M18&gt;=90),(M18&lt;120)),"►",IF(AND((M18&lt;90),(M18&gt;=0)),"◄",IF((M18&lt;0),"▼","")))))</f>
        <v>▲</v>
      </c>
      <c r="B18" s="177" t="s">
        <v>59</v>
      </c>
      <c r="C18" s="177" t="s">
        <v>1393</v>
      </c>
      <c r="D18" s="177" t="s">
        <v>489</v>
      </c>
      <c r="E18" s="177" t="s">
        <v>30</v>
      </c>
      <c r="F18" s="177" t="s">
        <v>1281</v>
      </c>
      <c r="G18" s="178" t="s">
        <v>1394</v>
      </c>
      <c r="H18" s="382" t="s">
        <v>1395</v>
      </c>
      <c r="I18" s="382" t="s">
        <v>30</v>
      </c>
      <c r="J18" s="382" t="s">
        <v>27</v>
      </c>
      <c r="K18" s="344">
        <v>42104</v>
      </c>
      <c r="L18" s="344">
        <v>42835</v>
      </c>
      <c r="M18" s="341">
        <f ca="1">IF((L18="INDETERMINADO"),"N/A",IF((J18="ENCERRADO"),"X",(L18-TODAY())))</f>
        <v>616</v>
      </c>
      <c r="N18" s="177" t="s">
        <v>57</v>
      </c>
      <c r="O18" s="177" t="s">
        <v>1474</v>
      </c>
      <c r="P18" s="177" t="s">
        <v>43</v>
      </c>
      <c r="Q18" s="177"/>
      <c r="R18" s="177" t="s">
        <v>1475</v>
      </c>
      <c r="S18" s="177" t="s">
        <v>33</v>
      </c>
      <c r="T18" s="179" t="s">
        <v>1095</v>
      </c>
      <c r="U18" s="383"/>
      <c r="V18" s="383"/>
      <c r="W18" s="383"/>
      <c r="X18" s="383"/>
      <c r="Y18" s="383"/>
      <c r="Z18" s="383"/>
      <c r="AA18" s="383"/>
      <c r="AB18" s="383"/>
      <c r="AC18" s="383"/>
      <c r="AD18" s="383"/>
      <c r="AE18" s="383"/>
      <c r="AF18" s="383"/>
      <c r="AG18" s="383"/>
      <c r="AH18" s="383"/>
      <c r="AI18" s="383"/>
      <c r="AJ18" s="383"/>
      <c r="AK18" s="383"/>
      <c r="AL18" s="383"/>
      <c r="AM18" s="383"/>
      <c r="AN18" s="383"/>
      <c r="AO18" s="383"/>
      <c r="AP18" s="383"/>
      <c r="AQ18" s="383"/>
      <c r="AR18" s="383"/>
      <c r="AS18" s="383"/>
      <c r="AT18" s="383"/>
      <c r="AU18" s="383"/>
      <c r="AV18" s="383"/>
      <c r="AW18" s="383"/>
      <c r="AX18" s="383"/>
      <c r="AY18" s="383"/>
      <c r="AZ18" s="383"/>
      <c r="BA18" s="383"/>
      <c r="BB18" s="383"/>
      <c r="BC18" s="383"/>
      <c r="BD18" s="383"/>
      <c r="BE18" s="383"/>
      <c r="BF18" s="383"/>
      <c r="BG18" s="383"/>
      <c r="BH18" s="383"/>
      <c r="BI18" s="383"/>
      <c r="BJ18" s="383"/>
      <c r="BK18" s="383"/>
      <c r="BL18" s="383"/>
      <c r="BM18" s="383"/>
      <c r="BN18" s="383"/>
      <c r="BO18" s="383"/>
      <c r="BP18" s="383"/>
      <c r="BQ18" s="383"/>
      <c r="BR18" s="383"/>
      <c r="BS18" s="383"/>
      <c r="BT18" s="383"/>
      <c r="BU18" s="383"/>
      <c r="BV18" s="383"/>
      <c r="BW18" s="383"/>
      <c r="BX18" s="383"/>
      <c r="BY18" s="383"/>
      <c r="BZ18" s="383"/>
      <c r="CA18" s="383"/>
      <c r="CB18" s="383"/>
      <c r="CC18" s="383"/>
      <c r="CD18" s="383"/>
      <c r="CE18" s="383"/>
      <c r="CF18" s="383"/>
      <c r="CG18" s="383"/>
      <c r="CH18" s="383"/>
      <c r="CI18" s="383"/>
      <c r="CJ18" s="383"/>
      <c r="CK18" s="383"/>
      <c r="CL18" s="383"/>
      <c r="CM18" s="383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0"/>
      <c r="DC18" s="180"/>
      <c r="DD18" s="180"/>
      <c r="DE18" s="180"/>
      <c r="DF18" s="180"/>
      <c r="DG18" s="180"/>
      <c r="DH18" s="180"/>
      <c r="DI18" s="180"/>
      <c r="DJ18" s="180"/>
      <c r="DK18" s="180"/>
      <c r="DL18" s="180"/>
      <c r="DM18" s="180"/>
      <c r="DN18" s="180"/>
      <c r="DO18" s="180"/>
      <c r="DP18" s="180"/>
      <c r="DQ18" s="180"/>
      <c r="DR18" s="180"/>
      <c r="DS18" s="180"/>
      <c r="DT18" s="180"/>
      <c r="DU18" s="180"/>
      <c r="DV18" s="180"/>
      <c r="DW18" s="180"/>
      <c r="DX18" s="180"/>
      <c r="DY18" s="180"/>
      <c r="DZ18" s="180"/>
      <c r="EA18" s="180"/>
      <c r="EB18" s="180"/>
      <c r="EC18" s="180"/>
    </row>
    <row r="19" spans="1:133" s="79" customFormat="1" ht="39.950000000000003" customHeight="1" x14ac:dyDescent="0.2">
      <c r="A19" s="102" t="str">
        <f ca="1">IF((M19="X"),"■",IF(OR((M19&gt;=120),(M19="N/A")),"▲",IF(AND((M19&gt;=90),(M19&lt;120)),"►",IF(AND((M19&lt;90),(M19&gt;=0)),"◄",IF((M19&lt;0),"▼","")))))</f>
        <v>▲</v>
      </c>
      <c r="B19" s="99" t="s">
        <v>59</v>
      </c>
      <c r="C19" s="99" t="s">
        <v>507</v>
      </c>
      <c r="D19" s="99" t="s">
        <v>137</v>
      </c>
      <c r="E19" s="99"/>
      <c r="F19" s="99" t="s">
        <v>508</v>
      </c>
      <c r="G19" s="123" t="s">
        <v>308</v>
      </c>
      <c r="H19" s="99" t="s">
        <v>1191</v>
      </c>
      <c r="I19" s="99" t="s">
        <v>30</v>
      </c>
      <c r="J19" s="99" t="s">
        <v>27</v>
      </c>
      <c r="K19" s="436">
        <v>41861</v>
      </c>
      <c r="L19" s="181">
        <v>42957</v>
      </c>
      <c r="M19" s="135">
        <f ca="1">IF((L19="INDETERMINADO"),"N/A",IF((J19="ENCERRADO"),"X",(L19-TODAY())))</f>
        <v>738</v>
      </c>
      <c r="N19" s="103"/>
      <c r="O19" s="107"/>
      <c r="P19" s="103" t="s">
        <v>30</v>
      </c>
      <c r="Q19" s="103" t="s">
        <v>30</v>
      </c>
      <c r="R19" s="103" t="s">
        <v>30</v>
      </c>
      <c r="S19" s="103" t="s">
        <v>30</v>
      </c>
      <c r="T19" s="98" t="s">
        <v>1095</v>
      </c>
      <c r="U19" s="15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</row>
    <row r="20" spans="1:133" s="79" customFormat="1" ht="39.950000000000003" customHeight="1" x14ac:dyDescent="0.2">
      <c r="A20" s="102" t="str">
        <f ca="1">IF((M20="X"),"■",IF(OR((M20&gt;=120),(M20="N/A")),"▲",IF(AND((M20&gt;=90),(M20&lt;120)),"►",IF(AND((M20&lt;90),(M20&gt;=0)),"◄",IF((M20&lt;0),"▼","")))))</f>
        <v>▲</v>
      </c>
      <c r="B20" s="99" t="s">
        <v>59</v>
      </c>
      <c r="C20" s="99" t="s">
        <v>509</v>
      </c>
      <c r="D20" s="99" t="s">
        <v>489</v>
      </c>
      <c r="E20" s="99" t="s">
        <v>209</v>
      </c>
      <c r="F20" s="99" t="s">
        <v>30</v>
      </c>
      <c r="G20" s="123" t="s">
        <v>510</v>
      </c>
      <c r="H20" s="104" t="s">
        <v>511</v>
      </c>
      <c r="I20" s="99" t="s">
        <v>30</v>
      </c>
      <c r="J20" s="99" t="s">
        <v>27</v>
      </c>
      <c r="K20" s="181">
        <v>41208</v>
      </c>
      <c r="L20" s="181">
        <v>43034</v>
      </c>
      <c r="M20" s="103">
        <f ca="1">IF((L20="INDETERMINADO"),"N/A",IF((J20="ENCERRADO"),"X",(L20-TODAY())))</f>
        <v>815</v>
      </c>
      <c r="N20" s="99" t="s">
        <v>101</v>
      </c>
      <c r="O20" s="99" t="s">
        <v>1280</v>
      </c>
      <c r="P20" s="103" t="s">
        <v>43</v>
      </c>
      <c r="Q20" s="103" t="s">
        <v>30</v>
      </c>
      <c r="R20" s="103" t="s">
        <v>108</v>
      </c>
      <c r="S20" s="103" t="s">
        <v>33</v>
      </c>
      <c r="T20" s="98" t="s">
        <v>1095</v>
      </c>
      <c r="U20" s="155" t="s">
        <v>1322</v>
      </c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</row>
    <row r="21" spans="1:133" s="310" customFormat="1" ht="39.950000000000003" customHeight="1" x14ac:dyDescent="0.2">
      <c r="A21" s="102" t="str">
        <f ca="1">IF((M21="X"),"■",IF(OR((M21&gt;=120),(M21="N/A")),"▲",IF(AND((M21&gt;=90),(M21&lt;120)),"►",IF(AND((M21&lt;90),(M21&gt;=0)),"◄",IF((M21&lt;0),"▼","")))))</f>
        <v>▲</v>
      </c>
      <c r="B21" s="99" t="s">
        <v>59</v>
      </c>
      <c r="C21" s="99" t="s">
        <v>435</v>
      </c>
      <c r="D21" s="99" t="s">
        <v>489</v>
      </c>
      <c r="E21" s="99" t="s">
        <v>1206</v>
      </c>
      <c r="F21" s="99" t="s">
        <v>1208</v>
      </c>
      <c r="G21" s="123" t="s">
        <v>1207</v>
      </c>
      <c r="H21" s="99" t="s">
        <v>1209</v>
      </c>
      <c r="I21" s="99" t="s">
        <v>30</v>
      </c>
      <c r="J21" s="99" t="s">
        <v>27</v>
      </c>
      <c r="K21" s="132">
        <v>40984</v>
      </c>
      <c r="L21" s="132">
        <v>43175</v>
      </c>
      <c r="M21" s="103">
        <f ca="1">IF((L21="INDETERMINADO"),"N/A",IF((J21="ENCERRADO"),"X",(L21-TODAY())))</f>
        <v>956</v>
      </c>
      <c r="N21" s="99" t="s">
        <v>248</v>
      </c>
      <c r="O21" s="99" t="s">
        <v>249</v>
      </c>
      <c r="P21" s="103"/>
      <c r="Q21" s="99" t="s">
        <v>97</v>
      </c>
      <c r="R21" s="103" t="s">
        <v>375</v>
      </c>
      <c r="S21" s="103" t="s">
        <v>33</v>
      </c>
      <c r="T21" s="98" t="s">
        <v>1095</v>
      </c>
      <c r="U21" s="158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</row>
    <row r="22" spans="1:133" s="79" customFormat="1" ht="39.950000000000003" customHeight="1" x14ac:dyDescent="0.2">
      <c r="A22" s="302" t="str">
        <f ca="1">IF((M22="X"),"■",IF(OR((M22&gt;=120),(M22="N/A")),"▲",IF(AND((M22&gt;=90),(M22&lt;120)),"►",IF(AND((M22&lt;90),(M22&gt;=0)),"◄",IF((M22&lt;0),"▼","")))))</f>
        <v>▲</v>
      </c>
      <c r="B22" s="303" t="s">
        <v>59</v>
      </c>
      <c r="C22" s="303" t="s">
        <v>527</v>
      </c>
      <c r="D22" s="303" t="s">
        <v>489</v>
      </c>
      <c r="E22" s="303" t="s">
        <v>495</v>
      </c>
      <c r="F22" s="303" t="s">
        <v>528</v>
      </c>
      <c r="G22" s="304" t="s">
        <v>529</v>
      </c>
      <c r="H22" s="303" t="s">
        <v>530</v>
      </c>
      <c r="I22" s="303" t="s">
        <v>30</v>
      </c>
      <c r="J22" s="303" t="s">
        <v>27</v>
      </c>
      <c r="K22" s="319">
        <v>41485</v>
      </c>
      <c r="L22" s="319">
        <v>43311</v>
      </c>
      <c r="M22" s="437">
        <f ca="1">IF((L22="INDETERMINADO"),"N/A",IF((J22="ENCERRADO"),"X",(L22-TODAY())))</f>
        <v>1092</v>
      </c>
      <c r="N22" s="303" t="s">
        <v>1238</v>
      </c>
      <c r="O22" s="303" t="s">
        <v>1239</v>
      </c>
      <c r="P22" s="320" t="s">
        <v>43</v>
      </c>
      <c r="Q22" s="320"/>
      <c r="R22" s="303" t="s">
        <v>250</v>
      </c>
      <c r="S22" s="320" t="s">
        <v>33</v>
      </c>
      <c r="T22" s="306" t="s">
        <v>1095</v>
      </c>
      <c r="U22" s="315" t="s">
        <v>1320</v>
      </c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10"/>
      <c r="AQ22" s="310"/>
      <c r="AR22" s="310"/>
      <c r="AS22" s="310"/>
      <c r="AT22" s="310"/>
      <c r="AU22" s="310"/>
      <c r="AV22" s="310"/>
      <c r="AW22" s="310"/>
      <c r="AX22" s="310"/>
      <c r="AY22" s="310"/>
      <c r="AZ22" s="310"/>
      <c r="BA22" s="310"/>
      <c r="BB22" s="310"/>
      <c r="BC22" s="310"/>
      <c r="BD22" s="310"/>
      <c r="BE22" s="310"/>
      <c r="BF22" s="310"/>
      <c r="BG22" s="310"/>
      <c r="BH22" s="310"/>
      <c r="BI22" s="310"/>
      <c r="BJ22" s="310"/>
      <c r="BK22" s="310"/>
      <c r="BL22" s="310"/>
      <c r="BM22" s="310"/>
      <c r="BN22" s="310"/>
      <c r="BO22" s="310"/>
      <c r="BP22" s="310"/>
      <c r="BQ22" s="310"/>
      <c r="BR22" s="310"/>
      <c r="BS22" s="310"/>
      <c r="BT22" s="310"/>
      <c r="BU22" s="310"/>
      <c r="BV22" s="310"/>
      <c r="BW22" s="310"/>
      <c r="BX22" s="310"/>
      <c r="BY22" s="310"/>
      <c r="BZ22" s="310"/>
      <c r="CA22" s="310"/>
      <c r="CB22" s="310"/>
      <c r="CC22" s="310"/>
      <c r="CD22" s="310"/>
      <c r="CE22" s="310"/>
      <c r="CF22" s="310"/>
      <c r="CG22" s="310"/>
      <c r="CH22" s="310"/>
      <c r="CI22" s="310"/>
      <c r="CJ22" s="310"/>
      <c r="CK22" s="310"/>
      <c r="CL22" s="310"/>
      <c r="CM22" s="310"/>
      <c r="CN22" s="310"/>
      <c r="CO22" s="310"/>
      <c r="CP22" s="310"/>
      <c r="CQ22" s="310"/>
      <c r="CR22" s="310"/>
      <c r="CS22" s="310"/>
      <c r="CT22" s="310"/>
      <c r="CU22" s="310"/>
      <c r="CV22" s="310"/>
      <c r="CW22" s="310"/>
      <c r="CX22" s="310"/>
      <c r="CY22" s="310"/>
      <c r="CZ22" s="310"/>
      <c r="DA22" s="310"/>
      <c r="DB22" s="310"/>
      <c r="DC22" s="310"/>
      <c r="DD22" s="310"/>
      <c r="DE22" s="310"/>
      <c r="DF22" s="310"/>
      <c r="DG22" s="310"/>
      <c r="DH22" s="310"/>
      <c r="DI22" s="310"/>
      <c r="DJ22" s="310"/>
      <c r="DK22" s="310"/>
      <c r="DL22" s="310"/>
      <c r="DM22" s="310"/>
      <c r="DN22" s="310"/>
      <c r="DO22" s="310"/>
      <c r="DP22" s="310"/>
      <c r="DQ22" s="310"/>
      <c r="DR22" s="310"/>
      <c r="DS22" s="310"/>
      <c r="DT22" s="310"/>
      <c r="DU22" s="310"/>
      <c r="DV22" s="310"/>
      <c r="DW22" s="310"/>
      <c r="DX22" s="310"/>
      <c r="DY22" s="310"/>
      <c r="DZ22" s="310"/>
      <c r="EA22" s="310"/>
      <c r="EB22" s="310"/>
      <c r="EC22" s="310"/>
    </row>
    <row r="23" spans="1:133" s="111" customFormat="1" ht="39.950000000000003" customHeight="1" x14ac:dyDescent="0.2">
      <c r="A23" s="25" t="str">
        <f ca="1">IF((M23="X"),"■",IF(OR((M23&gt;=120),(M23="N/A")),"▲",IF(AND((M23&gt;=90),(M23&lt;120)),"►",IF(AND((M23&lt;90),(M23&gt;=0)),"◄",IF((M23&lt;0),"▼","")))))</f>
        <v>▲</v>
      </c>
      <c r="B23" s="99" t="s">
        <v>59</v>
      </c>
      <c r="C23" s="99" t="s">
        <v>533</v>
      </c>
      <c r="D23" s="99" t="s">
        <v>489</v>
      </c>
      <c r="E23" s="99" t="s">
        <v>495</v>
      </c>
      <c r="F23" s="99" t="s">
        <v>30</v>
      </c>
      <c r="G23" s="123" t="s">
        <v>534</v>
      </c>
      <c r="H23" s="99" t="s">
        <v>535</v>
      </c>
      <c r="I23" s="99" t="s">
        <v>30</v>
      </c>
      <c r="J23" s="99" t="s">
        <v>27</v>
      </c>
      <c r="K23" s="132">
        <v>41606</v>
      </c>
      <c r="L23" s="132">
        <v>43432</v>
      </c>
      <c r="M23" s="107">
        <f ca="1">IF((L23="INDETERMINADO"),"N/A",IF((J23="ENCERRADO"),"X",(L23-TODAY())))</f>
        <v>1213</v>
      </c>
      <c r="N23" s="107"/>
      <c r="O23" s="107"/>
      <c r="P23" s="107"/>
      <c r="Q23" s="107"/>
      <c r="R23" s="107"/>
      <c r="S23" s="107"/>
      <c r="T23" s="98" t="s">
        <v>1095</v>
      </c>
      <c r="U23" s="158"/>
    </row>
    <row r="24" spans="1:133" s="79" customFormat="1" ht="39.950000000000003" customHeight="1" x14ac:dyDescent="0.2">
      <c r="A24" s="102" t="str">
        <f ca="1">IF((M24="X"),"■",IF(OR((M24&gt;=120),(M24="N/A")),"▲",IF(AND((M24&gt;=90),(M24&lt;120)),"►",IF(AND((M24&lt;90),(M24&gt;=0)),"◄",IF((M24&lt;0),"▼","")))))</f>
        <v>▲</v>
      </c>
      <c r="B24" s="99" t="s">
        <v>72</v>
      </c>
      <c r="C24" s="99" t="s">
        <v>553</v>
      </c>
      <c r="D24" s="99" t="s">
        <v>489</v>
      </c>
      <c r="E24" s="99" t="s">
        <v>30</v>
      </c>
      <c r="F24" s="99" t="s">
        <v>30</v>
      </c>
      <c r="G24" s="123" t="s">
        <v>1179</v>
      </c>
      <c r="H24" s="99" t="s">
        <v>1180</v>
      </c>
      <c r="I24" s="99" t="s">
        <v>30</v>
      </c>
      <c r="J24" s="99" t="s">
        <v>27</v>
      </c>
      <c r="K24" s="112">
        <v>41950</v>
      </c>
      <c r="L24" s="112">
        <v>43776</v>
      </c>
      <c r="M24" s="103">
        <f ca="1">IF((L24="INDETERMINADO"),"N/A",IF((J24="ENCERRADO"),"X",(L24-TODAY())))</f>
        <v>1557</v>
      </c>
      <c r="N24" s="103"/>
      <c r="O24" s="107"/>
      <c r="P24" s="103"/>
      <c r="Q24" s="103"/>
      <c r="R24" s="103"/>
      <c r="S24" s="103"/>
      <c r="T24" s="98" t="s">
        <v>1095</v>
      </c>
      <c r="U24" s="158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</row>
    <row r="25" spans="1:133" s="79" customFormat="1" ht="39.950000000000003" customHeight="1" x14ac:dyDescent="0.2">
      <c r="A25" s="123" t="str">
        <f ca="1">IF((M25="X"),"■",IF(OR((M25&gt;=120),(M25="N/A")),"▲",IF(AND((M25&gt;=90),(M25&lt;120)),"►",IF(AND((M25&lt;90),(M25&gt;=0)),"◄",IF((M25&lt;0),"▼","")))))</f>
        <v>■</v>
      </c>
      <c r="B25" s="99" t="s">
        <v>59</v>
      </c>
      <c r="C25" s="99" t="s">
        <v>1189</v>
      </c>
      <c r="D25" s="99" t="s">
        <v>489</v>
      </c>
      <c r="E25" s="99" t="s">
        <v>1185</v>
      </c>
      <c r="F25" s="99" t="s">
        <v>1186</v>
      </c>
      <c r="G25" s="123" t="s">
        <v>1187</v>
      </c>
      <c r="H25" s="99" t="s">
        <v>1188</v>
      </c>
      <c r="I25" s="99" t="s">
        <v>30</v>
      </c>
      <c r="J25" s="99" t="s">
        <v>519</v>
      </c>
      <c r="K25" s="101">
        <v>41040</v>
      </c>
      <c r="L25" s="101">
        <v>41405</v>
      </c>
      <c r="M25" s="99" t="str">
        <f ca="1">IF((L25="INDETERMINADO"),"N/A",IF((J25="ENCERRADO"),"X",(L25-TODAY())))</f>
        <v>X</v>
      </c>
      <c r="N25" s="99" t="s">
        <v>720</v>
      </c>
      <c r="O25" s="99" t="s">
        <v>961</v>
      </c>
      <c r="P25" s="99" t="s">
        <v>30</v>
      </c>
      <c r="Q25" s="99" t="s">
        <v>30</v>
      </c>
      <c r="R25" s="99" t="s">
        <v>375</v>
      </c>
      <c r="S25" s="99" t="s">
        <v>33</v>
      </c>
      <c r="T25" s="98" t="s">
        <v>1095</v>
      </c>
      <c r="U25" s="155" t="s">
        <v>1319</v>
      </c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</row>
    <row r="26" spans="1:133" s="79" customFormat="1" ht="39.950000000000003" customHeight="1" x14ac:dyDescent="0.2">
      <c r="A26" s="25" t="str">
        <f ca="1">IF((M26="X"),"■",IF(OR((M26&gt;=120),(M26="N/A")),"▲",IF(AND((M26&gt;=90),(M26&lt;120)),"►",IF(AND((M26&lt;90),(M26&gt;=0)),"◄",IF((M26&lt;0),"▼","")))))</f>
        <v>■</v>
      </c>
      <c r="B26" s="99" t="s">
        <v>59</v>
      </c>
      <c r="C26" s="99" t="s">
        <v>501</v>
      </c>
      <c r="D26" s="99" t="s">
        <v>489</v>
      </c>
      <c r="E26" s="99" t="s">
        <v>502</v>
      </c>
      <c r="F26" s="99" t="s">
        <v>30</v>
      </c>
      <c r="G26" s="123" t="s">
        <v>39</v>
      </c>
      <c r="H26" s="99" t="s">
        <v>503</v>
      </c>
      <c r="I26" s="99" t="s">
        <v>30</v>
      </c>
      <c r="J26" s="99" t="s">
        <v>519</v>
      </c>
      <c r="K26" s="130">
        <v>39255</v>
      </c>
      <c r="L26" s="130">
        <v>41082</v>
      </c>
      <c r="M26" s="103" t="str">
        <f ca="1">IF((L26="INDETERMINADO"),"N/A",IF((J26="ENCERRADO"),"X",(L26-TODAY())))</f>
        <v>X</v>
      </c>
      <c r="N26" s="103"/>
      <c r="O26" s="103"/>
      <c r="P26" s="103"/>
      <c r="Q26" s="103"/>
      <c r="R26" s="103"/>
      <c r="S26" s="103"/>
      <c r="T26" s="98" t="s">
        <v>1095</v>
      </c>
      <c r="U26" s="158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</row>
    <row r="27" spans="1:133" s="79" customFormat="1" ht="39.950000000000003" customHeight="1" x14ac:dyDescent="0.2">
      <c r="A27" s="134" t="s">
        <v>1096</v>
      </c>
      <c r="B27" s="99" t="s">
        <v>59</v>
      </c>
      <c r="C27" s="99" t="s">
        <v>608</v>
      </c>
      <c r="D27" s="99" t="s">
        <v>609</v>
      </c>
      <c r="E27" s="99" t="s">
        <v>30</v>
      </c>
      <c r="F27" s="99" t="s">
        <v>30</v>
      </c>
      <c r="G27" s="123" t="s">
        <v>100</v>
      </c>
      <c r="H27" s="99" t="s">
        <v>610</v>
      </c>
      <c r="I27" s="99" t="s">
        <v>30</v>
      </c>
      <c r="J27" s="99" t="s">
        <v>519</v>
      </c>
      <c r="K27" s="130">
        <v>41576</v>
      </c>
      <c r="L27" s="130">
        <v>41941</v>
      </c>
      <c r="M27" s="103" t="str">
        <f ca="1">IF((L27="INDETERMINADO"),"N/A",IF((J27="ENCERRADO"),"X",(L27-TODAY())))</f>
        <v>X</v>
      </c>
      <c r="N27" s="99"/>
      <c r="O27" s="99"/>
      <c r="P27" s="94"/>
      <c r="Q27" s="94"/>
      <c r="R27" s="94"/>
      <c r="S27" s="94"/>
      <c r="T27" s="98" t="s">
        <v>1095</v>
      </c>
      <c r="U27" s="158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</row>
    <row r="28" spans="1:133" s="79" customFormat="1" ht="39.950000000000003" customHeight="1" x14ac:dyDescent="0.2">
      <c r="A28" s="134" t="s">
        <v>1096</v>
      </c>
      <c r="B28" s="99" t="s">
        <v>611</v>
      </c>
      <c r="C28" s="99" t="s">
        <v>612</v>
      </c>
      <c r="D28" s="99" t="s">
        <v>613</v>
      </c>
      <c r="E28" s="99" t="s">
        <v>30</v>
      </c>
      <c r="F28" s="99" t="s">
        <v>30</v>
      </c>
      <c r="G28" s="123" t="s">
        <v>614</v>
      </c>
      <c r="H28" s="99" t="s">
        <v>615</v>
      </c>
      <c r="I28" s="99" t="s">
        <v>30</v>
      </c>
      <c r="J28" s="99" t="s">
        <v>519</v>
      </c>
      <c r="K28" s="130">
        <v>41576</v>
      </c>
      <c r="L28" s="130">
        <v>41941</v>
      </c>
      <c r="M28" s="99" t="str">
        <f ca="1">IF((L28="INDETERMINADO"),"N/A",IF((J28="ENCERRADO"),"X",(L28-TODAY())))</f>
        <v>X</v>
      </c>
      <c r="N28" s="99"/>
      <c r="O28" s="99"/>
      <c r="P28" s="94"/>
      <c r="Q28" s="94"/>
      <c r="R28" s="94"/>
      <c r="S28" s="94"/>
      <c r="T28" s="98" t="s">
        <v>1095</v>
      </c>
      <c r="U28" s="158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</row>
    <row r="29" spans="1:133" s="79" customFormat="1" ht="39.950000000000003" customHeight="1" x14ac:dyDescent="0.2">
      <c r="A29" s="25" t="str">
        <f ca="1">IF((M29="X"),"■",IF(OR((M29&gt;=120),(M29="N/A")),"▲",IF(AND((M29&gt;=90),(M29&lt;120)),"►",IF(AND((M29&lt;90),(M29&gt;=0)),"◄",IF((M29&lt;0),"▼","")))))</f>
        <v>■</v>
      </c>
      <c r="B29" s="99" t="s">
        <v>59</v>
      </c>
      <c r="C29" s="99" t="s">
        <v>553</v>
      </c>
      <c r="D29" s="99" t="s">
        <v>489</v>
      </c>
      <c r="E29" s="99" t="s">
        <v>495</v>
      </c>
      <c r="F29" s="99" t="s">
        <v>554</v>
      </c>
      <c r="G29" s="123" t="s">
        <v>555</v>
      </c>
      <c r="H29" s="99" t="s">
        <v>556</v>
      </c>
      <c r="I29" s="99" t="s">
        <v>30</v>
      </c>
      <c r="J29" s="99" t="s">
        <v>519</v>
      </c>
      <c r="K29" s="130">
        <v>41424</v>
      </c>
      <c r="L29" s="130">
        <v>41788</v>
      </c>
      <c r="M29" s="99" t="str">
        <f ca="1">IF((L29="INDETERMINADO"),"N/A",IF((J29="ENCERRADO"),"X",(L29-TODAY())))</f>
        <v>X</v>
      </c>
      <c r="N29" s="99" t="s">
        <v>50</v>
      </c>
      <c r="O29" s="99" t="s">
        <v>51</v>
      </c>
      <c r="P29" s="94" t="s">
        <v>30</v>
      </c>
      <c r="Q29" s="94" t="s">
        <v>167</v>
      </c>
      <c r="R29" s="94" t="s">
        <v>30</v>
      </c>
      <c r="S29" s="94" t="s">
        <v>43</v>
      </c>
      <c r="T29" s="98" t="str">
        <f>HYPERLINK("https://drive.google.com/?tab=mo&amp;authuser=0#folders/0B3Ehz8d35IafTU5mV1NFenUwQ3c","VISUALIZAR")</f>
        <v>VISUALIZAR</v>
      </c>
      <c r="U29" s="158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</row>
    <row r="30" spans="1:133" s="79" customFormat="1" ht="39.950000000000003" customHeight="1" x14ac:dyDescent="0.2">
      <c r="A30" s="102" t="str">
        <f ca="1">IF((M30="X"),"■",IF(OR((M30&gt;=120),(M30="N/A")),"▲",IF(AND((M30&gt;=90),(M30&lt;120)),"►",IF(AND((M30&lt;90),(M30&gt;=0)),"◄",IF((M30&lt;0),"▼","")))))</f>
        <v>■</v>
      </c>
      <c r="B30" s="99" t="s">
        <v>59</v>
      </c>
      <c r="C30" s="99" t="s">
        <v>951</v>
      </c>
      <c r="D30" s="99" t="s">
        <v>489</v>
      </c>
      <c r="E30" s="99" t="s">
        <v>952</v>
      </c>
      <c r="F30" s="99" t="s">
        <v>1325</v>
      </c>
      <c r="G30" s="123" t="s">
        <v>76</v>
      </c>
      <c r="H30" s="99" t="s">
        <v>953</v>
      </c>
      <c r="I30" s="99" t="s">
        <v>30</v>
      </c>
      <c r="J30" s="99" t="s">
        <v>519</v>
      </c>
      <c r="K30" s="130">
        <v>39595</v>
      </c>
      <c r="L30" s="130">
        <v>39595</v>
      </c>
      <c r="M30" s="99" t="str">
        <f ca="1">IF((L30="INDETERMINADO"),"N/A",IF((J30="ENCERRADO"),"X",(L30-TODAY())))</f>
        <v>X</v>
      </c>
      <c r="N30" s="99" t="s">
        <v>78</v>
      </c>
      <c r="O30" s="99" t="s">
        <v>107</v>
      </c>
      <c r="P30" s="94" t="s">
        <v>30</v>
      </c>
      <c r="Q30" s="94" t="s">
        <v>30</v>
      </c>
      <c r="R30" s="94"/>
      <c r="S30" s="94" t="s">
        <v>30</v>
      </c>
      <c r="T30" s="98" t="str">
        <f>HYPERLINK("https://drive.google.com/drive/u/0/#folders/0Bw19ATw30pOSMjVxb2EtOGxyUWc/0B61l6cqJie_XfkFPcHpHWERBMnhYcTE2Ti1wX0t6dTFlM1FtMGVpa19UNjZWZkZVci1aMmM","VISUALIZAR")</f>
        <v>VISUALIZAR</v>
      </c>
      <c r="U30" s="155" t="s">
        <v>1326</v>
      </c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</row>
    <row r="31" spans="1:133" s="79" customFormat="1" ht="39.950000000000003" customHeight="1" x14ac:dyDescent="0.2">
      <c r="A31" s="25" t="str">
        <f ca="1">IF((M31="X"),"■",IF(OR((M31&gt;=120),(M31="N/A")),"▲",IF(AND((M31&gt;=90),(M31&lt;120)),"►",IF(AND((M31&lt;90),(M31&gt;=0)),"◄",IF((M31&lt;0),"▼","")))))</f>
        <v>■</v>
      </c>
      <c r="B31" s="99" t="s">
        <v>59</v>
      </c>
      <c r="C31" s="99" t="s">
        <v>954</v>
      </c>
      <c r="D31" s="99" t="s">
        <v>489</v>
      </c>
      <c r="E31" s="99" t="s">
        <v>693</v>
      </c>
      <c r="F31" s="99" t="s">
        <v>30</v>
      </c>
      <c r="G31" s="123" t="s">
        <v>85</v>
      </c>
      <c r="H31" s="99" t="s">
        <v>955</v>
      </c>
      <c r="I31" s="99" t="s">
        <v>30</v>
      </c>
      <c r="J31" s="99" t="s">
        <v>519</v>
      </c>
      <c r="K31" s="130">
        <v>40470</v>
      </c>
      <c r="L31" s="130">
        <v>40834</v>
      </c>
      <c r="M31" s="99" t="str">
        <f ca="1">IF((L31="INDETERMINADO"),"N/A",IF((J31="ENCERRADO"),"X",(L31-TODAY())))</f>
        <v>X</v>
      </c>
      <c r="N31" s="99" t="s">
        <v>305</v>
      </c>
      <c r="O31" s="99" t="s">
        <v>956</v>
      </c>
      <c r="P31" s="94" t="s">
        <v>30</v>
      </c>
      <c r="Q31" s="94" t="s">
        <v>30</v>
      </c>
      <c r="R31" s="94" t="s">
        <v>30</v>
      </c>
      <c r="S31" s="94" t="s">
        <v>30</v>
      </c>
      <c r="T31" s="98" t="str">
        <f>HYPERLINK("www.emater.df.gov.br","VISUALIZAR")</f>
        <v>VISUALIZAR</v>
      </c>
      <c r="U31" s="158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</row>
    <row r="32" spans="1:133" s="151" customFormat="1" ht="39.950000000000003" customHeight="1" x14ac:dyDescent="0.2">
      <c r="A32" s="25" t="str">
        <f ca="1">IF((M32="X"),"■",IF(OR((M32&gt;=120),(M32="N/A")),"▲",IF(AND((M32&gt;=90),(M32&lt;120)),"►",IF(AND((M32&lt;90),(M32&gt;=0)),"◄",IF((M32&lt;0),"▼","")))))</f>
        <v>■</v>
      </c>
      <c r="B32" s="99" t="s">
        <v>59</v>
      </c>
      <c r="C32" s="99" t="s">
        <v>957</v>
      </c>
      <c r="D32" s="99" t="s">
        <v>489</v>
      </c>
      <c r="E32" s="99" t="s">
        <v>475</v>
      </c>
      <c r="F32" s="99" t="s">
        <v>30</v>
      </c>
      <c r="G32" s="123" t="s">
        <v>958</v>
      </c>
      <c r="H32" s="99" t="s">
        <v>959</v>
      </c>
      <c r="I32" s="99" t="s">
        <v>30</v>
      </c>
      <c r="J32" s="99" t="s">
        <v>519</v>
      </c>
      <c r="K32" s="130" t="s">
        <v>960</v>
      </c>
      <c r="L32" s="130">
        <v>41144</v>
      </c>
      <c r="M32" s="99" t="str">
        <f ca="1">IF((L32="INDETERMINADO"),"N/A",IF((J32="ENCERRADO"),"X",(L32-TODAY())))</f>
        <v>X</v>
      </c>
      <c r="N32" s="99" t="s">
        <v>720</v>
      </c>
      <c r="O32" s="99" t="s">
        <v>961</v>
      </c>
      <c r="P32" s="94" t="s">
        <v>30</v>
      </c>
      <c r="Q32" s="94" t="s">
        <v>30</v>
      </c>
      <c r="R32" s="94" t="s">
        <v>30</v>
      </c>
      <c r="S32" s="94" t="s">
        <v>30</v>
      </c>
      <c r="T32" s="98" t="str">
        <f>HYPERLINK("www.emater.df.gov.br","VISUALIZAR")</f>
        <v>VISUALIZAR</v>
      </c>
      <c r="U32" s="158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</row>
    <row r="33" spans="1:133" s="79" customFormat="1" ht="39.950000000000003" customHeight="1" x14ac:dyDescent="0.2">
      <c r="A33" s="25" t="str">
        <f ca="1">IF((M33="X"),"■",IF(OR((M33&gt;=120),(M33="N/A")),"▲",IF(AND((M33&gt;=90),(M33&lt;120)),"►",IF(AND((M33&lt;90),(M33&gt;=0)),"◄",IF((M33&lt;0),"▼","")))))</f>
        <v>■</v>
      </c>
      <c r="B33" s="99" t="s">
        <v>59</v>
      </c>
      <c r="C33" s="99" t="s">
        <v>962</v>
      </c>
      <c r="D33" s="99" t="s">
        <v>489</v>
      </c>
      <c r="E33" s="99" t="s">
        <v>30</v>
      </c>
      <c r="F33" s="99" t="s">
        <v>30</v>
      </c>
      <c r="G33" s="123" t="s">
        <v>963</v>
      </c>
      <c r="H33" s="99" t="s">
        <v>964</v>
      </c>
      <c r="I33" s="99" t="s">
        <v>30</v>
      </c>
      <c r="J33" s="99" t="s">
        <v>519</v>
      </c>
      <c r="K33" s="130">
        <v>40821</v>
      </c>
      <c r="L33" s="130">
        <v>41186</v>
      </c>
      <c r="M33" s="99" t="str">
        <f ca="1">IF((L33="INDETERMINADO"),"N/A",IF((J33="ENCERRADO"),"X",(L33-TODAY())))</f>
        <v>X</v>
      </c>
      <c r="N33" s="99" t="s">
        <v>305</v>
      </c>
      <c r="O33" s="99" t="s">
        <v>965</v>
      </c>
      <c r="P33" s="94" t="s">
        <v>30</v>
      </c>
      <c r="Q33" s="94" t="s">
        <v>30</v>
      </c>
      <c r="R33" s="94" t="s">
        <v>30</v>
      </c>
      <c r="S33" s="94" t="s">
        <v>30</v>
      </c>
      <c r="T33" s="98" t="str">
        <f>HYPERLINK("www.emater.df.gov.br","VISUALIZAR")</f>
        <v>VISUALIZAR</v>
      </c>
      <c r="U33" s="158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</row>
    <row r="34" spans="1:133" s="79" customFormat="1" ht="39.950000000000003" customHeight="1" x14ac:dyDescent="0.2">
      <c r="A34" s="25" t="str">
        <f ca="1">IF((M34="X"),"■",IF(OR((M34&gt;=120),(M34="N/A")),"▲",IF(AND((M34&gt;=90),(M34&lt;120)),"►",IF(AND((M34&lt;90),(M34&gt;=0)),"◄",IF((M34&lt;0),"▼","")))))</f>
        <v>■</v>
      </c>
      <c r="B34" s="99" t="s">
        <v>59</v>
      </c>
      <c r="C34" s="99" t="s">
        <v>966</v>
      </c>
      <c r="D34" s="99" t="s">
        <v>489</v>
      </c>
      <c r="E34" s="99" t="s">
        <v>30</v>
      </c>
      <c r="F34" s="99" t="s">
        <v>30</v>
      </c>
      <c r="G34" s="123" t="s">
        <v>967</v>
      </c>
      <c r="H34" s="99" t="s">
        <v>968</v>
      </c>
      <c r="I34" s="99" t="s">
        <v>30</v>
      </c>
      <c r="J34" s="99" t="s">
        <v>519</v>
      </c>
      <c r="K34" s="130">
        <v>41029</v>
      </c>
      <c r="L34" s="130">
        <v>41394</v>
      </c>
      <c r="M34" s="99" t="str">
        <f ca="1">IF((L34="INDETERMINADO"),"N/A",IF((J34="ENCERRADO"),"X",(L34-TODAY())))</f>
        <v>X</v>
      </c>
      <c r="N34" s="99" t="s">
        <v>969</v>
      </c>
      <c r="O34" s="99" t="s">
        <v>970</v>
      </c>
      <c r="P34" s="94" t="s">
        <v>30</v>
      </c>
      <c r="Q34" s="94" t="s">
        <v>30</v>
      </c>
      <c r="R34" s="94" t="s">
        <v>30</v>
      </c>
      <c r="S34" s="94" t="s">
        <v>30</v>
      </c>
      <c r="T34" s="98" t="str">
        <f>HYPERLINK("www.emater.df.gov.br","VISUALIZAR")</f>
        <v>VISUALIZAR</v>
      </c>
      <c r="U34" s="158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</row>
    <row r="35" spans="1:133" s="79" customFormat="1" ht="39.950000000000003" customHeight="1" x14ac:dyDescent="0.2">
      <c r="A35" s="25" t="str">
        <f ca="1">IF((M35="X"),"■",IF(OR((M35&gt;=120),(M35="N/A")),"▲",IF(AND((M35&gt;=90),(M35&lt;120)),"►",IF(AND((M35&lt;90),(M35&gt;=0)),"◄",IF((M35&lt;0),"▼","")))))</f>
        <v>■</v>
      </c>
      <c r="B35" s="99" t="s">
        <v>59</v>
      </c>
      <c r="C35" s="99" t="s">
        <v>971</v>
      </c>
      <c r="D35" s="99" t="s">
        <v>489</v>
      </c>
      <c r="E35" s="99" t="s">
        <v>30</v>
      </c>
      <c r="F35" s="99" t="s">
        <v>30</v>
      </c>
      <c r="G35" s="123" t="s">
        <v>972</v>
      </c>
      <c r="H35" s="99" t="s">
        <v>973</v>
      </c>
      <c r="I35" s="99" t="s">
        <v>30</v>
      </c>
      <c r="J35" s="99" t="s">
        <v>519</v>
      </c>
      <c r="K35" s="130">
        <v>39939</v>
      </c>
      <c r="L35" s="130">
        <v>41399</v>
      </c>
      <c r="M35" s="99" t="str">
        <f ca="1">IF((L35="INDETERMINADO"),"N/A",IF((J35="ENCERRADO"),"X",(L35-TODAY())))</f>
        <v>X</v>
      </c>
      <c r="N35" s="99" t="s">
        <v>974</v>
      </c>
      <c r="O35" s="99" t="s">
        <v>975</v>
      </c>
      <c r="P35" s="94" t="s">
        <v>30</v>
      </c>
      <c r="Q35" s="94" t="s">
        <v>30</v>
      </c>
      <c r="R35" s="94" t="s">
        <v>30</v>
      </c>
      <c r="S35" s="94" t="s">
        <v>30</v>
      </c>
      <c r="T35" s="98" t="str">
        <f>HYPERLINK("www.emater.df.gov.br","VISUALIZAR")</f>
        <v>VISUALIZAR</v>
      </c>
      <c r="U35" s="158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</row>
    <row r="36" spans="1:133" s="79" customFormat="1" ht="39.950000000000003" customHeight="1" x14ac:dyDescent="0.2">
      <c r="A36" s="25" t="str">
        <f ca="1">IF((M36="X"),"■",IF(OR((M36&gt;=120),(M36="N/A")),"▲",IF(AND((M36&gt;=90),(M36&lt;120)),"►",IF(AND((M36&lt;90),(M36&gt;=0)),"◄",IF((M36&lt;0),"▼","")))))</f>
        <v>■</v>
      </c>
      <c r="B36" s="99" t="s">
        <v>59</v>
      </c>
      <c r="C36" s="99" t="s">
        <v>976</v>
      </c>
      <c r="D36" s="99" t="s">
        <v>489</v>
      </c>
      <c r="E36" s="99" t="s">
        <v>46</v>
      </c>
      <c r="F36" s="99" t="s">
        <v>30</v>
      </c>
      <c r="G36" s="123" t="s">
        <v>977</v>
      </c>
      <c r="H36" s="99" t="s">
        <v>978</v>
      </c>
      <c r="I36" s="99" t="s">
        <v>30</v>
      </c>
      <c r="J36" s="99" t="s">
        <v>519</v>
      </c>
      <c r="K36" s="130">
        <v>41040</v>
      </c>
      <c r="L36" s="130">
        <v>41405</v>
      </c>
      <c r="M36" s="99" t="str">
        <f ca="1">IF((L36="INDETERMINADO"),"N/A",IF((J36="ENCERRADO"),"X",(L36-TODAY())))</f>
        <v>X</v>
      </c>
      <c r="N36" s="99" t="s">
        <v>78</v>
      </c>
      <c r="O36" s="99" t="s">
        <v>107</v>
      </c>
      <c r="P36" s="94" t="s">
        <v>30</v>
      </c>
      <c r="Q36" s="94" t="s">
        <v>30</v>
      </c>
      <c r="R36" s="94" t="s">
        <v>30</v>
      </c>
      <c r="S36" s="94" t="s">
        <v>30</v>
      </c>
      <c r="T36" s="98" t="str">
        <f>HYPERLINK("www.emater.df.gov.br","VISUALIZAR")</f>
        <v>VISUALIZAR</v>
      </c>
      <c r="U36" s="158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</row>
    <row r="37" spans="1:133" s="79" customFormat="1" ht="39.950000000000003" customHeight="1" x14ac:dyDescent="0.2">
      <c r="A37" s="25" t="str">
        <f ca="1">IF((M37="X"),"■",IF(OR((M37&gt;=120),(M37="N/A")),"▲",IF(AND((M37&gt;=90),(M37&lt;120)),"►",IF(AND((M37&lt;90),(M37&gt;=0)),"◄",IF((M37&lt;0),"▼","")))))</f>
        <v>■</v>
      </c>
      <c r="B37" s="99" t="s">
        <v>59</v>
      </c>
      <c r="C37" s="99" t="s">
        <v>979</v>
      </c>
      <c r="D37" s="99" t="s">
        <v>489</v>
      </c>
      <c r="E37" s="99" t="s">
        <v>339</v>
      </c>
      <c r="F37" s="99" t="s">
        <v>30</v>
      </c>
      <c r="G37" s="123" t="s">
        <v>980</v>
      </c>
      <c r="H37" s="99" t="s">
        <v>981</v>
      </c>
      <c r="I37" s="99" t="s">
        <v>30</v>
      </c>
      <c r="J37" s="99" t="s">
        <v>519</v>
      </c>
      <c r="K37" s="130">
        <v>41040</v>
      </c>
      <c r="L37" s="130">
        <v>41405</v>
      </c>
      <c r="M37" s="99" t="str">
        <f ca="1">IF((L37="INDETERMINADO"),"N/A",IF((J37="ENCERRADO"),"X",(L37-TODAY())))</f>
        <v>X</v>
      </c>
      <c r="N37" s="99" t="s">
        <v>720</v>
      </c>
      <c r="O37" s="99" t="s">
        <v>961</v>
      </c>
      <c r="P37" s="94" t="s">
        <v>30</v>
      </c>
      <c r="Q37" s="94" t="s">
        <v>30</v>
      </c>
      <c r="R37" s="94" t="s">
        <v>375</v>
      </c>
      <c r="S37" s="94" t="s">
        <v>30</v>
      </c>
      <c r="T37" s="98" t="str">
        <f>HYPERLINK("www.emater.df.gov.br","VISUALIZAR")</f>
        <v>VISUALIZAR</v>
      </c>
      <c r="U37" s="158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</row>
    <row r="38" spans="1:133" s="79" customFormat="1" ht="39.950000000000003" customHeight="1" x14ac:dyDescent="0.2">
      <c r="A38" s="25" t="str">
        <f ca="1">IF((M38="X"),"■",IF(OR((M38&gt;=120),(M38="N/A")),"▲",IF(AND((M38&gt;=90),(M38&lt;120)),"►",IF(AND((M38&lt;90),(M38&gt;=0)),"◄",IF((M38&lt;0),"▼","")))))</f>
        <v>■</v>
      </c>
      <c r="B38" s="99" t="s">
        <v>59</v>
      </c>
      <c r="C38" s="99" t="s">
        <v>982</v>
      </c>
      <c r="D38" s="99" t="s">
        <v>489</v>
      </c>
      <c r="E38" s="99" t="s">
        <v>499</v>
      </c>
      <c r="F38" s="99" t="s">
        <v>30</v>
      </c>
      <c r="G38" s="123" t="s">
        <v>983</v>
      </c>
      <c r="H38" s="99" t="s">
        <v>981</v>
      </c>
      <c r="I38" s="99" t="s">
        <v>30</v>
      </c>
      <c r="J38" s="99" t="s">
        <v>519</v>
      </c>
      <c r="K38" s="130">
        <v>41080</v>
      </c>
      <c r="L38" s="130">
        <v>41445</v>
      </c>
      <c r="M38" s="99" t="str">
        <f ca="1">IF((L38="INDETERMINADO"),"N/A",IF((J38="ENCERRADO"),"X",(L38-TODAY())))</f>
        <v>X</v>
      </c>
      <c r="N38" s="99" t="s">
        <v>675</v>
      </c>
      <c r="O38" s="99" t="s">
        <v>984</v>
      </c>
      <c r="P38" s="94" t="s">
        <v>30</v>
      </c>
      <c r="Q38" s="94" t="s">
        <v>30</v>
      </c>
      <c r="R38" s="94" t="s">
        <v>30</v>
      </c>
      <c r="S38" s="94" t="s">
        <v>30</v>
      </c>
      <c r="T38" s="98" t="str">
        <f>HYPERLINK("www.emater.df.gov.br","VISUALIZAR")</f>
        <v>VISUALIZAR</v>
      </c>
      <c r="U38" s="158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</row>
    <row r="39" spans="1:133" s="86" customFormat="1" ht="48" customHeight="1" x14ac:dyDescent="0.2">
      <c r="A39" s="149" t="str">
        <f ca="1">IF((M39="X"),"■",IF(OR((M39&gt;=120),(M39="N/A")),"▲",IF(AND((M39&gt;=90),(M39&lt;120)),"►",IF(AND((M39&lt;90),(M39&gt;=0)),"◄",IF((M39&lt;0),"▼","")))))</f>
        <v>■</v>
      </c>
      <c r="B39" s="99" t="s">
        <v>59</v>
      </c>
      <c r="C39" s="99" t="s">
        <v>985</v>
      </c>
      <c r="D39" s="99" t="s">
        <v>489</v>
      </c>
      <c r="E39" s="99" t="s">
        <v>986</v>
      </c>
      <c r="F39" s="99" t="s">
        <v>1281</v>
      </c>
      <c r="G39" s="123" t="s">
        <v>987</v>
      </c>
      <c r="H39" s="99" t="s">
        <v>988</v>
      </c>
      <c r="I39" s="99" t="s">
        <v>30</v>
      </c>
      <c r="J39" s="99" t="s">
        <v>519</v>
      </c>
      <c r="K39" s="130">
        <v>40527</v>
      </c>
      <c r="L39" s="130">
        <v>41258</v>
      </c>
      <c r="M39" s="99" t="str">
        <f ca="1">IF((L39="INDETERMINADO"),"N/A",IF((J39="ENCERRADO"),"X",(L39-TODAY())))</f>
        <v>X</v>
      </c>
      <c r="N39" s="99" t="s">
        <v>370</v>
      </c>
      <c r="O39" s="99" t="s">
        <v>989</v>
      </c>
      <c r="P39" s="94" t="s">
        <v>43</v>
      </c>
      <c r="Q39" s="94" t="s">
        <v>31</v>
      </c>
      <c r="R39" s="94" t="s">
        <v>108</v>
      </c>
      <c r="S39" s="94" t="s">
        <v>30</v>
      </c>
      <c r="T39" s="150" t="str">
        <f>HYPERLINK("https://drive.google.com/?authuser=0#folders/0B61l6cqJie_XcllnamFVSkZ3NDg","VISUALIZAR")</f>
        <v>VISUALIZAR</v>
      </c>
      <c r="U39" s="156" t="s">
        <v>1322</v>
      </c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</row>
    <row r="40" spans="1:133" s="86" customFormat="1" ht="33.75" x14ac:dyDescent="0.2">
      <c r="A40" s="25" t="str">
        <f ca="1">IF((M40="X"),"■",IF(OR((M40&gt;=120),(M40="N/A")),"▲",IF(AND((M40&gt;=90),(M40&lt;120)),"►",IF(AND((M40&lt;90),(M40&gt;=0)),"◄",IF((M40&lt;0),"▼","")))))</f>
        <v>■</v>
      </c>
      <c r="B40" s="99" t="s">
        <v>611</v>
      </c>
      <c r="C40" s="99" t="s">
        <v>990</v>
      </c>
      <c r="D40" s="99" t="s">
        <v>613</v>
      </c>
      <c r="E40" s="99" t="s">
        <v>30</v>
      </c>
      <c r="F40" s="99" t="s">
        <v>30</v>
      </c>
      <c r="G40" s="123" t="s">
        <v>991</v>
      </c>
      <c r="H40" s="99" t="s">
        <v>992</v>
      </c>
      <c r="I40" s="99" t="s">
        <v>30</v>
      </c>
      <c r="J40" s="99" t="s">
        <v>519</v>
      </c>
      <c r="K40" s="130">
        <v>40197</v>
      </c>
      <c r="L40" s="130">
        <v>40743</v>
      </c>
      <c r="M40" s="99" t="str">
        <f ca="1">IF((L40="INDETERMINADO"),"N/A",IF((J40="ENCERRADO"),"X",(L40-TODAY())))</f>
        <v>X</v>
      </c>
      <c r="N40" s="99" t="s">
        <v>391</v>
      </c>
      <c r="O40" s="99" t="s">
        <v>541</v>
      </c>
      <c r="P40" s="94" t="s">
        <v>30</v>
      </c>
      <c r="Q40" s="94" t="s">
        <v>30</v>
      </c>
      <c r="R40" s="94" t="s">
        <v>30</v>
      </c>
      <c r="S40" s="94" t="s">
        <v>30</v>
      </c>
      <c r="T40" s="98" t="str">
        <f>HYPERLINK("www.emater.df.gov.br","VISUALIZAR")</f>
        <v>VISUALIZAR</v>
      </c>
      <c r="U40" s="158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</row>
    <row r="41" spans="1:133" s="86" customFormat="1" ht="33.75" x14ac:dyDescent="0.2">
      <c r="A41" s="25" t="str">
        <f ca="1">IF((M41="X"),"■",IF(OR((M41&gt;=120),(M41="N/A")),"▲",IF(AND((M41&gt;=90),(M41&lt;120)),"►",IF(AND((M41&lt;90),(M41&gt;=0)),"◄",IF((M41&lt;0),"▼","")))))</f>
        <v>■</v>
      </c>
      <c r="B41" s="99" t="s">
        <v>611</v>
      </c>
      <c r="C41" s="99" t="s">
        <v>993</v>
      </c>
      <c r="D41" s="99" t="s">
        <v>613</v>
      </c>
      <c r="E41" s="99" t="s">
        <v>30</v>
      </c>
      <c r="F41" s="99" t="s">
        <v>30</v>
      </c>
      <c r="G41" s="123" t="s">
        <v>994</v>
      </c>
      <c r="H41" s="99" t="s">
        <v>995</v>
      </c>
      <c r="I41" s="99" t="s">
        <v>30</v>
      </c>
      <c r="J41" s="99" t="s">
        <v>519</v>
      </c>
      <c r="K41" s="130">
        <v>40352</v>
      </c>
      <c r="L41" s="130">
        <v>40900</v>
      </c>
      <c r="M41" s="99" t="str">
        <f ca="1">IF((L41="INDETERMINADO"),"N/A",IF((J41="ENCERRADO"),"X",(L41-TODAY())))</f>
        <v>X</v>
      </c>
      <c r="N41" s="99" t="s">
        <v>213</v>
      </c>
      <c r="O41" s="99" t="s">
        <v>593</v>
      </c>
      <c r="P41" s="94" t="s">
        <v>30</v>
      </c>
      <c r="Q41" s="94" t="s">
        <v>30</v>
      </c>
      <c r="R41" s="94" t="s">
        <v>30</v>
      </c>
      <c r="S41" s="94" t="s">
        <v>30</v>
      </c>
      <c r="T41" s="98" t="str">
        <f>HYPERLINK("www.emater.df.gov.br","VISUALIZAR")</f>
        <v>VISUALIZAR</v>
      </c>
      <c r="U41" s="158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</row>
    <row r="42" spans="1:133" s="180" customFormat="1" ht="33.75" x14ac:dyDescent="0.2">
      <c r="A42" s="25" t="str">
        <f ca="1">IF((M42="X"),"■",IF(OR((M42&gt;=120),(M42="N/A")),"▲",IF(AND((M42&gt;=90),(M42&lt;120)),"►",IF(AND((M42&lt;90),(M42&gt;=0)),"◄",IF((M42&lt;0),"▼","")))))</f>
        <v>■</v>
      </c>
      <c r="B42" s="99" t="s">
        <v>611</v>
      </c>
      <c r="C42" s="99" t="s">
        <v>996</v>
      </c>
      <c r="D42" s="99" t="s">
        <v>613</v>
      </c>
      <c r="E42" s="99" t="s">
        <v>30</v>
      </c>
      <c r="F42" s="99" t="s">
        <v>30</v>
      </c>
      <c r="G42" s="123" t="s">
        <v>997</v>
      </c>
      <c r="H42" s="99" t="s">
        <v>998</v>
      </c>
      <c r="I42" s="99" t="s">
        <v>30</v>
      </c>
      <c r="J42" s="99" t="s">
        <v>519</v>
      </c>
      <c r="K42" s="130">
        <v>40995</v>
      </c>
      <c r="L42" s="130">
        <v>41360</v>
      </c>
      <c r="M42" s="99" t="str">
        <f ca="1">IF((L42="INDETERMINADO"),"N/A",IF((J42="ENCERRADO"),"X",(L42-TODAY())))</f>
        <v>X</v>
      </c>
      <c r="N42" s="99" t="s">
        <v>248</v>
      </c>
      <c r="O42" s="99" t="s">
        <v>249</v>
      </c>
      <c r="P42" s="94" t="s">
        <v>30</v>
      </c>
      <c r="Q42" s="94" t="s">
        <v>30</v>
      </c>
      <c r="R42" s="94" t="s">
        <v>30</v>
      </c>
      <c r="S42" s="94" t="s">
        <v>30</v>
      </c>
      <c r="T42" s="98" t="str">
        <f>HYPERLINK("www.emater.df.gov.br","VISUALIZAR")</f>
        <v>VISUALIZAR</v>
      </c>
      <c r="U42" s="158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</row>
    <row r="43" spans="1:133" s="180" customFormat="1" ht="33.75" x14ac:dyDescent="0.2">
      <c r="A43" s="25" t="str">
        <f ca="1">IF((M43="X"),"■",IF(OR((M43&gt;=120),(M43="N/A")),"▲",IF(AND((M43&gt;=90),(M43&lt;120)),"►",IF(AND((M43&lt;90),(M43&gt;=0)),"◄",IF((M43&lt;0),"▼","")))))</f>
        <v>■</v>
      </c>
      <c r="B43" s="99" t="s">
        <v>611</v>
      </c>
      <c r="C43" s="99" t="s">
        <v>999</v>
      </c>
      <c r="D43" s="99" t="s">
        <v>613</v>
      </c>
      <c r="E43" s="99" t="s">
        <v>30</v>
      </c>
      <c r="F43" s="99" t="s">
        <v>30</v>
      </c>
      <c r="G43" s="123" t="s">
        <v>1000</v>
      </c>
      <c r="H43" s="99" t="s">
        <v>1001</v>
      </c>
      <c r="I43" s="99" t="s">
        <v>30</v>
      </c>
      <c r="J43" s="99" t="s">
        <v>519</v>
      </c>
      <c r="K43" s="130">
        <v>40276</v>
      </c>
      <c r="L43" s="130">
        <v>41372</v>
      </c>
      <c r="M43" s="99" t="str">
        <f ca="1">IF((L43="INDETERMINADO"),"N/A",IF((J43="ENCERRADO"),"X",(L43-TODAY())))</f>
        <v>X</v>
      </c>
      <c r="N43" s="99" t="s">
        <v>213</v>
      </c>
      <c r="O43" s="99" t="s">
        <v>593</v>
      </c>
      <c r="P43" s="94" t="s">
        <v>30</v>
      </c>
      <c r="Q43" s="94" t="s">
        <v>30</v>
      </c>
      <c r="R43" s="94" t="s">
        <v>30</v>
      </c>
      <c r="S43" s="94" t="s">
        <v>30</v>
      </c>
      <c r="T43" s="98" t="str">
        <f>HYPERLINK("www.emater.df.gov.br","VISUALIZAR")</f>
        <v>VISUALIZAR</v>
      </c>
      <c r="U43" s="158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</row>
    <row r="44" spans="1:133" s="111" customFormat="1" ht="39.950000000000003" customHeight="1" x14ac:dyDescent="0.2">
      <c r="A44" s="25" t="str">
        <f ca="1">IF((M44="X"),"■",IF(OR((M44&gt;=120),(M44="N/A")),"▲",IF(AND((M44&gt;=90),(M44&lt;120)),"►",IF(AND((M44&lt;90),(M44&gt;=0)),"◄",IF((M44&lt;0),"▼","")))))</f>
        <v>■</v>
      </c>
      <c r="B44" s="99" t="s">
        <v>611</v>
      </c>
      <c r="C44" s="99" t="s">
        <v>612</v>
      </c>
      <c r="D44" s="99" t="s">
        <v>613</v>
      </c>
      <c r="E44" s="99" t="s">
        <v>30</v>
      </c>
      <c r="F44" s="99" t="s">
        <v>30</v>
      </c>
      <c r="G44" s="123" t="s">
        <v>614</v>
      </c>
      <c r="H44" s="99" t="s">
        <v>615</v>
      </c>
      <c r="I44" s="99" t="s">
        <v>30</v>
      </c>
      <c r="J44" s="99" t="s">
        <v>519</v>
      </c>
      <c r="K44" s="130">
        <v>41081</v>
      </c>
      <c r="L44" s="130">
        <v>41568</v>
      </c>
      <c r="M44" s="99" t="str">
        <f ca="1">IF((L44="INDETERMINADO"),"N/A",IF((J44="ENCERRADO"),"X",(L44-TODAY())))</f>
        <v>X</v>
      </c>
      <c r="N44" s="99" t="s">
        <v>213</v>
      </c>
      <c r="O44" s="99" t="s">
        <v>593</v>
      </c>
      <c r="P44" s="94" t="s">
        <v>30</v>
      </c>
      <c r="Q44" s="94" t="s">
        <v>30</v>
      </c>
      <c r="R44" s="94" t="s">
        <v>817</v>
      </c>
      <c r="S44" s="94" t="s">
        <v>30</v>
      </c>
      <c r="T44" s="98" t="str">
        <f>HYPERLINK("www.emater.df.gov.br","VISUALIZAR")</f>
        <v>VISUALIZAR</v>
      </c>
      <c r="U44" s="158"/>
    </row>
    <row r="79" spans="1:133" s="77" customFormat="1" ht="39.950000000000003" customHeight="1" x14ac:dyDescent="0.2">
      <c r="A79" s="77" t="str">
        <f ca="1">IF((M79="X"),"■",IF(OR((M79&gt;=120),(M79="N/A")),"▲",IF(AND((M79&gt;=90),(M79&lt;120)),"►",IF(AND((M79&lt;90),(M79&gt;=0)),"◄",IF((M79&lt;0),"▼","")))))</f>
        <v>▼</v>
      </c>
      <c r="B79" s="77" t="s">
        <v>59</v>
      </c>
      <c r="C79" s="77" t="s">
        <v>60</v>
      </c>
      <c r="D79" s="77" t="s">
        <v>61</v>
      </c>
      <c r="E79" s="77" t="s">
        <v>62</v>
      </c>
      <c r="F79" s="77" t="s">
        <v>30</v>
      </c>
      <c r="G79" s="141" t="s">
        <v>63</v>
      </c>
      <c r="H79" s="77" t="s">
        <v>64</v>
      </c>
      <c r="I79" s="92" t="s">
        <v>30</v>
      </c>
      <c r="J79" s="77" t="s">
        <v>27</v>
      </c>
      <c r="K79" s="90">
        <v>40144</v>
      </c>
      <c r="L79" s="90">
        <v>41969</v>
      </c>
      <c r="M79" s="77">
        <f ca="1">IF((L79="INDETERMINADO"),"N/A",IF((J79="ENCERRADO"),"X",(L79-TODAY())))</f>
        <v>-250</v>
      </c>
      <c r="N79" s="77" t="s">
        <v>65</v>
      </c>
      <c r="O79" s="77" t="s">
        <v>66</v>
      </c>
      <c r="P79" s="77" t="s">
        <v>30</v>
      </c>
      <c r="Q79" s="77" t="s">
        <v>30</v>
      </c>
      <c r="R79" s="77" t="s">
        <v>30</v>
      </c>
      <c r="S79" s="77" t="s">
        <v>30</v>
      </c>
      <c r="T79" s="77" t="str">
        <f>HYPERLINK("https://drive.google.com/?tab=mo&amp;authuser=0#folders/0B61l6cqJie_Xdi1iR1d3eTJMMzg","VISUALIZAR")</f>
        <v>VISUALIZAR</v>
      </c>
      <c r="U79" s="158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</row>
  </sheetData>
  <autoFilter ref="A1:U79"/>
  <sortState ref="A2:EC44">
    <sortCondition ref="M2:M44"/>
  </sortState>
  <conditionalFormatting sqref="A5:A7">
    <cfRule type="containsText" dxfId="224" priority="116" stopIfTrue="1" operator="containsText" text="▲">
      <formula>NOT(ISERROR(SEARCH("▲", A5)))</formula>
    </cfRule>
    <cfRule type="containsText" dxfId="223" priority="117" stopIfTrue="1" operator="containsText" text="▼">
      <formula>NOT(ISERROR(SEARCH("▼", A5)))</formula>
    </cfRule>
    <cfRule type="containsText" dxfId="222" priority="118" stopIfTrue="1" operator="containsText" text="■">
      <formula>NOT(ISERROR(SEARCH("■", A5)))</formula>
    </cfRule>
    <cfRule type="containsText" dxfId="221" priority="119" stopIfTrue="1" operator="containsText" text="◄">
      <formula>NOT(ISERROR(SEARCH("◄", A5)))</formula>
    </cfRule>
    <cfRule type="containsText" dxfId="220" priority="120" stopIfTrue="1" operator="containsText" text="►">
      <formula>NOT(ISERROR(SEARCH("►", A5)))</formula>
    </cfRule>
  </conditionalFormatting>
  <conditionalFormatting sqref="A79">
    <cfRule type="containsText" dxfId="219" priority="111" stopIfTrue="1" operator="containsText" text="▲">
      <formula>NOT(ISERROR(SEARCH("▲", A79)))</formula>
    </cfRule>
    <cfRule type="containsText" dxfId="218" priority="112" stopIfTrue="1" operator="containsText" text="▼">
      <formula>NOT(ISERROR(SEARCH("▼", A79)))</formula>
    </cfRule>
    <cfRule type="containsText" dxfId="217" priority="113" stopIfTrue="1" operator="containsText" text="■">
      <formula>NOT(ISERROR(SEARCH("■", A79)))</formula>
    </cfRule>
    <cfRule type="containsText" dxfId="216" priority="114" stopIfTrue="1" operator="containsText" text="◄">
      <formula>NOT(ISERROR(SEARCH("◄", A79)))</formula>
    </cfRule>
    <cfRule type="containsText" dxfId="215" priority="115" stopIfTrue="1" operator="containsText" text="►">
      <formula>NOT(ISERROR(SEARCH("►", A79)))</formula>
    </cfRule>
  </conditionalFormatting>
  <conditionalFormatting sqref="A3">
    <cfRule type="containsText" dxfId="214" priority="96" stopIfTrue="1" operator="containsText" text="▲">
      <formula>NOT(ISERROR(SEARCH("▲", A3)))</formula>
    </cfRule>
    <cfRule type="containsText" dxfId="213" priority="97" stopIfTrue="1" operator="containsText" text="▼">
      <formula>NOT(ISERROR(SEARCH("▼", A3)))</formula>
    </cfRule>
    <cfRule type="containsText" dxfId="212" priority="98" stopIfTrue="1" operator="containsText" text="■">
      <formula>NOT(ISERROR(SEARCH("■", A3)))</formula>
    </cfRule>
    <cfRule type="containsText" dxfId="211" priority="99" stopIfTrue="1" operator="containsText" text="◄">
      <formula>NOT(ISERROR(SEARCH("◄", A3)))</formula>
    </cfRule>
    <cfRule type="containsText" dxfId="210" priority="100" stopIfTrue="1" operator="containsText" text="►">
      <formula>NOT(ISERROR(SEARCH("►", A3)))</formula>
    </cfRule>
  </conditionalFormatting>
  <conditionalFormatting sqref="A4">
    <cfRule type="containsText" dxfId="209" priority="91" stopIfTrue="1" operator="containsText" text="▲">
      <formula>NOT(ISERROR(SEARCH("▲", A4)))</formula>
    </cfRule>
    <cfRule type="containsText" dxfId="208" priority="92" stopIfTrue="1" operator="containsText" text="▼">
      <formula>NOT(ISERROR(SEARCH("▼", A4)))</formula>
    </cfRule>
    <cfRule type="containsText" dxfId="207" priority="93" stopIfTrue="1" operator="containsText" text="■">
      <formula>NOT(ISERROR(SEARCH("■", A4)))</formula>
    </cfRule>
    <cfRule type="containsText" dxfId="206" priority="94" stopIfTrue="1" operator="containsText" text="◄">
      <formula>NOT(ISERROR(SEARCH("◄", A4)))</formula>
    </cfRule>
    <cfRule type="containsText" dxfId="205" priority="95" stopIfTrue="1" operator="containsText" text="►">
      <formula>NOT(ISERROR(SEARCH("►", A4)))</formula>
    </cfRule>
  </conditionalFormatting>
  <conditionalFormatting sqref="A11">
    <cfRule type="containsText" dxfId="204" priority="81" stopIfTrue="1" operator="containsText" text="▲">
      <formula>NOT(ISERROR(SEARCH("▲", A11)))</formula>
    </cfRule>
    <cfRule type="containsText" dxfId="203" priority="82" stopIfTrue="1" operator="containsText" text="▼">
      <formula>NOT(ISERROR(SEARCH("▼", A11)))</formula>
    </cfRule>
    <cfRule type="containsText" dxfId="202" priority="83" stopIfTrue="1" operator="containsText" text="■">
      <formula>NOT(ISERROR(SEARCH("■", A11)))</formula>
    </cfRule>
    <cfRule type="containsText" dxfId="201" priority="84" stopIfTrue="1" operator="containsText" text="◄">
      <formula>NOT(ISERROR(SEARCH("◄", A11)))</formula>
    </cfRule>
    <cfRule type="containsText" dxfId="200" priority="85" stopIfTrue="1" operator="containsText" text="►">
      <formula>NOT(ISERROR(SEARCH("►", A11)))</formula>
    </cfRule>
  </conditionalFormatting>
  <conditionalFormatting sqref="A12">
    <cfRule type="containsText" dxfId="199" priority="76" stopIfTrue="1" operator="containsText" text="▲">
      <formula>NOT(ISERROR(SEARCH("▲", A12)))</formula>
    </cfRule>
    <cfRule type="containsText" dxfId="198" priority="77" stopIfTrue="1" operator="containsText" text="▼">
      <formula>NOT(ISERROR(SEARCH("▼", A12)))</formula>
    </cfRule>
    <cfRule type="containsText" dxfId="197" priority="78" stopIfTrue="1" operator="containsText" text="■">
      <formula>NOT(ISERROR(SEARCH("■", A12)))</formula>
    </cfRule>
    <cfRule type="containsText" dxfId="196" priority="79" stopIfTrue="1" operator="containsText" text="◄">
      <formula>NOT(ISERROR(SEARCH("◄", A12)))</formula>
    </cfRule>
    <cfRule type="containsText" dxfId="195" priority="80" stopIfTrue="1" operator="containsText" text="►">
      <formula>NOT(ISERROR(SEARCH("►", A12)))</formula>
    </cfRule>
  </conditionalFormatting>
  <conditionalFormatting sqref="A13:A15">
    <cfRule type="containsText" dxfId="194" priority="71" stopIfTrue="1" operator="containsText" text="▲">
      <formula>NOT(ISERROR(SEARCH("▲", A13)))</formula>
    </cfRule>
    <cfRule type="containsText" dxfId="193" priority="72" stopIfTrue="1" operator="containsText" text="▼">
      <formula>NOT(ISERROR(SEARCH("▼", A13)))</formula>
    </cfRule>
    <cfRule type="containsText" dxfId="192" priority="73" stopIfTrue="1" operator="containsText" text="■">
      <formula>NOT(ISERROR(SEARCH("■", A13)))</formula>
    </cfRule>
    <cfRule type="containsText" dxfId="191" priority="74" stopIfTrue="1" operator="containsText" text="◄">
      <formula>NOT(ISERROR(SEARCH("◄", A13)))</formula>
    </cfRule>
    <cfRule type="containsText" dxfId="190" priority="75" stopIfTrue="1" operator="containsText" text="►">
      <formula>NOT(ISERROR(SEARCH("►", A13)))</formula>
    </cfRule>
  </conditionalFormatting>
  <conditionalFormatting sqref="A2">
    <cfRule type="containsText" dxfId="189" priority="66" stopIfTrue="1" operator="containsText" text="▲">
      <formula>NOT(ISERROR(SEARCH("▲", A2)))</formula>
    </cfRule>
    <cfRule type="containsText" dxfId="188" priority="67" stopIfTrue="1" operator="containsText" text="▼">
      <formula>NOT(ISERROR(SEARCH("▼", A2)))</formula>
    </cfRule>
    <cfRule type="containsText" dxfId="187" priority="68" stopIfTrue="1" operator="containsText" text="■">
      <formula>NOT(ISERROR(SEARCH("■", A2)))</formula>
    </cfRule>
    <cfRule type="containsText" dxfId="186" priority="69" stopIfTrue="1" operator="containsText" text="◄">
      <formula>NOT(ISERROR(SEARCH("◄", A2)))</formula>
    </cfRule>
    <cfRule type="containsText" dxfId="185" priority="70" stopIfTrue="1" operator="containsText" text="►">
      <formula>NOT(ISERROR(SEARCH("►", A2)))</formula>
    </cfRule>
  </conditionalFormatting>
  <conditionalFormatting sqref="A8:A10">
    <cfRule type="containsText" dxfId="184" priority="61" stopIfTrue="1" operator="containsText" text="▲">
      <formula>NOT(ISERROR(SEARCH("▲", A8)))</formula>
    </cfRule>
    <cfRule type="containsText" dxfId="183" priority="62" stopIfTrue="1" operator="containsText" text="▼">
      <formula>NOT(ISERROR(SEARCH("▼", A8)))</formula>
    </cfRule>
    <cfRule type="containsText" dxfId="182" priority="63" stopIfTrue="1" operator="containsText" text="■">
      <formula>NOT(ISERROR(SEARCH("■", A8)))</formula>
    </cfRule>
    <cfRule type="containsText" dxfId="181" priority="64" stopIfTrue="1" operator="containsText" text="◄">
      <formula>NOT(ISERROR(SEARCH("◄", A8)))</formula>
    </cfRule>
    <cfRule type="containsText" dxfId="180" priority="65" stopIfTrue="1" operator="containsText" text="►">
      <formula>NOT(ISERROR(SEARCH("►", A8)))</formula>
    </cfRule>
  </conditionalFormatting>
  <conditionalFormatting sqref="A16">
    <cfRule type="containsText" dxfId="179" priority="56" stopIfTrue="1" operator="containsText" text="▲">
      <formula>NOT(ISERROR(SEARCH("▲", A16)))</formula>
    </cfRule>
    <cfRule type="containsText" dxfId="178" priority="57" stopIfTrue="1" operator="containsText" text="▼">
      <formula>NOT(ISERROR(SEARCH("▼", A16)))</formula>
    </cfRule>
    <cfRule type="containsText" dxfId="177" priority="58" stopIfTrue="1" operator="containsText" text="■">
      <formula>NOT(ISERROR(SEARCH("■", A16)))</formula>
    </cfRule>
    <cfRule type="containsText" dxfId="176" priority="59" stopIfTrue="1" operator="containsText" text="◄">
      <formula>NOT(ISERROR(SEARCH("◄", A16)))</formula>
    </cfRule>
    <cfRule type="containsText" dxfId="175" priority="60" stopIfTrue="1" operator="containsText" text="►">
      <formula>NOT(ISERROR(SEARCH("►", A16)))</formula>
    </cfRule>
  </conditionalFormatting>
  <conditionalFormatting sqref="A17">
    <cfRule type="containsText" dxfId="174" priority="51" stopIfTrue="1" operator="containsText" text="▲">
      <formula>NOT(ISERROR(SEARCH("▲", A17)))</formula>
    </cfRule>
    <cfRule type="containsText" dxfId="173" priority="52" stopIfTrue="1" operator="containsText" text="▼">
      <formula>NOT(ISERROR(SEARCH("▼", A17)))</formula>
    </cfRule>
    <cfRule type="containsText" dxfId="172" priority="53" stopIfTrue="1" operator="containsText" text="■">
      <formula>NOT(ISERROR(SEARCH("■", A17)))</formula>
    </cfRule>
    <cfRule type="containsText" dxfId="171" priority="54" stopIfTrue="1" operator="containsText" text="◄">
      <formula>NOT(ISERROR(SEARCH("◄", A17)))</formula>
    </cfRule>
    <cfRule type="containsText" dxfId="170" priority="55" stopIfTrue="1" operator="containsText" text="►">
      <formula>NOT(ISERROR(SEARCH("►", A17)))</formula>
    </cfRule>
  </conditionalFormatting>
  <conditionalFormatting sqref="A18">
    <cfRule type="containsText" dxfId="169" priority="46" stopIfTrue="1" operator="containsText" text="▲">
      <formula>NOT(ISERROR(SEARCH("▲", A18)))</formula>
    </cfRule>
    <cfRule type="containsText" dxfId="168" priority="47" stopIfTrue="1" operator="containsText" text="▼">
      <formula>NOT(ISERROR(SEARCH("▼", A18)))</formula>
    </cfRule>
    <cfRule type="containsText" dxfId="167" priority="48" stopIfTrue="1" operator="containsText" text="■">
      <formula>NOT(ISERROR(SEARCH("■", A18)))</formula>
    </cfRule>
    <cfRule type="containsText" dxfId="166" priority="49" stopIfTrue="1" operator="containsText" text="◄">
      <formula>NOT(ISERROR(SEARCH("◄", A18)))</formula>
    </cfRule>
    <cfRule type="containsText" dxfId="165" priority="50" stopIfTrue="1" operator="containsText" text="►">
      <formula>NOT(ISERROR(SEARCH("►", A18)))</formula>
    </cfRule>
  </conditionalFormatting>
  <conditionalFormatting sqref="A19:A20">
    <cfRule type="containsText" dxfId="164" priority="41" stopIfTrue="1" operator="containsText" text="▲">
      <formula>NOT(ISERROR(SEARCH("▲", A19)))</formula>
    </cfRule>
    <cfRule type="containsText" dxfId="163" priority="42" stopIfTrue="1" operator="containsText" text="▼">
      <formula>NOT(ISERROR(SEARCH("▼", A19)))</formula>
    </cfRule>
    <cfRule type="containsText" dxfId="162" priority="43" stopIfTrue="1" operator="containsText" text="■">
      <formula>NOT(ISERROR(SEARCH("■", A19)))</formula>
    </cfRule>
    <cfRule type="containsText" dxfId="161" priority="44" stopIfTrue="1" operator="containsText" text="◄">
      <formula>NOT(ISERROR(SEARCH("◄", A19)))</formula>
    </cfRule>
    <cfRule type="containsText" dxfId="160" priority="45" stopIfTrue="1" operator="containsText" text="►">
      <formula>NOT(ISERROR(SEARCH("►", A19)))</formula>
    </cfRule>
  </conditionalFormatting>
  <conditionalFormatting sqref="A21:A24">
    <cfRule type="containsText" dxfId="159" priority="36" stopIfTrue="1" operator="containsText" text="▲">
      <formula>NOT(ISERROR(SEARCH("▲", A21)))</formula>
    </cfRule>
    <cfRule type="containsText" dxfId="158" priority="37" stopIfTrue="1" operator="containsText" text="▼">
      <formula>NOT(ISERROR(SEARCH("▼", A21)))</formula>
    </cfRule>
    <cfRule type="containsText" dxfId="157" priority="38" stopIfTrue="1" operator="containsText" text="■">
      <formula>NOT(ISERROR(SEARCH("■", A21)))</formula>
    </cfRule>
    <cfRule type="containsText" dxfId="156" priority="39" stopIfTrue="1" operator="containsText" text="◄">
      <formula>NOT(ISERROR(SEARCH("◄", A21)))</formula>
    </cfRule>
    <cfRule type="containsText" dxfId="155" priority="40" stopIfTrue="1" operator="containsText" text="►">
      <formula>NOT(ISERROR(SEARCH("►", A21)))</formula>
    </cfRule>
  </conditionalFormatting>
  <conditionalFormatting sqref="A25:A38">
    <cfRule type="containsText" dxfId="154" priority="31" stopIfTrue="1" operator="containsText" text="▲">
      <formula>NOT(ISERROR(SEARCH("▲", A25)))</formula>
    </cfRule>
    <cfRule type="containsText" dxfId="153" priority="32" stopIfTrue="1" operator="containsText" text="▼">
      <formula>NOT(ISERROR(SEARCH("▼", A25)))</formula>
    </cfRule>
    <cfRule type="containsText" dxfId="152" priority="33" stopIfTrue="1" operator="containsText" text="■">
      <formula>NOT(ISERROR(SEARCH("■", A25)))</formula>
    </cfRule>
    <cfRule type="containsText" dxfId="151" priority="34" stopIfTrue="1" operator="containsText" text="◄">
      <formula>NOT(ISERROR(SEARCH("◄", A25)))</formula>
    </cfRule>
    <cfRule type="containsText" dxfId="150" priority="35" stopIfTrue="1" operator="containsText" text="►">
      <formula>NOT(ISERROR(SEARCH("►", A25)))</formula>
    </cfRule>
  </conditionalFormatting>
  <conditionalFormatting sqref="A39">
    <cfRule type="containsText" dxfId="149" priority="26" stopIfTrue="1" operator="containsText" text="▲">
      <formula>NOT(ISERROR(SEARCH("▲", A39)))</formula>
    </cfRule>
    <cfRule type="containsText" dxfId="148" priority="27" stopIfTrue="1" operator="containsText" text="▼">
      <formula>NOT(ISERROR(SEARCH("▼", A39)))</formula>
    </cfRule>
    <cfRule type="containsText" dxfId="147" priority="28" stopIfTrue="1" operator="containsText" text="■">
      <formula>NOT(ISERROR(SEARCH("■", A39)))</formula>
    </cfRule>
    <cfRule type="containsText" dxfId="146" priority="29" stopIfTrue="1" operator="containsText" text="◄">
      <formula>NOT(ISERROR(SEARCH("◄", A39)))</formula>
    </cfRule>
    <cfRule type="containsText" dxfId="145" priority="30" stopIfTrue="1" operator="containsText" text="►">
      <formula>NOT(ISERROR(SEARCH("►", A39)))</formula>
    </cfRule>
  </conditionalFormatting>
  <conditionalFormatting sqref="A40">
    <cfRule type="containsText" dxfId="144" priority="21" stopIfTrue="1" operator="containsText" text="▲">
      <formula>NOT(ISERROR(SEARCH("▲", A40)))</formula>
    </cfRule>
    <cfRule type="containsText" dxfId="143" priority="22" stopIfTrue="1" operator="containsText" text="▼">
      <formula>NOT(ISERROR(SEARCH("▼", A40)))</formula>
    </cfRule>
    <cfRule type="containsText" dxfId="142" priority="23" stopIfTrue="1" operator="containsText" text="■">
      <formula>NOT(ISERROR(SEARCH("■", A40)))</formula>
    </cfRule>
    <cfRule type="containsText" dxfId="141" priority="24" stopIfTrue="1" operator="containsText" text="◄">
      <formula>NOT(ISERROR(SEARCH("◄", A40)))</formula>
    </cfRule>
    <cfRule type="containsText" dxfId="140" priority="25" stopIfTrue="1" operator="containsText" text="►">
      <formula>NOT(ISERROR(SEARCH("►", A40)))</formula>
    </cfRule>
  </conditionalFormatting>
  <conditionalFormatting sqref="A41">
    <cfRule type="containsText" dxfId="139" priority="16" stopIfTrue="1" operator="containsText" text="▲">
      <formula>NOT(ISERROR(SEARCH("▲", A41)))</formula>
    </cfRule>
    <cfRule type="containsText" dxfId="138" priority="17" stopIfTrue="1" operator="containsText" text="▼">
      <formula>NOT(ISERROR(SEARCH("▼", A41)))</formula>
    </cfRule>
    <cfRule type="containsText" dxfId="137" priority="18" stopIfTrue="1" operator="containsText" text="■">
      <formula>NOT(ISERROR(SEARCH("■", A41)))</formula>
    </cfRule>
    <cfRule type="containsText" dxfId="136" priority="19" stopIfTrue="1" operator="containsText" text="◄">
      <formula>NOT(ISERROR(SEARCH("◄", A41)))</formula>
    </cfRule>
    <cfRule type="containsText" dxfId="135" priority="20" stopIfTrue="1" operator="containsText" text="►">
      <formula>NOT(ISERROR(SEARCH("►", A41)))</formula>
    </cfRule>
  </conditionalFormatting>
  <conditionalFormatting sqref="A42">
    <cfRule type="containsText" dxfId="134" priority="11" stopIfTrue="1" operator="containsText" text="▲">
      <formula>NOT(ISERROR(SEARCH("▲", A42)))</formula>
    </cfRule>
    <cfRule type="containsText" dxfId="133" priority="12" stopIfTrue="1" operator="containsText" text="▼">
      <formula>NOT(ISERROR(SEARCH("▼", A42)))</formula>
    </cfRule>
    <cfRule type="containsText" dxfId="132" priority="13" stopIfTrue="1" operator="containsText" text="■">
      <formula>NOT(ISERROR(SEARCH("■", A42)))</formula>
    </cfRule>
    <cfRule type="containsText" dxfId="131" priority="14" stopIfTrue="1" operator="containsText" text="◄">
      <formula>NOT(ISERROR(SEARCH("◄", A42)))</formula>
    </cfRule>
    <cfRule type="containsText" dxfId="130" priority="15" stopIfTrue="1" operator="containsText" text="►">
      <formula>NOT(ISERROR(SEARCH("►", A42)))</formula>
    </cfRule>
  </conditionalFormatting>
  <conditionalFormatting sqref="A43">
    <cfRule type="containsText" dxfId="129" priority="6" stopIfTrue="1" operator="containsText" text="▲">
      <formula>NOT(ISERROR(SEARCH("▲", A43)))</formula>
    </cfRule>
    <cfRule type="containsText" dxfId="128" priority="7" stopIfTrue="1" operator="containsText" text="▼">
      <formula>NOT(ISERROR(SEARCH("▼", A43)))</formula>
    </cfRule>
    <cfRule type="containsText" dxfId="127" priority="8" stopIfTrue="1" operator="containsText" text="■">
      <formula>NOT(ISERROR(SEARCH("■", A43)))</formula>
    </cfRule>
    <cfRule type="containsText" dxfId="126" priority="9" stopIfTrue="1" operator="containsText" text="◄">
      <formula>NOT(ISERROR(SEARCH("◄", A43)))</formula>
    </cfRule>
    <cfRule type="containsText" dxfId="125" priority="10" stopIfTrue="1" operator="containsText" text="►">
      <formula>NOT(ISERROR(SEARCH("►", A43)))</formula>
    </cfRule>
  </conditionalFormatting>
  <conditionalFormatting sqref="A44">
    <cfRule type="containsText" dxfId="124" priority="1" stopIfTrue="1" operator="containsText" text="▲">
      <formula>NOT(ISERROR(SEARCH("▲", A44)))</formula>
    </cfRule>
    <cfRule type="containsText" dxfId="123" priority="2" stopIfTrue="1" operator="containsText" text="▼">
      <formula>NOT(ISERROR(SEARCH("▼", A44)))</formula>
    </cfRule>
    <cfRule type="containsText" dxfId="122" priority="3" stopIfTrue="1" operator="containsText" text="■">
      <formula>NOT(ISERROR(SEARCH("■", A44)))</formula>
    </cfRule>
    <cfRule type="containsText" dxfId="121" priority="4" stopIfTrue="1" operator="containsText" text="◄">
      <formula>NOT(ISERROR(SEARCH("◄", A44)))</formula>
    </cfRule>
    <cfRule type="containsText" dxfId="120" priority="5" stopIfTrue="1" operator="containsText" text="►">
      <formula>NOT(ISERROR(SEARCH("►", A44)))</formula>
    </cfRule>
  </conditionalFormatting>
  <dataValidations count="6">
    <dataValidation type="list" errorStyle="warning" allowBlank="1" showErrorMessage="1" sqref="S10:S44 AF35 S2:S7">
      <formula1>"-,SIM,NÃO,"</formula1>
    </dataValidation>
    <dataValidation type="list" allowBlank="1" showErrorMessage="1" sqref="R10:R40 AE35 R2:R7 R42:R44">
      <formula1>"-,A1,A2,A3,A4,A5,B1,B2,B3,B4,B5,C1,C2,C3,C4,C5,D1,D2,D3,D4,D5,E1,E2,E3,E4,E5,F1,F2,F3,F4,F5,G1,G2,G3,G4,G5,H1,H2,H3,H4,H5,I1,I2,I3,I4,I5,J1,J2,J3,J4,J5,"</formula1>
    </dataValidation>
    <dataValidation type="list" allowBlank="1" showErrorMessage="1" sqref="Q10:Q38 AD35 Q2:Q7 Q40 Q42:Q44">
      <formula1>"-,EMERGENCIAL,1º ADITIVO,2º ADITIVO,3º ADITIVO,4º ADITIVO,5º ADITIVO,6º ADITIVO,7º ADITIVO,8º ADITIVO,9º ADITIVO,10º ADITIVO,11º ADITIVO,12º ADITIVO,13º ADITIVO,14º ADITIVO,15º ADITIVO,16º ADITIVO,17º ADITIVO,18º ADITIVO,19º ADITIVO,20º ADITIVO,"</formula1>
    </dataValidation>
    <dataValidation type="list" errorStyle="warning" allowBlank="1" showErrorMessage="1" sqref="P10:P38 AC35 P2:P7 P40:P44">
      <formula1>"-,SIM,NÃO,LIMITADO,"</formula1>
    </dataValidation>
    <dataValidation type="list" errorStyle="warning" allowBlank="1" showErrorMessage="1" sqref="J10:J38 W35 J2:J7 J42:J44">
      <formula1>"Abertura,Em elaboração,Em análise,Em assinatura,Aguardando publicação,Em execução,Em aditamento,Em prorrogação,Paralisado,Suspenso,Prestação de Contas,Encerrado,"</formula1>
    </dataValidation>
    <dataValidation type="list" errorStyle="warning" allowBlank="1" showErrorMessage="1" sqref="B10:B38 B2:B7 B42:B44">
      <formula1>"CONTRATO,CESSÃO DE USO,COMODATO,CONVÊNIO,COOPERAÇÃO,COOPERAÇÃO INTERNACIONAL,NOTA DE EMPENHO,REGISTRO DE PREÇOS,"</formula1>
    </dataValidation>
  </dataValidations>
  <hyperlinks>
    <hyperlink ref="T27" display="VISUALIZAR"/>
    <hyperlink ref="T28" display="VISUALIZAR"/>
    <hyperlink ref="T9" r:id="rId1"/>
    <hyperlink ref="T19" r:id="rId2"/>
    <hyperlink ref="T20" r:id="rId3"/>
    <hyperlink ref="T10" r:id="rId4"/>
    <hyperlink ref="T14" r:id="rId5"/>
    <hyperlink ref="T16" r:id="rId6"/>
    <hyperlink ref="T25" r:id="rId7"/>
    <hyperlink ref="T2" r:id="rId8"/>
    <hyperlink ref="T17" r:id="rId9"/>
    <hyperlink ref="T24" r:id="rId10"/>
    <hyperlink ref="T4" r:id="rId11"/>
    <hyperlink ref="T13" r:id="rId12"/>
    <hyperlink ref="T21" r:id="rId13"/>
    <hyperlink ref="T8" r:id="rId14"/>
    <hyperlink ref="T26" display="VISUALIZAR"/>
    <hyperlink ref="T23" r:id="rId15"/>
    <hyperlink ref="T22" r:id="rId16"/>
    <hyperlink ref="T3" r:id="rId17"/>
    <hyperlink ref="T12" r:id="rId18"/>
    <hyperlink ref="T11" r:id="rId19"/>
    <hyperlink ref="T6" r:id="rId20"/>
    <hyperlink ref="T18" r:id="rId21"/>
    <hyperlink ref="T15" r:id="rId22"/>
  </hyperlinks>
  <pageMargins left="0.511811024" right="0.511811024" top="0.78740157499999996" bottom="0.78740157499999996" header="0.31496062000000002" footer="0.31496062000000002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54"/>
  <sheetViews>
    <sheetView zoomScale="90" zoomScaleNormal="90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G49" sqref="G49"/>
    </sheetView>
  </sheetViews>
  <sheetFormatPr defaultRowHeight="39.950000000000003" customHeight="1" x14ac:dyDescent="0.2"/>
  <cols>
    <col min="1" max="1" width="7.28515625" customWidth="1"/>
    <col min="2" max="2" width="11.85546875" customWidth="1"/>
    <col min="3" max="3" width="20.28515625" bestFit="1" customWidth="1"/>
    <col min="4" max="4" width="17.140625" customWidth="1"/>
    <col min="5" max="5" width="11.5703125" customWidth="1"/>
    <col min="6" max="6" width="19.42578125" customWidth="1"/>
    <col min="7" max="7" width="45.28515625" style="93" bestFit="1" customWidth="1"/>
    <col min="8" max="8" width="50" bestFit="1" customWidth="1"/>
    <col min="9" max="9" width="12.28515625" bestFit="1" customWidth="1"/>
    <col min="10" max="10" width="13.5703125" bestFit="1" customWidth="1"/>
    <col min="11" max="11" width="11.85546875" style="132" bestFit="1" customWidth="1"/>
    <col min="12" max="12" width="9.140625" style="132"/>
    <col min="13" max="13" width="14.42578125" bestFit="1" customWidth="1"/>
    <col min="14" max="14" width="11.7109375" bestFit="1" customWidth="1"/>
    <col min="15" max="15" width="30.28515625" customWidth="1"/>
    <col min="16" max="16" width="14.85546875" customWidth="1"/>
    <col min="19" max="19" width="16.5703125" customWidth="1"/>
    <col min="20" max="20" width="13.42578125" style="127" customWidth="1"/>
    <col min="21" max="21" width="95.5703125" style="131" customWidth="1"/>
    <col min="22" max="90" width="9.140625" style="260"/>
  </cols>
  <sheetData>
    <row r="1" spans="1:90" s="116" customFormat="1" ht="39.950000000000003" customHeight="1" x14ac:dyDescent="0.2">
      <c r="A1" s="116" t="s">
        <v>0</v>
      </c>
      <c r="B1" s="116" t="s">
        <v>1</v>
      </c>
      <c r="C1" s="116" t="s">
        <v>1017</v>
      </c>
      <c r="D1" s="116" t="s">
        <v>2</v>
      </c>
      <c r="E1" s="116" t="s">
        <v>3</v>
      </c>
      <c r="F1" s="116" t="s">
        <v>4</v>
      </c>
      <c r="G1" s="116" t="s">
        <v>5</v>
      </c>
      <c r="H1" s="116" t="s">
        <v>6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11</v>
      </c>
      <c r="N1" s="116" t="s">
        <v>12</v>
      </c>
      <c r="O1" s="116" t="s">
        <v>13</v>
      </c>
      <c r="P1" s="116" t="s">
        <v>14</v>
      </c>
      <c r="Q1" s="116" t="s">
        <v>15</v>
      </c>
      <c r="R1" s="116" t="s">
        <v>16</v>
      </c>
      <c r="S1" s="116" t="s">
        <v>17</v>
      </c>
      <c r="T1" s="116" t="s">
        <v>18</v>
      </c>
      <c r="U1" s="116" t="s">
        <v>19</v>
      </c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</row>
    <row r="2" spans="1:90" s="86" customFormat="1" ht="39.950000000000003" customHeight="1" x14ac:dyDescent="0.2">
      <c r="A2" s="25" t="str">
        <f ca="1">IF((M2="X"),"■",IF(OR((M2&gt;=120),(M2="N/A")),"▲",IF(AND((M2&gt;=90),(M2&lt;120)),"►",IF(AND((M2&lt;90),(M2&gt;=0)),"◄",IF((M2&lt;0),"▼","")))))</f>
        <v>▼</v>
      </c>
      <c r="B2" s="132" t="s">
        <v>72</v>
      </c>
      <c r="C2" s="132" t="s">
        <v>362</v>
      </c>
      <c r="D2" s="132" t="s">
        <v>74</v>
      </c>
      <c r="E2" s="132" t="s">
        <v>363</v>
      </c>
      <c r="F2" s="132" t="s">
        <v>30</v>
      </c>
      <c r="G2" s="175" t="s">
        <v>364</v>
      </c>
      <c r="H2" s="132"/>
      <c r="I2" s="132" t="s">
        <v>30</v>
      </c>
      <c r="J2" s="132" t="s">
        <v>27</v>
      </c>
      <c r="K2" s="132"/>
      <c r="L2" s="132"/>
      <c r="M2" s="137">
        <f ca="1">IF((L2="INDETERMINADO"),"N/A",IF((J2="ENCERRADO"),"X",(L2-TODAY())))</f>
        <v>-42219</v>
      </c>
      <c r="N2" s="132"/>
      <c r="O2" s="132" t="s">
        <v>451</v>
      </c>
      <c r="P2" s="132"/>
      <c r="Q2" s="132"/>
      <c r="R2" s="132"/>
      <c r="S2" s="132"/>
      <c r="T2" s="232" t="s">
        <v>1095</v>
      </c>
      <c r="U2" s="132"/>
      <c r="V2" s="254"/>
      <c r="W2" s="255"/>
      <c r="X2" s="255"/>
      <c r="Y2" s="255"/>
      <c r="Z2" s="255"/>
      <c r="AA2" s="248"/>
      <c r="AB2" s="250"/>
      <c r="AC2" s="250"/>
      <c r="AD2" s="250"/>
      <c r="AE2" s="250"/>
      <c r="AF2" s="250"/>
      <c r="AG2" s="250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</row>
    <row r="3" spans="1:90" s="86" customFormat="1" ht="39.950000000000003" customHeight="1" x14ac:dyDescent="0.2">
      <c r="A3" s="138" t="str">
        <f ca="1">IF((M3="X"),"■",IF(OR((M3&gt;=120),(M3="N/A")),"▲",IF(AND((M3&gt;=90),(M3&lt;120)),"►",IF(AND((M3&lt;90),(M3&gt;=0)),"◄",IF((M3&lt;0),"▼","")))))</f>
        <v>▼</v>
      </c>
      <c r="B3" s="132" t="s">
        <v>72</v>
      </c>
      <c r="C3" s="132" t="s">
        <v>597</v>
      </c>
      <c r="D3" s="132" t="s">
        <v>74</v>
      </c>
      <c r="E3" s="132" t="s">
        <v>174</v>
      </c>
      <c r="F3" s="132" t="s">
        <v>1236</v>
      </c>
      <c r="G3" s="175"/>
      <c r="H3" s="132"/>
      <c r="I3" s="132" t="s">
        <v>30</v>
      </c>
      <c r="J3" s="132" t="s">
        <v>27</v>
      </c>
      <c r="K3" s="132"/>
      <c r="L3" s="132"/>
      <c r="M3" s="137">
        <f ca="1">IF((L3="INDETERMINADO"),"N/A",IF((J3="ENCERRADO"),"X",(L3-TODAY())))</f>
        <v>-42219</v>
      </c>
      <c r="N3" s="132"/>
      <c r="O3" s="132" t="s">
        <v>451</v>
      </c>
      <c r="P3" s="132"/>
      <c r="Q3" s="132"/>
      <c r="R3" s="132"/>
      <c r="S3" s="132"/>
      <c r="T3" s="232" t="s">
        <v>1095</v>
      </c>
      <c r="U3" s="121"/>
      <c r="V3" s="254"/>
      <c r="W3" s="255"/>
      <c r="X3" s="255"/>
      <c r="Y3" s="255"/>
      <c r="Z3" s="255"/>
      <c r="AA3" s="248"/>
      <c r="AB3" s="250"/>
      <c r="AC3" s="250"/>
      <c r="AD3" s="250"/>
      <c r="AE3" s="250"/>
      <c r="AF3" s="250"/>
      <c r="AG3" s="250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</row>
    <row r="4" spans="1:90" s="128" customFormat="1" ht="39.950000000000003" customHeight="1" x14ac:dyDescent="0.2">
      <c r="A4" s="25" t="str">
        <f ca="1">IF((M4="X"),"■",IF(OR((M4&gt;=120),(M4="N/A")),"▲",IF(AND((M4&gt;=90),(M4&lt;120)),"►",IF(AND((M4&lt;90),(M4&gt;=0)),"◄",IF((M4&lt;0),"▼","")))))</f>
        <v>▼</v>
      </c>
      <c r="B4" s="132" t="s">
        <v>72</v>
      </c>
      <c r="C4" s="132" t="s">
        <v>946</v>
      </c>
      <c r="D4" s="132" t="s">
        <v>74</v>
      </c>
      <c r="E4" s="132" t="s">
        <v>537</v>
      </c>
      <c r="F4" s="132" t="s">
        <v>947</v>
      </c>
      <c r="G4" s="175" t="s">
        <v>948</v>
      </c>
      <c r="H4" s="132" t="s">
        <v>949</v>
      </c>
      <c r="I4" s="132"/>
      <c r="J4" s="132" t="s">
        <v>950</v>
      </c>
      <c r="K4" s="132"/>
      <c r="L4" s="132"/>
      <c r="M4" s="137">
        <f ca="1">IF((L4="INDETERMINADO"),"N/A",IF((J4="ENCERRADO"),"X",(L4-TODAY())))</f>
        <v>-42219</v>
      </c>
      <c r="N4" s="132"/>
      <c r="O4" s="132"/>
      <c r="P4" s="132"/>
      <c r="Q4" s="132"/>
      <c r="R4" s="132"/>
      <c r="S4" s="132"/>
      <c r="T4" s="232" t="s">
        <v>1095</v>
      </c>
      <c r="U4" s="121"/>
      <c r="V4" s="254"/>
      <c r="W4" s="255"/>
      <c r="X4" s="255"/>
      <c r="Y4" s="255"/>
      <c r="Z4" s="255"/>
      <c r="AA4" s="109"/>
      <c r="AB4" s="110"/>
      <c r="AC4" s="110"/>
      <c r="AD4" s="110"/>
      <c r="AE4" s="110"/>
      <c r="AF4" s="110"/>
      <c r="AG4" s="110"/>
      <c r="AH4" s="111"/>
      <c r="AI4" s="111"/>
      <c r="AJ4" s="111"/>
      <c r="AK4" s="111"/>
      <c r="AL4" s="111"/>
      <c r="AM4" s="111"/>
      <c r="AN4" s="111"/>
      <c r="AO4" s="111"/>
      <c r="AP4" s="111"/>
      <c r="AQ4" s="111"/>
    </row>
    <row r="5" spans="1:90" s="128" customFormat="1" ht="39.950000000000003" customHeight="1" x14ac:dyDescent="0.2">
      <c r="A5" s="25" t="str">
        <f ca="1">IF((M5="X"),"■",IF(OR((M5&gt;=120),(M5="N/A")),"▲",IF(AND((M5&gt;=90),(M5&lt;120)),"►",IF(AND((M5&lt;90),(M5&gt;=0)),"◄",IF((M5&lt;0),"▼","")))))</f>
        <v>▼</v>
      </c>
      <c r="B5" s="132" t="s">
        <v>72</v>
      </c>
      <c r="C5" s="132" t="s">
        <v>1012</v>
      </c>
      <c r="D5" s="132" t="s">
        <v>74</v>
      </c>
      <c r="E5" s="132"/>
      <c r="F5" s="132"/>
      <c r="G5" s="175" t="s">
        <v>1013</v>
      </c>
      <c r="H5" s="132" t="s">
        <v>1014</v>
      </c>
      <c r="I5" s="132" t="s">
        <v>30</v>
      </c>
      <c r="J5" s="132" t="s">
        <v>1015</v>
      </c>
      <c r="K5" s="132"/>
      <c r="L5" s="132"/>
      <c r="M5" s="137">
        <f ca="1">IF((L5="INDETERMINADO"),"N/A",IF((J5="ENCERRADO"),"X",(L5-TODAY())))</f>
        <v>-42219</v>
      </c>
      <c r="N5" s="132"/>
      <c r="O5" s="132" t="s">
        <v>451</v>
      </c>
      <c r="P5" s="132"/>
      <c r="Q5" s="132"/>
      <c r="R5" s="132"/>
      <c r="S5" s="132"/>
      <c r="T5" s="232" t="s">
        <v>1095</v>
      </c>
      <c r="U5" s="121"/>
      <c r="V5" s="254"/>
      <c r="W5" s="255"/>
      <c r="X5" s="255"/>
      <c r="Y5" s="255"/>
      <c r="Z5" s="255"/>
      <c r="AA5" s="255"/>
      <c r="AB5" s="256"/>
      <c r="AC5" s="256"/>
      <c r="AD5" s="256"/>
      <c r="AE5" s="256"/>
      <c r="AF5" s="256"/>
      <c r="AG5" s="256"/>
      <c r="AH5" s="257"/>
      <c r="AI5" s="257"/>
      <c r="AJ5" s="257"/>
      <c r="AK5" s="257"/>
      <c r="AL5" s="257"/>
      <c r="AM5" s="257"/>
      <c r="AN5" s="257"/>
      <c r="AO5" s="257"/>
      <c r="AP5" s="257"/>
      <c r="AQ5" s="257"/>
    </row>
    <row r="6" spans="1:90" s="99" customFormat="1" ht="39.950000000000003" customHeight="1" x14ac:dyDescent="0.2">
      <c r="A6" s="25" t="str">
        <f ca="1">IF((M6="X"),"■",IF(OR((M6&gt;=120),(M6="N/A")),"▲",IF(AND((M6&gt;=90),(M6&lt;120)),"►",IF(AND((M6&lt;90),(M6&gt;=0)),"◄",IF((M6&lt;0),"▼","")))))</f>
        <v>▼</v>
      </c>
      <c r="B6" s="121" t="s">
        <v>72</v>
      </c>
      <c r="C6" s="121" t="s">
        <v>109</v>
      </c>
      <c r="D6" s="121" t="s">
        <v>74</v>
      </c>
      <c r="E6" s="121" t="s">
        <v>110</v>
      </c>
      <c r="F6" s="121" t="s">
        <v>111</v>
      </c>
      <c r="G6" s="162" t="s">
        <v>112</v>
      </c>
      <c r="H6" s="121" t="s">
        <v>113</v>
      </c>
      <c r="I6" s="121" t="s">
        <v>30</v>
      </c>
      <c r="J6" s="121" t="s">
        <v>27</v>
      </c>
      <c r="K6" s="132">
        <v>40763</v>
      </c>
      <c r="L6" s="132">
        <v>41494</v>
      </c>
      <c r="M6" s="137">
        <f ca="1">IF(L6="INDETERMINADO","N/A",IF(J6="ENCERRADO","X",L6-TODAY()))</f>
        <v>-725</v>
      </c>
      <c r="N6" s="121"/>
      <c r="O6" s="132" t="s">
        <v>451</v>
      </c>
      <c r="P6" s="121"/>
      <c r="Q6" s="121"/>
      <c r="R6" s="121"/>
      <c r="S6" s="121"/>
      <c r="T6" s="232" t="s">
        <v>1095</v>
      </c>
      <c r="U6" s="121"/>
      <c r="V6" s="254"/>
      <c r="W6" s="255"/>
      <c r="X6" s="255"/>
      <c r="Y6" s="255"/>
      <c r="Z6" s="255"/>
      <c r="AA6" s="229"/>
      <c r="AB6" s="230"/>
      <c r="AC6" s="230"/>
      <c r="AD6" s="230"/>
      <c r="AE6" s="230"/>
      <c r="AF6" s="230"/>
      <c r="AG6" s="230"/>
      <c r="AH6" s="164"/>
      <c r="AI6" s="164"/>
      <c r="AJ6" s="164"/>
      <c r="AK6" s="164"/>
      <c r="AL6" s="164"/>
      <c r="AM6" s="164"/>
      <c r="AN6" s="164"/>
      <c r="AO6" s="164"/>
      <c r="AP6" s="164"/>
      <c r="AQ6" s="164"/>
    </row>
    <row r="7" spans="1:90" s="177" customFormat="1" ht="39.950000000000003" customHeight="1" x14ac:dyDescent="0.2">
      <c r="A7" s="25" t="str">
        <f ca="1">IF((M7="X"),"■",IF(OR((M7&gt;=120),(M7="N/A")),"▲",IF(AND((M7&gt;=90),(M7&lt;120)),"►",IF(AND((M7&lt;90),(M7&gt;=0)),"◄",IF((M7&lt;0),"▼","")))))</f>
        <v>▼</v>
      </c>
      <c r="B7" s="121" t="s">
        <v>72</v>
      </c>
      <c r="C7" s="121" t="s">
        <v>204</v>
      </c>
      <c r="D7" s="121" t="s">
        <v>74</v>
      </c>
      <c r="E7" s="121" t="s">
        <v>205</v>
      </c>
      <c r="F7" s="121" t="s">
        <v>206</v>
      </c>
      <c r="G7" s="162" t="s">
        <v>207</v>
      </c>
      <c r="H7" s="121" t="s">
        <v>208</v>
      </c>
      <c r="I7" s="121" t="s">
        <v>30</v>
      </c>
      <c r="J7" s="121" t="s">
        <v>27</v>
      </c>
      <c r="K7" s="132">
        <v>40140</v>
      </c>
      <c r="L7" s="132">
        <v>41966</v>
      </c>
      <c r="M7" s="137">
        <f ca="1">IF(L7="INDETERMINADO","N/A",IF(J7="ENCERRADO","X",L7-TODAY()))</f>
        <v>-253</v>
      </c>
      <c r="N7" s="121"/>
      <c r="O7" s="121"/>
      <c r="P7" s="121"/>
      <c r="Q7" s="121"/>
      <c r="R7" s="121"/>
      <c r="S7" s="121"/>
      <c r="T7" s="232" t="s">
        <v>1095</v>
      </c>
      <c r="U7" s="121"/>
      <c r="V7" s="439"/>
      <c r="W7" s="441"/>
      <c r="X7" s="441"/>
      <c r="Y7" s="441"/>
      <c r="Z7" s="441"/>
      <c r="AA7" s="441"/>
      <c r="AB7" s="442"/>
      <c r="AC7" s="442"/>
      <c r="AD7" s="442"/>
      <c r="AE7" s="442"/>
      <c r="AF7" s="442"/>
      <c r="AG7" s="442"/>
      <c r="AH7" s="443"/>
      <c r="AI7" s="443"/>
      <c r="AJ7" s="443"/>
      <c r="AK7" s="443"/>
      <c r="AL7" s="443"/>
      <c r="AM7" s="443"/>
      <c r="AN7" s="443"/>
      <c r="AO7" s="443"/>
      <c r="AP7" s="443"/>
      <c r="AQ7" s="443"/>
      <c r="AR7" s="443"/>
      <c r="AS7" s="443"/>
      <c r="AT7" s="443"/>
      <c r="AU7" s="443"/>
      <c r="AV7" s="443"/>
      <c r="AW7" s="443"/>
      <c r="AX7" s="443"/>
      <c r="AY7" s="443"/>
      <c r="AZ7" s="443"/>
      <c r="BA7" s="443"/>
      <c r="BB7" s="443"/>
      <c r="BC7" s="443"/>
      <c r="BD7" s="443"/>
      <c r="BE7" s="443"/>
      <c r="BF7" s="443"/>
      <c r="BG7" s="443"/>
      <c r="BH7" s="443"/>
      <c r="BI7" s="443"/>
      <c r="BJ7" s="443"/>
      <c r="BK7" s="443"/>
      <c r="BL7" s="443"/>
      <c r="BM7" s="443"/>
      <c r="BN7" s="443"/>
      <c r="BO7" s="443"/>
      <c r="BP7" s="443"/>
      <c r="BQ7" s="443"/>
      <c r="BR7" s="443"/>
      <c r="BS7" s="443"/>
      <c r="BT7" s="443"/>
      <c r="BU7" s="443"/>
      <c r="BV7" s="443"/>
      <c r="BW7" s="443"/>
      <c r="BX7" s="443"/>
      <c r="BY7" s="443"/>
      <c r="BZ7" s="443"/>
      <c r="CA7" s="443"/>
      <c r="CB7" s="443"/>
      <c r="CC7" s="443"/>
      <c r="CD7" s="443"/>
      <c r="CE7" s="443"/>
      <c r="CF7" s="443"/>
      <c r="CG7" s="443"/>
      <c r="CH7" s="443"/>
      <c r="CI7" s="443"/>
      <c r="CJ7" s="164"/>
      <c r="CK7" s="164"/>
      <c r="CL7" s="164"/>
    </row>
    <row r="8" spans="1:90" s="128" customFormat="1" ht="39.950000000000003" customHeight="1" x14ac:dyDescent="0.2">
      <c r="A8" s="25" t="str">
        <f ca="1">IF((M8="X"),"■",IF(OR((M8&gt;=120),(M8="N/A")),"▲",IF(AND((M8&gt;=90),(M8&lt;120)),"►",IF(AND((M8&lt;90),(M8&gt;=0)),"◄",IF((M8&lt;0),"▼","")))))</f>
        <v>▼</v>
      </c>
      <c r="B8" s="99" t="s">
        <v>72</v>
      </c>
      <c r="C8" s="99" t="s">
        <v>245</v>
      </c>
      <c r="D8" s="99" t="s">
        <v>74</v>
      </c>
      <c r="E8" s="99" t="s">
        <v>1233</v>
      </c>
      <c r="F8" s="99" t="s">
        <v>1234</v>
      </c>
      <c r="G8" s="123" t="s">
        <v>246</v>
      </c>
      <c r="H8" s="99" t="s">
        <v>247</v>
      </c>
      <c r="I8" s="99" t="s">
        <v>30</v>
      </c>
      <c r="J8" s="99" t="s">
        <v>27</v>
      </c>
      <c r="K8" s="132">
        <v>41640</v>
      </c>
      <c r="L8" s="132">
        <v>42004</v>
      </c>
      <c r="M8" s="137">
        <f ca="1">IF(L8="INDETERMINADO","N/A",IF(J8="ENCERRADO","X",L8-TODAY()))</f>
        <v>-215</v>
      </c>
      <c r="N8" s="131"/>
      <c r="O8" s="163" t="s">
        <v>1235</v>
      </c>
      <c r="P8" s="131"/>
      <c r="Q8" s="131" t="s">
        <v>52</v>
      </c>
      <c r="R8" s="131"/>
      <c r="S8" s="131"/>
      <c r="T8" s="232" t="s">
        <v>1095</v>
      </c>
      <c r="U8" s="131"/>
      <c r="V8" s="254"/>
      <c r="W8" s="255"/>
      <c r="X8" s="255"/>
      <c r="Y8" s="255"/>
      <c r="Z8" s="255"/>
      <c r="AA8" s="109"/>
      <c r="AB8" s="110"/>
      <c r="AC8" s="110"/>
      <c r="AD8" s="110"/>
      <c r="AE8" s="110"/>
      <c r="AF8" s="110"/>
      <c r="AG8" s="110"/>
      <c r="AH8" s="111"/>
      <c r="AI8" s="111"/>
      <c r="AJ8" s="111"/>
      <c r="AK8" s="111"/>
      <c r="AL8" s="111"/>
      <c r="AM8" s="111"/>
      <c r="AN8" s="111"/>
      <c r="AO8" s="111"/>
      <c r="AP8" s="111"/>
      <c r="AQ8" s="111"/>
    </row>
    <row r="9" spans="1:90" s="86" customFormat="1" ht="39.950000000000003" customHeight="1" x14ac:dyDescent="0.2">
      <c r="A9" s="25" t="str">
        <f ca="1">IF((M9="X"),"■",IF(OR((M9&gt;=120),(M9="N/A")),"▲",IF(AND((M9&gt;=90),(M9&lt;120)),"►",IF(AND((M9&lt;90),(M9&gt;=0)),"◄",IF((M9&lt;0),"▼","")))))</f>
        <v>▼</v>
      </c>
      <c r="B9" s="99" t="s">
        <v>72</v>
      </c>
      <c r="C9" s="99" t="s">
        <v>283</v>
      </c>
      <c r="D9" s="99" t="s">
        <v>74</v>
      </c>
      <c r="E9" s="99" t="s">
        <v>46</v>
      </c>
      <c r="F9" s="99" t="s">
        <v>30</v>
      </c>
      <c r="G9" s="123" t="s">
        <v>284</v>
      </c>
      <c r="H9" s="99"/>
      <c r="I9" s="99" t="s">
        <v>30</v>
      </c>
      <c r="J9" s="99" t="s">
        <v>27</v>
      </c>
      <c r="K9" s="132">
        <v>40268</v>
      </c>
      <c r="L9" s="132">
        <v>42094</v>
      </c>
      <c r="M9" s="137">
        <f ca="1">IF(L9="INDETERMINADO","N/A",IF(J9="ENCERRADO","X",L9-TODAY()))</f>
        <v>-125</v>
      </c>
      <c r="N9" s="131" t="s">
        <v>121</v>
      </c>
      <c r="O9" s="130" t="s">
        <v>451</v>
      </c>
      <c r="P9" s="131"/>
      <c r="Q9" s="131"/>
      <c r="R9" s="131"/>
      <c r="S9" s="131"/>
      <c r="T9" s="232" t="s">
        <v>1095</v>
      </c>
      <c r="U9" s="131"/>
      <c r="V9" s="247"/>
      <c r="W9" s="248"/>
      <c r="X9" s="248"/>
      <c r="Y9" s="248"/>
      <c r="Z9" s="248"/>
      <c r="AA9" s="109"/>
      <c r="AB9" s="110"/>
      <c r="AC9" s="110"/>
      <c r="AD9" s="110"/>
      <c r="AE9" s="110"/>
      <c r="AF9" s="110"/>
      <c r="AG9" s="110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</row>
    <row r="10" spans="1:90" s="86" customFormat="1" ht="39.950000000000003" customHeight="1" x14ac:dyDescent="0.2">
      <c r="A10" s="265" t="str">
        <f ca="1">IF((M10="X"),"■",IF(OR((M10&gt;=120),(M10="N/A")),"▲",IF(AND((M10&gt;=90),(M10&lt;120)),"►",IF(AND((M10&lt;90),(M10&gt;=0)),"◄",IF((M10&lt;0),"▼","")))))</f>
        <v>▼</v>
      </c>
      <c r="B10" s="272" t="s">
        <v>72</v>
      </c>
      <c r="C10" s="272" t="s">
        <v>1244</v>
      </c>
      <c r="D10" s="272" t="s">
        <v>74</v>
      </c>
      <c r="E10" s="272" t="s">
        <v>1216</v>
      </c>
      <c r="F10" s="272" t="s">
        <v>1245</v>
      </c>
      <c r="G10" s="267" t="s">
        <v>1246</v>
      </c>
      <c r="H10" s="272" t="s">
        <v>1247</v>
      </c>
      <c r="I10" s="272" t="s">
        <v>30</v>
      </c>
      <c r="J10" s="272" t="s">
        <v>27</v>
      </c>
      <c r="K10" s="270">
        <v>41759</v>
      </c>
      <c r="L10" s="270">
        <v>42124</v>
      </c>
      <c r="M10" s="271">
        <f ca="1">IF((L10="INDETERMINADO"),"N/A",IF((J10="ENCERRADO"),"X",(L10-TODAY())))</f>
        <v>-95</v>
      </c>
      <c r="N10" s="438" t="s">
        <v>1248</v>
      </c>
      <c r="O10" s="272" t="s">
        <v>1249</v>
      </c>
      <c r="P10" s="264" t="s">
        <v>43</v>
      </c>
      <c r="Q10" s="264" t="s">
        <v>30</v>
      </c>
      <c r="R10" s="264" t="s">
        <v>42</v>
      </c>
      <c r="S10" s="264" t="s">
        <v>33</v>
      </c>
      <c r="T10" s="273" t="s">
        <v>1095</v>
      </c>
      <c r="U10" s="264" t="s">
        <v>1397</v>
      </c>
      <c r="V10" s="275"/>
      <c r="W10" s="275"/>
      <c r="X10" s="275"/>
      <c r="Y10" s="275"/>
      <c r="Z10" s="275"/>
      <c r="AA10" s="276"/>
      <c r="AB10" s="276"/>
      <c r="AC10" s="276"/>
      <c r="AD10" s="276"/>
      <c r="AE10" s="276"/>
      <c r="AF10" s="276"/>
      <c r="AG10" s="276"/>
      <c r="AH10" s="277"/>
      <c r="AI10" s="277"/>
      <c r="AJ10" s="277"/>
      <c r="AK10" s="277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7"/>
      <c r="BK10" s="277"/>
      <c r="BL10" s="277"/>
      <c r="BM10" s="277"/>
      <c r="BN10" s="277"/>
      <c r="BO10" s="277"/>
      <c r="BP10" s="277"/>
      <c r="BQ10" s="277"/>
      <c r="BR10" s="277"/>
      <c r="BS10" s="277"/>
      <c r="BT10" s="277"/>
      <c r="BU10" s="277"/>
      <c r="BV10" s="277"/>
      <c r="BW10" s="277"/>
      <c r="BX10" s="277"/>
      <c r="BY10" s="277"/>
      <c r="BZ10" s="277"/>
      <c r="CA10" s="277"/>
      <c r="CB10" s="277"/>
      <c r="CC10" s="277"/>
      <c r="CD10" s="277"/>
      <c r="CE10" s="277"/>
      <c r="CF10" s="277"/>
      <c r="CG10" s="277"/>
      <c r="CH10" s="277"/>
      <c r="CI10" s="277"/>
      <c r="CJ10" s="277"/>
      <c r="CK10" s="277"/>
      <c r="CL10" s="277"/>
    </row>
    <row r="11" spans="1:90" s="277" customFormat="1" ht="39.950000000000003" customHeight="1" x14ac:dyDescent="0.2">
      <c r="A11" s="176" t="str">
        <f ca="1">IF((M11="X"),"■",IF(OR((M11&gt;=120),(M11="N/A")),"▲",IF(AND((M11&gt;=90),(M11&lt;120)),"►",IF(AND((M11&lt;90),(M11&gt;=0)),"◄",IF((M11&lt;0),"▼","")))))</f>
        <v>▼</v>
      </c>
      <c r="B11" s="99" t="s">
        <v>72</v>
      </c>
      <c r="C11" s="99" t="s">
        <v>557</v>
      </c>
      <c r="D11" s="99" t="s">
        <v>74</v>
      </c>
      <c r="E11" s="99" t="s">
        <v>558</v>
      </c>
      <c r="F11" s="99" t="s">
        <v>559</v>
      </c>
      <c r="G11" s="123" t="s">
        <v>1421</v>
      </c>
      <c r="H11" s="99" t="s">
        <v>560</v>
      </c>
      <c r="I11" s="99" t="s">
        <v>30</v>
      </c>
      <c r="J11" s="99" t="s">
        <v>27</v>
      </c>
      <c r="K11" s="132">
        <v>41428</v>
      </c>
      <c r="L11" s="132">
        <v>42158</v>
      </c>
      <c r="M11" s="137">
        <f ca="1">IF((L11="INDETERMINADO"),"N/A",IF((J11="ENCERRADO"),"X",(L11-TODAY())))</f>
        <v>-61</v>
      </c>
      <c r="N11" s="99" t="s">
        <v>1311</v>
      </c>
      <c r="O11" s="129" t="s">
        <v>1373</v>
      </c>
      <c r="P11" s="131" t="s">
        <v>43</v>
      </c>
      <c r="Q11" s="131" t="s">
        <v>97</v>
      </c>
      <c r="R11" s="131" t="s">
        <v>1302</v>
      </c>
      <c r="S11" s="131" t="s">
        <v>43</v>
      </c>
      <c r="T11" s="232" t="s">
        <v>1095</v>
      </c>
      <c r="U11" s="131" t="s">
        <v>1374</v>
      </c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</row>
    <row r="12" spans="1:90" s="310" customFormat="1" ht="39.950000000000003" customHeight="1" x14ac:dyDescent="0.2">
      <c r="A12" s="176" t="str">
        <f ca="1">IF((M12="X"),"■",IF(OR((M12&gt;=120),(M12="N/A")),"▲",IF(AND((M12&gt;=90),(M12&lt;120)),"►",IF(AND((M12&lt;90),(M12&gt;=0)),"◄",IF((M12&lt;0),"▼","")))))</f>
        <v>▼</v>
      </c>
      <c r="B12" s="99" t="s">
        <v>72</v>
      </c>
      <c r="C12" s="99" t="s">
        <v>570</v>
      </c>
      <c r="D12" s="99" t="s">
        <v>74</v>
      </c>
      <c r="E12" s="99" t="s">
        <v>571</v>
      </c>
      <c r="F12" s="99" t="s">
        <v>572</v>
      </c>
      <c r="G12" s="123" t="s">
        <v>573</v>
      </c>
      <c r="H12" s="99" t="s">
        <v>560</v>
      </c>
      <c r="I12" s="99" t="s">
        <v>30</v>
      </c>
      <c r="J12" s="99" t="s">
        <v>27</v>
      </c>
      <c r="K12" s="132">
        <v>41793</v>
      </c>
      <c r="L12" s="132">
        <v>42158</v>
      </c>
      <c r="M12" s="137">
        <f ca="1">IF(L12="INDETERMINADO","N/A",IF(J12="ENCERRADO","X",L12-TODAY()))</f>
        <v>-61</v>
      </c>
      <c r="N12" s="130" t="s">
        <v>720</v>
      </c>
      <c r="O12" s="130" t="s">
        <v>1304</v>
      </c>
      <c r="P12" s="130" t="s">
        <v>43</v>
      </c>
      <c r="Q12" s="130" t="s">
        <v>97</v>
      </c>
      <c r="R12" s="130" t="s">
        <v>1302</v>
      </c>
      <c r="S12" s="130" t="s">
        <v>43</v>
      </c>
      <c r="T12" s="232" t="s">
        <v>1095</v>
      </c>
      <c r="U12" s="131" t="s">
        <v>1372</v>
      </c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11"/>
    </row>
    <row r="13" spans="1:90" s="180" customFormat="1" ht="39.950000000000003" customHeight="1" x14ac:dyDescent="0.2">
      <c r="A13" s="25" t="str">
        <f ca="1">IF((M13="X"),"■",IF(OR((M13&gt;=120),(M13="N/A")),"▲",IF(AND((M13&gt;=90),(M13&lt;120)),"►",IF(AND((M13&lt;90),(M13&gt;=0)),"◄",IF((M13&lt;0),"▼","")))))</f>
        <v>▼</v>
      </c>
      <c r="B13" s="99" t="s">
        <v>72</v>
      </c>
      <c r="C13" s="99" t="s">
        <v>578</v>
      </c>
      <c r="D13" s="99" t="s">
        <v>74</v>
      </c>
      <c r="E13" s="99" t="s">
        <v>260</v>
      </c>
      <c r="F13" s="99" t="s">
        <v>579</v>
      </c>
      <c r="G13" s="123" t="s">
        <v>580</v>
      </c>
      <c r="H13" s="99" t="s">
        <v>560</v>
      </c>
      <c r="I13" s="99" t="s">
        <v>30</v>
      </c>
      <c r="J13" s="99" t="s">
        <v>27</v>
      </c>
      <c r="K13" s="132">
        <v>41793</v>
      </c>
      <c r="L13" s="132">
        <v>42158</v>
      </c>
      <c r="M13" s="137">
        <f ca="1">IF(L13="INDETERMINADO","N/A",IF(J13="ENCERRADO","X",L13-TODAY()))</f>
        <v>-61</v>
      </c>
      <c r="N13" s="130" t="s">
        <v>1197</v>
      </c>
      <c r="O13" s="130" t="s">
        <v>1195</v>
      </c>
      <c r="P13" s="130" t="s">
        <v>43</v>
      </c>
      <c r="Q13" s="130" t="s">
        <v>31</v>
      </c>
      <c r="R13" s="130" t="s">
        <v>30</v>
      </c>
      <c r="S13" s="130" t="s">
        <v>30</v>
      </c>
      <c r="T13" s="232" t="s">
        <v>1095</v>
      </c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11"/>
    </row>
    <row r="14" spans="1:90" s="310" customFormat="1" ht="39.950000000000003" customHeight="1" x14ac:dyDescent="0.2">
      <c r="A14" s="233" t="str">
        <f ca="1">IF((M14="X"),"■",IF(OR((M14&gt;=120),(M14="N/A")),"▲",IF(AND((M14&gt;=90),(M14&lt;120)),"►",IF(AND((M14&lt;90),(M14&gt;=0)),"◄",IF((M14&lt;0),"▼","")))))</f>
        <v>▼</v>
      </c>
      <c r="B14" s="99" t="s">
        <v>72</v>
      </c>
      <c r="C14" s="99" t="s">
        <v>581</v>
      </c>
      <c r="D14" s="99" t="s">
        <v>74</v>
      </c>
      <c r="E14" s="99" t="s">
        <v>330</v>
      </c>
      <c r="F14" s="99" t="s">
        <v>582</v>
      </c>
      <c r="G14" s="123" t="s">
        <v>583</v>
      </c>
      <c r="H14" s="99" t="s">
        <v>560</v>
      </c>
      <c r="I14" s="99" t="s">
        <v>30</v>
      </c>
      <c r="J14" s="99" t="s">
        <v>27</v>
      </c>
      <c r="K14" s="132">
        <v>41793</v>
      </c>
      <c r="L14" s="132">
        <v>42158</v>
      </c>
      <c r="M14" s="137">
        <f ca="1">IF(L14="INDETERMINADO","N/A",IF(J14="ENCERRADO","X",L14-TODAY()))</f>
        <v>-61</v>
      </c>
      <c r="N14" s="130" t="s">
        <v>1196</v>
      </c>
      <c r="O14" s="130" t="s">
        <v>1312</v>
      </c>
      <c r="P14" s="130" t="s">
        <v>43</v>
      </c>
      <c r="Q14" s="130" t="s">
        <v>97</v>
      </c>
      <c r="R14" s="130" t="s">
        <v>1302</v>
      </c>
      <c r="S14" s="130" t="s">
        <v>43</v>
      </c>
      <c r="T14" s="232" t="s">
        <v>1095</v>
      </c>
      <c r="U14" s="131" t="s">
        <v>1372</v>
      </c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258"/>
    </row>
    <row r="15" spans="1:90" s="79" customFormat="1" ht="39.950000000000003" customHeight="1" x14ac:dyDescent="0.2">
      <c r="A15" s="265" t="str">
        <f ca="1">IF((M15="X"),"■",IF(OR((M15&gt;=120),(M15="N/A")),"▲",IF(AND((M15&gt;=90),(M15&lt;120)),"►",IF(AND((M15&lt;90),(M15&gt;=0)),"◄",IF((M15&lt;0),"▼","")))))</f>
        <v>▼</v>
      </c>
      <c r="B15" s="266" t="s">
        <v>72</v>
      </c>
      <c r="C15" s="266" t="s">
        <v>561</v>
      </c>
      <c r="D15" s="266" t="s">
        <v>74</v>
      </c>
      <c r="E15" s="266" t="s">
        <v>562</v>
      </c>
      <c r="F15" s="266" t="s">
        <v>563</v>
      </c>
      <c r="G15" s="267" t="s">
        <v>564</v>
      </c>
      <c r="H15" s="268" t="s">
        <v>560</v>
      </c>
      <c r="I15" s="269" t="s">
        <v>30</v>
      </c>
      <c r="J15" s="266" t="s">
        <v>27</v>
      </c>
      <c r="K15" s="270">
        <v>41793</v>
      </c>
      <c r="L15" s="270">
        <v>42158</v>
      </c>
      <c r="M15" s="271">
        <f ca="1">IF((L15="INDETERMINADO"),"N/A",IF((J15="ENCERRADO"),"X",(L15-TODAY())))</f>
        <v>-61</v>
      </c>
      <c r="N15" s="272" t="s">
        <v>712</v>
      </c>
      <c r="O15" s="272" t="s">
        <v>1303</v>
      </c>
      <c r="P15" s="266" t="s">
        <v>43</v>
      </c>
      <c r="Q15" s="266"/>
      <c r="R15" s="272" t="s">
        <v>1302</v>
      </c>
      <c r="S15" s="266" t="s">
        <v>43</v>
      </c>
      <c r="T15" s="273" t="s">
        <v>1095</v>
      </c>
      <c r="U15" s="264" t="s">
        <v>1396</v>
      </c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  <c r="BJ15" s="264"/>
      <c r="BK15" s="264"/>
      <c r="BL15" s="264"/>
      <c r="BM15" s="264"/>
      <c r="BN15" s="264"/>
      <c r="BO15" s="264"/>
      <c r="BP15" s="264"/>
      <c r="BQ15" s="264"/>
      <c r="BR15" s="264"/>
      <c r="BS15" s="264"/>
      <c r="BT15" s="264"/>
      <c r="BU15" s="264"/>
      <c r="BV15" s="264"/>
      <c r="BW15" s="264"/>
      <c r="BX15" s="264"/>
      <c r="BY15" s="264"/>
      <c r="BZ15" s="264"/>
      <c r="CA15" s="264"/>
      <c r="CB15" s="264"/>
      <c r="CC15" s="264"/>
      <c r="CD15" s="264"/>
      <c r="CE15" s="264"/>
      <c r="CF15" s="264"/>
      <c r="CG15" s="264"/>
      <c r="CH15" s="264"/>
      <c r="CI15" s="264"/>
      <c r="CJ15" s="264"/>
      <c r="CK15" s="264"/>
      <c r="CL15" s="274"/>
    </row>
    <row r="16" spans="1:90" s="234" customFormat="1" ht="39.950000000000003" customHeight="1" x14ac:dyDescent="0.2">
      <c r="A16" s="25" t="str">
        <f ca="1">IF((M16="X"),"■",IF(OR((M16&gt;=120),(M16="N/A")),"▲",IF(AND((M16&gt;=90),(M16&lt;120)),"►",IF(AND((M16&lt;90),(M16&gt;=0)),"◄",IF((M16&lt;0),"▼","")))))</f>
        <v>◄</v>
      </c>
      <c r="B16" s="99" t="s">
        <v>72</v>
      </c>
      <c r="C16" s="99" t="s">
        <v>173</v>
      </c>
      <c r="D16" s="99" t="s">
        <v>74</v>
      </c>
      <c r="E16" s="99" t="s">
        <v>174</v>
      </c>
      <c r="F16" s="99" t="s">
        <v>175</v>
      </c>
      <c r="G16" s="123" t="s">
        <v>176</v>
      </c>
      <c r="H16" s="99" t="s">
        <v>177</v>
      </c>
      <c r="I16" s="99" t="s">
        <v>30</v>
      </c>
      <c r="J16" s="99" t="s">
        <v>27</v>
      </c>
      <c r="K16" s="132">
        <v>40114</v>
      </c>
      <c r="L16" s="132">
        <v>42305</v>
      </c>
      <c r="M16" s="137">
        <f ca="1">IF(L16="INDETERMINADO","N/A",IF(J16="ENCERRADO","X",L16-TODAY()))</f>
        <v>86</v>
      </c>
      <c r="N16" s="99"/>
      <c r="O16" s="99"/>
      <c r="P16" s="99"/>
      <c r="Q16" s="99"/>
      <c r="R16" s="99"/>
      <c r="S16" s="99"/>
      <c r="T16" s="232" t="s">
        <v>1095</v>
      </c>
      <c r="U16" s="131"/>
      <c r="V16" s="254"/>
      <c r="W16" s="255"/>
      <c r="X16" s="255"/>
      <c r="Y16" s="255"/>
      <c r="Z16" s="255"/>
      <c r="AA16" s="255"/>
      <c r="AB16" s="256"/>
      <c r="AC16" s="256"/>
      <c r="AD16" s="256"/>
      <c r="AE16" s="256"/>
      <c r="AF16" s="256"/>
      <c r="AG16" s="256"/>
      <c r="AH16" s="257"/>
      <c r="AI16" s="257"/>
      <c r="AJ16" s="257"/>
      <c r="AK16" s="257"/>
      <c r="AL16" s="257"/>
      <c r="AM16" s="257"/>
      <c r="AN16" s="257"/>
      <c r="AO16" s="257"/>
      <c r="AP16" s="257"/>
      <c r="AQ16" s="257"/>
      <c r="AR16" s="257"/>
      <c r="AS16" s="257"/>
      <c r="AT16" s="257"/>
      <c r="AU16" s="257"/>
      <c r="AV16" s="257"/>
      <c r="AW16" s="257"/>
      <c r="AX16" s="257"/>
      <c r="AY16" s="257"/>
      <c r="AZ16" s="257"/>
      <c r="BA16" s="257"/>
      <c r="BB16" s="257"/>
      <c r="BC16" s="257"/>
      <c r="BD16" s="257"/>
      <c r="BE16" s="257"/>
      <c r="BF16" s="257"/>
      <c r="BG16" s="257"/>
      <c r="BH16" s="257"/>
      <c r="BI16" s="257"/>
      <c r="BJ16" s="257"/>
      <c r="BK16" s="257"/>
      <c r="BL16" s="257"/>
      <c r="BM16" s="257"/>
      <c r="BN16" s="257"/>
      <c r="BO16" s="257"/>
      <c r="BP16" s="257"/>
      <c r="BQ16" s="257"/>
      <c r="BR16" s="257"/>
      <c r="BS16" s="257"/>
      <c r="BT16" s="257"/>
      <c r="BU16" s="257"/>
      <c r="BV16" s="257"/>
      <c r="BW16" s="257"/>
      <c r="BX16" s="257"/>
      <c r="BY16" s="257"/>
      <c r="BZ16" s="257"/>
      <c r="CA16" s="257"/>
      <c r="CB16" s="257"/>
      <c r="CC16" s="257"/>
      <c r="CD16" s="257"/>
      <c r="CE16" s="257"/>
      <c r="CF16" s="257"/>
      <c r="CG16" s="257"/>
      <c r="CH16" s="257"/>
      <c r="CI16" s="257"/>
      <c r="CJ16" s="257"/>
      <c r="CK16" s="257"/>
      <c r="CL16" s="111"/>
    </row>
    <row r="17" spans="1:90" s="274" customFormat="1" ht="39.950000000000003" customHeight="1" x14ac:dyDescent="0.2">
      <c r="A17" s="25" t="str">
        <f ca="1">IF((M17="X"),"■",IF(OR((M17&gt;=120),(M17="N/A")),"▲",IF(AND((M17&gt;=90),(M17&lt;120)),"►",IF(AND((M17&lt;90),(M17&gt;=0)),"◄",IF((M17&lt;0),"▼","")))))</f>
        <v>▲</v>
      </c>
      <c r="B17" s="130" t="s">
        <v>72</v>
      </c>
      <c r="C17" s="130" t="s">
        <v>290</v>
      </c>
      <c r="D17" s="130" t="s">
        <v>74</v>
      </c>
      <c r="E17" s="130" t="s">
        <v>291</v>
      </c>
      <c r="F17" s="130" t="s">
        <v>292</v>
      </c>
      <c r="G17" s="142" t="s">
        <v>293</v>
      </c>
      <c r="H17" s="130" t="s">
        <v>294</v>
      </c>
      <c r="I17" s="130"/>
      <c r="J17" s="130" t="s">
        <v>27</v>
      </c>
      <c r="K17" s="132">
        <v>41789</v>
      </c>
      <c r="L17" s="132">
        <v>42520</v>
      </c>
      <c r="M17" s="137">
        <f ca="1">IF(L17="INDETERMINADO","N/A",IF(J17="ENCERRADO","X",L17-TODAY()))</f>
        <v>301</v>
      </c>
      <c r="N17" s="130"/>
      <c r="O17" s="130"/>
      <c r="P17" s="130"/>
      <c r="Q17" s="130"/>
      <c r="R17" s="130"/>
      <c r="S17" s="130"/>
      <c r="T17" s="232" t="s">
        <v>1095</v>
      </c>
      <c r="U17" s="131"/>
      <c r="V17" s="254"/>
      <c r="W17" s="255"/>
      <c r="X17" s="255"/>
      <c r="Y17" s="255"/>
      <c r="Z17" s="255"/>
      <c r="AA17" s="255"/>
      <c r="AB17" s="256"/>
      <c r="AC17" s="256"/>
      <c r="AD17" s="256"/>
      <c r="AE17" s="256"/>
      <c r="AF17" s="256"/>
      <c r="AG17" s="256"/>
      <c r="AH17" s="257"/>
      <c r="AI17" s="257"/>
      <c r="AJ17" s="257"/>
      <c r="AK17" s="257"/>
      <c r="AL17" s="257"/>
      <c r="AM17" s="257"/>
      <c r="AN17" s="257"/>
      <c r="AO17" s="257"/>
      <c r="AP17" s="257"/>
      <c r="AQ17" s="257"/>
      <c r="AR17" s="257"/>
      <c r="AS17" s="257"/>
      <c r="AT17" s="257"/>
      <c r="AU17" s="257"/>
      <c r="AV17" s="257"/>
      <c r="AW17" s="257"/>
      <c r="AX17" s="257"/>
      <c r="AY17" s="257"/>
      <c r="AZ17" s="257"/>
      <c r="BA17" s="257"/>
      <c r="BB17" s="257"/>
      <c r="BC17" s="257"/>
      <c r="BD17" s="257"/>
      <c r="BE17" s="257"/>
      <c r="BF17" s="257"/>
      <c r="BG17" s="257"/>
      <c r="BH17" s="257"/>
      <c r="BI17" s="257"/>
      <c r="BJ17" s="257"/>
      <c r="BK17" s="257"/>
      <c r="BL17" s="257"/>
      <c r="BM17" s="257"/>
      <c r="BN17" s="257"/>
      <c r="BO17" s="257"/>
      <c r="BP17" s="257"/>
      <c r="BQ17" s="257"/>
      <c r="BR17" s="257"/>
      <c r="BS17" s="257"/>
      <c r="BT17" s="257"/>
      <c r="BU17" s="257"/>
      <c r="BV17" s="257"/>
      <c r="BW17" s="257"/>
      <c r="BX17" s="257"/>
      <c r="BY17" s="257"/>
      <c r="BZ17" s="257"/>
      <c r="CA17" s="257"/>
      <c r="CB17" s="257"/>
      <c r="CC17" s="257"/>
      <c r="CD17" s="257"/>
      <c r="CE17" s="257"/>
      <c r="CF17" s="257"/>
      <c r="CG17" s="257"/>
      <c r="CH17" s="257"/>
      <c r="CI17" s="257"/>
      <c r="CJ17" s="257"/>
      <c r="CK17" s="257"/>
      <c r="CL17" s="111"/>
    </row>
    <row r="18" spans="1:90" s="79" customFormat="1" ht="39.950000000000003" customHeight="1" x14ac:dyDescent="0.2">
      <c r="A18" s="302" t="str">
        <f ca="1">IF((M18="X"),"■",IF(OR((M18&gt;=120),(M18="N/A")),"▲",IF(AND((M18&gt;=90),(M18&lt;120)),"►",IF(AND((M18&lt;90),(M18&gt;=0)),"◄",IF((M18&lt;0),"▼","")))))</f>
        <v>▲</v>
      </c>
      <c r="B18" s="303" t="s">
        <v>72</v>
      </c>
      <c r="C18" s="303" t="s">
        <v>565</v>
      </c>
      <c r="D18" s="303" t="s">
        <v>74</v>
      </c>
      <c r="E18" s="303" t="s">
        <v>566</v>
      </c>
      <c r="F18" s="303" t="s">
        <v>567</v>
      </c>
      <c r="G18" s="304" t="s">
        <v>568</v>
      </c>
      <c r="H18" s="303" t="s">
        <v>560</v>
      </c>
      <c r="I18" s="303" t="s">
        <v>30</v>
      </c>
      <c r="J18" s="303" t="s">
        <v>27</v>
      </c>
      <c r="K18" s="319">
        <v>41793</v>
      </c>
      <c r="L18" s="319">
        <v>42524</v>
      </c>
      <c r="M18" s="334">
        <f ca="1">IF((L18="INDETERMINADO"),"N/A",IF((J18="ENCERRADO"),"X",(L18-TODAY())))</f>
        <v>305</v>
      </c>
      <c r="N18" s="335" t="s">
        <v>1196</v>
      </c>
      <c r="O18" s="335" t="s">
        <v>1310</v>
      </c>
      <c r="P18" s="335" t="s">
        <v>43</v>
      </c>
      <c r="Q18" s="335" t="s">
        <v>97</v>
      </c>
      <c r="R18" s="335" t="s">
        <v>1302</v>
      </c>
      <c r="S18" s="335" t="s">
        <v>43</v>
      </c>
      <c r="T18" s="336" t="s">
        <v>1095</v>
      </c>
      <c r="U18" s="337" t="s">
        <v>1372</v>
      </c>
      <c r="V18" s="440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332"/>
      <c r="AY18" s="332"/>
      <c r="AZ18" s="332"/>
      <c r="BA18" s="332"/>
      <c r="BB18" s="332"/>
      <c r="BC18" s="332"/>
      <c r="BD18" s="332"/>
      <c r="BE18" s="332"/>
      <c r="BF18" s="332"/>
      <c r="BG18" s="332"/>
      <c r="BH18" s="332"/>
      <c r="BI18" s="332"/>
      <c r="BJ18" s="332"/>
      <c r="BK18" s="332"/>
      <c r="BL18" s="332"/>
      <c r="BM18" s="332"/>
      <c r="BN18" s="332"/>
      <c r="BO18" s="332"/>
      <c r="BP18" s="332"/>
      <c r="BQ18" s="332"/>
      <c r="BR18" s="332"/>
      <c r="BS18" s="332"/>
      <c r="BT18" s="332"/>
      <c r="BU18" s="332"/>
      <c r="BV18" s="332"/>
      <c r="BW18" s="332"/>
      <c r="BX18" s="332"/>
      <c r="BY18" s="332"/>
      <c r="BZ18" s="332"/>
      <c r="CA18" s="332"/>
      <c r="CB18" s="332"/>
      <c r="CC18" s="332"/>
      <c r="CD18" s="332"/>
      <c r="CE18" s="332"/>
      <c r="CF18" s="332"/>
      <c r="CG18" s="332"/>
      <c r="CH18" s="332"/>
      <c r="CI18" s="332"/>
      <c r="CJ18" s="332"/>
      <c r="CK18" s="332"/>
      <c r="CL18" s="310"/>
    </row>
    <row r="19" spans="1:90" s="79" customFormat="1" ht="39.950000000000003" customHeight="1" x14ac:dyDescent="0.2">
      <c r="A19" s="302" t="str">
        <f ca="1">IF((M19="X"),"■",IF(OR((M19&gt;=120),(M19="N/A")),"▲",IF(AND((M19&gt;=90),(M19&lt;120)),"►",IF(AND((M19&lt;90),(M19&gt;=0)),"◄",IF((M19&lt;0),"▼","")))))</f>
        <v>▲</v>
      </c>
      <c r="B19" s="303" t="s">
        <v>72</v>
      </c>
      <c r="C19" s="303" t="s">
        <v>574</v>
      </c>
      <c r="D19" s="303" t="s">
        <v>74</v>
      </c>
      <c r="E19" s="303" t="s">
        <v>575</v>
      </c>
      <c r="F19" s="303" t="s">
        <v>576</v>
      </c>
      <c r="G19" s="304" t="s">
        <v>577</v>
      </c>
      <c r="H19" s="303" t="s">
        <v>560</v>
      </c>
      <c r="I19" s="303" t="s">
        <v>30</v>
      </c>
      <c r="J19" s="303" t="s">
        <v>27</v>
      </c>
      <c r="K19" s="319">
        <v>41793</v>
      </c>
      <c r="L19" s="319">
        <v>42524</v>
      </c>
      <c r="M19" s="334">
        <f ca="1">IF(L19="INDETERMINADO","N/A",IF(J19="ENCERRADO","X",L19-TODAY()))</f>
        <v>305</v>
      </c>
      <c r="N19" s="335" t="s">
        <v>1183</v>
      </c>
      <c r="O19" s="335" t="s">
        <v>1194</v>
      </c>
      <c r="P19" s="335" t="s">
        <v>43</v>
      </c>
      <c r="Q19" s="335" t="s">
        <v>97</v>
      </c>
      <c r="R19" s="335" t="s">
        <v>1302</v>
      </c>
      <c r="S19" s="335" t="s">
        <v>43</v>
      </c>
      <c r="T19" s="336" t="s">
        <v>1095</v>
      </c>
      <c r="U19" s="337" t="s">
        <v>1372</v>
      </c>
      <c r="V19" s="440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32"/>
      <c r="BA19" s="332"/>
      <c r="BB19" s="332"/>
      <c r="BC19" s="332"/>
      <c r="BD19" s="332"/>
      <c r="BE19" s="332"/>
      <c r="BF19" s="332"/>
      <c r="BG19" s="332"/>
      <c r="BH19" s="332"/>
      <c r="BI19" s="332"/>
      <c r="BJ19" s="332"/>
      <c r="BK19" s="332"/>
      <c r="BL19" s="332"/>
      <c r="BM19" s="332"/>
      <c r="BN19" s="332"/>
      <c r="BO19" s="332"/>
      <c r="BP19" s="332"/>
      <c r="BQ19" s="332"/>
      <c r="BR19" s="332"/>
      <c r="BS19" s="332"/>
      <c r="BT19" s="332"/>
      <c r="BU19" s="332"/>
      <c r="BV19" s="332"/>
      <c r="BW19" s="332"/>
      <c r="BX19" s="332"/>
      <c r="BY19" s="332"/>
      <c r="BZ19" s="332"/>
      <c r="CA19" s="332"/>
      <c r="CB19" s="332"/>
      <c r="CC19" s="332"/>
      <c r="CD19" s="332"/>
      <c r="CE19" s="332"/>
      <c r="CF19" s="332"/>
      <c r="CG19" s="332"/>
      <c r="CH19" s="332"/>
      <c r="CI19" s="332"/>
      <c r="CJ19" s="332"/>
      <c r="CK19" s="332"/>
      <c r="CL19" s="310"/>
    </row>
    <row r="20" spans="1:90" s="125" customFormat="1" ht="39.950000000000003" customHeight="1" x14ac:dyDescent="0.2">
      <c r="A20" s="25" t="str">
        <f ca="1">IF((M20="X"),"■",IF(OR((M20&gt;=120),(M20="N/A")),"▲",IF(AND((M20&gt;=90),(M20&lt;120)),"►",IF(AND((M20&lt;90),(M20&gt;=0)),"◄",IF((M20&lt;0),"▼","")))))</f>
        <v>▲</v>
      </c>
      <c r="B20" s="130" t="s">
        <v>72</v>
      </c>
      <c r="C20" s="130" t="s">
        <v>474</v>
      </c>
      <c r="D20" s="130" t="s">
        <v>74</v>
      </c>
      <c r="E20" s="130" t="s">
        <v>475</v>
      </c>
      <c r="F20" s="130" t="s">
        <v>30</v>
      </c>
      <c r="G20" s="142" t="s">
        <v>476</v>
      </c>
      <c r="H20" s="130" t="s">
        <v>1332</v>
      </c>
      <c r="I20" s="130" t="s">
        <v>30</v>
      </c>
      <c r="J20" s="130" t="s">
        <v>458</v>
      </c>
      <c r="K20" s="132">
        <v>40756</v>
      </c>
      <c r="L20" s="132">
        <v>42583</v>
      </c>
      <c r="M20" s="137">
        <f ca="1">IF((L20="INDETERMINADO"),"N/A",IF((J20="ENCERRADO"),"X",(L20-TODAY())))</f>
        <v>364</v>
      </c>
      <c r="N20" s="130"/>
      <c r="O20" s="130" t="s">
        <v>451</v>
      </c>
      <c r="P20" s="130"/>
      <c r="Q20" s="130"/>
      <c r="R20" s="130"/>
      <c r="S20" s="130"/>
      <c r="T20" s="232" t="s">
        <v>1095</v>
      </c>
      <c r="U20" s="163"/>
      <c r="V20" s="108"/>
      <c r="W20" s="248"/>
      <c r="X20" s="248"/>
      <c r="Y20" s="248"/>
      <c r="Z20" s="248"/>
      <c r="AA20" s="248"/>
      <c r="AB20" s="250"/>
      <c r="AC20" s="250"/>
      <c r="AD20" s="250"/>
      <c r="AE20" s="250"/>
      <c r="AF20" s="250"/>
      <c r="AG20" s="250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</row>
    <row r="21" spans="1:90" s="79" customFormat="1" ht="39.950000000000003" customHeight="1" x14ac:dyDescent="0.2">
      <c r="A21" s="25" t="str">
        <f ca="1">IF((M21="X"),"■",IF(OR((M21&gt;=120),(M21="N/A")),"▲",IF(AND((M21&gt;=90),(M21&lt;120)),"►",IF(AND((M21&lt;90),(M21&gt;=0)),"◄",IF((M21&lt;0),"▼","")))))</f>
        <v>▲</v>
      </c>
      <c r="B21" s="130" t="s">
        <v>72</v>
      </c>
      <c r="C21" s="130" t="s">
        <v>477</v>
      </c>
      <c r="D21" s="130" t="s">
        <v>74</v>
      </c>
      <c r="E21" s="130" t="s">
        <v>478</v>
      </c>
      <c r="F21" s="130" t="s">
        <v>30</v>
      </c>
      <c r="G21" s="142" t="s">
        <v>479</v>
      </c>
      <c r="H21" s="130" t="s">
        <v>1333</v>
      </c>
      <c r="I21" s="130" t="s">
        <v>30</v>
      </c>
      <c r="J21" s="130" t="s">
        <v>27</v>
      </c>
      <c r="K21" s="132">
        <v>40814</v>
      </c>
      <c r="L21" s="132">
        <v>42641</v>
      </c>
      <c r="M21" s="139">
        <f ca="1">IF((L21="INDETERMINADO"),"N/A",IF((J21="ENCERRADO"),"X",(L21-TODAY())))</f>
        <v>422</v>
      </c>
      <c r="N21" s="130"/>
      <c r="O21" s="130" t="s">
        <v>451</v>
      </c>
      <c r="P21" s="130"/>
      <c r="Q21" s="130"/>
      <c r="R21" s="130"/>
      <c r="S21" s="130"/>
      <c r="T21" s="232" t="s">
        <v>1095</v>
      </c>
      <c r="U21" s="163"/>
      <c r="V21" s="108"/>
      <c r="W21" s="248"/>
      <c r="X21" s="248"/>
      <c r="Y21" s="248"/>
      <c r="Z21" s="248"/>
      <c r="AA21" s="109"/>
      <c r="AB21" s="110"/>
      <c r="AC21" s="110"/>
      <c r="AD21" s="110"/>
      <c r="AE21" s="110"/>
      <c r="AF21" s="110"/>
      <c r="AG21" s="110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</row>
    <row r="22" spans="1:90" s="79" customFormat="1" ht="39.950000000000003" customHeight="1" x14ac:dyDescent="0.2">
      <c r="A22" s="25" t="str">
        <f ca="1">IF((M22="X"),"■",IF(OR((M22&gt;=120),(M22="N/A")),"▲",IF(AND((M22&gt;=90),(M22&lt;120)),"►",IF(AND((M22&lt;90),(M22&gt;=0)),"◄",IF((M22&lt;0),"▼","")))))</f>
        <v>▲</v>
      </c>
      <c r="B22" s="130" t="s">
        <v>72</v>
      </c>
      <c r="C22" s="130" t="s">
        <v>494</v>
      </c>
      <c r="D22" s="130" t="s">
        <v>74</v>
      </c>
      <c r="E22" s="130" t="s">
        <v>495</v>
      </c>
      <c r="F22" s="130" t="s">
        <v>30</v>
      </c>
      <c r="G22" s="142" t="s">
        <v>496</v>
      </c>
      <c r="H22" s="130" t="s">
        <v>497</v>
      </c>
      <c r="I22" s="130" t="s">
        <v>30</v>
      </c>
      <c r="J22" s="130" t="s">
        <v>27</v>
      </c>
      <c r="K22" s="132">
        <v>40994</v>
      </c>
      <c r="L22" s="132">
        <v>42820</v>
      </c>
      <c r="M22" s="139">
        <f ca="1">IF((L22="INDETERMINADO"),"N/A",IF((J22="ENCERRADO"),"X",(L22-TODAY())))</f>
        <v>601</v>
      </c>
      <c r="N22" s="130" t="s">
        <v>65</v>
      </c>
      <c r="O22" s="130" t="s">
        <v>1334</v>
      </c>
      <c r="P22" s="130"/>
      <c r="Q22" s="130"/>
      <c r="R22" s="130"/>
      <c r="S22" s="130"/>
      <c r="T22" s="232" t="s">
        <v>1095</v>
      </c>
      <c r="U22" s="163"/>
      <c r="V22" s="108"/>
      <c r="W22" s="248"/>
      <c r="X22" s="248"/>
      <c r="Y22" s="248"/>
      <c r="Z22" s="248"/>
      <c r="AA22" s="248"/>
      <c r="AB22" s="250"/>
      <c r="AC22" s="250"/>
      <c r="AD22" s="250"/>
      <c r="AE22" s="250"/>
      <c r="AF22" s="250"/>
      <c r="AG22" s="250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</row>
    <row r="23" spans="1:90" s="79" customFormat="1" ht="39.950000000000003" customHeight="1" x14ac:dyDescent="0.2">
      <c r="A23" s="25" t="str">
        <f ca="1">IF((M23="X"),"■",IF(OR((M23&gt;=120),(M23="N/A")),"▲",IF(AND((M23&gt;=90),(M23&lt;120)),"►",IF(AND((M23&lt;90),(M23&gt;=0)),"◄",IF((M23&lt;0),"▼","")))))</f>
        <v>▲</v>
      </c>
      <c r="B23" s="130" t="s">
        <v>72</v>
      </c>
      <c r="C23" s="130" t="s">
        <v>498</v>
      </c>
      <c r="D23" s="130" t="s">
        <v>74</v>
      </c>
      <c r="E23" s="130" t="s">
        <v>499</v>
      </c>
      <c r="F23" s="130" t="s">
        <v>30</v>
      </c>
      <c r="G23" s="142" t="s">
        <v>500</v>
      </c>
      <c r="H23" s="130" t="s">
        <v>1333</v>
      </c>
      <c r="I23" s="130" t="s">
        <v>30</v>
      </c>
      <c r="J23" s="130" t="s">
        <v>27</v>
      </c>
      <c r="K23" s="132">
        <v>40998</v>
      </c>
      <c r="L23" s="132">
        <v>42824</v>
      </c>
      <c r="M23" s="139">
        <f ca="1">IF((L23="INDETERMINADO"),"N/A",IF((J23="ENCERRADO"),"X",(L23-TODAY())))</f>
        <v>605</v>
      </c>
      <c r="N23" s="130"/>
      <c r="O23" s="130" t="s">
        <v>451</v>
      </c>
      <c r="P23" s="130"/>
      <c r="Q23" s="130"/>
      <c r="R23" s="130"/>
      <c r="S23" s="130"/>
      <c r="T23" s="232" t="s">
        <v>1095</v>
      </c>
      <c r="U23" s="163"/>
      <c r="V23" s="108"/>
      <c r="W23" s="248"/>
      <c r="X23" s="248"/>
      <c r="Y23" s="248"/>
      <c r="Z23" s="248"/>
      <c r="AA23" s="248"/>
      <c r="AB23" s="250"/>
      <c r="AC23" s="250"/>
      <c r="AD23" s="250"/>
      <c r="AE23" s="250"/>
      <c r="AF23" s="250"/>
      <c r="AG23" s="250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</row>
    <row r="24" spans="1:90" s="79" customFormat="1" ht="39.950000000000003" customHeight="1" x14ac:dyDescent="0.2">
      <c r="A24" s="25" t="str">
        <f ca="1">IF((M24="X"),"■",IF(OR((M24&gt;=120),(M24="N/A")),"▲",IF(AND((M24&gt;=90),(M24&lt;120)),"►",IF(AND((M24&lt;90),(M24&gt;=0)),"◄",IF((M24&lt;0),"▼","")))))</f>
        <v>▲</v>
      </c>
      <c r="B24" s="103" t="s">
        <v>72</v>
      </c>
      <c r="C24" s="103" t="s">
        <v>536</v>
      </c>
      <c r="D24" s="160" t="s">
        <v>74</v>
      </c>
      <c r="E24" s="160" t="s">
        <v>537</v>
      </c>
      <c r="F24" s="103" t="s">
        <v>538</v>
      </c>
      <c r="G24" s="123" t="s">
        <v>539</v>
      </c>
      <c r="H24" s="161" t="s">
        <v>540</v>
      </c>
      <c r="I24" s="105" t="s">
        <v>30</v>
      </c>
      <c r="J24" s="103" t="s">
        <v>27</v>
      </c>
      <c r="K24" s="132">
        <v>41639</v>
      </c>
      <c r="L24" s="132">
        <v>43465</v>
      </c>
      <c r="M24" s="103">
        <f ca="1">IF((L24="INDETERMINADO"),"N/A",IF((J24="ENCERRADO"),"X",(L24-TODAY())))</f>
        <v>1246</v>
      </c>
      <c r="N24" s="103"/>
      <c r="O24" s="130" t="s">
        <v>451</v>
      </c>
      <c r="P24" s="103"/>
      <c r="Q24" s="160"/>
      <c r="R24" s="103"/>
      <c r="S24" s="103"/>
      <c r="T24" s="232" t="s">
        <v>1095</v>
      </c>
      <c r="U24" s="131"/>
      <c r="V24" s="108"/>
      <c r="W24" s="109"/>
      <c r="X24" s="109"/>
      <c r="Y24" s="109"/>
      <c r="Z24" s="109"/>
      <c r="AA24" s="109"/>
      <c r="AB24" s="110"/>
      <c r="AC24" s="110"/>
      <c r="AD24" s="110"/>
      <c r="AE24" s="110"/>
      <c r="AF24" s="110"/>
      <c r="AG24" s="110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</row>
    <row r="25" spans="1:90" s="310" customFormat="1" ht="39.950000000000003" customHeight="1" x14ac:dyDescent="0.2">
      <c r="A25" s="302" t="str">
        <f ca="1">IF((M25="X"),"■",IF(OR((M25&gt;=120),(M25="N/A")),"▲",IF(AND((M25&gt;=90),(M25&lt;120)),"►",IF(AND((M25&lt;90),(M25&gt;=0)),"◄",IF((M25&lt;0),"▼","")))))</f>
        <v>▲</v>
      </c>
      <c r="B25" s="313" t="s">
        <v>72</v>
      </c>
      <c r="C25" s="313" t="s">
        <v>1337</v>
      </c>
      <c r="D25" s="313" t="s">
        <v>74</v>
      </c>
      <c r="E25" s="313" t="s">
        <v>30</v>
      </c>
      <c r="F25" s="313" t="s">
        <v>1338</v>
      </c>
      <c r="G25" s="304" t="s">
        <v>1339</v>
      </c>
      <c r="H25" s="338" t="s">
        <v>1340</v>
      </c>
      <c r="I25" s="338" t="s">
        <v>30</v>
      </c>
      <c r="J25" s="338" t="s">
        <v>27</v>
      </c>
      <c r="K25" s="319">
        <v>42095</v>
      </c>
      <c r="L25" s="319">
        <v>43922</v>
      </c>
      <c r="M25" s="313">
        <f ca="1">IF(L25="INDETERMINADO","N/A",IF(J25="ENCERRADO","X",L25-TODAY()))</f>
        <v>1703</v>
      </c>
      <c r="N25" s="313" t="s">
        <v>1341</v>
      </c>
      <c r="O25" s="303" t="s">
        <v>1445</v>
      </c>
      <c r="P25" s="313" t="s">
        <v>43</v>
      </c>
      <c r="Q25" s="313" t="s">
        <v>30</v>
      </c>
      <c r="R25" s="313" t="s">
        <v>1250</v>
      </c>
      <c r="S25" s="313" t="s">
        <v>33</v>
      </c>
      <c r="T25" s="336" t="s">
        <v>1095</v>
      </c>
      <c r="U25" s="339" t="s">
        <v>1342</v>
      </c>
      <c r="V25" s="339"/>
      <c r="W25" s="339"/>
      <c r="X25" s="339"/>
      <c r="Y25" s="339"/>
      <c r="Z25" s="339"/>
      <c r="AA25" s="339"/>
      <c r="AB25" s="339"/>
      <c r="AC25" s="339"/>
      <c r="AD25" s="339"/>
      <c r="AE25" s="339"/>
      <c r="AF25" s="339"/>
      <c r="AG25" s="339"/>
      <c r="AH25" s="339"/>
      <c r="AI25" s="339"/>
      <c r="AJ25" s="339"/>
      <c r="AK25" s="339"/>
      <c r="AL25" s="339"/>
      <c r="AM25" s="339"/>
      <c r="AN25" s="339"/>
      <c r="AO25" s="339"/>
      <c r="AP25" s="339"/>
      <c r="AQ25" s="339"/>
    </row>
    <row r="26" spans="1:90" s="169" customFormat="1" ht="39.950000000000003" customHeight="1" x14ac:dyDescent="0.2">
      <c r="A26" s="165" t="str">
        <f ca="1">IF((M26="X"),"■",IF(OR((M26&gt;=120),(M26="N/A")),"▲",IF(AND((M26&gt;=90),(M26&lt;120)),"►",IF(AND((M26&lt;90),(M26&gt;=0)),"◄",IF((M26&lt;0),"▼","")))))</f>
        <v>■</v>
      </c>
      <c r="B26" s="130" t="s">
        <v>72</v>
      </c>
      <c r="C26" s="130" t="s">
        <v>256</v>
      </c>
      <c r="D26" s="130" t="s">
        <v>74</v>
      </c>
      <c r="E26" s="130" t="s">
        <v>257</v>
      </c>
      <c r="F26" s="130" t="s">
        <v>30</v>
      </c>
      <c r="G26" s="142" t="s">
        <v>258</v>
      </c>
      <c r="H26" s="130"/>
      <c r="I26" s="130" t="s">
        <v>30</v>
      </c>
      <c r="J26" s="103" t="s">
        <v>519</v>
      </c>
      <c r="K26" s="132">
        <v>39882</v>
      </c>
      <c r="L26" s="132">
        <v>40482</v>
      </c>
      <c r="M26" s="103" t="str">
        <f ca="1">IF(L26="INDETERMINADO","N/A",IF(J26="ENCERRADO","X",L26-TODAY()))</f>
        <v>X</v>
      </c>
      <c r="N26" s="132"/>
      <c r="O26" s="132" t="s">
        <v>451</v>
      </c>
      <c r="P26" s="132"/>
      <c r="Q26" s="132"/>
      <c r="R26" s="132"/>
      <c r="S26" s="132"/>
      <c r="T26" s="232" t="s">
        <v>1095</v>
      </c>
      <c r="U26" s="168"/>
      <c r="V26" s="108"/>
      <c r="W26" s="248"/>
      <c r="X26" s="248"/>
      <c r="Y26" s="248"/>
      <c r="Z26" s="248"/>
      <c r="AA26" s="109"/>
      <c r="AB26" s="110"/>
      <c r="AC26" s="110"/>
      <c r="AD26" s="110"/>
      <c r="AE26" s="110"/>
      <c r="AF26" s="110"/>
      <c r="AG26" s="110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</row>
    <row r="27" spans="1:90" s="169" customFormat="1" ht="39.950000000000003" customHeight="1" x14ac:dyDescent="0.2">
      <c r="A27" s="165" t="str">
        <f ca="1">IF((M27="X"),"■",IF(OR((M27&gt;=120),(M27="N/A")),"▲",IF(AND((M27&gt;=90),(M27&lt;120)),"►",IF(AND((M27&lt;90),(M27&gt;=0)),"◄",IF((M27&lt;0),"▼","")))))</f>
        <v>■</v>
      </c>
      <c r="B27" s="130" t="s">
        <v>72</v>
      </c>
      <c r="C27" s="130" t="s">
        <v>591</v>
      </c>
      <c r="D27" s="130" t="s">
        <v>74</v>
      </c>
      <c r="E27" s="130" t="s">
        <v>80</v>
      </c>
      <c r="F27" s="130" t="s">
        <v>30</v>
      </c>
      <c r="G27" s="142" t="s">
        <v>76</v>
      </c>
      <c r="H27" s="130" t="s">
        <v>592</v>
      </c>
      <c r="I27" s="99" t="s">
        <v>30</v>
      </c>
      <c r="J27" s="103" t="s">
        <v>519</v>
      </c>
      <c r="K27" s="132">
        <v>40907</v>
      </c>
      <c r="L27" s="132">
        <v>41273</v>
      </c>
      <c r="M27" s="103" t="str">
        <f ca="1">IF(L27="INDETERMINADO","N/A",IF(J27="ENCERRADO","X",L27-TODAY()))</f>
        <v>X</v>
      </c>
      <c r="N27" s="132"/>
      <c r="O27" s="132"/>
      <c r="P27" s="132" t="s">
        <v>30</v>
      </c>
      <c r="Q27" s="132" t="s">
        <v>30</v>
      </c>
      <c r="R27" s="132" t="s">
        <v>30</v>
      </c>
      <c r="S27" s="132" t="s">
        <v>30</v>
      </c>
      <c r="T27" s="232" t="s">
        <v>1095</v>
      </c>
      <c r="U27" s="168"/>
      <c r="V27" s="124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</row>
    <row r="28" spans="1:90" s="169" customFormat="1" ht="39.950000000000003" customHeight="1" x14ac:dyDescent="0.2">
      <c r="A28" s="165" t="str">
        <f ca="1">IF((M28="X"),"■",IF(OR((M28&gt;=120),(M28="N/A")),"▲",IF(AND((M28&gt;=90),(M28&lt;120)),"►",IF(AND((M28&lt;90),(M28&gt;=0)),"◄",IF((M28&lt;0),"▼","")))))</f>
        <v>■</v>
      </c>
      <c r="B28" s="130" t="s">
        <v>1002</v>
      </c>
      <c r="C28" s="130" t="s">
        <v>1003</v>
      </c>
      <c r="D28" s="130" t="s">
        <v>1002</v>
      </c>
      <c r="E28" s="130" t="s">
        <v>1004</v>
      </c>
      <c r="F28" s="130" t="s">
        <v>1005</v>
      </c>
      <c r="G28" s="142" t="s">
        <v>1006</v>
      </c>
      <c r="H28" s="130" t="s">
        <v>1007</v>
      </c>
      <c r="I28" s="105">
        <v>55800</v>
      </c>
      <c r="J28" s="103" t="s">
        <v>519</v>
      </c>
      <c r="K28" s="132"/>
      <c r="L28" s="132"/>
      <c r="M28" s="103" t="str">
        <f ca="1">IF((L28="INDETERMINADO"),"N/A",IF((J28="ENCERRADO"),"X",(L28-TODAY())))</f>
        <v>X</v>
      </c>
      <c r="N28" s="132" t="s">
        <v>101</v>
      </c>
      <c r="O28" s="132"/>
      <c r="P28" s="132" t="s">
        <v>30</v>
      </c>
      <c r="Q28" s="132" t="s">
        <v>30</v>
      </c>
      <c r="R28" s="132" t="s">
        <v>153</v>
      </c>
      <c r="S28" s="132" t="s">
        <v>30</v>
      </c>
      <c r="T28" s="132" t="s">
        <v>1095</v>
      </c>
      <c r="U28" s="168"/>
      <c r="V28" s="108"/>
      <c r="W28" s="109"/>
      <c r="X28" s="109"/>
      <c r="Y28" s="109"/>
      <c r="Z28" s="109"/>
      <c r="AA28" s="109"/>
      <c r="AB28" s="110"/>
      <c r="AC28" s="110"/>
      <c r="AD28" s="110"/>
      <c r="AE28" s="110"/>
      <c r="AF28" s="110"/>
      <c r="AG28" s="110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</row>
    <row r="29" spans="1:90" s="169" customFormat="1" ht="39.950000000000003" customHeight="1" x14ac:dyDescent="0.2">
      <c r="A29" s="165" t="str">
        <f ca="1">IF((M29="X"),"■",IF(OR((M29&gt;=120),(M29="N/A")),"▲",IF(AND((M29&gt;=90),(M29&lt;120)),"►",IF(AND((M29&lt;90),(M29&gt;=0)),"◄",IF((M29&lt;0),"▼","")))))</f>
        <v>■</v>
      </c>
      <c r="B29" s="130" t="s">
        <v>1002</v>
      </c>
      <c r="C29" s="130" t="s">
        <v>1008</v>
      </c>
      <c r="D29" s="130" t="s">
        <v>1002</v>
      </c>
      <c r="E29" s="130" t="s">
        <v>1009</v>
      </c>
      <c r="F29" s="130" t="s">
        <v>1010</v>
      </c>
      <c r="G29" s="142" t="s">
        <v>1006</v>
      </c>
      <c r="H29" s="130" t="s">
        <v>1007</v>
      </c>
      <c r="I29" s="105">
        <v>40000</v>
      </c>
      <c r="J29" s="103" t="s">
        <v>519</v>
      </c>
      <c r="K29" s="132"/>
      <c r="L29" s="132"/>
      <c r="M29" s="103" t="str">
        <f ca="1">IF((L29="INDETERMINADO"),"N/A",IF((J29="ENCERRADO"),"X",(L29-TODAY())))</f>
        <v>X</v>
      </c>
      <c r="N29" s="132" t="s">
        <v>101</v>
      </c>
      <c r="O29" s="132" t="s">
        <v>789</v>
      </c>
      <c r="P29" s="132" t="s">
        <v>30</v>
      </c>
      <c r="Q29" s="132" t="s">
        <v>30</v>
      </c>
      <c r="R29" s="132" t="s">
        <v>153</v>
      </c>
      <c r="S29" s="132" t="s">
        <v>30</v>
      </c>
      <c r="T29" s="132" t="s">
        <v>1095</v>
      </c>
      <c r="U29" s="168"/>
      <c r="V29" s="108"/>
      <c r="W29" s="109"/>
      <c r="X29" s="109"/>
      <c r="Y29" s="109"/>
      <c r="Z29" s="109"/>
      <c r="AA29" s="109"/>
      <c r="AB29" s="110"/>
      <c r="AC29" s="110"/>
      <c r="AD29" s="110"/>
      <c r="AE29" s="110"/>
      <c r="AF29" s="110"/>
      <c r="AG29" s="110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</row>
    <row r="30" spans="1:90" s="169" customFormat="1" ht="39.950000000000003" customHeight="1" x14ac:dyDescent="0.2">
      <c r="A30" s="165" t="str">
        <f ca="1">IF((M30="X"),"■",IF(OR((M30&gt;=120),(M30="N/A")),"▲",IF(AND((M30&gt;=90),(M30&lt;120)),"►",IF(AND((M30&lt;90),(M30&gt;=0)),"◄",IF((M30&lt;0),"▼","")))))</f>
        <v>■</v>
      </c>
      <c r="B30" s="130" t="s">
        <v>34</v>
      </c>
      <c r="C30" s="130" t="s">
        <v>1107</v>
      </c>
      <c r="D30" s="130" t="s">
        <v>600</v>
      </c>
      <c r="E30" s="130" t="s">
        <v>601</v>
      </c>
      <c r="F30" s="130" t="s">
        <v>30</v>
      </c>
      <c r="G30" s="142" t="s">
        <v>124</v>
      </c>
      <c r="H30" s="130" t="s">
        <v>1108</v>
      </c>
      <c r="I30" s="97" t="s">
        <v>30</v>
      </c>
      <c r="J30" s="103" t="s">
        <v>519</v>
      </c>
      <c r="K30" s="132"/>
      <c r="L30" s="132"/>
      <c r="M30" s="103" t="str">
        <f ca="1">IF((L30="INDETERMINADO"),"N/A",IF((J30="ENCERRADO"),"X",(L30-TODAY())))</f>
        <v>X</v>
      </c>
      <c r="N30" s="132"/>
      <c r="O30" s="132"/>
      <c r="P30" s="132"/>
      <c r="Q30" s="132"/>
      <c r="R30" s="132"/>
      <c r="S30" s="132"/>
      <c r="T30" s="132" t="s">
        <v>1095</v>
      </c>
      <c r="U30" s="168"/>
      <c r="V30" s="259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</row>
    <row r="31" spans="1:90" s="169" customFormat="1" ht="39.950000000000003" customHeight="1" x14ac:dyDescent="0.2">
      <c r="A31" s="165" t="str">
        <f ca="1">IF((M31="X"),"■",IF(OR((M31&gt;=120),(M31="N/A")),"▲",IF(AND((M31&gt;=90),(M31&lt;120)),"►",IF(AND((M31&lt;90),(M31&gt;=0)),"◄",IF((M31&lt;0),"▼","")))))</f>
        <v>■</v>
      </c>
      <c r="B31" s="130" t="s">
        <v>72</v>
      </c>
      <c r="C31" s="130" t="s">
        <v>602</v>
      </c>
      <c r="D31" s="130" t="s">
        <v>74</v>
      </c>
      <c r="E31" s="130" t="s">
        <v>495</v>
      </c>
      <c r="F31" s="130" t="s">
        <v>30</v>
      </c>
      <c r="G31" s="142" t="s">
        <v>496</v>
      </c>
      <c r="H31" s="130" t="s">
        <v>603</v>
      </c>
      <c r="I31" s="97" t="s">
        <v>30</v>
      </c>
      <c r="J31" s="103" t="s">
        <v>519</v>
      </c>
      <c r="K31" s="132"/>
      <c r="L31" s="132"/>
      <c r="M31" s="103" t="str">
        <f ca="1">IF((L31="INDETERMINADO"),"N/A",IF((J31="ENCERRADO"),"X",(L31-TODAY())))</f>
        <v>X</v>
      </c>
      <c r="N31" s="132"/>
      <c r="O31" s="132"/>
      <c r="P31" s="132"/>
      <c r="Q31" s="132"/>
      <c r="R31" s="132"/>
      <c r="S31" s="132"/>
      <c r="T31" s="132" t="s">
        <v>1095</v>
      </c>
      <c r="U31" s="168"/>
      <c r="V31" s="259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</row>
    <row r="32" spans="1:90" s="169" customFormat="1" ht="39.950000000000003" customHeight="1" x14ac:dyDescent="0.2">
      <c r="A32" s="165" t="str">
        <f ca="1">IF((M32="X"),"■",IF(OR((M32&gt;=120),(M32="N/A")),"▲",IF(AND((M32&gt;=90),(M32&lt;120)),"►",IF(AND((M32&lt;90),(M32&gt;=0)),"◄",IF((M32&lt;0),"▼","")))))</f>
        <v>■</v>
      </c>
      <c r="B32" s="130" t="s">
        <v>72</v>
      </c>
      <c r="C32" s="130" t="s">
        <v>605</v>
      </c>
      <c r="D32" s="130" t="s">
        <v>74</v>
      </c>
      <c r="E32" s="130" t="s">
        <v>30</v>
      </c>
      <c r="F32" s="130" t="s">
        <v>30</v>
      </c>
      <c r="G32" s="142" t="s">
        <v>606</v>
      </c>
      <c r="H32" s="130" t="s">
        <v>607</v>
      </c>
      <c r="I32" s="97" t="s">
        <v>30</v>
      </c>
      <c r="J32" s="103" t="s">
        <v>519</v>
      </c>
      <c r="K32" s="132"/>
      <c r="L32" s="132"/>
      <c r="M32" s="103" t="str">
        <f ca="1">IF((L32="INDETERMINADO"),"N/A",IF((J32="ENCERRADO"),"X",(L32-TODAY())))</f>
        <v>X</v>
      </c>
      <c r="N32" s="132"/>
      <c r="O32" s="132"/>
      <c r="P32" s="132"/>
      <c r="Q32" s="132"/>
      <c r="R32" s="132"/>
      <c r="S32" s="132"/>
      <c r="T32" s="132" t="s">
        <v>1095</v>
      </c>
      <c r="U32" s="168"/>
      <c r="V32" s="259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</row>
    <row r="33" spans="1:90" s="169" customFormat="1" ht="39.950000000000003" customHeight="1" x14ac:dyDescent="0.2">
      <c r="A33" s="165" t="str">
        <f ca="1">IF((M33="X"),"■",IF(OR((M33&gt;=120),(M33="N/A")),"▲",IF(AND((M33&gt;=90),(M33&lt;120)),"►",IF(AND((M33&lt;90),(M33&gt;=0)),"◄",IF((M33&lt;0),"▼","")))))</f>
        <v>■</v>
      </c>
      <c r="B33" s="130" t="s">
        <v>72</v>
      </c>
      <c r="C33" s="130" t="s">
        <v>512</v>
      </c>
      <c r="D33" s="130" t="s">
        <v>74</v>
      </c>
      <c r="E33" s="130" t="s">
        <v>266</v>
      </c>
      <c r="F33" s="130" t="s">
        <v>30</v>
      </c>
      <c r="G33" s="142" t="s">
        <v>513</v>
      </c>
      <c r="H33" s="130"/>
      <c r="I33" s="105" t="s">
        <v>30</v>
      </c>
      <c r="J33" s="103" t="s">
        <v>519</v>
      </c>
      <c r="K33" s="132"/>
      <c r="L33" s="132"/>
      <c r="M33" s="103" t="str">
        <f ca="1">IF((L33="INDETERMINADO"),"N/A",IF((J33="ENCERRADO"),"X",(L33-TODAY())))</f>
        <v>X</v>
      </c>
      <c r="N33" s="132"/>
      <c r="O33" s="132" t="s">
        <v>451</v>
      </c>
      <c r="P33" s="132"/>
      <c r="Q33" s="132"/>
      <c r="R33" s="132"/>
      <c r="S33" s="132"/>
      <c r="T33" s="132" t="s">
        <v>1095</v>
      </c>
      <c r="U33" s="168"/>
      <c r="V33" s="108"/>
      <c r="W33" s="109"/>
      <c r="X33" s="109"/>
      <c r="Y33" s="109"/>
      <c r="Z33" s="109"/>
      <c r="AA33" s="109"/>
      <c r="AB33" s="110"/>
      <c r="AC33" s="110"/>
      <c r="AD33" s="110"/>
      <c r="AE33" s="110"/>
      <c r="AF33" s="110"/>
      <c r="AG33" s="110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</row>
    <row r="34" spans="1:90" s="169" customFormat="1" ht="39.950000000000003" customHeight="1" x14ac:dyDescent="0.2">
      <c r="A34" s="165" t="str">
        <f ca="1">IF((M34="X"),"■",IF(OR((M34&gt;=120),(M34="N/A")),"▲",IF(AND((M34&gt;=90),(M34&lt;120)),"►",IF(AND((M34&lt;90),(M34&gt;=0)),"◄",IF((M34&lt;0),"▼","")))))</f>
        <v>■</v>
      </c>
      <c r="B34" s="130" t="s">
        <v>72</v>
      </c>
      <c r="C34" s="130" t="s">
        <v>514</v>
      </c>
      <c r="D34" s="130" t="s">
        <v>74</v>
      </c>
      <c r="E34" s="130" t="s">
        <v>515</v>
      </c>
      <c r="F34" s="130" t="s">
        <v>516</v>
      </c>
      <c r="G34" s="142" t="s">
        <v>517</v>
      </c>
      <c r="H34" s="130" t="s">
        <v>518</v>
      </c>
      <c r="I34" s="105" t="s">
        <v>30</v>
      </c>
      <c r="J34" s="103" t="s">
        <v>519</v>
      </c>
      <c r="K34" s="132"/>
      <c r="L34" s="132"/>
      <c r="M34" s="103" t="str">
        <f ca="1">IF((L34="INDETERMINADO"),"N/A",IF((J34="ENCERRADO"),"X",(L34-TODAY())))</f>
        <v>X</v>
      </c>
      <c r="N34" s="132"/>
      <c r="O34" s="132" t="s">
        <v>451</v>
      </c>
      <c r="P34" s="132"/>
      <c r="Q34" s="132"/>
      <c r="R34" s="132"/>
      <c r="S34" s="132"/>
      <c r="T34" s="132" t="s">
        <v>1095</v>
      </c>
      <c r="U34" s="168"/>
      <c r="V34" s="108"/>
      <c r="W34" s="109"/>
      <c r="X34" s="109"/>
      <c r="Y34" s="109"/>
      <c r="Z34" s="109"/>
      <c r="AA34" s="109"/>
      <c r="AB34" s="110"/>
      <c r="AC34" s="110"/>
      <c r="AD34" s="110"/>
      <c r="AE34" s="110"/>
      <c r="AF34" s="110"/>
      <c r="AG34" s="110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</row>
    <row r="35" spans="1:90" s="169" customFormat="1" ht="39.950000000000003" customHeight="1" x14ac:dyDescent="0.2">
      <c r="A35" s="165" t="str">
        <f ca="1">IF((M35="X"),"■",IF(OR((M35&gt;=120),(M35="N/A")),"▲",IF(AND((M35&gt;=90),(M35&lt;120)),"►",IF(AND((M35&lt;90),(M35&gt;=0)),"◄",IF((M35&lt;0),"▼","")))))</f>
        <v>■</v>
      </c>
      <c r="B35" s="130" t="s">
        <v>72</v>
      </c>
      <c r="C35" s="130" t="s">
        <v>520</v>
      </c>
      <c r="D35" s="130" t="s">
        <v>74</v>
      </c>
      <c r="E35" s="130" t="s">
        <v>521</v>
      </c>
      <c r="F35" s="130" t="s">
        <v>30</v>
      </c>
      <c r="G35" s="142" t="s">
        <v>522</v>
      </c>
      <c r="H35" s="130"/>
      <c r="I35" s="105" t="s">
        <v>30</v>
      </c>
      <c r="J35" s="103" t="s">
        <v>519</v>
      </c>
      <c r="K35" s="132"/>
      <c r="L35" s="132"/>
      <c r="M35" s="103" t="str">
        <f ca="1">IF((L35="INDETERMINADO"),"N/A",IF((J35="ENCERRADO"),"X",(L35-TODAY())))</f>
        <v>X</v>
      </c>
      <c r="N35" s="132"/>
      <c r="O35" s="132" t="s">
        <v>451</v>
      </c>
      <c r="P35" s="132"/>
      <c r="Q35" s="132"/>
      <c r="R35" s="132"/>
      <c r="S35" s="132"/>
      <c r="T35" s="132" t="s">
        <v>1095</v>
      </c>
      <c r="U35" s="168"/>
      <c r="V35" s="108"/>
      <c r="W35" s="109"/>
      <c r="X35" s="109"/>
      <c r="Y35" s="109"/>
      <c r="Z35" s="109"/>
      <c r="AA35" s="109"/>
      <c r="AB35" s="110"/>
      <c r="AC35" s="110"/>
      <c r="AD35" s="110"/>
      <c r="AE35" s="110"/>
      <c r="AF35" s="110"/>
      <c r="AG35" s="110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</row>
    <row r="36" spans="1:90" s="169" customFormat="1" ht="39.950000000000003" customHeight="1" x14ac:dyDescent="0.2">
      <c r="A36" s="165" t="str">
        <f ca="1">IF((M36="X"),"■",IF(OR((M36&gt;=120),(M36="N/A")),"▲",IF(AND((M36&gt;=90),(M36&lt;120)),"►",IF(AND((M36&lt;90),(M36&gt;=0)),"◄",IF((M36&lt;0),"▼","")))))</f>
        <v>■</v>
      </c>
      <c r="B36" s="130" t="s">
        <v>72</v>
      </c>
      <c r="C36" s="130" t="s">
        <v>514</v>
      </c>
      <c r="D36" s="130" t="s">
        <v>74</v>
      </c>
      <c r="E36" s="130" t="s">
        <v>117</v>
      </c>
      <c r="F36" s="130" t="s">
        <v>524</v>
      </c>
      <c r="G36" s="142" t="s">
        <v>525</v>
      </c>
      <c r="H36" s="130" t="s">
        <v>526</v>
      </c>
      <c r="I36" s="105" t="s">
        <v>30</v>
      </c>
      <c r="J36" s="103" t="s">
        <v>519</v>
      </c>
      <c r="K36" s="132"/>
      <c r="L36" s="132"/>
      <c r="M36" s="103" t="str">
        <f ca="1">IF((L36="INDETERMINADO"),"N/A",IF((J36="ENCERRADO"),"X",(L36-TODAY())))</f>
        <v>X</v>
      </c>
      <c r="N36" s="132"/>
      <c r="O36" s="132" t="s">
        <v>451</v>
      </c>
      <c r="P36" s="132"/>
      <c r="Q36" s="132"/>
      <c r="R36" s="132"/>
      <c r="S36" s="132"/>
      <c r="T36" s="132" t="s">
        <v>1095</v>
      </c>
      <c r="U36" s="168"/>
      <c r="V36" s="108"/>
      <c r="W36" s="109"/>
      <c r="X36" s="109"/>
      <c r="Y36" s="109"/>
      <c r="Z36" s="109"/>
      <c r="AA36" s="109"/>
      <c r="AB36" s="110"/>
      <c r="AC36" s="110"/>
      <c r="AD36" s="110"/>
      <c r="AE36" s="110"/>
      <c r="AF36" s="110"/>
      <c r="AG36" s="110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</row>
    <row r="37" spans="1:90" s="169" customFormat="1" ht="39.950000000000003" customHeight="1" x14ac:dyDescent="0.2">
      <c r="A37" s="165" t="str">
        <f ca="1">IF((M37="X"),"■",IF(OR((M37&gt;=120),(M37="N/A")),"▲",IF(AND((M37&gt;=90),(M37&lt;120)),"►",IF(AND((M37&lt;90),(M37&gt;=0)),"◄",IF((M37&lt;0),"▼","")))))</f>
        <v>■</v>
      </c>
      <c r="B37" s="130" t="s">
        <v>72</v>
      </c>
      <c r="C37" s="130" t="s">
        <v>531</v>
      </c>
      <c r="D37" s="130" t="s">
        <v>74</v>
      </c>
      <c r="E37" s="130" t="s">
        <v>179</v>
      </c>
      <c r="F37" s="130" t="s">
        <v>30</v>
      </c>
      <c r="G37" s="142" t="s">
        <v>532</v>
      </c>
      <c r="H37" s="130"/>
      <c r="I37" s="105" t="s">
        <v>30</v>
      </c>
      <c r="J37" s="103" t="s">
        <v>519</v>
      </c>
      <c r="K37" s="132"/>
      <c r="L37" s="132"/>
      <c r="M37" s="103" t="str">
        <f ca="1">IF((L37="INDETERMINADO"),"N/A",IF((J37="ENCERRADO"),"X",(L37-TODAY())))</f>
        <v>X</v>
      </c>
      <c r="N37" s="132"/>
      <c r="O37" s="132" t="s">
        <v>451</v>
      </c>
      <c r="P37" s="132"/>
      <c r="Q37" s="132"/>
      <c r="R37" s="132"/>
      <c r="S37" s="132"/>
      <c r="T37" s="132" t="s">
        <v>1095</v>
      </c>
      <c r="U37" s="168"/>
      <c r="V37" s="108"/>
      <c r="W37" s="109"/>
      <c r="X37" s="109"/>
      <c r="Y37" s="109"/>
      <c r="Z37" s="109"/>
      <c r="AA37" s="109"/>
      <c r="AB37" s="110"/>
      <c r="AC37" s="110"/>
      <c r="AD37" s="110"/>
      <c r="AE37" s="110"/>
      <c r="AF37" s="110"/>
      <c r="AG37" s="110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</row>
    <row r="38" spans="1:90" s="169" customFormat="1" ht="39.950000000000003" customHeight="1" x14ac:dyDescent="0.2">
      <c r="A38" s="165" t="str">
        <f ca="1">IF((M38="X"),"■",IF(OR((M38&gt;=120),(M38="N/A")),"▲",IF(AND((M38&gt;=90),(M38&lt;120)),"►",IF(AND((M38&lt;90),(M38&gt;=0)),"◄",IF((M38&lt;0),"▼","")))))</f>
        <v>■</v>
      </c>
      <c r="B38" s="130" t="s">
        <v>72</v>
      </c>
      <c r="C38" s="130" t="s">
        <v>542</v>
      </c>
      <c r="D38" s="130" t="s">
        <v>74</v>
      </c>
      <c r="E38" s="130" t="s">
        <v>543</v>
      </c>
      <c r="F38" s="130" t="s">
        <v>30</v>
      </c>
      <c r="G38" s="142" t="s">
        <v>544</v>
      </c>
      <c r="H38" s="130"/>
      <c r="I38" s="105" t="s">
        <v>30</v>
      </c>
      <c r="J38" s="103" t="s">
        <v>519</v>
      </c>
      <c r="K38" s="132"/>
      <c r="L38" s="132"/>
      <c r="M38" s="103" t="str">
        <f ca="1">IF((L38="INDETERMINADO"),"N/A",IF((J38="ENCERRADO"),"X",(L38-TODAY())))</f>
        <v>X</v>
      </c>
      <c r="N38" s="132"/>
      <c r="O38" s="132"/>
      <c r="P38" s="132"/>
      <c r="Q38" s="132"/>
      <c r="R38" s="132"/>
      <c r="S38" s="132"/>
      <c r="T38" s="132" t="s">
        <v>1095</v>
      </c>
      <c r="U38" s="168"/>
      <c r="V38" s="108"/>
      <c r="W38" s="109"/>
      <c r="X38" s="109"/>
      <c r="Y38" s="109"/>
      <c r="Z38" s="109"/>
      <c r="AA38" s="109"/>
      <c r="AB38" s="110"/>
      <c r="AC38" s="110"/>
      <c r="AD38" s="110"/>
      <c r="AE38" s="110"/>
      <c r="AF38" s="110"/>
      <c r="AG38" s="110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</row>
    <row r="39" spans="1:90" s="169" customFormat="1" ht="39.950000000000003" customHeight="1" x14ac:dyDescent="0.2">
      <c r="A39" s="165" t="str">
        <f ca="1">IF((M39="X"),"■",IF(OR((M39&gt;=120),(M39="N/A")),"▲",IF(AND((M39&gt;=90),(M39&lt;120)),"►",IF(AND((M39&lt;90),(M39&gt;=0)),"◄",IF((M39&lt;0),"▼","")))))</f>
        <v>■</v>
      </c>
      <c r="B39" s="130" t="s">
        <v>72</v>
      </c>
      <c r="C39" s="130" t="s">
        <v>545</v>
      </c>
      <c r="D39" s="130" t="s">
        <v>74</v>
      </c>
      <c r="E39" s="130" t="s">
        <v>431</v>
      </c>
      <c r="F39" s="130" t="s">
        <v>546</v>
      </c>
      <c r="G39" s="142" t="s">
        <v>547</v>
      </c>
      <c r="H39" s="130" t="s">
        <v>548</v>
      </c>
      <c r="I39" s="105" t="s">
        <v>30</v>
      </c>
      <c r="J39" s="103" t="s">
        <v>519</v>
      </c>
      <c r="K39" s="132"/>
      <c r="L39" s="132"/>
      <c r="M39" s="103" t="str">
        <f ca="1">IF((L39="INDETERMINADO"),"N/A",IF((J39="ENCERRADO"),"X",(L39-TODAY())))</f>
        <v>X</v>
      </c>
      <c r="N39" s="132"/>
      <c r="O39" s="132"/>
      <c r="P39" s="132"/>
      <c r="Q39" s="132"/>
      <c r="R39" s="132"/>
      <c r="S39" s="132"/>
      <c r="T39" s="132" t="s">
        <v>1095</v>
      </c>
      <c r="U39" s="168"/>
      <c r="V39" s="108"/>
      <c r="W39" s="109"/>
      <c r="X39" s="109"/>
      <c r="Y39" s="109"/>
      <c r="Z39" s="109"/>
      <c r="AA39" s="109"/>
      <c r="AB39" s="110"/>
      <c r="AC39" s="110"/>
      <c r="AD39" s="110"/>
      <c r="AE39" s="110"/>
      <c r="AF39" s="110"/>
      <c r="AG39" s="110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</row>
    <row r="40" spans="1:90" s="310" customFormat="1" ht="39.950000000000003" customHeight="1" x14ac:dyDescent="0.2">
      <c r="A40" s="302" t="str">
        <f ca="1">IF((M40="X"),"■",IF(OR((M40&gt;=120),(M40="N/A")),"▲",IF(AND((M40&gt;=90),(M40&lt;120)),"►",IF(AND((M40&lt;90),(M40&gt;=0)),"◄",IF((M40&lt;0),"▼","")))))</f>
        <v>■</v>
      </c>
      <c r="B40" s="335" t="s">
        <v>72</v>
      </c>
      <c r="C40" s="335" t="s">
        <v>929</v>
      </c>
      <c r="D40" s="335" t="s">
        <v>74</v>
      </c>
      <c r="E40" s="335" t="s">
        <v>1251</v>
      </c>
      <c r="F40" s="335" t="s">
        <v>1252</v>
      </c>
      <c r="G40" s="340" t="s">
        <v>930</v>
      </c>
      <c r="H40" s="335" t="s">
        <v>931</v>
      </c>
      <c r="I40" s="322">
        <v>658800</v>
      </c>
      <c r="J40" s="313" t="s">
        <v>519</v>
      </c>
      <c r="K40" s="319">
        <v>40305</v>
      </c>
      <c r="L40" s="319">
        <v>40908</v>
      </c>
      <c r="M40" s="313" t="str">
        <f ca="1">IF((L40="INDETERMINADO"),"N/A",IF((J40="ENCERRADO"),"X",(L40-TODAY())))</f>
        <v>X</v>
      </c>
      <c r="N40" s="319" t="s">
        <v>101</v>
      </c>
      <c r="O40" s="319" t="s">
        <v>1253</v>
      </c>
      <c r="P40" s="319"/>
      <c r="Q40" s="319"/>
      <c r="R40" s="319" t="s">
        <v>1250</v>
      </c>
      <c r="S40" s="319"/>
      <c r="T40" s="319" t="s">
        <v>1095</v>
      </c>
      <c r="U40" s="337"/>
      <c r="V40" s="323"/>
      <c r="W40" s="324"/>
      <c r="X40" s="324"/>
      <c r="Y40" s="324"/>
      <c r="Z40" s="324"/>
      <c r="AA40" s="324"/>
      <c r="AB40" s="325"/>
      <c r="AC40" s="325"/>
      <c r="AD40" s="325"/>
      <c r="AE40" s="325"/>
      <c r="AF40" s="325"/>
      <c r="AG40" s="325"/>
    </row>
    <row r="41" spans="1:90" s="169" customFormat="1" ht="39.950000000000003" customHeight="1" x14ac:dyDescent="0.2">
      <c r="A41" s="165" t="str">
        <f>IF((M41="X"),"■",IF(OR((M41&gt;=120),(M41="N/A")),"▲",IF(AND((M41&gt;=90),(M41&lt;120)),"►",IF(AND((M41&lt;90),(M41&gt;=0)),"◄",IF((M41&lt;0),"▼","")))))</f>
        <v>■</v>
      </c>
      <c r="B41" s="130" t="s">
        <v>72</v>
      </c>
      <c r="C41" s="130" t="s">
        <v>932</v>
      </c>
      <c r="D41" s="130" t="s">
        <v>74</v>
      </c>
      <c r="E41" s="130" t="s">
        <v>1240</v>
      </c>
      <c r="F41" s="130" t="s">
        <v>1241</v>
      </c>
      <c r="G41" s="142" t="s">
        <v>933</v>
      </c>
      <c r="H41" s="130" t="s">
        <v>934</v>
      </c>
      <c r="I41" s="105">
        <v>874820</v>
      </c>
      <c r="J41" s="103" t="s">
        <v>519</v>
      </c>
      <c r="K41" s="132">
        <v>40906</v>
      </c>
      <c r="L41" s="132">
        <v>41060</v>
      </c>
      <c r="M41" s="103" t="s">
        <v>1242</v>
      </c>
      <c r="N41" s="132"/>
      <c r="O41" s="132"/>
      <c r="P41" s="132"/>
      <c r="Q41" s="132"/>
      <c r="R41" s="132"/>
      <c r="S41" s="132"/>
      <c r="T41" s="132" t="s">
        <v>1095</v>
      </c>
      <c r="U41" s="171" t="s">
        <v>1243</v>
      </c>
      <c r="V41" s="108"/>
      <c r="W41" s="109"/>
      <c r="X41" s="109"/>
      <c r="Y41" s="109"/>
      <c r="Z41" s="109"/>
      <c r="AA41" s="109"/>
      <c r="AB41" s="110"/>
      <c r="AC41" s="110"/>
      <c r="AD41" s="110"/>
      <c r="AE41" s="110"/>
      <c r="AF41" s="110"/>
      <c r="AG41" s="110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</row>
    <row r="42" spans="1:90" s="169" customFormat="1" ht="39.950000000000003" customHeight="1" x14ac:dyDescent="0.2">
      <c r="A42" s="165" t="str">
        <f ca="1">IF((M42="X"),"■",IF(OR((M42&gt;=120),(M42="N/A")),"▲",IF(AND((M42&gt;=90),(M42&lt;120)),"►",IF(AND((M42&lt;90),(M42&gt;=0)),"◄",IF((M42&lt;0),"▼","")))))</f>
        <v>■</v>
      </c>
      <c r="B42" s="130" t="s">
        <v>72</v>
      </c>
      <c r="C42" s="130" t="s">
        <v>935</v>
      </c>
      <c r="D42" s="130" t="s">
        <v>74</v>
      </c>
      <c r="E42" s="130" t="s">
        <v>936</v>
      </c>
      <c r="F42" s="130" t="s">
        <v>30</v>
      </c>
      <c r="G42" s="142" t="s">
        <v>937</v>
      </c>
      <c r="H42" s="130"/>
      <c r="I42" s="105" t="s">
        <v>30</v>
      </c>
      <c r="J42" s="103" t="s">
        <v>519</v>
      </c>
      <c r="K42" s="132"/>
      <c r="L42" s="132"/>
      <c r="M42" s="103" t="str">
        <f ca="1">IF((L42="INDETERMINADO"),"N/A",IF((J42="ENCERRADO"),"X",(L42-TODAY())))</f>
        <v>X</v>
      </c>
      <c r="N42" s="132"/>
      <c r="O42" s="132"/>
      <c r="P42" s="132"/>
      <c r="Q42" s="132"/>
      <c r="R42" s="132"/>
      <c r="S42" s="132"/>
      <c r="T42" s="132" t="s">
        <v>1095</v>
      </c>
      <c r="U42" s="168"/>
      <c r="V42" s="108"/>
      <c r="W42" s="109"/>
      <c r="X42" s="109"/>
      <c r="Y42" s="109"/>
      <c r="Z42" s="109"/>
      <c r="AA42" s="109"/>
      <c r="AB42" s="110"/>
      <c r="AC42" s="110"/>
      <c r="AD42" s="110"/>
      <c r="AE42" s="110"/>
      <c r="AF42" s="110"/>
      <c r="AG42" s="110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</row>
    <row r="43" spans="1:90" s="169" customFormat="1" ht="39.950000000000003" customHeight="1" x14ac:dyDescent="0.2">
      <c r="A43" s="165" t="str">
        <f ca="1">IF((M43="X"),"■",IF(OR((M43&gt;=120),(M43="N/A")),"▲",IF(AND((M43&gt;=90),(M43&lt;120)),"►",IF(AND((M43&lt;90),(M43&gt;=0)),"◄",IF((M43&lt;0),"▼","")))))</f>
        <v>■</v>
      </c>
      <c r="B43" s="130" t="s">
        <v>72</v>
      </c>
      <c r="C43" s="130" t="s">
        <v>938</v>
      </c>
      <c r="D43" s="130" t="s">
        <v>74</v>
      </c>
      <c r="E43" s="130" t="s">
        <v>939</v>
      </c>
      <c r="F43" s="130" t="s">
        <v>30</v>
      </c>
      <c r="G43" s="142" t="s">
        <v>933</v>
      </c>
      <c r="H43" s="130" t="s">
        <v>940</v>
      </c>
      <c r="I43" s="105" t="s">
        <v>30</v>
      </c>
      <c r="J43" s="103" t="s">
        <v>519</v>
      </c>
      <c r="K43" s="132"/>
      <c r="L43" s="132"/>
      <c r="M43" s="103" t="str">
        <f ca="1">IF((L43="INDETERMINADO"),"N/A",IF((J43="ENCERRADO"),"X",(L43-TODAY())))</f>
        <v>X</v>
      </c>
      <c r="N43" s="132"/>
      <c r="O43" s="132"/>
      <c r="P43" s="132"/>
      <c r="Q43" s="132"/>
      <c r="R43" s="132"/>
      <c r="S43" s="132"/>
      <c r="T43" s="132" t="s">
        <v>1095</v>
      </c>
      <c r="U43" s="168"/>
      <c r="V43" s="108"/>
      <c r="W43" s="109"/>
      <c r="X43" s="109"/>
      <c r="Y43" s="109"/>
      <c r="Z43" s="109"/>
      <c r="AA43" s="109"/>
      <c r="AB43" s="110"/>
      <c r="AC43" s="110"/>
      <c r="AD43" s="110"/>
      <c r="AE43" s="110"/>
      <c r="AF43" s="110"/>
      <c r="AG43" s="110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</row>
    <row r="44" spans="1:90" s="169" customFormat="1" ht="39.950000000000003" customHeight="1" x14ac:dyDescent="0.2">
      <c r="A44" s="165" t="str">
        <f ca="1">IF((M44="X"),"■",IF(OR((M44&gt;=120),(M44="N/A")),"▲",IF(AND((M44&gt;=90),(M44&lt;120)),"►",IF(AND((M44&lt;90),(M44&gt;=0)),"◄",IF((M44&lt;0),"▼","")))))</f>
        <v>■</v>
      </c>
      <c r="B44" s="130" t="s">
        <v>72</v>
      </c>
      <c r="C44" s="130" t="s">
        <v>941</v>
      </c>
      <c r="D44" s="130" t="s">
        <v>74</v>
      </c>
      <c r="E44" s="130" t="s">
        <v>665</v>
      </c>
      <c r="F44" s="130" t="s">
        <v>30</v>
      </c>
      <c r="G44" s="142" t="s">
        <v>942</v>
      </c>
      <c r="H44" s="130"/>
      <c r="I44" s="105" t="s">
        <v>30</v>
      </c>
      <c r="J44" s="103" t="s">
        <v>519</v>
      </c>
      <c r="K44" s="132"/>
      <c r="L44" s="132"/>
      <c r="M44" s="103" t="str">
        <f ca="1">IF((L44="INDETERMINADO"),"N/A",IF((J44="ENCERRADO"),"X",(L44-TODAY())))</f>
        <v>X</v>
      </c>
      <c r="N44" s="132"/>
      <c r="O44" s="132"/>
      <c r="P44" s="132"/>
      <c r="Q44" s="132"/>
      <c r="R44" s="132"/>
      <c r="S44" s="132"/>
      <c r="T44" s="132" t="s">
        <v>1095</v>
      </c>
      <c r="U44" s="168"/>
      <c r="V44" s="108"/>
      <c r="W44" s="109"/>
      <c r="X44" s="109"/>
      <c r="Y44" s="109"/>
      <c r="Z44" s="109"/>
      <c r="AA44" s="109"/>
      <c r="AB44" s="110"/>
      <c r="AC44" s="110"/>
      <c r="AD44" s="110"/>
      <c r="AE44" s="110"/>
      <c r="AF44" s="110"/>
      <c r="AG44" s="110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</row>
    <row r="45" spans="1:90" s="180" customFormat="1" ht="39.950000000000003" customHeight="1" x14ac:dyDescent="0.2">
      <c r="A45" s="165" t="str">
        <f ca="1">IF((M45="X"),"■",IF(OR((M45&gt;=120),(M45="N/A")),"▲",IF(AND((M45&gt;=90),(M45&lt;120)),"►",IF(AND((M45&lt;90),(M45&gt;=0)),"◄",IF((M45&lt;0),"▼","")))))</f>
        <v>■</v>
      </c>
      <c r="B45" s="130" t="s">
        <v>72</v>
      </c>
      <c r="C45" s="130" t="s">
        <v>943</v>
      </c>
      <c r="D45" s="130" t="s">
        <v>74</v>
      </c>
      <c r="E45" s="130" t="s">
        <v>944</v>
      </c>
      <c r="F45" s="130" t="s">
        <v>30</v>
      </c>
      <c r="G45" s="142" t="s">
        <v>945</v>
      </c>
      <c r="H45" s="130"/>
      <c r="I45" s="105" t="s">
        <v>30</v>
      </c>
      <c r="J45" s="103" t="s">
        <v>519</v>
      </c>
      <c r="K45" s="132"/>
      <c r="L45" s="132"/>
      <c r="M45" s="103" t="str">
        <f ca="1">IF((L45="INDETERMINADO"),"N/A",IF((J45="ENCERRADO"),"X",(L45-TODAY())))</f>
        <v>X</v>
      </c>
      <c r="N45" s="132"/>
      <c r="O45" s="132"/>
      <c r="P45" s="132"/>
      <c r="Q45" s="132"/>
      <c r="R45" s="132"/>
      <c r="S45" s="132"/>
      <c r="T45" s="132" t="s">
        <v>1095</v>
      </c>
      <c r="U45" s="168"/>
      <c r="V45" s="108"/>
      <c r="W45" s="109"/>
      <c r="X45" s="109"/>
      <c r="Y45" s="109"/>
      <c r="Z45" s="109"/>
      <c r="AA45" s="109"/>
      <c r="AB45" s="110"/>
      <c r="AC45" s="110"/>
      <c r="AD45" s="110"/>
      <c r="AE45" s="110"/>
      <c r="AF45" s="110"/>
      <c r="AG45" s="110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</row>
    <row r="46" spans="1:90" s="172" customFormat="1" ht="39.950000000000003" customHeight="1" x14ac:dyDescent="0.2">
      <c r="G46" s="173"/>
      <c r="K46" s="166"/>
      <c r="L46" s="166"/>
      <c r="T46" s="174"/>
      <c r="U46" s="168"/>
      <c r="V46" s="260"/>
      <c r="W46" s="260"/>
      <c r="X46" s="260"/>
      <c r="Y46" s="260"/>
      <c r="Z46" s="260"/>
      <c r="AA46" s="260"/>
      <c r="AB46" s="260"/>
      <c r="AC46" s="260"/>
      <c r="AD46" s="260"/>
      <c r="AE46" s="260"/>
      <c r="AF46" s="260"/>
      <c r="AG46" s="260"/>
      <c r="AH46" s="260"/>
      <c r="AI46" s="260"/>
      <c r="AJ46" s="260"/>
      <c r="AK46" s="260"/>
      <c r="AL46" s="260"/>
      <c r="AM46" s="260"/>
      <c r="AN46" s="260"/>
      <c r="AO46" s="260"/>
      <c r="AP46" s="260"/>
      <c r="AQ46" s="260"/>
      <c r="AR46" s="260"/>
      <c r="AS46" s="260"/>
      <c r="AT46" s="260"/>
      <c r="AU46" s="260"/>
      <c r="AV46" s="260"/>
      <c r="AW46" s="260"/>
      <c r="AX46" s="260"/>
      <c r="AY46" s="260"/>
      <c r="AZ46" s="260"/>
      <c r="BA46" s="260"/>
      <c r="BB46" s="260"/>
      <c r="BC46" s="260"/>
      <c r="BD46" s="260"/>
      <c r="BE46" s="260"/>
      <c r="BF46" s="260"/>
      <c r="BG46" s="260"/>
      <c r="BH46" s="260"/>
      <c r="BI46" s="260"/>
      <c r="BJ46" s="260"/>
      <c r="BK46" s="260"/>
      <c r="BL46" s="260"/>
      <c r="BM46" s="260"/>
      <c r="BN46" s="260"/>
      <c r="BO46" s="260"/>
      <c r="BP46" s="260"/>
      <c r="BQ46" s="260"/>
      <c r="BR46" s="260"/>
      <c r="BS46" s="260"/>
      <c r="BT46" s="260"/>
      <c r="BU46" s="260"/>
      <c r="BV46" s="260"/>
      <c r="BW46" s="260"/>
      <c r="BX46" s="260"/>
      <c r="BY46" s="260"/>
      <c r="BZ46" s="260"/>
      <c r="CA46" s="260"/>
      <c r="CB46" s="260"/>
      <c r="CC46" s="260"/>
      <c r="CD46" s="260"/>
      <c r="CE46" s="260"/>
      <c r="CF46" s="260"/>
      <c r="CG46" s="260"/>
      <c r="CH46" s="260"/>
      <c r="CI46" s="260"/>
      <c r="CJ46" s="260"/>
      <c r="CK46" s="260"/>
      <c r="CL46" s="260"/>
    </row>
    <row r="47" spans="1:90" s="172" customFormat="1" ht="39.950000000000003" customHeight="1" x14ac:dyDescent="0.2">
      <c r="G47" s="173"/>
      <c r="K47" s="166"/>
      <c r="L47" s="166"/>
      <c r="T47" s="174"/>
      <c r="U47" s="168"/>
      <c r="V47" s="260"/>
      <c r="W47" s="260"/>
      <c r="X47" s="260"/>
      <c r="Y47" s="260"/>
      <c r="Z47" s="260"/>
      <c r="AA47" s="260"/>
      <c r="AB47" s="260"/>
      <c r="AC47" s="260"/>
      <c r="AD47" s="260"/>
      <c r="AE47" s="260"/>
      <c r="AF47" s="260"/>
      <c r="AG47" s="260"/>
      <c r="AH47" s="260"/>
      <c r="AI47" s="260"/>
      <c r="AJ47" s="260"/>
      <c r="AK47" s="260"/>
      <c r="AL47" s="260"/>
      <c r="AM47" s="260"/>
      <c r="AN47" s="260"/>
      <c r="AO47" s="260"/>
      <c r="AP47" s="260"/>
      <c r="AQ47" s="260"/>
      <c r="AR47" s="260"/>
      <c r="AS47" s="260"/>
      <c r="AT47" s="260"/>
      <c r="AU47" s="260"/>
      <c r="AV47" s="260"/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260"/>
      <c r="BH47" s="260"/>
      <c r="BI47" s="260"/>
      <c r="BJ47" s="260"/>
      <c r="BK47" s="260"/>
      <c r="BL47" s="260"/>
      <c r="BM47" s="260"/>
      <c r="BN47" s="260"/>
      <c r="BO47" s="260"/>
      <c r="BP47" s="260"/>
      <c r="BQ47" s="260"/>
      <c r="BR47" s="260"/>
      <c r="BS47" s="260"/>
      <c r="BT47" s="260"/>
      <c r="BU47" s="260"/>
      <c r="BV47" s="260"/>
      <c r="BW47" s="260"/>
      <c r="BX47" s="260"/>
      <c r="BY47" s="260"/>
      <c r="BZ47" s="260"/>
      <c r="CA47" s="260"/>
      <c r="CB47" s="260"/>
      <c r="CC47" s="260"/>
      <c r="CD47" s="260"/>
      <c r="CE47" s="260"/>
      <c r="CF47" s="260"/>
      <c r="CG47" s="260"/>
      <c r="CH47" s="260"/>
      <c r="CI47" s="260"/>
      <c r="CJ47" s="260"/>
      <c r="CK47" s="260"/>
      <c r="CL47" s="260"/>
    </row>
    <row r="48" spans="1:90" s="172" customFormat="1" ht="39.950000000000003" customHeight="1" x14ac:dyDescent="0.2">
      <c r="G48" s="173"/>
      <c r="K48" s="166"/>
      <c r="L48" s="166"/>
      <c r="T48" s="174"/>
      <c r="U48" s="168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  <c r="BJ48" s="260"/>
      <c r="BK48" s="260"/>
      <c r="BL48" s="260"/>
      <c r="BM48" s="260"/>
      <c r="BN48" s="260"/>
      <c r="BO48" s="260"/>
      <c r="BP48" s="260"/>
      <c r="BQ48" s="260"/>
      <c r="BR48" s="260"/>
      <c r="BS48" s="260"/>
      <c r="BT48" s="260"/>
      <c r="BU48" s="260"/>
      <c r="BV48" s="260"/>
      <c r="BW48" s="260"/>
      <c r="BX48" s="260"/>
      <c r="BY48" s="260"/>
      <c r="BZ48" s="260"/>
      <c r="CA48" s="260"/>
      <c r="CB48" s="260"/>
      <c r="CC48" s="260"/>
      <c r="CD48" s="260"/>
      <c r="CE48" s="260"/>
      <c r="CF48" s="260"/>
      <c r="CG48" s="260"/>
      <c r="CH48" s="260"/>
      <c r="CI48" s="260"/>
      <c r="CJ48" s="260"/>
      <c r="CK48" s="260"/>
      <c r="CL48" s="260"/>
    </row>
    <row r="49" spans="7:90" s="172" customFormat="1" ht="39.950000000000003" customHeight="1" x14ac:dyDescent="0.2">
      <c r="G49" s="173"/>
      <c r="K49" s="166"/>
      <c r="L49" s="166"/>
      <c r="T49" s="174"/>
      <c r="U49" s="168"/>
      <c r="V49" s="260"/>
      <c r="W49" s="260"/>
      <c r="X49" s="260"/>
      <c r="Y49" s="260"/>
      <c r="Z49" s="260"/>
      <c r="AA49" s="260"/>
      <c r="AB49" s="260"/>
      <c r="AC49" s="260"/>
      <c r="AD49" s="260"/>
      <c r="AE49" s="260"/>
      <c r="AF49" s="260"/>
      <c r="AG49" s="260"/>
      <c r="AH49" s="260"/>
      <c r="AI49" s="260"/>
      <c r="AJ49" s="260"/>
      <c r="AK49" s="260"/>
      <c r="AL49" s="260"/>
      <c r="AM49" s="260"/>
      <c r="AN49" s="260"/>
      <c r="AO49" s="260"/>
      <c r="AP49" s="260"/>
      <c r="AQ49" s="260"/>
      <c r="AR49" s="260"/>
      <c r="AS49" s="260"/>
      <c r="AT49" s="260"/>
      <c r="AU49" s="260"/>
      <c r="AV49" s="260"/>
      <c r="AW49" s="260"/>
      <c r="AX49" s="260"/>
      <c r="AY49" s="260"/>
      <c r="AZ49" s="260"/>
      <c r="BA49" s="260"/>
      <c r="BB49" s="260"/>
      <c r="BC49" s="260"/>
      <c r="BD49" s="260"/>
      <c r="BE49" s="260"/>
      <c r="BF49" s="260"/>
      <c r="BG49" s="260"/>
      <c r="BH49" s="260"/>
      <c r="BI49" s="260"/>
      <c r="BJ49" s="260"/>
      <c r="BK49" s="260"/>
      <c r="BL49" s="260"/>
      <c r="BM49" s="260"/>
      <c r="BN49" s="260"/>
      <c r="BO49" s="260"/>
      <c r="BP49" s="260"/>
      <c r="BQ49" s="260"/>
      <c r="BR49" s="260"/>
      <c r="BS49" s="260"/>
      <c r="BT49" s="260"/>
      <c r="BU49" s="260"/>
      <c r="BV49" s="260"/>
      <c r="BW49" s="260"/>
      <c r="BX49" s="260"/>
      <c r="BY49" s="260"/>
      <c r="BZ49" s="260"/>
      <c r="CA49" s="260"/>
      <c r="CB49" s="260"/>
      <c r="CC49" s="260"/>
      <c r="CD49" s="260"/>
      <c r="CE49" s="260"/>
      <c r="CF49" s="260"/>
      <c r="CG49" s="260"/>
      <c r="CH49" s="260"/>
      <c r="CI49" s="260"/>
      <c r="CJ49" s="260"/>
      <c r="CK49" s="260"/>
      <c r="CL49" s="260"/>
    </row>
    <row r="50" spans="7:90" s="172" customFormat="1" ht="39.950000000000003" customHeight="1" x14ac:dyDescent="0.2">
      <c r="G50" s="173"/>
      <c r="K50" s="166"/>
      <c r="L50" s="166"/>
      <c r="T50" s="174"/>
      <c r="U50" s="168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60"/>
      <c r="AI50" s="260"/>
      <c r="AJ50" s="260"/>
      <c r="AK50" s="260"/>
      <c r="AL50" s="260"/>
      <c r="AM50" s="260"/>
      <c r="AN50" s="260"/>
      <c r="AO50" s="260"/>
      <c r="AP50" s="260"/>
      <c r="AQ50" s="260"/>
      <c r="AR50" s="260"/>
      <c r="AS50" s="260"/>
      <c r="AT50" s="260"/>
      <c r="AU50" s="260"/>
      <c r="AV50" s="260"/>
      <c r="AW50" s="260"/>
      <c r="AX50" s="260"/>
      <c r="AY50" s="260"/>
      <c r="AZ50" s="260"/>
      <c r="BA50" s="260"/>
      <c r="BB50" s="260"/>
      <c r="BC50" s="260"/>
      <c r="BD50" s="260"/>
      <c r="BE50" s="260"/>
      <c r="BF50" s="260"/>
      <c r="BG50" s="260"/>
      <c r="BH50" s="260"/>
      <c r="BI50" s="260"/>
      <c r="BJ50" s="260"/>
      <c r="BK50" s="260"/>
      <c r="BL50" s="260"/>
      <c r="BM50" s="260"/>
      <c r="BN50" s="260"/>
      <c r="BO50" s="260"/>
      <c r="BP50" s="260"/>
      <c r="BQ50" s="260"/>
      <c r="BR50" s="260"/>
      <c r="BS50" s="260"/>
      <c r="BT50" s="260"/>
      <c r="BU50" s="260"/>
      <c r="BV50" s="260"/>
      <c r="BW50" s="260"/>
      <c r="BX50" s="260"/>
      <c r="BY50" s="260"/>
      <c r="BZ50" s="260"/>
      <c r="CA50" s="260"/>
      <c r="CB50" s="260"/>
      <c r="CC50" s="260"/>
      <c r="CD50" s="260"/>
      <c r="CE50" s="260"/>
      <c r="CF50" s="260"/>
      <c r="CG50" s="260"/>
      <c r="CH50" s="260"/>
      <c r="CI50" s="260"/>
      <c r="CJ50" s="260"/>
      <c r="CK50" s="260"/>
      <c r="CL50" s="260"/>
    </row>
    <row r="51" spans="7:90" s="172" customFormat="1" ht="39.950000000000003" customHeight="1" x14ac:dyDescent="0.2">
      <c r="G51" s="173"/>
      <c r="K51" s="166"/>
      <c r="L51" s="166"/>
      <c r="T51" s="174"/>
      <c r="U51" s="168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60"/>
      <c r="AI51" s="260"/>
      <c r="AJ51" s="260"/>
      <c r="AK51" s="260"/>
      <c r="AL51" s="260"/>
      <c r="AM51" s="260"/>
      <c r="AN51" s="260"/>
      <c r="AO51" s="260"/>
      <c r="AP51" s="260"/>
      <c r="AQ51" s="260"/>
      <c r="AR51" s="260"/>
      <c r="AS51" s="260"/>
      <c r="AT51" s="260"/>
      <c r="AU51" s="260"/>
      <c r="AV51" s="260"/>
      <c r="AW51" s="260"/>
      <c r="AX51" s="260"/>
      <c r="AY51" s="260"/>
      <c r="AZ51" s="260"/>
      <c r="BA51" s="260"/>
      <c r="BB51" s="260"/>
      <c r="BC51" s="260"/>
      <c r="BD51" s="260"/>
      <c r="BE51" s="260"/>
      <c r="BF51" s="260"/>
      <c r="BG51" s="260"/>
      <c r="BH51" s="260"/>
      <c r="BI51" s="260"/>
      <c r="BJ51" s="260"/>
      <c r="BK51" s="260"/>
      <c r="BL51" s="260"/>
      <c r="BM51" s="260"/>
      <c r="BN51" s="260"/>
      <c r="BO51" s="260"/>
      <c r="BP51" s="260"/>
      <c r="BQ51" s="260"/>
      <c r="BR51" s="260"/>
      <c r="BS51" s="260"/>
      <c r="BT51" s="260"/>
      <c r="BU51" s="260"/>
      <c r="BV51" s="260"/>
      <c r="BW51" s="260"/>
      <c r="BX51" s="260"/>
      <c r="BY51" s="260"/>
      <c r="BZ51" s="260"/>
      <c r="CA51" s="260"/>
      <c r="CB51" s="260"/>
      <c r="CC51" s="260"/>
      <c r="CD51" s="260"/>
      <c r="CE51" s="260"/>
      <c r="CF51" s="260"/>
      <c r="CG51" s="260"/>
      <c r="CH51" s="260"/>
      <c r="CI51" s="260"/>
      <c r="CJ51" s="260"/>
      <c r="CK51" s="260"/>
      <c r="CL51" s="260"/>
    </row>
    <row r="52" spans="7:90" s="172" customFormat="1" ht="39.950000000000003" customHeight="1" x14ac:dyDescent="0.2">
      <c r="G52" s="173"/>
      <c r="K52" s="166"/>
      <c r="L52" s="166"/>
      <c r="T52" s="174"/>
      <c r="U52" s="168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  <c r="AL52" s="260"/>
      <c r="AM52" s="260"/>
      <c r="AN52" s="260"/>
      <c r="AO52" s="260"/>
      <c r="AP52" s="260"/>
      <c r="AQ52" s="260"/>
      <c r="AR52" s="260"/>
      <c r="AS52" s="260"/>
      <c r="AT52" s="260"/>
      <c r="AU52" s="260"/>
      <c r="AV52" s="260"/>
      <c r="AW52" s="260"/>
      <c r="AX52" s="260"/>
      <c r="AY52" s="260"/>
      <c r="AZ52" s="260"/>
      <c r="BA52" s="260"/>
      <c r="BB52" s="260"/>
      <c r="BC52" s="260"/>
      <c r="BD52" s="260"/>
      <c r="BE52" s="260"/>
      <c r="BF52" s="260"/>
      <c r="BG52" s="260"/>
      <c r="BH52" s="260"/>
      <c r="BI52" s="260"/>
      <c r="BJ52" s="260"/>
      <c r="BK52" s="260"/>
      <c r="BL52" s="260"/>
      <c r="BM52" s="260"/>
      <c r="BN52" s="260"/>
      <c r="BO52" s="260"/>
      <c r="BP52" s="260"/>
      <c r="BQ52" s="260"/>
      <c r="BR52" s="260"/>
      <c r="BS52" s="260"/>
      <c r="BT52" s="260"/>
      <c r="BU52" s="260"/>
      <c r="BV52" s="260"/>
      <c r="BW52" s="260"/>
      <c r="BX52" s="260"/>
      <c r="BY52" s="260"/>
      <c r="BZ52" s="260"/>
      <c r="CA52" s="260"/>
      <c r="CB52" s="260"/>
      <c r="CC52" s="260"/>
      <c r="CD52" s="260"/>
      <c r="CE52" s="260"/>
      <c r="CF52" s="260"/>
      <c r="CG52" s="260"/>
      <c r="CH52" s="260"/>
      <c r="CI52" s="260"/>
      <c r="CJ52" s="260"/>
      <c r="CK52" s="260"/>
      <c r="CL52" s="260"/>
    </row>
    <row r="53" spans="7:90" s="172" customFormat="1" ht="39.950000000000003" customHeight="1" x14ac:dyDescent="0.2">
      <c r="G53" s="173"/>
      <c r="K53" s="166"/>
      <c r="L53" s="166"/>
      <c r="T53" s="174"/>
      <c r="U53" s="168"/>
      <c r="V53" s="260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0"/>
      <c r="AO53" s="260"/>
      <c r="AP53" s="260"/>
      <c r="AQ53" s="260"/>
      <c r="AR53" s="260"/>
      <c r="AS53" s="260"/>
      <c r="AT53" s="260"/>
      <c r="AU53" s="260"/>
      <c r="AV53" s="260"/>
      <c r="AW53" s="260"/>
      <c r="AX53" s="260"/>
      <c r="AY53" s="260"/>
      <c r="AZ53" s="260"/>
      <c r="BA53" s="260"/>
      <c r="BB53" s="260"/>
      <c r="BC53" s="260"/>
      <c r="BD53" s="260"/>
      <c r="BE53" s="260"/>
      <c r="BF53" s="260"/>
      <c r="BG53" s="260"/>
      <c r="BH53" s="260"/>
      <c r="BI53" s="260"/>
      <c r="BJ53" s="260"/>
      <c r="BK53" s="260"/>
      <c r="BL53" s="260"/>
      <c r="BM53" s="260"/>
      <c r="BN53" s="260"/>
      <c r="BO53" s="260"/>
      <c r="BP53" s="260"/>
      <c r="BQ53" s="260"/>
      <c r="BR53" s="260"/>
      <c r="BS53" s="260"/>
      <c r="BT53" s="260"/>
      <c r="BU53" s="260"/>
      <c r="BV53" s="260"/>
      <c r="BW53" s="260"/>
      <c r="BX53" s="260"/>
      <c r="BY53" s="260"/>
      <c r="BZ53" s="260"/>
      <c r="CA53" s="260"/>
      <c r="CB53" s="260"/>
      <c r="CC53" s="260"/>
      <c r="CD53" s="260"/>
      <c r="CE53" s="260"/>
      <c r="CF53" s="260"/>
      <c r="CG53" s="260"/>
      <c r="CH53" s="260"/>
      <c r="CI53" s="260"/>
      <c r="CJ53" s="260"/>
      <c r="CK53" s="260"/>
      <c r="CL53" s="260"/>
    </row>
    <row r="54" spans="7:90" s="172" customFormat="1" ht="39.950000000000003" customHeight="1" x14ac:dyDescent="0.2">
      <c r="G54" s="173"/>
      <c r="K54" s="166"/>
      <c r="L54" s="166"/>
      <c r="T54" s="174"/>
      <c r="U54" s="168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  <c r="AS54" s="260"/>
      <c r="AT54" s="260"/>
      <c r="AU54" s="260"/>
      <c r="AV54" s="260"/>
      <c r="AW54" s="260"/>
      <c r="AX54" s="260"/>
      <c r="AY54" s="260"/>
      <c r="AZ54" s="260"/>
      <c r="BA54" s="260"/>
      <c r="BB54" s="260"/>
      <c r="BC54" s="260"/>
      <c r="BD54" s="260"/>
      <c r="BE54" s="260"/>
      <c r="BF54" s="260"/>
      <c r="BG54" s="260"/>
      <c r="BH54" s="260"/>
      <c r="BI54" s="260"/>
      <c r="BJ54" s="260"/>
      <c r="BK54" s="260"/>
      <c r="BL54" s="260"/>
      <c r="BM54" s="260"/>
      <c r="BN54" s="260"/>
      <c r="BO54" s="260"/>
      <c r="BP54" s="260"/>
      <c r="BQ54" s="260"/>
      <c r="BR54" s="260"/>
      <c r="BS54" s="260"/>
      <c r="BT54" s="260"/>
      <c r="BU54" s="260"/>
      <c r="BV54" s="260"/>
      <c r="BW54" s="260"/>
      <c r="BX54" s="260"/>
      <c r="BY54" s="260"/>
      <c r="BZ54" s="260"/>
      <c r="CA54" s="260"/>
      <c r="CB54" s="260"/>
      <c r="CC54" s="260"/>
      <c r="CD54" s="260"/>
      <c r="CE54" s="260"/>
      <c r="CF54" s="260"/>
      <c r="CG54" s="260"/>
      <c r="CH54" s="260"/>
      <c r="CI54" s="260"/>
      <c r="CJ54" s="260"/>
      <c r="CK54" s="260"/>
      <c r="CL54" s="260"/>
    </row>
    <row r="55" spans="7:90" s="172" customFormat="1" ht="39.950000000000003" customHeight="1" x14ac:dyDescent="0.2">
      <c r="G55" s="173"/>
      <c r="K55" s="166"/>
      <c r="L55" s="166"/>
      <c r="T55" s="174"/>
      <c r="U55" s="168"/>
      <c r="V55" s="260"/>
      <c r="W55" s="260"/>
      <c r="X55" s="260"/>
      <c r="Y55" s="260"/>
      <c r="Z55" s="260"/>
      <c r="AA55" s="260"/>
      <c r="AB55" s="260"/>
      <c r="AC55" s="260"/>
      <c r="AD55" s="260"/>
      <c r="AE55" s="260"/>
      <c r="AF55" s="260"/>
      <c r="AG55" s="260"/>
      <c r="AH55" s="260"/>
      <c r="AI55" s="260"/>
      <c r="AJ55" s="260"/>
      <c r="AK55" s="260"/>
      <c r="AL55" s="260"/>
      <c r="AM55" s="260"/>
      <c r="AN55" s="260"/>
      <c r="AO55" s="260"/>
      <c r="AP55" s="260"/>
      <c r="AQ55" s="260"/>
      <c r="AR55" s="260"/>
      <c r="AS55" s="260"/>
      <c r="AT55" s="260"/>
      <c r="AU55" s="260"/>
      <c r="AV55" s="260"/>
      <c r="AW55" s="260"/>
      <c r="AX55" s="260"/>
      <c r="AY55" s="260"/>
      <c r="AZ55" s="260"/>
      <c r="BA55" s="260"/>
      <c r="BB55" s="260"/>
      <c r="BC55" s="260"/>
      <c r="BD55" s="260"/>
      <c r="BE55" s="260"/>
      <c r="BF55" s="260"/>
      <c r="BG55" s="260"/>
      <c r="BH55" s="260"/>
      <c r="BI55" s="260"/>
      <c r="BJ55" s="260"/>
      <c r="BK55" s="260"/>
      <c r="BL55" s="260"/>
      <c r="BM55" s="260"/>
      <c r="BN55" s="260"/>
      <c r="BO55" s="260"/>
      <c r="BP55" s="260"/>
      <c r="BQ55" s="260"/>
      <c r="BR55" s="260"/>
      <c r="BS55" s="260"/>
      <c r="BT55" s="260"/>
      <c r="BU55" s="260"/>
      <c r="BV55" s="260"/>
      <c r="BW55" s="260"/>
      <c r="BX55" s="260"/>
      <c r="BY55" s="260"/>
      <c r="BZ55" s="260"/>
      <c r="CA55" s="260"/>
      <c r="CB55" s="260"/>
      <c r="CC55" s="260"/>
      <c r="CD55" s="260"/>
      <c r="CE55" s="260"/>
      <c r="CF55" s="260"/>
      <c r="CG55" s="260"/>
      <c r="CH55" s="260"/>
      <c r="CI55" s="260"/>
      <c r="CJ55" s="260"/>
      <c r="CK55" s="260"/>
      <c r="CL55" s="260"/>
    </row>
    <row r="56" spans="7:90" s="172" customFormat="1" ht="39.950000000000003" customHeight="1" x14ac:dyDescent="0.2">
      <c r="G56" s="173"/>
      <c r="K56" s="166"/>
      <c r="L56" s="166"/>
      <c r="T56" s="174"/>
      <c r="U56" s="168"/>
      <c r="V56" s="260"/>
      <c r="W56" s="260"/>
      <c r="X56" s="260"/>
      <c r="Y56" s="260"/>
      <c r="Z56" s="260"/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  <c r="AL56" s="260"/>
      <c r="AM56" s="260"/>
      <c r="AN56" s="260"/>
      <c r="AO56" s="260"/>
      <c r="AP56" s="260"/>
      <c r="AQ56" s="260"/>
      <c r="AR56" s="260"/>
      <c r="AS56" s="260"/>
      <c r="AT56" s="260"/>
      <c r="AU56" s="260"/>
      <c r="AV56" s="260"/>
      <c r="AW56" s="260"/>
      <c r="AX56" s="260"/>
      <c r="AY56" s="260"/>
      <c r="AZ56" s="260"/>
      <c r="BA56" s="260"/>
      <c r="BB56" s="260"/>
      <c r="BC56" s="260"/>
      <c r="BD56" s="260"/>
      <c r="BE56" s="260"/>
      <c r="BF56" s="260"/>
      <c r="BG56" s="260"/>
      <c r="BH56" s="260"/>
      <c r="BI56" s="260"/>
      <c r="BJ56" s="260"/>
      <c r="BK56" s="260"/>
      <c r="BL56" s="260"/>
      <c r="BM56" s="260"/>
      <c r="BN56" s="260"/>
      <c r="BO56" s="260"/>
      <c r="BP56" s="260"/>
      <c r="BQ56" s="260"/>
      <c r="BR56" s="260"/>
      <c r="BS56" s="260"/>
      <c r="BT56" s="260"/>
      <c r="BU56" s="260"/>
      <c r="BV56" s="260"/>
      <c r="BW56" s="260"/>
      <c r="BX56" s="260"/>
      <c r="BY56" s="260"/>
      <c r="BZ56" s="260"/>
      <c r="CA56" s="260"/>
      <c r="CB56" s="260"/>
      <c r="CC56" s="260"/>
      <c r="CD56" s="260"/>
      <c r="CE56" s="260"/>
      <c r="CF56" s="260"/>
      <c r="CG56" s="260"/>
      <c r="CH56" s="260"/>
      <c r="CI56" s="260"/>
      <c r="CJ56" s="260"/>
      <c r="CK56" s="260"/>
      <c r="CL56" s="260"/>
    </row>
    <row r="57" spans="7:90" s="172" customFormat="1" ht="39.950000000000003" customHeight="1" x14ac:dyDescent="0.2">
      <c r="G57" s="173"/>
      <c r="K57" s="166"/>
      <c r="L57" s="166"/>
      <c r="T57" s="174"/>
      <c r="U57" s="168"/>
      <c r="V57" s="260"/>
      <c r="W57" s="260"/>
      <c r="X57" s="260"/>
      <c r="Y57" s="260"/>
      <c r="Z57" s="260"/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  <c r="AL57" s="260"/>
      <c r="AM57" s="260"/>
      <c r="AN57" s="260"/>
      <c r="AO57" s="260"/>
      <c r="AP57" s="260"/>
      <c r="AQ57" s="260"/>
      <c r="AR57" s="260"/>
      <c r="AS57" s="260"/>
      <c r="AT57" s="260"/>
      <c r="AU57" s="260"/>
      <c r="AV57" s="260"/>
      <c r="AW57" s="260"/>
      <c r="AX57" s="260"/>
      <c r="AY57" s="260"/>
      <c r="AZ57" s="260"/>
      <c r="BA57" s="260"/>
      <c r="BB57" s="260"/>
      <c r="BC57" s="260"/>
      <c r="BD57" s="260"/>
      <c r="BE57" s="260"/>
      <c r="BF57" s="260"/>
      <c r="BG57" s="260"/>
      <c r="BH57" s="260"/>
      <c r="BI57" s="260"/>
      <c r="BJ57" s="260"/>
      <c r="BK57" s="260"/>
      <c r="BL57" s="260"/>
      <c r="BM57" s="260"/>
      <c r="BN57" s="260"/>
      <c r="BO57" s="260"/>
      <c r="BP57" s="260"/>
      <c r="BQ57" s="260"/>
      <c r="BR57" s="260"/>
      <c r="BS57" s="260"/>
      <c r="BT57" s="260"/>
      <c r="BU57" s="260"/>
      <c r="BV57" s="260"/>
      <c r="BW57" s="260"/>
      <c r="BX57" s="260"/>
      <c r="BY57" s="260"/>
      <c r="BZ57" s="260"/>
      <c r="CA57" s="260"/>
      <c r="CB57" s="260"/>
      <c r="CC57" s="260"/>
      <c r="CD57" s="260"/>
      <c r="CE57" s="260"/>
      <c r="CF57" s="260"/>
      <c r="CG57" s="260"/>
      <c r="CH57" s="260"/>
      <c r="CI57" s="260"/>
      <c r="CJ57" s="260"/>
      <c r="CK57" s="260"/>
      <c r="CL57" s="260"/>
    </row>
    <row r="58" spans="7:90" s="172" customFormat="1" ht="39.950000000000003" customHeight="1" x14ac:dyDescent="0.2">
      <c r="G58" s="173"/>
      <c r="K58" s="166"/>
      <c r="L58" s="166"/>
      <c r="T58" s="174"/>
      <c r="U58" s="168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  <c r="AL58" s="260"/>
      <c r="AM58" s="260"/>
      <c r="AN58" s="260"/>
      <c r="AO58" s="260"/>
      <c r="AP58" s="260"/>
      <c r="AQ58" s="260"/>
      <c r="AR58" s="260"/>
      <c r="AS58" s="260"/>
      <c r="AT58" s="260"/>
      <c r="AU58" s="260"/>
      <c r="AV58" s="260"/>
      <c r="AW58" s="260"/>
      <c r="AX58" s="260"/>
      <c r="AY58" s="260"/>
      <c r="AZ58" s="260"/>
      <c r="BA58" s="260"/>
      <c r="BB58" s="260"/>
      <c r="BC58" s="260"/>
      <c r="BD58" s="260"/>
      <c r="BE58" s="260"/>
      <c r="BF58" s="260"/>
      <c r="BG58" s="260"/>
      <c r="BH58" s="260"/>
      <c r="BI58" s="260"/>
      <c r="BJ58" s="260"/>
      <c r="BK58" s="260"/>
      <c r="BL58" s="260"/>
      <c r="BM58" s="260"/>
      <c r="BN58" s="260"/>
      <c r="BO58" s="260"/>
      <c r="BP58" s="260"/>
      <c r="BQ58" s="260"/>
      <c r="BR58" s="260"/>
      <c r="BS58" s="260"/>
      <c r="BT58" s="260"/>
      <c r="BU58" s="260"/>
      <c r="BV58" s="260"/>
      <c r="BW58" s="260"/>
      <c r="BX58" s="260"/>
      <c r="BY58" s="260"/>
      <c r="BZ58" s="260"/>
      <c r="CA58" s="260"/>
      <c r="CB58" s="260"/>
      <c r="CC58" s="260"/>
      <c r="CD58" s="260"/>
      <c r="CE58" s="260"/>
      <c r="CF58" s="260"/>
      <c r="CG58" s="260"/>
      <c r="CH58" s="260"/>
      <c r="CI58" s="260"/>
      <c r="CJ58" s="260"/>
      <c r="CK58" s="260"/>
      <c r="CL58" s="260"/>
    </row>
    <row r="59" spans="7:90" s="172" customFormat="1" ht="39.950000000000003" customHeight="1" x14ac:dyDescent="0.2">
      <c r="G59" s="173"/>
      <c r="K59" s="166"/>
      <c r="L59" s="166"/>
      <c r="T59" s="174"/>
      <c r="U59" s="168"/>
      <c r="V59" s="260"/>
      <c r="W59" s="260"/>
      <c r="X59" s="260"/>
      <c r="Y59" s="260"/>
      <c r="Z59" s="260"/>
      <c r="AA59" s="260"/>
      <c r="AB59" s="260"/>
      <c r="AC59" s="260"/>
      <c r="AD59" s="260"/>
      <c r="AE59" s="260"/>
      <c r="AF59" s="260"/>
      <c r="AG59" s="260"/>
      <c r="AH59" s="260"/>
      <c r="AI59" s="260"/>
      <c r="AJ59" s="260"/>
      <c r="AK59" s="260"/>
      <c r="AL59" s="260"/>
      <c r="AM59" s="260"/>
      <c r="AN59" s="260"/>
      <c r="AO59" s="260"/>
      <c r="AP59" s="260"/>
      <c r="AQ59" s="260"/>
      <c r="AR59" s="260"/>
      <c r="AS59" s="260"/>
      <c r="AT59" s="260"/>
      <c r="AU59" s="260"/>
      <c r="AV59" s="260"/>
      <c r="AW59" s="260"/>
      <c r="AX59" s="260"/>
      <c r="AY59" s="260"/>
      <c r="AZ59" s="260"/>
      <c r="BA59" s="260"/>
      <c r="BB59" s="260"/>
      <c r="BC59" s="260"/>
      <c r="BD59" s="260"/>
      <c r="BE59" s="260"/>
      <c r="BF59" s="260"/>
      <c r="BG59" s="260"/>
      <c r="BH59" s="260"/>
      <c r="BI59" s="260"/>
      <c r="BJ59" s="260"/>
      <c r="BK59" s="260"/>
      <c r="BL59" s="260"/>
      <c r="BM59" s="260"/>
      <c r="BN59" s="260"/>
      <c r="BO59" s="260"/>
      <c r="BP59" s="260"/>
      <c r="BQ59" s="260"/>
      <c r="BR59" s="260"/>
      <c r="BS59" s="260"/>
      <c r="BT59" s="260"/>
      <c r="BU59" s="260"/>
      <c r="BV59" s="260"/>
      <c r="BW59" s="260"/>
      <c r="BX59" s="260"/>
      <c r="BY59" s="260"/>
      <c r="BZ59" s="260"/>
      <c r="CA59" s="260"/>
      <c r="CB59" s="260"/>
      <c r="CC59" s="260"/>
      <c r="CD59" s="260"/>
      <c r="CE59" s="260"/>
      <c r="CF59" s="260"/>
      <c r="CG59" s="260"/>
      <c r="CH59" s="260"/>
      <c r="CI59" s="260"/>
      <c r="CJ59" s="260"/>
      <c r="CK59" s="260"/>
      <c r="CL59" s="260"/>
    </row>
    <row r="60" spans="7:90" s="172" customFormat="1" ht="39.950000000000003" customHeight="1" x14ac:dyDescent="0.2">
      <c r="G60" s="173"/>
      <c r="K60" s="166"/>
      <c r="L60" s="166"/>
      <c r="T60" s="174"/>
      <c r="U60" s="168"/>
      <c r="V60" s="260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0"/>
      <c r="AO60" s="260"/>
      <c r="AP60" s="260"/>
      <c r="AQ60" s="260"/>
      <c r="AR60" s="260"/>
      <c r="AS60" s="260"/>
      <c r="AT60" s="260"/>
      <c r="AU60" s="260"/>
      <c r="AV60" s="260"/>
      <c r="AW60" s="260"/>
      <c r="AX60" s="260"/>
      <c r="AY60" s="260"/>
      <c r="AZ60" s="260"/>
      <c r="BA60" s="260"/>
      <c r="BB60" s="260"/>
      <c r="BC60" s="260"/>
      <c r="BD60" s="260"/>
      <c r="BE60" s="260"/>
      <c r="BF60" s="260"/>
      <c r="BG60" s="260"/>
      <c r="BH60" s="260"/>
      <c r="BI60" s="260"/>
      <c r="BJ60" s="260"/>
      <c r="BK60" s="260"/>
      <c r="BL60" s="260"/>
      <c r="BM60" s="260"/>
      <c r="BN60" s="260"/>
      <c r="BO60" s="260"/>
      <c r="BP60" s="260"/>
      <c r="BQ60" s="260"/>
      <c r="BR60" s="260"/>
      <c r="BS60" s="260"/>
      <c r="BT60" s="260"/>
      <c r="BU60" s="260"/>
      <c r="BV60" s="260"/>
      <c r="BW60" s="260"/>
      <c r="BX60" s="260"/>
      <c r="BY60" s="260"/>
      <c r="BZ60" s="260"/>
      <c r="CA60" s="260"/>
      <c r="CB60" s="260"/>
      <c r="CC60" s="260"/>
      <c r="CD60" s="260"/>
      <c r="CE60" s="260"/>
      <c r="CF60" s="260"/>
      <c r="CG60" s="260"/>
      <c r="CH60" s="260"/>
      <c r="CI60" s="260"/>
      <c r="CJ60" s="260"/>
      <c r="CK60" s="260"/>
      <c r="CL60" s="260"/>
    </row>
    <row r="61" spans="7:90" s="172" customFormat="1" ht="39.950000000000003" customHeight="1" x14ac:dyDescent="0.2">
      <c r="G61" s="173"/>
      <c r="K61" s="166"/>
      <c r="L61" s="166"/>
      <c r="T61" s="174"/>
      <c r="U61" s="168"/>
      <c r="V61" s="260"/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60"/>
      <c r="AJ61" s="260"/>
      <c r="AK61" s="260"/>
      <c r="AL61" s="260"/>
      <c r="AM61" s="260"/>
      <c r="AN61" s="260"/>
      <c r="AO61" s="260"/>
      <c r="AP61" s="260"/>
      <c r="AQ61" s="260"/>
      <c r="AR61" s="260"/>
      <c r="AS61" s="260"/>
      <c r="AT61" s="260"/>
      <c r="AU61" s="260"/>
      <c r="AV61" s="260"/>
      <c r="AW61" s="260"/>
      <c r="AX61" s="260"/>
      <c r="AY61" s="260"/>
      <c r="AZ61" s="260"/>
      <c r="BA61" s="260"/>
      <c r="BB61" s="260"/>
      <c r="BC61" s="260"/>
      <c r="BD61" s="260"/>
      <c r="BE61" s="260"/>
      <c r="BF61" s="260"/>
      <c r="BG61" s="260"/>
      <c r="BH61" s="260"/>
      <c r="BI61" s="260"/>
      <c r="BJ61" s="260"/>
      <c r="BK61" s="260"/>
      <c r="BL61" s="260"/>
      <c r="BM61" s="260"/>
      <c r="BN61" s="260"/>
      <c r="BO61" s="260"/>
      <c r="BP61" s="260"/>
      <c r="BQ61" s="260"/>
      <c r="BR61" s="260"/>
      <c r="BS61" s="260"/>
      <c r="BT61" s="260"/>
      <c r="BU61" s="260"/>
      <c r="BV61" s="260"/>
      <c r="BW61" s="260"/>
      <c r="BX61" s="260"/>
      <c r="BY61" s="260"/>
      <c r="BZ61" s="260"/>
      <c r="CA61" s="260"/>
      <c r="CB61" s="260"/>
      <c r="CC61" s="260"/>
      <c r="CD61" s="260"/>
      <c r="CE61" s="260"/>
      <c r="CF61" s="260"/>
      <c r="CG61" s="260"/>
      <c r="CH61" s="260"/>
      <c r="CI61" s="260"/>
      <c r="CJ61" s="260"/>
      <c r="CK61" s="260"/>
      <c r="CL61" s="260"/>
    </row>
    <row r="62" spans="7:90" s="172" customFormat="1" ht="39.950000000000003" customHeight="1" x14ac:dyDescent="0.2">
      <c r="G62" s="173"/>
      <c r="K62" s="166"/>
      <c r="L62" s="166"/>
      <c r="T62" s="174"/>
      <c r="U62" s="168"/>
      <c r="V62" s="260"/>
      <c r="W62" s="260"/>
      <c r="X62" s="260"/>
      <c r="Y62" s="260"/>
      <c r="Z62" s="260"/>
      <c r="AA62" s="260"/>
      <c r="AB62" s="260"/>
      <c r="AC62" s="260"/>
      <c r="AD62" s="260"/>
      <c r="AE62" s="260"/>
      <c r="AF62" s="260"/>
      <c r="AG62" s="260"/>
      <c r="AH62" s="260"/>
      <c r="AI62" s="260"/>
      <c r="AJ62" s="260"/>
      <c r="AK62" s="260"/>
      <c r="AL62" s="260"/>
      <c r="AM62" s="260"/>
      <c r="AN62" s="260"/>
      <c r="AO62" s="260"/>
      <c r="AP62" s="260"/>
      <c r="AQ62" s="260"/>
      <c r="AR62" s="260"/>
      <c r="AS62" s="260"/>
      <c r="AT62" s="260"/>
      <c r="AU62" s="260"/>
      <c r="AV62" s="260"/>
      <c r="AW62" s="260"/>
      <c r="AX62" s="260"/>
      <c r="AY62" s="260"/>
      <c r="AZ62" s="260"/>
      <c r="BA62" s="260"/>
      <c r="BB62" s="260"/>
      <c r="BC62" s="260"/>
      <c r="BD62" s="260"/>
      <c r="BE62" s="260"/>
      <c r="BF62" s="260"/>
      <c r="BG62" s="260"/>
      <c r="BH62" s="260"/>
      <c r="BI62" s="260"/>
      <c r="BJ62" s="260"/>
      <c r="BK62" s="260"/>
      <c r="BL62" s="260"/>
      <c r="BM62" s="260"/>
      <c r="BN62" s="260"/>
      <c r="BO62" s="260"/>
      <c r="BP62" s="260"/>
      <c r="BQ62" s="260"/>
      <c r="BR62" s="260"/>
      <c r="BS62" s="260"/>
      <c r="BT62" s="260"/>
      <c r="BU62" s="260"/>
      <c r="BV62" s="260"/>
      <c r="BW62" s="260"/>
      <c r="BX62" s="260"/>
      <c r="BY62" s="260"/>
      <c r="BZ62" s="260"/>
      <c r="CA62" s="260"/>
      <c r="CB62" s="260"/>
      <c r="CC62" s="260"/>
      <c r="CD62" s="260"/>
      <c r="CE62" s="260"/>
      <c r="CF62" s="260"/>
      <c r="CG62" s="260"/>
      <c r="CH62" s="260"/>
      <c r="CI62" s="260"/>
      <c r="CJ62" s="260"/>
      <c r="CK62" s="260"/>
      <c r="CL62" s="260"/>
    </row>
    <row r="63" spans="7:90" s="172" customFormat="1" ht="39.950000000000003" customHeight="1" x14ac:dyDescent="0.2">
      <c r="G63" s="173"/>
      <c r="K63" s="166"/>
      <c r="L63" s="166"/>
      <c r="T63" s="174"/>
      <c r="U63" s="168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0"/>
      <c r="BG63" s="260"/>
      <c r="BH63" s="260"/>
      <c r="BI63" s="260"/>
      <c r="BJ63" s="260"/>
      <c r="BK63" s="260"/>
      <c r="BL63" s="260"/>
      <c r="BM63" s="260"/>
      <c r="BN63" s="260"/>
      <c r="BO63" s="260"/>
      <c r="BP63" s="260"/>
      <c r="BQ63" s="260"/>
      <c r="BR63" s="260"/>
      <c r="BS63" s="260"/>
      <c r="BT63" s="260"/>
      <c r="BU63" s="260"/>
      <c r="BV63" s="260"/>
      <c r="BW63" s="260"/>
      <c r="BX63" s="260"/>
      <c r="BY63" s="260"/>
      <c r="BZ63" s="260"/>
      <c r="CA63" s="260"/>
      <c r="CB63" s="260"/>
      <c r="CC63" s="260"/>
      <c r="CD63" s="260"/>
      <c r="CE63" s="260"/>
      <c r="CF63" s="260"/>
      <c r="CG63" s="260"/>
      <c r="CH63" s="260"/>
      <c r="CI63" s="260"/>
      <c r="CJ63" s="260"/>
      <c r="CK63" s="260"/>
      <c r="CL63" s="260"/>
    </row>
    <row r="64" spans="7:90" s="172" customFormat="1" ht="39.950000000000003" customHeight="1" x14ac:dyDescent="0.2">
      <c r="G64" s="173"/>
      <c r="K64" s="166"/>
      <c r="L64" s="166"/>
      <c r="T64" s="174"/>
      <c r="U64" s="168"/>
      <c r="V64" s="260"/>
      <c r="W64" s="260"/>
      <c r="X64" s="260"/>
      <c r="Y64" s="260"/>
      <c r="Z64" s="260"/>
      <c r="AA64" s="260"/>
      <c r="AB64" s="260"/>
      <c r="AC64" s="260"/>
      <c r="AD64" s="260"/>
      <c r="AE64" s="260"/>
      <c r="AF64" s="260"/>
      <c r="AG64" s="260"/>
      <c r="AH64" s="260"/>
      <c r="AI64" s="260"/>
      <c r="AJ64" s="260"/>
      <c r="AK64" s="260"/>
      <c r="AL64" s="260"/>
      <c r="AM64" s="260"/>
      <c r="AN64" s="260"/>
      <c r="AO64" s="260"/>
      <c r="AP64" s="260"/>
      <c r="AQ64" s="260"/>
      <c r="AR64" s="260"/>
      <c r="AS64" s="260"/>
      <c r="AT64" s="260"/>
      <c r="AU64" s="260"/>
      <c r="AV64" s="260"/>
      <c r="AW64" s="260"/>
      <c r="AX64" s="260"/>
      <c r="AY64" s="260"/>
      <c r="AZ64" s="260"/>
      <c r="BA64" s="260"/>
      <c r="BB64" s="260"/>
      <c r="BC64" s="260"/>
      <c r="BD64" s="260"/>
      <c r="BE64" s="260"/>
      <c r="BF64" s="260"/>
      <c r="BG64" s="260"/>
      <c r="BH64" s="260"/>
      <c r="BI64" s="260"/>
      <c r="BJ64" s="260"/>
      <c r="BK64" s="260"/>
      <c r="BL64" s="260"/>
      <c r="BM64" s="260"/>
      <c r="BN64" s="260"/>
      <c r="BO64" s="260"/>
      <c r="BP64" s="260"/>
      <c r="BQ64" s="260"/>
      <c r="BR64" s="260"/>
      <c r="BS64" s="260"/>
      <c r="BT64" s="260"/>
      <c r="BU64" s="260"/>
      <c r="BV64" s="260"/>
      <c r="BW64" s="260"/>
      <c r="BX64" s="260"/>
      <c r="BY64" s="260"/>
      <c r="BZ64" s="260"/>
      <c r="CA64" s="260"/>
      <c r="CB64" s="260"/>
      <c r="CC64" s="260"/>
      <c r="CD64" s="260"/>
      <c r="CE64" s="260"/>
      <c r="CF64" s="260"/>
      <c r="CG64" s="260"/>
      <c r="CH64" s="260"/>
      <c r="CI64" s="260"/>
      <c r="CJ64" s="260"/>
      <c r="CK64" s="260"/>
      <c r="CL64" s="260"/>
    </row>
    <row r="65" spans="7:90" s="172" customFormat="1" ht="39.950000000000003" customHeight="1" x14ac:dyDescent="0.2">
      <c r="G65" s="173"/>
      <c r="K65" s="166"/>
      <c r="L65" s="166"/>
      <c r="T65" s="174"/>
      <c r="U65" s="168"/>
      <c r="V65" s="260"/>
      <c r="W65" s="260"/>
      <c r="X65" s="260"/>
      <c r="Y65" s="260"/>
      <c r="Z65" s="260"/>
      <c r="AA65" s="260"/>
      <c r="AB65" s="260"/>
      <c r="AC65" s="260"/>
      <c r="AD65" s="260"/>
      <c r="AE65" s="260"/>
      <c r="AF65" s="260"/>
      <c r="AG65" s="260"/>
      <c r="AH65" s="260"/>
      <c r="AI65" s="260"/>
      <c r="AJ65" s="260"/>
      <c r="AK65" s="260"/>
      <c r="AL65" s="260"/>
      <c r="AM65" s="260"/>
      <c r="AN65" s="260"/>
      <c r="AO65" s="260"/>
      <c r="AP65" s="260"/>
      <c r="AQ65" s="260"/>
      <c r="AR65" s="260"/>
      <c r="AS65" s="260"/>
      <c r="AT65" s="260"/>
      <c r="AU65" s="260"/>
      <c r="AV65" s="260"/>
      <c r="AW65" s="260"/>
      <c r="AX65" s="260"/>
      <c r="AY65" s="260"/>
      <c r="AZ65" s="260"/>
      <c r="BA65" s="260"/>
      <c r="BB65" s="260"/>
      <c r="BC65" s="260"/>
      <c r="BD65" s="260"/>
      <c r="BE65" s="260"/>
      <c r="BF65" s="260"/>
      <c r="BG65" s="260"/>
      <c r="BH65" s="260"/>
      <c r="BI65" s="260"/>
      <c r="BJ65" s="260"/>
      <c r="BK65" s="260"/>
      <c r="BL65" s="260"/>
      <c r="BM65" s="260"/>
      <c r="BN65" s="260"/>
      <c r="BO65" s="260"/>
      <c r="BP65" s="260"/>
      <c r="BQ65" s="260"/>
      <c r="BR65" s="260"/>
      <c r="BS65" s="260"/>
      <c r="BT65" s="260"/>
      <c r="BU65" s="260"/>
      <c r="BV65" s="260"/>
      <c r="BW65" s="260"/>
      <c r="BX65" s="260"/>
      <c r="BY65" s="260"/>
      <c r="BZ65" s="260"/>
      <c r="CA65" s="260"/>
      <c r="CB65" s="260"/>
      <c r="CC65" s="260"/>
      <c r="CD65" s="260"/>
      <c r="CE65" s="260"/>
      <c r="CF65" s="260"/>
      <c r="CG65" s="260"/>
      <c r="CH65" s="260"/>
      <c r="CI65" s="260"/>
      <c r="CJ65" s="260"/>
      <c r="CK65" s="260"/>
      <c r="CL65" s="260"/>
    </row>
    <row r="66" spans="7:90" s="172" customFormat="1" ht="39.950000000000003" customHeight="1" x14ac:dyDescent="0.2">
      <c r="G66" s="173"/>
      <c r="K66" s="166"/>
      <c r="L66" s="166"/>
      <c r="T66" s="174"/>
      <c r="U66" s="168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0"/>
      <c r="BG66" s="260"/>
      <c r="BH66" s="260"/>
      <c r="BI66" s="260"/>
      <c r="BJ66" s="260"/>
      <c r="BK66" s="260"/>
      <c r="BL66" s="260"/>
      <c r="BM66" s="260"/>
      <c r="BN66" s="260"/>
      <c r="BO66" s="260"/>
      <c r="BP66" s="260"/>
      <c r="BQ66" s="260"/>
      <c r="BR66" s="260"/>
      <c r="BS66" s="260"/>
      <c r="BT66" s="260"/>
      <c r="BU66" s="260"/>
      <c r="BV66" s="260"/>
      <c r="BW66" s="260"/>
      <c r="BX66" s="260"/>
      <c r="BY66" s="260"/>
      <c r="BZ66" s="260"/>
      <c r="CA66" s="260"/>
      <c r="CB66" s="260"/>
      <c r="CC66" s="260"/>
      <c r="CD66" s="260"/>
      <c r="CE66" s="260"/>
      <c r="CF66" s="260"/>
      <c r="CG66" s="260"/>
      <c r="CH66" s="260"/>
      <c r="CI66" s="260"/>
      <c r="CJ66" s="260"/>
      <c r="CK66" s="260"/>
      <c r="CL66" s="260"/>
    </row>
    <row r="67" spans="7:90" s="172" customFormat="1" ht="39.950000000000003" customHeight="1" x14ac:dyDescent="0.2">
      <c r="G67" s="173"/>
      <c r="K67" s="166"/>
      <c r="L67" s="166"/>
      <c r="T67" s="174"/>
      <c r="U67" s="168"/>
      <c r="V67" s="260"/>
      <c r="W67" s="260"/>
      <c r="X67" s="260"/>
      <c r="Y67" s="260"/>
      <c r="Z67" s="260"/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60"/>
      <c r="AQ67" s="260"/>
      <c r="AR67" s="260"/>
      <c r="AS67" s="260"/>
      <c r="AT67" s="260"/>
      <c r="AU67" s="260"/>
      <c r="AV67" s="260"/>
      <c r="AW67" s="260"/>
      <c r="AX67" s="260"/>
      <c r="AY67" s="260"/>
      <c r="AZ67" s="260"/>
      <c r="BA67" s="260"/>
      <c r="BB67" s="260"/>
      <c r="BC67" s="260"/>
      <c r="BD67" s="260"/>
      <c r="BE67" s="260"/>
      <c r="BF67" s="260"/>
      <c r="BG67" s="260"/>
      <c r="BH67" s="260"/>
      <c r="BI67" s="260"/>
      <c r="BJ67" s="260"/>
      <c r="BK67" s="260"/>
      <c r="BL67" s="260"/>
      <c r="BM67" s="260"/>
      <c r="BN67" s="260"/>
      <c r="BO67" s="260"/>
      <c r="BP67" s="260"/>
      <c r="BQ67" s="260"/>
      <c r="BR67" s="260"/>
      <c r="BS67" s="260"/>
      <c r="BT67" s="260"/>
      <c r="BU67" s="260"/>
      <c r="BV67" s="260"/>
      <c r="BW67" s="260"/>
      <c r="BX67" s="260"/>
      <c r="BY67" s="260"/>
      <c r="BZ67" s="260"/>
      <c r="CA67" s="260"/>
      <c r="CB67" s="260"/>
      <c r="CC67" s="260"/>
      <c r="CD67" s="260"/>
      <c r="CE67" s="260"/>
      <c r="CF67" s="260"/>
      <c r="CG67" s="260"/>
      <c r="CH67" s="260"/>
      <c r="CI67" s="260"/>
      <c r="CJ67" s="260"/>
      <c r="CK67" s="260"/>
      <c r="CL67" s="260"/>
    </row>
    <row r="68" spans="7:90" s="172" customFormat="1" ht="39.950000000000003" customHeight="1" x14ac:dyDescent="0.2">
      <c r="G68" s="173"/>
      <c r="K68" s="166"/>
      <c r="L68" s="166"/>
      <c r="T68" s="174"/>
      <c r="U68" s="168"/>
      <c r="V68" s="260"/>
      <c r="W68" s="260"/>
      <c r="X68" s="260"/>
      <c r="Y68" s="260"/>
      <c r="Z68" s="260"/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0"/>
      <c r="AM68" s="260"/>
      <c r="AN68" s="260"/>
      <c r="AO68" s="260"/>
      <c r="AP68" s="260"/>
      <c r="AQ68" s="260"/>
      <c r="AR68" s="260"/>
      <c r="AS68" s="260"/>
      <c r="AT68" s="260"/>
      <c r="AU68" s="260"/>
      <c r="AV68" s="260"/>
      <c r="AW68" s="260"/>
      <c r="AX68" s="260"/>
      <c r="AY68" s="260"/>
      <c r="AZ68" s="260"/>
      <c r="BA68" s="260"/>
      <c r="BB68" s="260"/>
      <c r="BC68" s="260"/>
      <c r="BD68" s="260"/>
      <c r="BE68" s="260"/>
      <c r="BF68" s="260"/>
      <c r="BG68" s="260"/>
      <c r="BH68" s="260"/>
      <c r="BI68" s="260"/>
      <c r="BJ68" s="260"/>
      <c r="BK68" s="260"/>
      <c r="BL68" s="260"/>
      <c r="BM68" s="260"/>
      <c r="BN68" s="260"/>
      <c r="BO68" s="260"/>
      <c r="BP68" s="260"/>
      <c r="BQ68" s="260"/>
      <c r="BR68" s="260"/>
      <c r="BS68" s="260"/>
      <c r="BT68" s="260"/>
      <c r="BU68" s="260"/>
      <c r="BV68" s="260"/>
      <c r="BW68" s="260"/>
      <c r="BX68" s="260"/>
      <c r="BY68" s="260"/>
      <c r="BZ68" s="260"/>
      <c r="CA68" s="260"/>
      <c r="CB68" s="260"/>
      <c r="CC68" s="260"/>
      <c r="CD68" s="260"/>
      <c r="CE68" s="260"/>
      <c r="CF68" s="260"/>
      <c r="CG68" s="260"/>
      <c r="CH68" s="260"/>
      <c r="CI68" s="260"/>
      <c r="CJ68" s="260"/>
      <c r="CK68" s="260"/>
      <c r="CL68" s="260"/>
    </row>
    <row r="69" spans="7:90" s="172" customFormat="1" ht="39.950000000000003" customHeight="1" x14ac:dyDescent="0.2">
      <c r="G69" s="173"/>
      <c r="K69" s="166"/>
      <c r="L69" s="166"/>
      <c r="T69" s="174"/>
      <c r="U69" s="168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0"/>
      <c r="BG69" s="260"/>
      <c r="BH69" s="260"/>
      <c r="BI69" s="260"/>
      <c r="BJ69" s="260"/>
      <c r="BK69" s="260"/>
      <c r="BL69" s="260"/>
      <c r="BM69" s="260"/>
      <c r="BN69" s="260"/>
      <c r="BO69" s="260"/>
      <c r="BP69" s="260"/>
      <c r="BQ69" s="260"/>
      <c r="BR69" s="260"/>
      <c r="BS69" s="260"/>
      <c r="BT69" s="260"/>
      <c r="BU69" s="260"/>
      <c r="BV69" s="260"/>
      <c r="BW69" s="260"/>
      <c r="BX69" s="260"/>
      <c r="BY69" s="260"/>
      <c r="BZ69" s="260"/>
      <c r="CA69" s="260"/>
      <c r="CB69" s="260"/>
      <c r="CC69" s="260"/>
      <c r="CD69" s="260"/>
      <c r="CE69" s="260"/>
      <c r="CF69" s="260"/>
      <c r="CG69" s="260"/>
      <c r="CH69" s="260"/>
      <c r="CI69" s="260"/>
      <c r="CJ69" s="260"/>
      <c r="CK69" s="260"/>
      <c r="CL69" s="260"/>
    </row>
    <row r="70" spans="7:90" s="172" customFormat="1" ht="39.950000000000003" customHeight="1" x14ac:dyDescent="0.2">
      <c r="G70" s="173"/>
      <c r="K70" s="166"/>
      <c r="L70" s="166"/>
      <c r="T70" s="174"/>
      <c r="U70" s="168"/>
      <c r="V70" s="260"/>
      <c r="W70" s="260"/>
      <c r="X70" s="260"/>
      <c r="Y70" s="260"/>
      <c r="Z70" s="260"/>
      <c r="AA70" s="260"/>
      <c r="AB70" s="260"/>
      <c r="AC70" s="260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60"/>
      <c r="AO70" s="260"/>
      <c r="AP70" s="260"/>
      <c r="AQ70" s="260"/>
      <c r="AR70" s="260"/>
      <c r="AS70" s="260"/>
      <c r="AT70" s="260"/>
      <c r="AU70" s="260"/>
      <c r="AV70" s="260"/>
      <c r="AW70" s="260"/>
      <c r="AX70" s="260"/>
      <c r="AY70" s="260"/>
      <c r="AZ70" s="260"/>
      <c r="BA70" s="260"/>
      <c r="BB70" s="260"/>
      <c r="BC70" s="260"/>
      <c r="BD70" s="260"/>
      <c r="BE70" s="260"/>
      <c r="BF70" s="260"/>
      <c r="BG70" s="260"/>
      <c r="BH70" s="260"/>
      <c r="BI70" s="260"/>
      <c r="BJ70" s="260"/>
      <c r="BK70" s="260"/>
      <c r="BL70" s="260"/>
      <c r="BM70" s="260"/>
      <c r="BN70" s="260"/>
      <c r="BO70" s="260"/>
      <c r="BP70" s="260"/>
      <c r="BQ70" s="260"/>
      <c r="BR70" s="260"/>
      <c r="BS70" s="260"/>
      <c r="BT70" s="260"/>
      <c r="BU70" s="260"/>
      <c r="BV70" s="260"/>
      <c r="BW70" s="260"/>
      <c r="BX70" s="260"/>
      <c r="BY70" s="260"/>
      <c r="BZ70" s="260"/>
      <c r="CA70" s="260"/>
      <c r="CB70" s="260"/>
      <c r="CC70" s="260"/>
      <c r="CD70" s="260"/>
      <c r="CE70" s="260"/>
      <c r="CF70" s="260"/>
      <c r="CG70" s="260"/>
      <c r="CH70" s="260"/>
      <c r="CI70" s="260"/>
      <c r="CJ70" s="260"/>
      <c r="CK70" s="260"/>
      <c r="CL70" s="260"/>
    </row>
    <row r="71" spans="7:90" s="172" customFormat="1" ht="39.950000000000003" customHeight="1" x14ac:dyDescent="0.2">
      <c r="G71" s="173"/>
      <c r="K71" s="166"/>
      <c r="L71" s="166"/>
      <c r="T71" s="174"/>
      <c r="U71" s="168"/>
      <c r="V71" s="260"/>
      <c r="W71" s="260"/>
      <c r="X71" s="260"/>
      <c r="Y71" s="260"/>
      <c r="Z71" s="260"/>
      <c r="AA71" s="260"/>
      <c r="AB71" s="260"/>
      <c r="AC71" s="260"/>
      <c r="AD71" s="260"/>
      <c r="AE71" s="260"/>
      <c r="AF71" s="260"/>
      <c r="AG71" s="260"/>
      <c r="AH71" s="260"/>
      <c r="AI71" s="260"/>
      <c r="AJ71" s="260"/>
      <c r="AK71" s="260"/>
      <c r="AL71" s="260"/>
      <c r="AM71" s="260"/>
      <c r="AN71" s="260"/>
      <c r="AO71" s="260"/>
      <c r="AP71" s="260"/>
      <c r="AQ71" s="260"/>
      <c r="AR71" s="260"/>
      <c r="AS71" s="260"/>
      <c r="AT71" s="260"/>
      <c r="AU71" s="260"/>
      <c r="AV71" s="260"/>
      <c r="AW71" s="260"/>
      <c r="AX71" s="260"/>
      <c r="AY71" s="260"/>
      <c r="AZ71" s="260"/>
      <c r="BA71" s="260"/>
      <c r="BB71" s="260"/>
      <c r="BC71" s="260"/>
      <c r="BD71" s="260"/>
      <c r="BE71" s="260"/>
      <c r="BF71" s="260"/>
      <c r="BG71" s="260"/>
      <c r="BH71" s="260"/>
      <c r="BI71" s="260"/>
      <c r="BJ71" s="260"/>
      <c r="BK71" s="260"/>
      <c r="BL71" s="260"/>
      <c r="BM71" s="260"/>
      <c r="BN71" s="260"/>
      <c r="BO71" s="260"/>
      <c r="BP71" s="260"/>
      <c r="BQ71" s="260"/>
      <c r="BR71" s="260"/>
      <c r="BS71" s="260"/>
      <c r="BT71" s="260"/>
      <c r="BU71" s="260"/>
      <c r="BV71" s="260"/>
      <c r="BW71" s="260"/>
      <c r="BX71" s="260"/>
      <c r="BY71" s="260"/>
      <c r="BZ71" s="260"/>
      <c r="CA71" s="260"/>
      <c r="CB71" s="260"/>
      <c r="CC71" s="260"/>
      <c r="CD71" s="260"/>
      <c r="CE71" s="260"/>
      <c r="CF71" s="260"/>
      <c r="CG71" s="260"/>
      <c r="CH71" s="260"/>
      <c r="CI71" s="260"/>
      <c r="CJ71" s="260"/>
      <c r="CK71" s="260"/>
      <c r="CL71" s="260"/>
    </row>
    <row r="72" spans="7:90" s="172" customFormat="1" ht="39.950000000000003" customHeight="1" x14ac:dyDescent="0.2">
      <c r="G72" s="173"/>
      <c r="K72" s="166"/>
      <c r="L72" s="166"/>
      <c r="T72" s="174"/>
      <c r="U72" s="168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0"/>
      <c r="BG72" s="260"/>
      <c r="BH72" s="260"/>
      <c r="BI72" s="260"/>
      <c r="BJ72" s="260"/>
      <c r="BK72" s="260"/>
      <c r="BL72" s="260"/>
      <c r="BM72" s="260"/>
      <c r="BN72" s="260"/>
      <c r="BO72" s="260"/>
      <c r="BP72" s="260"/>
      <c r="BQ72" s="260"/>
      <c r="BR72" s="260"/>
      <c r="BS72" s="260"/>
      <c r="BT72" s="260"/>
      <c r="BU72" s="260"/>
      <c r="BV72" s="260"/>
      <c r="BW72" s="260"/>
      <c r="BX72" s="260"/>
      <c r="BY72" s="260"/>
      <c r="BZ72" s="260"/>
      <c r="CA72" s="260"/>
      <c r="CB72" s="260"/>
      <c r="CC72" s="260"/>
      <c r="CD72" s="260"/>
      <c r="CE72" s="260"/>
      <c r="CF72" s="260"/>
      <c r="CG72" s="260"/>
      <c r="CH72" s="260"/>
      <c r="CI72" s="260"/>
      <c r="CJ72" s="260"/>
      <c r="CK72" s="260"/>
      <c r="CL72" s="260"/>
    </row>
    <row r="73" spans="7:90" s="172" customFormat="1" ht="39.950000000000003" customHeight="1" x14ac:dyDescent="0.2">
      <c r="G73" s="173"/>
      <c r="K73" s="166"/>
      <c r="L73" s="166"/>
      <c r="T73" s="174"/>
      <c r="U73" s="168"/>
      <c r="V73" s="260"/>
      <c r="W73" s="260"/>
      <c r="X73" s="260"/>
      <c r="Y73" s="260"/>
      <c r="Z73" s="260"/>
      <c r="AA73" s="260"/>
      <c r="AB73" s="260"/>
      <c r="AC73" s="260"/>
      <c r="AD73" s="260"/>
      <c r="AE73" s="260"/>
      <c r="AF73" s="260"/>
      <c r="AG73" s="260"/>
      <c r="AH73" s="260"/>
      <c r="AI73" s="260"/>
      <c r="AJ73" s="260"/>
      <c r="AK73" s="260"/>
      <c r="AL73" s="260"/>
      <c r="AM73" s="260"/>
      <c r="AN73" s="260"/>
      <c r="AO73" s="260"/>
      <c r="AP73" s="260"/>
      <c r="AQ73" s="260"/>
      <c r="AR73" s="260"/>
      <c r="AS73" s="260"/>
      <c r="AT73" s="260"/>
      <c r="AU73" s="260"/>
      <c r="AV73" s="260"/>
      <c r="AW73" s="260"/>
      <c r="AX73" s="260"/>
      <c r="AY73" s="260"/>
      <c r="AZ73" s="260"/>
      <c r="BA73" s="260"/>
      <c r="BB73" s="260"/>
      <c r="BC73" s="260"/>
      <c r="BD73" s="260"/>
      <c r="BE73" s="260"/>
      <c r="BF73" s="260"/>
      <c r="BG73" s="260"/>
      <c r="BH73" s="260"/>
      <c r="BI73" s="260"/>
      <c r="BJ73" s="260"/>
      <c r="BK73" s="260"/>
      <c r="BL73" s="260"/>
      <c r="BM73" s="260"/>
      <c r="BN73" s="260"/>
      <c r="BO73" s="260"/>
      <c r="BP73" s="260"/>
      <c r="BQ73" s="260"/>
      <c r="BR73" s="260"/>
      <c r="BS73" s="260"/>
      <c r="BT73" s="260"/>
      <c r="BU73" s="260"/>
      <c r="BV73" s="260"/>
      <c r="BW73" s="260"/>
      <c r="BX73" s="260"/>
      <c r="BY73" s="260"/>
      <c r="BZ73" s="260"/>
      <c r="CA73" s="260"/>
      <c r="CB73" s="260"/>
      <c r="CC73" s="260"/>
      <c r="CD73" s="260"/>
      <c r="CE73" s="260"/>
      <c r="CF73" s="260"/>
      <c r="CG73" s="260"/>
      <c r="CH73" s="260"/>
      <c r="CI73" s="260"/>
      <c r="CJ73" s="260"/>
      <c r="CK73" s="260"/>
      <c r="CL73" s="260"/>
    </row>
    <row r="74" spans="7:90" s="172" customFormat="1" ht="39.950000000000003" customHeight="1" x14ac:dyDescent="0.2">
      <c r="G74" s="173"/>
      <c r="K74" s="166"/>
      <c r="L74" s="166"/>
      <c r="T74" s="174"/>
      <c r="U74" s="168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0"/>
      <c r="BG74" s="260"/>
      <c r="BH74" s="260"/>
      <c r="BI74" s="260"/>
      <c r="BJ74" s="260"/>
      <c r="BK74" s="260"/>
      <c r="BL74" s="260"/>
      <c r="BM74" s="260"/>
      <c r="BN74" s="260"/>
      <c r="BO74" s="260"/>
      <c r="BP74" s="260"/>
      <c r="BQ74" s="260"/>
      <c r="BR74" s="260"/>
      <c r="BS74" s="260"/>
      <c r="BT74" s="260"/>
      <c r="BU74" s="260"/>
      <c r="BV74" s="260"/>
      <c r="BW74" s="260"/>
      <c r="BX74" s="260"/>
      <c r="BY74" s="260"/>
      <c r="BZ74" s="260"/>
      <c r="CA74" s="260"/>
      <c r="CB74" s="260"/>
      <c r="CC74" s="260"/>
      <c r="CD74" s="260"/>
      <c r="CE74" s="260"/>
      <c r="CF74" s="260"/>
      <c r="CG74" s="260"/>
      <c r="CH74" s="260"/>
      <c r="CI74" s="260"/>
      <c r="CJ74" s="260"/>
      <c r="CK74" s="260"/>
      <c r="CL74" s="260"/>
    </row>
    <row r="75" spans="7:90" s="172" customFormat="1" ht="39.950000000000003" customHeight="1" x14ac:dyDescent="0.2">
      <c r="G75" s="173"/>
      <c r="K75" s="166"/>
      <c r="L75" s="166"/>
      <c r="T75" s="174"/>
      <c r="U75" s="168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0"/>
      <c r="BG75" s="260"/>
      <c r="BH75" s="260"/>
      <c r="BI75" s="260"/>
      <c r="BJ75" s="260"/>
      <c r="BK75" s="260"/>
      <c r="BL75" s="260"/>
      <c r="BM75" s="260"/>
      <c r="BN75" s="260"/>
      <c r="BO75" s="260"/>
      <c r="BP75" s="260"/>
      <c r="BQ75" s="260"/>
      <c r="BR75" s="260"/>
      <c r="BS75" s="260"/>
      <c r="BT75" s="260"/>
      <c r="BU75" s="260"/>
      <c r="BV75" s="260"/>
      <c r="BW75" s="260"/>
      <c r="BX75" s="260"/>
      <c r="BY75" s="260"/>
      <c r="BZ75" s="260"/>
      <c r="CA75" s="260"/>
      <c r="CB75" s="260"/>
      <c r="CC75" s="260"/>
      <c r="CD75" s="260"/>
      <c r="CE75" s="260"/>
      <c r="CF75" s="260"/>
      <c r="CG75" s="260"/>
      <c r="CH75" s="260"/>
      <c r="CI75" s="260"/>
      <c r="CJ75" s="260"/>
      <c r="CK75" s="260"/>
      <c r="CL75" s="260"/>
    </row>
    <row r="76" spans="7:90" s="172" customFormat="1" ht="39.950000000000003" customHeight="1" x14ac:dyDescent="0.2">
      <c r="G76" s="173"/>
      <c r="K76" s="166"/>
      <c r="L76" s="166"/>
      <c r="T76" s="174"/>
      <c r="U76" s="168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0"/>
      <c r="BG76" s="260"/>
      <c r="BH76" s="260"/>
      <c r="BI76" s="260"/>
      <c r="BJ76" s="260"/>
      <c r="BK76" s="260"/>
      <c r="BL76" s="260"/>
      <c r="BM76" s="260"/>
      <c r="BN76" s="260"/>
      <c r="BO76" s="260"/>
      <c r="BP76" s="260"/>
      <c r="BQ76" s="260"/>
      <c r="BR76" s="260"/>
      <c r="BS76" s="260"/>
      <c r="BT76" s="260"/>
      <c r="BU76" s="260"/>
      <c r="BV76" s="260"/>
      <c r="BW76" s="260"/>
      <c r="BX76" s="260"/>
      <c r="BY76" s="260"/>
      <c r="BZ76" s="260"/>
      <c r="CA76" s="260"/>
      <c r="CB76" s="260"/>
      <c r="CC76" s="260"/>
      <c r="CD76" s="260"/>
      <c r="CE76" s="260"/>
      <c r="CF76" s="260"/>
      <c r="CG76" s="260"/>
      <c r="CH76" s="260"/>
      <c r="CI76" s="260"/>
      <c r="CJ76" s="260"/>
      <c r="CK76" s="260"/>
      <c r="CL76" s="260"/>
    </row>
    <row r="77" spans="7:90" s="172" customFormat="1" ht="39.950000000000003" customHeight="1" x14ac:dyDescent="0.2">
      <c r="G77" s="173"/>
      <c r="K77" s="166"/>
      <c r="L77" s="166"/>
      <c r="T77" s="174"/>
      <c r="U77" s="168"/>
      <c r="V77" s="260"/>
      <c r="W77" s="260"/>
      <c r="X77" s="260"/>
      <c r="Y77" s="260"/>
      <c r="Z77" s="260"/>
      <c r="AA77" s="260"/>
      <c r="AB77" s="260"/>
      <c r="AC77" s="260"/>
      <c r="AD77" s="260"/>
      <c r="AE77" s="260"/>
      <c r="AF77" s="260"/>
      <c r="AG77" s="260"/>
      <c r="AH77" s="260"/>
      <c r="AI77" s="260"/>
      <c r="AJ77" s="260"/>
      <c r="AK77" s="260"/>
      <c r="AL77" s="260"/>
      <c r="AM77" s="260"/>
      <c r="AN77" s="260"/>
      <c r="AO77" s="260"/>
      <c r="AP77" s="260"/>
      <c r="AQ77" s="260"/>
      <c r="AR77" s="260"/>
      <c r="AS77" s="260"/>
      <c r="AT77" s="260"/>
      <c r="AU77" s="260"/>
      <c r="AV77" s="260"/>
      <c r="AW77" s="260"/>
      <c r="AX77" s="260"/>
      <c r="AY77" s="260"/>
      <c r="AZ77" s="260"/>
      <c r="BA77" s="260"/>
      <c r="BB77" s="260"/>
      <c r="BC77" s="260"/>
      <c r="BD77" s="260"/>
      <c r="BE77" s="260"/>
      <c r="BF77" s="260"/>
      <c r="BG77" s="260"/>
      <c r="BH77" s="260"/>
      <c r="BI77" s="260"/>
      <c r="BJ77" s="260"/>
      <c r="BK77" s="260"/>
      <c r="BL77" s="260"/>
      <c r="BM77" s="260"/>
      <c r="BN77" s="260"/>
      <c r="BO77" s="260"/>
      <c r="BP77" s="260"/>
      <c r="BQ77" s="260"/>
      <c r="BR77" s="260"/>
      <c r="BS77" s="260"/>
      <c r="BT77" s="260"/>
      <c r="BU77" s="260"/>
      <c r="BV77" s="260"/>
      <c r="BW77" s="260"/>
      <c r="BX77" s="260"/>
      <c r="BY77" s="260"/>
      <c r="BZ77" s="260"/>
      <c r="CA77" s="260"/>
      <c r="CB77" s="260"/>
      <c r="CC77" s="260"/>
      <c r="CD77" s="260"/>
      <c r="CE77" s="260"/>
      <c r="CF77" s="260"/>
      <c r="CG77" s="260"/>
      <c r="CH77" s="260"/>
      <c r="CI77" s="260"/>
      <c r="CJ77" s="260"/>
      <c r="CK77" s="260"/>
      <c r="CL77" s="260"/>
    </row>
    <row r="78" spans="7:90" s="172" customFormat="1" ht="39.950000000000003" customHeight="1" x14ac:dyDescent="0.2">
      <c r="G78" s="173"/>
      <c r="K78" s="166"/>
      <c r="L78" s="166"/>
      <c r="T78" s="174"/>
      <c r="U78" s="168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0"/>
      <c r="BG78" s="260"/>
      <c r="BH78" s="260"/>
      <c r="BI78" s="260"/>
      <c r="BJ78" s="260"/>
      <c r="BK78" s="260"/>
      <c r="BL78" s="260"/>
      <c r="BM78" s="260"/>
      <c r="BN78" s="260"/>
      <c r="BO78" s="260"/>
      <c r="BP78" s="260"/>
      <c r="BQ78" s="260"/>
      <c r="BR78" s="260"/>
      <c r="BS78" s="260"/>
      <c r="BT78" s="260"/>
      <c r="BU78" s="260"/>
      <c r="BV78" s="260"/>
      <c r="BW78" s="260"/>
      <c r="BX78" s="260"/>
      <c r="BY78" s="260"/>
      <c r="BZ78" s="260"/>
      <c r="CA78" s="260"/>
      <c r="CB78" s="260"/>
      <c r="CC78" s="260"/>
      <c r="CD78" s="260"/>
      <c r="CE78" s="260"/>
      <c r="CF78" s="260"/>
      <c r="CG78" s="260"/>
      <c r="CH78" s="260"/>
      <c r="CI78" s="260"/>
      <c r="CJ78" s="260"/>
      <c r="CK78" s="260"/>
      <c r="CL78" s="260"/>
    </row>
    <row r="79" spans="7:90" s="172" customFormat="1" ht="39.950000000000003" customHeight="1" x14ac:dyDescent="0.2">
      <c r="G79" s="173"/>
      <c r="K79" s="166"/>
      <c r="L79" s="166"/>
      <c r="T79" s="174"/>
      <c r="U79" s="168"/>
      <c r="V79" s="260"/>
      <c r="W79" s="260"/>
      <c r="X79" s="260"/>
      <c r="Y79" s="260"/>
      <c r="Z79" s="260"/>
      <c r="AA79" s="260"/>
      <c r="AB79" s="260"/>
      <c r="AC79" s="260"/>
      <c r="AD79" s="260"/>
      <c r="AE79" s="260"/>
      <c r="AF79" s="260"/>
      <c r="AG79" s="260"/>
      <c r="AH79" s="260"/>
      <c r="AI79" s="260"/>
      <c r="AJ79" s="260"/>
      <c r="AK79" s="260"/>
      <c r="AL79" s="260"/>
      <c r="AM79" s="260"/>
      <c r="AN79" s="260"/>
      <c r="AO79" s="260"/>
      <c r="AP79" s="260"/>
      <c r="AQ79" s="260"/>
      <c r="AR79" s="260"/>
      <c r="AS79" s="260"/>
      <c r="AT79" s="260"/>
      <c r="AU79" s="260"/>
      <c r="AV79" s="260"/>
      <c r="AW79" s="260"/>
      <c r="AX79" s="260"/>
      <c r="AY79" s="260"/>
      <c r="AZ79" s="260"/>
      <c r="BA79" s="260"/>
      <c r="BB79" s="260"/>
      <c r="BC79" s="260"/>
      <c r="BD79" s="260"/>
      <c r="BE79" s="260"/>
      <c r="BF79" s="260"/>
      <c r="BG79" s="260"/>
      <c r="BH79" s="260"/>
      <c r="BI79" s="260"/>
      <c r="BJ79" s="260"/>
      <c r="BK79" s="260"/>
      <c r="BL79" s="260"/>
      <c r="BM79" s="260"/>
      <c r="BN79" s="260"/>
      <c r="BO79" s="260"/>
      <c r="BP79" s="260"/>
      <c r="BQ79" s="260"/>
      <c r="BR79" s="260"/>
      <c r="BS79" s="260"/>
      <c r="BT79" s="260"/>
      <c r="BU79" s="260"/>
      <c r="BV79" s="260"/>
      <c r="BW79" s="260"/>
      <c r="BX79" s="260"/>
      <c r="BY79" s="260"/>
      <c r="BZ79" s="260"/>
      <c r="CA79" s="260"/>
      <c r="CB79" s="260"/>
      <c r="CC79" s="260"/>
      <c r="CD79" s="260"/>
      <c r="CE79" s="260"/>
      <c r="CF79" s="260"/>
      <c r="CG79" s="260"/>
      <c r="CH79" s="260"/>
      <c r="CI79" s="260"/>
      <c r="CJ79" s="260"/>
      <c r="CK79" s="260"/>
      <c r="CL79" s="260"/>
    </row>
    <row r="80" spans="7:90" s="172" customFormat="1" ht="39.950000000000003" customHeight="1" x14ac:dyDescent="0.2">
      <c r="G80" s="173"/>
      <c r="K80" s="166"/>
      <c r="L80" s="166"/>
      <c r="T80" s="174"/>
      <c r="U80" s="168"/>
      <c r="V80" s="260"/>
      <c r="W80" s="260"/>
      <c r="X80" s="260"/>
      <c r="Y80" s="260"/>
      <c r="Z80" s="260"/>
      <c r="AA80" s="260"/>
      <c r="AB80" s="260"/>
      <c r="AC80" s="260"/>
      <c r="AD80" s="260"/>
      <c r="AE80" s="260"/>
      <c r="AF80" s="260"/>
      <c r="AG80" s="260"/>
      <c r="AH80" s="260"/>
      <c r="AI80" s="260"/>
      <c r="AJ80" s="260"/>
      <c r="AK80" s="260"/>
      <c r="AL80" s="260"/>
      <c r="AM80" s="260"/>
      <c r="AN80" s="260"/>
      <c r="AO80" s="260"/>
      <c r="AP80" s="260"/>
      <c r="AQ80" s="260"/>
      <c r="AR80" s="260"/>
      <c r="AS80" s="260"/>
      <c r="AT80" s="260"/>
      <c r="AU80" s="260"/>
      <c r="AV80" s="260"/>
      <c r="AW80" s="260"/>
      <c r="AX80" s="260"/>
      <c r="AY80" s="260"/>
      <c r="AZ80" s="260"/>
      <c r="BA80" s="260"/>
      <c r="BB80" s="260"/>
      <c r="BC80" s="260"/>
      <c r="BD80" s="260"/>
      <c r="BE80" s="260"/>
      <c r="BF80" s="260"/>
      <c r="BG80" s="260"/>
      <c r="BH80" s="260"/>
      <c r="BI80" s="260"/>
      <c r="BJ80" s="260"/>
      <c r="BK80" s="260"/>
      <c r="BL80" s="260"/>
      <c r="BM80" s="260"/>
      <c r="BN80" s="260"/>
      <c r="BO80" s="260"/>
      <c r="BP80" s="260"/>
      <c r="BQ80" s="260"/>
      <c r="BR80" s="260"/>
      <c r="BS80" s="260"/>
      <c r="BT80" s="260"/>
      <c r="BU80" s="260"/>
      <c r="BV80" s="260"/>
      <c r="BW80" s="260"/>
      <c r="BX80" s="260"/>
      <c r="BY80" s="260"/>
      <c r="BZ80" s="260"/>
      <c r="CA80" s="260"/>
      <c r="CB80" s="260"/>
      <c r="CC80" s="260"/>
      <c r="CD80" s="260"/>
      <c r="CE80" s="260"/>
      <c r="CF80" s="260"/>
      <c r="CG80" s="260"/>
      <c r="CH80" s="260"/>
      <c r="CI80" s="260"/>
      <c r="CJ80" s="260"/>
      <c r="CK80" s="260"/>
      <c r="CL80" s="260"/>
    </row>
    <row r="81" spans="7:90" s="172" customFormat="1" ht="39.950000000000003" customHeight="1" x14ac:dyDescent="0.2">
      <c r="G81" s="173"/>
      <c r="K81" s="166"/>
      <c r="L81" s="166"/>
      <c r="T81" s="174"/>
      <c r="U81" s="168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0"/>
      <c r="BG81" s="260"/>
      <c r="BH81" s="260"/>
      <c r="BI81" s="260"/>
      <c r="BJ81" s="260"/>
      <c r="BK81" s="260"/>
      <c r="BL81" s="260"/>
      <c r="BM81" s="260"/>
      <c r="BN81" s="260"/>
      <c r="BO81" s="260"/>
      <c r="BP81" s="260"/>
      <c r="BQ81" s="260"/>
      <c r="BR81" s="260"/>
      <c r="BS81" s="260"/>
      <c r="BT81" s="260"/>
      <c r="BU81" s="260"/>
      <c r="BV81" s="260"/>
      <c r="BW81" s="260"/>
      <c r="BX81" s="260"/>
      <c r="BY81" s="260"/>
      <c r="BZ81" s="260"/>
      <c r="CA81" s="260"/>
      <c r="CB81" s="260"/>
      <c r="CC81" s="260"/>
      <c r="CD81" s="260"/>
      <c r="CE81" s="260"/>
      <c r="CF81" s="260"/>
      <c r="CG81" s="260"/>
      <c r="CH81" s="260"/>
      <c r="CI81" s="260"/>
      <c r="CJ81" s="260"/>
      <c r="CK81" s="260"/>
      <c r="CL81" s="260"/>
    </row>
    <row r="82" spans="7:90" s="172" customFormat="1" ht="39.950000000000003" customHeight="1" x14ac:dyDescent="0.2">
      <c r="G82" s="173"/>
      <c r="K82" s="166"/>
      <c r="L82" s="166"/>
      <c r="T82" s="174"/>
      <c r="U82" s="168"/>
      <c r="V82" s="260"/>
      <c r="W82" s="260"/>
      <c r="X82" s="260"/>
      <c r="Y82" s="260"/>
      <c r="Z82" s="260"/>
      <c r="AA82" s="260"/>
      <c r="AB82" s="260"/>
      <c r="AC82" s="260"/>
      <c r="AD82" s="260"/>
      <c r="AE82" s="260"/>
      <c r="AF82" s="260"/>
      <c r="AG82" s="260"/>
      <c r="AH82" s="260"/>
      <c r="AI82" s="260"/>
      <c r="AJ82" s="260"/>
      <c r="AK82" s="260"/>
      <c r="AL82" s="260"/>
      <c r="AM82" s="260"/>
      <c r="AN82" s="260"/>
      <c r="AO82" s="260"/>
      <c r="AP82" s="260"/>
      <c r="AQ82" s="260"/>
      <c r="AR82" s="260"/>
      <c r="AS82" s="260"/>
      <c r="AT82" s="260"/>
      <c r="AU82" s="260"/>
      <c r="AV82" s="260"/>
      <c r="AW82" s="260"/>
      <c r="AX82" s="260"/>
      <c r="AY82" s="260"/>
      <c r="AZ82" s="260"/>
      <c r="BA82" s="260"/>
      <c r="BB82" s="260"/>
      <c r="BC82" s="260"/>
      <c r="BD82" s="260"/>
      <c r="BE82" s="260"/>
      <c r="BF82" s="260"/>
      <c r="BG82" s="260"/>
      <c r="BH82" s="260"/>
      <c r="BI82" s="260"/>
      <c r="BJ82" s="260"/>
      <c r="BK82" s="260"/>
      <c r="BL82" s="260"/>
      <c r="BM82" s="260"/>
      <c r="BN82" s="260"/>
      <c r="BO82" s="260"/>
      <c r="BP82" s="260"/>
      <c r="BQ82" s="260"/>
      <c r="BR82" s="260"/>
      <c r="BS82" s="260"/>
      <c r="BT82" s="260"/>
      <c r="BU82" s="260"/>
      <c r="BV82" s="260"/>
      <c r="BW82" s="260"/>
      <c r="BX82" s="260"/>
      <c r="BY82" s="260"/>
      <c r="BZ82" s="260"/>
      <c r="CA82" s="260"/>
      <c r="CB82" s="260"/>
      <c r="CC82" s="260"/>
      <c r="CD82" s="260"/>
      <c r="CE82" s="260"/>
      <c r="CF82" s="260"/>
      <c r="CG82" s="260"/>
      <c r="CH82" s="260"/>
      <c r="CI82" s="260"/>
      <c r="CJ82" s="260"/>
      <c r="CK82" s="260"/>
      <c r="CL82" s="260"/>
    </row>
    <row r="83" spans="7:90" s="172" customFormat="1" ht="39.950000000000003" customHeight="1" x14ac:dyDescent="0.2">
      <c r="G83" s="173"/>
      <c r="K83" s="166"/>
      <c r="L83" s="166"/>
      <c r="T83" s="174"/>
      <c r="U83" s="168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0"/>
      <c r="BG83" s="260"/>
      <c r="BH83" s="260"/>
      <c r="BI83" s="260"/>
      <c r="BJ83" s="260"/>
      <c r="BK83" s="260"/>
      <c r="BL83" s="260"/>
      <c r="BM83" s="260"/>
      <c r="BN83" s="260"/>
      <c r="BO83" s="260"/>
      <c r="BP83" s="260"/>
      <c r="BQ83" s="260"/>
      <c r="BR83" s="260"/>
      <c r="BS83" s="260"/>
      <c r="BT83" s="260"/>
      <c r="BU83" s="260"/>
      <c r="BV83" s="260"/>
      <c r="BW83" s="260"/>
      <c r="BX83" s="260"/>
      <c r="BY83" s="260"/>
      <c r="BZ83" s="260"/>
      <c r="CA83" s="260"/>
      <c r="CB83" s="260"/>
      <c r="CC83" s="260"/>
      <c r="CD83" s="260"/>
      <c r="CE83" s="260"/>
      <c r="CF83" s="260"/>
      <c r="CG83" s="260"/>
      <c r="CH83" s="260"/>
      <c r="CI83" s="260"/>
      <c r="CJ83" s="260"/>
      <c r="CK83" s="260"/>
      <c r="CL83" s="260"/>
    </row>
    <row r="84" spans="7:90" s="172" customFormat="1" ht="39.950000000000003" customHeight="1" x14ac:dyDescent="0.2">
      <c r="G84" s="173"/>
      <c r="K84" s="166"/>
      <c r="L84" s="166"/>
      <c r="T84" s="174"/>
      <c r="U84" s="168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0"/>
      <c r="BG84" s="260"/>
      <c r="BH84" s="260"/>
      <c r="BI84" s="260"/>
      <c r="BJ84" s="260"/>
      <c r="BK84" s="260"/>
      <c r="BL84" s="260"/>
      <c r="BM84" s="260"/>
      <c r="BN84" s="260"/>
      <c r="BO84" s="260"/>
      <c r="BP84" s="260"/>
      <c r="BQ84" s="260"/>
      <c r="BR84" s="260"/>
      <c r="BS84" s="260"/>
      <c r="BT84" s="260"/>
      <c r="BU84" s="260"/>
      <c r="BV84" s="260"/>
      <c r="BW84" s="260"/>
      <c r="BX84" s="260"/>
      <c r="BY84" s="260"/>
      <c r="BZ84" s="260"/>
      <c r="CA84" s="260"/>
      <c r="CB84" s="260"/>
      <c r="CC84" s="260"/>
      <c r="CD84" s="260"/>
      <c r="CE84" s="260"/>
      <c r="CF84" s="260"/>
      <c r="CG84" s="260"/>
      <c r="CH84" s="260"/>
      <c r="CI84" s="260"/>
      <c r="CJ84" s="260"/>
      <c r="CK84" s="260"/>
      <c r="CL84" s="260"/>
    </row>
    <row r="85" spans="7:90" s="172" customFormat="1" ht="39.950000000000003" customHeight="1" x14ac:dyDescent="0.2">
      <c r="G85" s="173"/>
      <c r="K85" s="166"/>
      <c r="L85" s="166"/>
      <c r="T85" s="174"/>
      <c r="U85" s="168"/>
      <c r="V85" s="260"/>
      <c r="W85" s="260"/>
      <c r="X85" s="260"/>
      <c r="Y85" s="260"/>
      <c r="Z85" s="260"/>
      <c r="AA85" s="260"/>
      <c r="AB85" s="260"/>
      <c r="AC85" s="260"/>
      <c r="AD85" s="260"/>
      <c r="AE85" s="260"/>
      <c r="AF85" s="260"/>
      <c r="AG85" s="260"/>
      <c r="AH85" s="260"/>
      <c r="AI85" s="260"/>
      <c r="AJ85" s="260"/>
      <c r="AK85" s="260"/>
      <c r="AL85" s="260"/>
      <c r="AM85" s="260"/>
      <c r="AN85" s="260"/>
      <c r="AO85" s="260"/>
      <c r="AP85" s="260"/>
      <c r="AQ85" s="260"/>
      <c r="AR85" s="260"/>
      <c r="AS85" s="260"/>
      <c r="AT85" s="260"/>
      <c r="AU85" s="260"/>
      <c r="AV85" s="260"/>
      <c r="AW85" s="260"/>
      <c r="AX85" s="260"/>
      <c r="AY85" s="260"/>
      <c r="AZ85" s="260"/>
      <c r="BA85" s="260"/>
      <c r="BB85" s="260"/>
      <c r="BC85" s="260"/>
      <c r="BD85" s="260"/>
      <c r="BE85" s="260"/>
      <c r="BF85" s="260"/>
      <c r="BG85" s="260"/>
      <c r="BH85" s="260"/>
      <c r="BI85" s="260"/>
      <c r="BJ85" s="260"/>
      <c r="BK85" s="260"/>
      <c r="BL85" s="260"/>
      <c r="BM85" s="260"/>
      <c r="BN85" s="260"/>
      <c r="BO85" s="260"/>
      <c r="BP85" s="260"/>
      <c r="BQ85" s="260"/>
      <c r="BR85" s="260"/>
      <c r="BS85" s="260"/>
      <c r="BT85" s="260"/>
      <c r="BU85" s="260"/>
      <c r="BV85" s="260"/>
      <c r="BW85" s="260"/>
      <c r="BX85" s="260"/>
      <c r="BY85" s="260"/>
      <c r="BZ85" s="260"/>
      <c r="CA85" s="260"/>
      <c r="CB85" s="260"/>
      <c r="CC85" s="260"/>
      <c r="CD85" s="260"/>
      <c r="CE85" s="260"/>
      <c r="CF85" s="260"/>
      <c r="CG85" s="260"/>
      <c r="CH85" s="260"/>
      <c r="CI85" s="260"/>
      <c r="CJ85" s="260"/>
      <c r="CK85" s="260"/>
      <c r="CL85" s="260"/>
    </row>
    <row r="86" spans="7:90" s="172" customFormat="1" ht="39.950000000000003" customHeight="1" x14ac:dyDescent="0.2">
      <c r="G86" s="173"/>
      <c r="K86" s="166"/>
      <c r="L86" s="166"/>
      <c r="T86" s="174"/>
      <c r="U86" s="168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0"/>
      <c r="AI86" s="260"/>
      <c r="AJ86" s="260"/>
      <c r="AK86" s="260"/>
      <c r="AL86" s="260"/>
      <c r="AM86" s="260"/>
      <c r="AN86" s="260"/>
      <c r="AO86" s="260"/>
      <c r="AP86" s="260"/>
      <c r="AQ86" s="260"/>
      <c r="AR86" s="260"/>
      <c r="AS86" s="260"/>
      <c r="AT86" s="260"/>
      <c r="AU86" s="260"/>
      <c r="AV86" s="260"/>
      <c r="AW86" s="260"/>
      <c r="AX86" s="260"/>
      <c r="AY86" s="260"/>
      <c r="AZ86" s="260"/>
      <c r="BA86" s="260"/>
      <c r="BB86" s="260"/>
      <c r="BC86" s="260"/>
      <c r="BD86" s="260"/>
      <c r="BE86" s="260"/>
      <c r="BF86" s="260"/>
      <c r="BG86" s="260"/>
      <c r="BH86" s="260"/>
      <c r="BI86" s="260"/>
      <c r="BJ86" s="260"/>
      <c r="BK86" s="260"/>
      <c r="BL86" s="260"/>
      <c r="BM86" s="260"/>
      <c r="BN86" s="260"/>
      <c r="BO86" s="260"/>
      <c r="BP86" s="260"/>
      <c r="BQ86" s="260"/>
      <c r="BR86" s="260"/>
      <c r="BS86" s="260"/>
      <c r="BT86" s="260"/>
      <c r="BU86" s="260"/>
      <c r="BV86" s="260"/>
      <c r="BW86" s="260"/>
      <c r="BX86" s="260"/>
      <c r="BY86" s="260"/>
      <c r="BZ86" s="260"/>
      <c r="CA86" s="260"/>
      <c r="CB86" s="260"/>
      <c r="CC86" s="260"/>
      <c r="CD86" s="260"/>
      <c r="CE86" s="260"/>
      <c r="CF86" s="260"/>
      <c r="CG86" s="260"/>
      <c r="CH86" s="260"/>
      <c r="CI86" s="260"/>
      <c r="CJ86" s="260"/>
      <c r="CK86" s="260"/>
      <c r="CL86" s="260"/>
    </row>
    <row r="87" spans="7:90" s="172" customFormat="1" ht="39.950000000000003" customHeight="1" x14ac:dyDescent="0.2">
      <c r="G87" s="173"/>
      <c r="K87" s="166"/>
      <c r="L87" s="166"/>
      <c r="T87" s="174"/>
      <c r="U87" s="168"/>
      <c r="V87" s="260"/>
      <c r="W87" s="260"/>
      <c r="X87" s="260"/>
      <c r="Y87" s="260"/>
      <c r="Z87" s="260"/>
      <c r="AA87" s="260"/>
      <c r="AB87" s="260"/>
      <c r="AC87" s="260"/>
      <c r="AD87" s="260"/>
      <c r="AE87" s="260"/>
      <c r="AF87" s="260"/>
      <c r="AG87" s="260"/>
      <c r="AH87" s="260"/>
      <c r="AI87" s="260"/>
      <c r="AJ87" s="260"/>
      <c r="AK87" s="260"/>
      <c r="AL87" s="260"/>
      <c r="AM87" s="260"/>
      <c r="AN87" s="260"/>
      <c r="AO87" s="260"/>
      <c r="AP87" s="260"/>
      <c r="AQ87" s="260"/>
      <c r="AR87" s="260"/>
      <c r="AS87" s="260"/>
      <c r="AT87" s="260"/>
      <c r="AU87" s="260"/>
      <c r="AV87" s="260"/>
      <c r="AW87" s="260"/>
      <c r="AX87" s="260"/>
      <c r="AY87" s="260"/>
      <c r="AZ87" s="260"/>
      <c r="BA87" s="260"/>
      <c r="BB87" s="260"/>
      <c r="BC87" s="260"/>
      <c r="BD87" s="260"/>
      <c r="BE87" s="260"/>
      <c r="BF87" s="260"/>
      <c r="BG87" s="260"/>
      <c r="BH87" s="260"/>
      <c r="BI87" s="260"/>
      <c r="BJ87" s="260"/>
      <c r="BK87" s="260"/>
      <c r="BL87" s="260"/>
      <c r="BM87" s="260"/>
      <c r="BN87" s="260"/>
      <c r="BO87" s="260"/>
      <c r="BP87" s="260"/>
      <c r="BQ87" s="260"/>
      <c r="BR87" s="260"/>
      <c r="BS87" s="260"/>
      <c r="BT87" s="260"/>
      <c r="BU87" s="260"/>
      <c r="BV87" s="260"/>
      <c r="BW87" s="260"/>
      <c r="BX87" s="260"/>
      <c r="BY87" s="260"/>
      <c r="BZ87" s="260"/>
      <c r="CA87" s="260"/>
      <c r="CB87" s="260"/>
      <c r="CC87" s="260"/>
      <c r="CD87" s="260"/>
      <c r="CE87" s="260"/>
      <c r="CF87" s="260"/>
      <c r="CG87" s="260"/>
      <c r="CH87" s="260"/>
      <c r="CI87" s="260"/>
      <c r="CJ87" s="260"/>
      <c r="CK87" s="260"/>
      <c r="CL87" s="260"/>
    </row>
    <row r="88" spans="7:90" s="172" customFormat="1" ht="39.950000000000003" customHeight="1" x14ac:dyDescent="0.2">
      <c r="G88" s="173"/>
      <c r="K88" s="166"/>
      <c r="L88" s="166"/>
      <c r="T88" s="174"/>
      <c r="U88" s="168"/>
      <c r="V88" s="260"/>
      <c r="W88" s="260"/>
      <c r="X88" s="260"/>
      <c r="Y88" s="260"/>
      <c r="Z88" s="260"/>
      <c r="AA88" s="260"/>
      <c r="AB88" s="260"/>
      <c r="AC88" s="260"/>
      <c r="AD88" s="260"/>
      <c r="AE88" s="260"/>
      <c r="AF88" s="260"/>
      <c r="AG88" s="260"/>
      <c r="AH88" s="260"/>
      <c r="AI88" s="260"/>
      <c r="AJ88" s="260"/>
      <c r="AK88" s="260"/>
      <c r="AL88" s="260"/>
      <c r="AM88" s="260"/>
      <c r="AN88" s="260"/>
      <c r="AO88" s="260"/>
      <c r="AP88" s="260"/>
      <c r="AQ88" s="260"/>
      <c r="AR88" s="260"/>
      <c r="AS88" s="260"/>
      <c r="AT88" s="260"/>
      <c r="AU88" s="260"/>
      <c r="AV88" s="260"/>
      <c r="AW88" s="260"/>
      <c r="AX88" s="260"/>
      <c r="AY88" s="260"/>
      <c r="AZ88" s="260"/>
      <c r="BA88" s="260"/>
      <c r="BB88" s="260"/>
      <c r="BC88" s="260"/>
      <c r="BD88" s="260"/>
      <c r="BE88" s="260"/>
      <c r="BF88" s="260"/>
      <c r="BG88" s="260"/>
      <c r="BH88" s="260"/>
      <c r="BI88" s="260"/>
      <c r="BJ88" s="260"/>
      <c r="BK88" s="260"/>
      <c r="BL88" s="260"/>
      <c r="BM88" s="260"/>
      <c r="BN88" s="260"/>
      <c r="BO88" s="260"/>
      <c r="BP88" s="260"/>
      <c r="BQ88" s="260"/>
      <c r="BR88" s="260"/>
      <c r="BS88" s="260"/>
      <c r="BT88" s="260"/>
      <c r="BU88" s="260"/>
      <c r="BV88" s="260"/>
      <c r="BW88" s="260"/>
      <c r="BX88" s="260"/>
      <c r="BY88" s="260"/>
      <c r="BZ88" s="260"/>
      <c r="CA88" s="260"/>
      <c r="CB88" s="260"/>
      <c r="CC88" s="260"/>
      <c r="CD88" s="260"/>
      <c r="CE88" s="260"/>
      <c r="CF88" s="260"/>
      <c r="CG88" s="260"/>
      <c r="CH88" s="260"/>
      <c r="CI88" s="260"/>
      <c r="CJ88" s="260"/>
      <c r="CK88" s="260"/>
      <c r="CL88" s="260"/>
    </row>
    <row r="89" spans="7:90" s="172" customFormat="1" ht="39.950000000000003" customHeight="1" x14ac:dyDescent="0.2">
      <c r="G89" s="173"/>
      <c r="K89" s="166"/>
      <c r="L89" s="166"/>
      <c r="T89" s="174"/>
      <c r="U89" s="168"/>
      <c r="V89" s="260"/>
      <c r="W89" s="260"/>
      <c r="X89" s="260"/>
      <c r="Y89" s="260"/>
      <c r="Z89" s="260"/>
      <c r="AA89" s="260"/>
      <c r="AB89" s="260"/>
      <c r="AC89" s="260"/>
      <c r="AD89" s="260"/>
      <c r="AE89" s="260"/>
      <c r="AF89" s="260"/>
      <c r="AG89" s="260"/>
      <c r="AH89" s="260"/>
      <c r="AI89" s="260"/>
      <c r="AJ89" s="260"/>
      <c r="AK89" s="260"/>
      <c r="AL89" s="260"/>
      <c r="AM89" s="260"/>
      <c r="AN89" s="260"/>
      <c r="AO89" s="260"/>
      <c r="AP89" s="260"/>
      <c r="AQ89" s="260"/>
      <c r="AR89" s="260"/>
      <c r="AS89" s="260"/>
      <c r="AT89" s="260"/>
      <c r="AU89" s="260"/>
      <c r="AV89" s="260"/>
      <c r="AW89" s="260"/>
      <c r="AX89" s="260"/>
      <c r="AY89" s="260"/>
      <c r="AZ89" s="260"/>
      <c r="BA89" s="260"/>
      <c r="BB89" s="260"/>
      <c r="BC89" s="260"/>
      <c r="BD89" s="260"/>
      <c r="BE89" s="260"/>
      <c r="BF89" s="260"/>
      <c r="BG89" s="260"/>
      <c r="BH89" s="260"/>
      <c r="BI89" s="260"/>
      <c r="BJ89" s="260"/>
      <c r="BK89" s="260"/>
      <c r="BL89" s="260"/>
      <c r="BM89" s="260"/>
      <c r="BN89" s="260"/>
      <c r="BO89" s="260"/>
      <c r="BP89" s="260"/>
      <c r="BQ89" s="260"/>
      <c r="BR89" s="260"/>
      <c r="BS89" s="260"/>
      <c r="BT89" s="260"/>
      <c r="BU89" s="260"/>
      <c r="BV89" s="260"/>
      <c r="BW89" s="260"/>
      <c r="BX89" s="260"/>
      <c r="BY89" s="260"/>
      <c r="BZ89" s="260"/>
      <c r="CA89" s="260"/>
      <c r="CB89" s="260"/>
      <c r="CC89" s="260"/>
      <c r="CD89" s="260"/>
      <c r="CE89" s="260"/>
      <c r="CF89" s="260"/>
      <c r="CG89" s="260"/>
      <c r="CH89" s="260"/>
      <c r="CI89" s="260"/>
      <c r="CJ89" s="260"/>
      <c r="CK89" s="260"/>
      <c r="CL89" s="260"/>
    </row>
    <row r="90" spans="7:90" s="172" customFormat="1" ht="39.950000000000003" customHeight="1" x14ac:dyDescent="0.2">
      <c r="G90" s="173"/>
      <c r="K90" s="166"/>
      <c r="L90" s="166"/>
      <c r="T90" s="174"/>
      <c r="U90" s="168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260"/>
      <c r="AH90" s="260"/>
      <c r="AI90" s="260"/>
      <c r="AJ90" s="260"/>
      <c r="AK90" s="260"/>
      <c r="AL90" s="260"/>
      <c r="AM90" s="260"/>
      <c r="AN90" s="260"/>
      <c r="AO90" s="260"/>
      <c r="AP90" s="260"/>
      <c r="AQ90" s="260"/>
      <c r="AR90" s="260"/>
      <c r="AS90" s="260"/>
      <c r="AT90" s="260"/>
      <c r="AU90" s="260"/>
      <c r="AV90" s="260"/>
      <c r="AW90" s="260"/>
      <c r="AX90" s="260"/>
      <c r="AY90" s="260"/>
      <c r="AZ90" s="260"/>
      <c r="BA90" s="260"/>
      <c r="BB90" s="260"/>
      <c r="BC90" s="260"/>
      <c r="BD90" s="260"/>
      <c r="BE90" s="260"/>
      <c r="BF90" s="260"/>
      <c r="BG90" s="260"/>
      <c r="BH90" s="260"/>
      <c r="BI90" s="260"/>
      <c r="BJ90" s="260"/>
      <c r="BK90" s="260"/>
      <c r="BL90" s="260"/>
      <c r="BM90" s="260"/>
      <c r="BN90" s="260"/>
      <c r="BO90" s="260"/>
      <c r="BP90" s="260"/>
      <c r="BQ90" s="260"/>
      <c r="BR90" s="260"/>
      <c r="BS90" s="260"/>
      <c r="BT90" s="260"/>
      <c r="BU90" s="260"/>
      <c r="BV90" s="260"/>
      <c r="BW90" s="260"/>
      <c r="BX90" s="260"/>
      <c r="BY90" s="260"/>
      <c r="BZ90" s="260"/>
      <c r="CA90" s="260"/>
      <c r="CB90" s="260"/>
      <c r="CC90" s="260"/>
      <c r="CD90" s="260"/>
      <c r="CE90" s="260"/>
      <c r="CF90" s="260"/>
      <c r="CG90" s="260"/>
      <c r="CH90" s="260"/>
      <c r="CI90" s="260"/>
      <c r="CJ90" s="260"/>
      <c r="CK90" s="260"/>
      <c r="CL90" s="260"/>
    </row>
    <row r="91" spans="7:90" s="172" customFormat="1" ht="39.950000000000003" customHeight="1" x14ac:dyDescent="0.2">
      <c r="G91" s="173"/>
      <c r="K91" s="166"/>
      <c r="L91" s="166"/>
      <c r="T91" s="174"/>
      <c r="U91" s="168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60"/>
      <c r="AI91" s="260"/>
      <c r="AJ91" s="260"/>
      <c r="AK91" s="260"/>
      <c r="AL91" s="260"/>
      <c r="AM91" s="260"/>
      <c r="AN91" s="260"/>
      <c r="AO91" s="260"/>
      <c r="AP91" s="260"/>
      <c r="AQ91" s="260"/>
      <c r="AR91" s="260"/>
      <c r="AS91" s="260"/>
      <c r="AT91" s="260"/>
      <c r="AU91" s="260"/>
      <c r="AV91" s="260"/>
      <c r="AW91" s="260"/>
      <c r="AX91" s="260"/>
      <c r="AY91" s="260"/>
      <c r="AZ91" s="260"/>
      <c r="BA91" s="260"/>
      <c r="BB91" s="260"/>
      <c r="BC91" s="260"/>
      <c r="BD91" s="260"/>
      <c r="BE91" s="260"/>
      <c r="BF91" s="260"/>
      <c r="BG91" s="260"/>
      <c r="BH91" s="260"/>
      <c r="BI91" s="260"/>
      <c r="BJ91" s="260"/>
      <c r="BK91" s="260"/>
      <c r="BL91" s="260"/>
      <c r="BM91" s="260"/>
      <c r="BN91" s="260"/>
      <c r="BO91" s="260"/>
      <c r="BP91" s="260"/>
      <c r="BQ91" s="260"/>
      <c r="BR91" s="260"/>
      <c r="BS91" s="260"/>
      <c r="BT91" s="260"/>
      <c r="BU91" s="260"/>
      <c r="BV91" s="260"/>
      <c r="BW91" s="260"/>
      <c r="BX91" s="260"/>
      <c r="BY91" s="260"/>
      <c r="BZ91" s="260"/>
      <c r="CA91" s="260"/>
      <c r="CB91" s="260"/>
      <c r="CC91" s="260"/>
      <c r="CD91" s="260"/>
      <c r="CE91" s="260"/>
      <c r="CF91" s="260"/>
      <c r="CG91" s="260"/>
      <c r="CH91" s="260"/>
      <c r="CI91" s="260"/>
      <c r="CJ91" s="260"/>
      <c r="CK91" s="260"/>
      <c r="CL91" s="260"/>
    </row>
    <row r="92" spans="7:90" s="172" customFormat="1" ht="39.950000000000003" customHeight="1" x14ac:dyDescent="0.2">
      <c r="G92" s="173"/>
      <c r="K92" s="166"/>
      <c r="L92" s="166"/>
      <c r="T92" s="174"/>
      <c r="U92" s="168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260"/>
      <c r="AH92" s="260"/>
      <c r="AI92" s="260"/>
      <c r="AJ92" s="260"/>
      <c r="AK92" s="260"/>
      <c r="AL92" s="260"/>
      <c r="AM92" s="260"/>
      <c r="AN92" s="260"/>
      <c r="AO92" s="260"/>
      <c r="AP92" s="260"/>
      <c r="AQ92" s="260"/>
      <c r="AR92" s="260"/>
      <c r="AS92" s="260"/>
      <c r="AT92" s="260"/>
      <c r="AU92" s="260"/>
      <c r="AV92" s="260"/>
      <c r="AW92" s="260"/>
      <c r="AX92" s="260"/>
      <c r="AY92" s="260"/>
      <c r="AZ92" s="260"/>
      <c r="BA92" s="260"/>
      <c r="BB92" s="260"/>
      <c r="BC92" s="260"/>
      <c r="BD92" s="260"/>
      <c r="BE92" s="260"/>
      <c r="BF92" s="260"/>
      <c r="BG92" s="260"/>
      <c r="BH92" s="260"/>
      <c r="BI92" s="260"/>
      <c r="BJ92" s="260"/>
      <c r="BK92" s="260"/>
      <c r="BL92" s="260"/>
      <c r="BM92" s="260"/>
      <c r="BN92" s="260"/>
      <c r="BO92" s="260"/>
      <c r="BP92" s="260"/>
      <c r="BQ92" s="260"/>
      <c r="BR92" s="260"/>
      <c r="BS92" s="260"/>
      <c r="BT92" s="260"/>
      <c r="BU92" s="260"/>
      <c r="BV92" s="260"/>
      <c r="BW92" s="260"/>
      <c r="BX92" s="260"/>
      <c r="BY92" s="260"/>
      <c r="BZ92" s="260"/>
      <c r="CA92" s="260"/>
      <c r="CB92" s="260"/>
      <c r="CC92" s="260"/>
      <c r="CD92" s="260"/>
      <c r="CE92" s="260"/>
      <c r="CF92" s="260"/>
      <c r="CG92" s="260"/>
      <c r="CH92" s="260"/>
      <c r="CI92" s="260"/>
      <c r="CJ92" s="260"/>
      <c r="CK92" s="260"/>
      <c r="CL92" s="260"/>
    </row>
    <row r="93" spans="7:90" s="172" customFormat="1" ht="39.950000000000003" customHeight="1" x14ac:dyDescent="0.2">
      <c r="G93" s="173"/>
      <c r="K93" s="166"/>
      <c r="L93" s="166"/>
      <c r="T93" s="174"/>
      <c r="U93" s="168"/>
      <c r="V93" s="260"/>
      <c r="W93" s="260"/>
      <c r="X93" s="260"/>
      <c r="Y93" s="260"/>
      <c r="Z93" s="260"/>
      <c r="AA93" s="260"/>
      <c r="AB93" s="260"/>
      <c r="AC93" s="260"/>
      <c r="AD93" s="260"/>
      <c r="AE93" s="260"/>
      <c r="AF93" s="260"/>
      <c r="AG93" s="260"/>
      <c r="AH93" s="260"/>
      <c r="AI93" s="260"/>
      <c r="AJ93" s="260"/>
      <c r="AK93" s="260"/>
      <c r="AL93" s="260"/>
      <c r="AM93" s="260"/>
      <c r="AN93" s="260"/>
      <c r="AO93" s="260"/>
      <c r="AP93" s="260"/>
      <c r="AQ93" s="260"/>
      <c r="AR93" s="260"/>
      <c r="AS93" s="260"/>
      <c r="AT93" s="260"/>
      <c r="AU93" s="260"/>
      <c r="AV93" s="260"/>
      <c r="AW93" s="260"/>
      <c r="AX93" s="260"/>
      <c r="AY93" s="260"/>
      <c r="AZ93" s="260"/>
      <c r="BA93" s="260"/>
      <c r="BB93" s="260"/>
      <c r="BC93" s="260"/>
      <c r="BD93" s="260"/>
      <c r="BE93" s="260"/>
      <c r="BF93" s="260"/>
      <c r="BG93" s="260"/>
      <c r="BH93" s="260"/>
      <c r="BI93" s="260"/>
      <c r="BJ93" s="260"/>
      <c r="BK93" s="260"/>
      <c r="BL93" s="260"/>
      <c r="BM93" s="260"/>
      <c r="BN93" s="260"/>
      <c r="BO93" s="260"/>
      <c r="BP93" s="260"/>
      <c r="BQ93" s="260"/>
      <c r="BR93" s="260"/>
      <c r="BS93" s="260"/>
      <c r="BT93" s="260"/>
      <c r="BU93" s="260"/>
      <c r="BV93" s="260"/>
      <c r="BW93" s="260"/>
      <c r="BX93" s="260"/>
      <c r="BY93" s="260"/>
      <c r="BZ93" s="260"/>
      <c r="CA93" s="260"/>
      <c r="CB93" s="260"/>
      <c r="CC93" s="260"/>
      <c r="CD93" s="260"/>
      <c r="CE93" s="260"/>
      <c r="CF93" s="260"/>
      <c r="CG93" s="260"/>
      <c r="CH93" s="260"/>
      <c r="CI93" s="260"/>
      <c r="CJ93" s="260"/>
      <c r="CK93" s="260"/>
      <c r="CL93" s="260"/>
    </row>
    <row r="94" spans="7:90" s="172" customFormat="1" ht="39.950000000000003" customHeight="1" x14ac:dyDescent="0.2">
      <c r="G94" s="173"/>
      <c r="K94" s="166"/>
      <c r="L94" s="166"/>
      <c r="T94" s="174"/>
      <c r="U94" s="168"/>
      <c r="V94" s="260"/>
      <c r="W94" s="260"/>
      <c r="X94" s="260"/>
      <c r="Y94" s="260"/>
      <c r="Z94" s="260"/>
      <c r="AA94" s="260"/>
      <c r="AB94" s="260"/>
      <c r="AC94" s="260"/>
      <c r="AD94" s="260"/>
      <c r="AE94" s="260"/>
      <c r="AF94" s="260"/>
      <c r="AG94" s="260"/>
      <c r="AH94" s="260"/>
      <c r="AI94" s="260"/>
      <c r="AJ94" s="260"/>
      <c r="AK94" s="260"/>
      <c r="AL94" s="260"/>
      <c r="AM94" s="260"/>
      <c r="AN94" s="260"/>
      <c r="AO94" s="260"/>
      <c r="AP94" s="260"/>
      <c r="AQ94" s="260"/>
      <c r="AR94" s="260"/>
      <c r="AS94" s="260"/>
      <c r="AT94" s="260"/>
      <c r="AU94" s="260"/>
      <c r="AV94" s="260"/>
      <c r="AW94" s="260"/>
      <c r="AX94" s="260"/>
      <c r="AY94" s="260"/>
      <c r="AZ94" s="260"/>
      <c r="BA94" s="260"/>
      <c r="BB94" s="260"/>
      <c r="BC94" s="260"/>
      <c r="BD94" s="260"/>
      <c r="BE94" s="260"/>
      <c r="BF94" s="260"/>
      <c r="BG94" s="260"/>
      <c r="BH94" s="260"/>
      <c r="BI94" s="260"/>
      <c r="BJ94" s="260"/>
      <c r="BK94" s="260"/>
      <c r="BL94" s="260"/>
      <c r="BM94" s="260"/>
      <c r="BN94" s="260"/>
      <c r="BO94" s="260"/>
      <c r="BP94" s="260"/>
      <c r="BQ94" s="260"/>
      <c r="BR94" s="260"/>
      <c r="BS94" s="260"/>
      <c r="BT94" s="260"/>
      <c r="BU94" s="260"/>
      <c r="BV94" s="260"/>
      <c r="BW94" s="260"/>
      <c r="BX94" s="260"/>
      <c r="BY94" s="260"/>
      <c r="BZ94" s="260"/>
      <c r="CA94" s="260"/>
      <c r="CB94" s="260"/>
      <c r="CC94" s="260"/>
      <c r="CD94" s="260"/>
      <c r="CE94" s="260"/>
      <c r="CF94" s="260"/>
      <c r="CG94" s="260"/>
      <c r="CH94" s="260"/>
      <c r="CI94" s="260"/>
      <c r="CJ94" s="260"/>
      <c r="CK94" s="260"/>
      <c r="CL94" s="260"/>
    </row>
    <row r="95" spans="7:90" s="172" customFormat="1" ht="39.950000000000003" customHeight="1" x14ac:dyDescent="0.2">
      <c r="G95" s="173"/>
      <c r="K95" s="166"/>
      <c r="L95" s="166"/>
      <c r="T95" s="174"/>
      <c r="U95" s="168"/>
      <c r="V95" s="260"/>
      <c r="W95" s="260"/>
      <c r="X95" s="260"/>
      <c r="Y95" s="260"/>
      <c r="Z95" s="260"/>
      <c r="AA95" s="260"/>
      <c r="AB95" s="260"/>
      <c r="AC95" s="260"/>
      <c r="AD95" s="260"/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260"/>
      <c r="AP95" s="260"/>
      <c r="AQ95" s="260"/>
      <c r="AR95" s="260"/>
      <c r="AS95" s="260"/>
      <c r="AT95" s="260"/>
      <c r="AU95" s="260"/>
      <c r="AV95" s="260"/>
      <c r="AW95" s="260"/>
      <c r="AX95" s="260"/>
      <c r="AY95" s="260"/>
      <c r="AZ95" s="260"/>
      <c r="BA95" s="260"/>
      <c r="BB95" s="260"/>
      <c r="BC95" s="260"/>
      <c r="BD95" s="260"/>
      <c r="BE95" s="260"/>
      <c r="BF95" s="260"/>
      <c r="BG95" s="260"/>
      <c r="BH95" s="260"/>
      <c r="BI95" s="260"/>
      <c r="BJ95" s="260"/>
      <c r="BK95" s="260"/>
      <c r="BL95" s="260"/>
      <c r="BM95" s="260"/>
      <c r="BN95" s="260"/>
      <c r="BO95" s="260"/>
      <c r="BP95" s="260"/>
      <c r="BQ95" s="260"/>
      <c r="BR95" s="260"/>
      <c r="BS95" s="260"/>
      <c r="BT95" s="260"/>
      <c r="BU95" s="260"/>
      <c r="BV95" s="260"/>
      <c r="BW95" s="260"/>
      <c r="BX95" s="260"/>
      <c r="BY95" s="260"/>
      <c r="BZ95" s="260"/>
      <c r="CA95" s="260"/>
      <c r="CB95" s="260"/>
      <c r="CC95" s="260"/>
      <c r="CD95" s="260"/>
      <c r="CE95" s="260"/>
      <c r="CF95" s="260"/>
      <c r="CG95" s="260"/>
      <c r="CH95" s="260"/>
      <c r="CI95" s="260"/>
      <c r="CJ95" s="260"/>
      <c r="CK95" s="260"/>
      <c r="CL95" s="260"/>
    </row>
    <row r="96" spans="7:90" s="172" customFormat="1" ht="39.950000000000003" customHeight="1" x14ac:dyDescent="0.2">
      <c r="G96" s="173"/>
      <c r="K96" s="166"/>
      <c r="L96" s="166"/>
      <c r="T96" s="174"/>
      <c r="U96" s="168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260"/>
      <c r="AH96" s="260"/>
      <c r="AI96" s="260"/>
      <c r="AJ96" s="260"/>
      <c r="AK96" s="260"/>
      <c r="AL96" s="260"/>
      <c r="AM96" s="260"/>
      <c r="AN96" s="260"/>
      <c r="AO96" s="260"/>
      <c r="AP96" s="260"/>
      <c r="AQ96" s="260"/>
      <c r="AR96" s="260"/>
      <c r="AS96" s="260"/>
      <c r="AT96" s="260"/>
      <c r="AU96" s="260"/>
      <c r="AV96" s="260"/>
      <c r="AW96" s="260"/>
      <c r="AX96" s="260"/>
      <c r="AY96" s="260"/>
      <c r="AZ96" s="260"/>
      <c r="BA96" s="260"/>
      <c r="BB96" s="260"/>
      <c r="BC96" s="260"/>
      <c r="BD96" s="260"/>
      <c r="BE96" s="260"/>
      <c r="BF96" s="260"/>
      <c r="BG96" s="260"/>
      <c r="BH96" s="260"/>
      <c r="BI96" s="260"/>
      <c r="BJ96" s="260"/>
      <c r="BK96" s="260"/>
      <c r="BL96" s="260"/>
      <c r="BM96" s="260"/>
      <c r="BN96" s="260"/>
      <c r="BO96" s="260"/>
      <c r="BP96" s="260"/>
      <c r="BQ96" s="260"/>
      <c r="BR96" s="260"/>
      <c r="BS96" s="260"/>
      <c r="BT96" s="260"/>
      <c r="BU96" s="260"/>
      <c r="BV96" s="260"/>
      <c r="BW96" s="260"/>
      <c r="BX96" s="260"/>
      <c r="BY96" s="260"/>
      <c r="BZ96" s="260"/>
      <c r="CA96" s="260"/>
      <c r="CB96" s="260"/>
      <c r="CC96" s="260"/>
      <c r="CD96" s="260"/>
      <c r="CE96" s="260"/>
      <c r="CF96" s="260"/>
      <c r="CG96" s="260"/>
      <c r="CH96" s="260"/>
      <c r="CI96" s="260"/>
      <c r="CJ96" s="260"/>
      <c r="CK96" s="260"/>
      <c r="CL96" s="260"/>
    </row>
    <row r="97" spans="7:90" s="172" customFormat="1" ht="39.950000000000003" customHeight="1" x14ac:dyDescent="0.2">
      <c r="G97" s="173"/>
      <c r="K97" s="166"/>
      <c r="L97" s="166"/>
      <c r="T97" s="174"/>
      <c r="U97" s="168"/>
      <c r="V97" s="260"/>
      <c r="W97" s="260"/>
      <c r="X97" s="260"/>
      <c r="Y97" s="260"/>
      <c r="Z97" s="260"/>
      <c r="AA97" s="260"/>
      <c r="AB97" s="260"/>
      <c r="AC97" s="260"/>
      <c r="AD97" s="260"/>
      <c r="AE97" s="260"/>
      <c r="AF97" s="260"/>
      <c r="AG97" s="260"/>
      <c r="AH97" s="260"/>
      <c r="AI97" s="260"/>
      <c r="AJ97" s="260"/>
      <c r="AK97" s="260"/>
      <c r="AL97" s="260"/>
      <c r="AM97" s="260"/>
      <c r="AN97" s="260"/>
      <c r="AO97" s="260"/>
      <c r="AP97" s="260"/>
      <c r="AQ97" s="260"/>
      <c r="AR97" s="260"/>
      <c r="AS97" s="260"/>
      <c r="AT97" s="260"/>
      <c r="AU97" s="260"/>
      <c r="AV97" s="260"/>
      <c r="AW97" s="260"/>
      <c r="AX97" s="260"/>
      <c r="AY97" s="260"/>
      <c r="AZ97" s="260"/>
      <c r="BA97" s="260"/>
      <c r="BB97" s="260"/>
      <c r="BC97" s="260"/>
      <c r="BD97" s="260"/>
      <c r="BE97" s="260"/>
      <c r="BF97" s="260"/>
      <c r="BG97" s="260"/>
      <c r="BH97" s="260"/>
      <c r="BI97" s="260"/>
      <c r="BJ97" s="260"/>
      <c r="BK97" s="260"/>
      <c r="BL97" s="260"/>
      <c r="BM97" s="260"/>
      <c r="BN97" s="260"/>
      <c r="BO97" s="260"/>
      <c r="BP97" s="260"/>
      <c r="BQ97" s="260"/>
      <c r="BR97" s="260"/>
      <c r="BS97" s="260"/>
      <c r="BT97" s="260"/>
      <c r="BU97" s="260"/>
      <c r="BV97" s="260"/>
      <c r="BW97" s="260"/>
      <c r="BX97" s="260"/>
      <c r="BY97" s="260"/>
      <c r="BZ97" s="260"/>
      <c r="CA97" s="260"/>
      <c r="CB97" s="260"/>
      <c r="CC97" s="260"/>
      <c r="CD97" s="260"/>
      <c r="CE97" s="260"/>
      <c r="CF97" s="260"/>
      <c r="CG97" s="260"/>
      <c r="CH97" s="260"/>
      <c r="CI97" s="260"/>
      <c r="CJ97" s="260"/>
      <c r="CK97" s="260"/>
      <c r="CL97" s="260"/>
    </row>
    <row r="98" spans="7:90" s="172" customFormat="1" ht="39.950000000000003" customHeight="1" x14ac:dyDescent="0.2">
      <c r="G98" s="173"/>
      <c r="K98" s="166"/>
      <c r="L98" s="166"/>
      <c r="T98" s="174"/>
      <c r="U98" s="168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0"/>
      <c r="BW98" s="260"/>
      <c r="BX98" s="260"/>
      <c r="BY98" s="260"/>
      <c r="BZ98" s="260"/>
      <c r="CA98" s="260"/>
      <c r="CB98" s="260"/>
      <c r="CC98" s="260"/>
      <c r="CD98" s="260"/>
      <c r="CE98" s="260"/>
      <c r="CF98" s="260"/>
      <c r="CG98" s="260"/>
      <c r="CH98" s="260"/>
      <c r="CI98" s="260"/>
      <c r="CJ98" s="260"/>
      <c r="CK98" s="260"/>
      <c r="CL98" s="260"/>
    </row>
    <row r="99" spans="7:90" s="172" customFormat="1" ht="39.950000000000003" customHeight="1" x14ac:dyDescent="0.2">
      <c r="G99" s="173"/>
      <c r="K99" s="166"/>
      <c r="L99" s="166"/>
      <c r="T99" s="174"/>
      <c r="U99" s="168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  <c r="AM99" s="260"/>
      <c r="AN99" s="260"/>
      <c r="AO99" s="260"/>
      <c r="AP99" s="260"/>
      <c r="AQ99" s="260"/>
      <c r="AR99" s="260"/>
      <c r="AS99" s="260"/>
      <c r="AT99" s="260"/>
      <c r="AU99" s="260"/>
      <c r="AV99" s="260"/>
      <c r="AW99" s="260"/>
      <c r="AX99" s="260"/>
      <c r="AY99" s="260"/>
      <c r="AZ99" s="260"/>
      <c r="BA99" s="260"/>
      <c r="BB99" s="260"/>
      <c r="BC99" s="260"/>
      <c r="BD99" s="260"/>
      <c r="BE99" s="260"/>
      <c r="BF99" s="260"/>
      <c r="BG99" s="260"/>
      <c r="BH99" s="260"/>
      <c r="BI99" s="260"/>
      <c r="BJ99" s="260"/>
      <c r="BK99" s="260"/>
      <c r="BL99" s="260"/>
      <c r="BM99" s="260"/>
      <c r="BN99" s="260"/>
      <c r="BO99" s="260"/>
      <c r="BP99" s="260"/>
      <c r="BQ99" s="260"/>
      <c r="BR99" s="260"/>
      <c r="BS99" s="260"/>
      <c r="BT99" s="260"/>
      <c r="BU99" s="260"/>
      <c r="BV99" s="260"/>
      <c r="BW99" s="260"/>
      <c r="BX99" s="260"/>
      <c r="BY99" s="260"/>
      <c r="BZ99" s="260"/>
      <c r="CA99" s="260"/>
      <c r="CB99" s="260"/>
      <c r="CC99" s="260"/>
      <c r="CD99" s="260"/>
      <c r="CE99" s="260"/>
      <c r="CF99" s="260"/>
      <c r="CG99" s="260"/>
      <c r="CH99" s="260"/>
      <c r="CI99" s="260"/>
      <c r="CJ99" s="260"/>
      <c r="CK99" s="260"/>
      <c r="CL99" s="260"/>
    </row>
    <row r="100" spans="7:90" s="172" customFormat="1" ht="39.950000000000003" customHeight="1" x14ac:dyDescent="0.2">
      <c r="G100" s="173"/>
      <c r="K100" s="166"/>
      <c r="L100" s="166"/>
      <c r="T100" s="174"/>
      <c r="U100" s="168"/>
      <c r="V100" s="260"/>
      <c r="W100" s="260"/>
      <c r="X100" s="260"/>
      <c r="Y100" s="260"/>
      <c r="Z100" s="260"/>
      <c r="AA100" s="260"/>
      <c r="AB100" s="260"/>
      <c r="AC100" s="260"/>
      <c r="AD100" s="260"/>
      <c r="AE100" s="260"/>
      <c r="AF100" s="260"/>
      <c r="AG100" s="260"/>
      <c r="AH100" s="260"/>
      <c r="AI100" s="260"/>
      <c r="AJ100" s="260"/>
      <c r="AK100" s="260"/>
      <c r="AL100" s="260"/>
      <c r="AM100" s="260"/>
      <c r="AN100" s="260"/>
      <c r="AO100" s="260"/>
      <c r="AP100" s="260"/>
      <c r="AQ100" s="260"/>
      <c r="AR100" s="260"/>
      <c r="AS100" s="260"/>
      <c r="AT100" s="260"/>
      <c r="AU100" s="260"/>
      <c r="AV100" s="260"/>
      <c r="AW100" s="260"/>
      <c r="AX100" s="260"/>
      <c r="AY100" s="260"/>
      <c r="AZ100" s="260"/>
      <c r="BA100" s="260"/>
      <c r="BB100" s="260"/>
      <c r="BC100" s="260"/>
      <c r="BD100" s="260"/>
      <c r="BE100" s="260"/>
      <c r="BF100" s="260"/>
      <c r="BG100" s="260"/>
      <c r="BH100" s="260"/>
      <c r="BI100" s="260"/>
      <c r="BJ100" s="260"/>
      <c r="BK100" s="260"/>
      <c r="BL100" s="260"/>
      <c r="BM100" s="260"/>
      <c r="BN100" s="260"/>
      <c r="BO100" s="260"/>
      <c r="BP100" s="260"/>
      <c r="BQ100" s="260"/>
      <c r="BR100" s="260"/>
      <c r="BS100" s="260"/>
      <c r="BT100" s="260"/>
      <c r="BU100" s="260"/>
      <c r="BV100" s="260"/>
      <c r="BW100" s="260"/>
      <c r="BX100" s="260"/>
      <c r="BY100" s="260"/>
      <c r="BZ100" s="260"/>
      <c r="CA100" s="260"/>
      <c r="CB100" s="260"/>
      <c r="CC100" s="260"/>
      <c r="CD100" s="260"/>
      <c r="CE100" s="260"/>
      <c r="CF100" s="260"/>
      <c r="CG100" s="260"/>
      <c r="CH100" s="260"/>
      <c r="CI100" s="260"/>
      <c r="CJ100" s="260"/>
      <c r="CK100" s="260"/>
      <c r="CL100" s="260"/>
    </row>
    <row r="101" spans="7:90" s="172" customFormat="1" ht="39.950000000000003" customHeight="1" x14ac:dyDescent="0.2">
      <c r="G101" s="173"/>
      <c r="K101" s="166"/>
      <c r="L101" s="166"/>
      <c r="T101" s="174"/>
      <c r="U101" s="168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60"/>
      <c r="AF101" s="260"/>
      <c r="AG101" s="260"/>
      <c r="AH101" s="260"/>
      <c r="AI101" s="260"/>
      <c r="AJ101" s="260"/>
      <c r="AK101" s="260"/>
      <c r="AL101" s="260"/>
      <c r="AM101" s="260"/>
      <c r="AN101" s="260"/>
      <c r="AO101" s="260"/>
      <c r="AP101" s="260"/>
      <c r="AQ101" s="260"/>
      <c r="AR101" s="260"/>
      <c r="AS101" s="260"/>
      <c r="AT101" s="260"/>
      <c r="AU101" s="260"/>
      <c r="AV101" s="260"/>
      <c r="AW101" s="260"/>
      <c r="AX101" s="260"/>
      <c r="AY101" s="260"/>
      <c r="AZ101" s="260"/>
      <c r="BA101" s="260"/>
      <c r="BB101" s="260"/>
      <c r="BC101" s="260"/>
      <c r="BD101" s="260"/>
      <c r="BE101" s="260"/>
      <c r="BF101" s="260"/>
      <c r="BG101" s="260"/>
      <c r="BH101" s="260"/>
      <c r="BI101" s="260"/>
      <c r="BJ101" s="260"/>
      <c r="BK101" s="260"/>
      <c r="BL101" s="260"/>
      <c r="BM101" s="260"/>
      <c r="BN101" s="260"/>
      <c r="BO101" s="260"/>
      <c r="BP101" s="260"/>
      <c r="BQ101" s="260"/>
      <c r="BR101" s="260"/>
      <c r="BS101" s="260"/>
      <c r="BT101" s="260"/>
      <c r="BU101" s="260"/>
      <c r="BV101" s="260"/>
      <c r="BW101" s="260"/>
      <c r="BX101" s="260"/>
      <c r="BY101" s="260"/>
      <c r="BZ101" s="260"/>
      <c r="CA101" s="260"/>
      <c r="CB101" s="260"/>
      <c r="CC101" s="260"/>
      <c r="CD101" s="260"/>
      <c r="CE101" s="260"/>
      <c r="CF101" s="260"/>
      <c r="CG101" s="260"/>
      <c r="CH101" s="260"/>
      <c r="CI101" s="260"/>
      <c r="CJ101" s="260"/>
      <c r="CK101" s="260"/>
      <c r="CL101" s="260"/>
    </row>
    <row r="102" spans="7:90" s="172" customFormat="1" ht="39.950000000000003" customHeight="1" x14ac:dyDescent="0.2">
      <c r="G102" s="173"/>
      <c r="K102" s="166"/>
      <c r="L102" s="166"/>
      <c r="T102" s="174"/>
      <c r="U102" s="168"/>
      <c r="V102" s="260"/>
      <c r="W102" s="260"/>
      <c r="X102" s="260"/>
      <c r="Y102" s="260"/>
      <c r="Z102" s="260"/>
      <c r="AA102" s="260"/>
      <c r="AB102" s="260"/>
      <c r="AC102" s="260"/>
      <c r="AD102" s="260"/>
      <c r="AE102" s="260"/>
      <c r="AF102" s="260"/>
      <c r="AG102" s="260"/>
      <c r="AH102" s="260"/>
      <c r="AI102" s="260"/>
      <c r="AJ102" s="260"/>
      <c r="AK102" s="260"/>
      <c r="AL102" s="260"/>
      <c r="AM102" s="260"/>
      <c r="AN102" s="260"/>
      <c r="AO102" s="260"/>
      <c r="AP102" s="260"/>
      <c r="AQ102" s="260"/>
      <c r="AR102" s="260"/>
      <c r="AS102" s="260"/>
      <c r="AT102" s="260"/>
      <c r="AU102" s="260"/>
      <c r="AV102" s="260"/>
      <c r="AW102" s="260"/>
      <c r="AX102" s="260"/>
      <c r="AY102" s="260"/>
      <c r="AZ102" s="260"/>
      <c r="BA102" s="260"/>
      <c r="BB102" s="260"/>
      <c r="BC102" s="260"/>
      <c r="BD102" s="260"/>
      <c r="BE102" s="260"/>
      <c r="BF102" s="260"/>
      <c r="BG102" s="260"/>
      <c r="BH102" s="260"/>
      <c r="BI102" s="260"/>
      <c r="BJ102" s="260"/>
      <c r="BK102" s="260"/>
      <c r="BL102" s="260"/>
      <c r="BM102" s="260"/>
      <c r="BN102" s="260"/>
      <c r="BO102" s="260"/>
      <c r="BP102" s="260"/>
      <c r="BQ102" s="260"/>
      <c r="BR102" s="260"/>
      <c r="BS102" s="260"/>
      <c r="BT102" s="260"/>
      <c r="BU102" s="260"/>
      <c r="BV102" s="260"/>
      <c r="BW102" s="260"/>
      <c r="BX102" s="260"/>
      <c r="BY102" s="260"/>
      <c r="BZ102" s="260"/>
      <c r="CA102" s="260"/>
      <c r="CB102" s="260"/>
      <c r="CC102" s="260"/>
      <c r="CD102" s="260"/>
      <c r="CE102" s="260"/>
      <c r="CF102" s="260"/>
      <c r="CG102" s="260"/>
      <c r="CH102" s="260"/>
      <c r="CI102" s="260"/>
      <c r="CJ102" s="260"/>
      <c r="CK102" s="260"/>
      <c r="CL102" s="260"/>
    </row>
    <row r="103" spans="7:90" s="172" customFormat="1" ht="39.950000000000003" customHeight="1" x14ac:dyDescent="0.2">
      <c r="G103" s="173"/>
      <c r="K103" s="166"/>
      <c r="L103" s="166"/>
      <c r="T103" s="174"/>
      <c r="U103" s="168"/>
      <c r="V103" s="260"/>
      <c r="W103" s="260"/>
      <c r="X103" s="260"/>
      <c r="Y103" s="260"/>
      <c r="Z103" s="260"/>
      <c r="AA103" s="260"/>
      <c r="AB103" s="260"/>
      <c r="AC103" s="260"/>
      <c r="AD103" s="260"/>
      <c r="AE103" s="260"/>
      <c r="AF103" s="260"/>
      <c r="AG103" s="260"/>
      <c r="AH103" s="260"/>
      <c r="AI103" s="260"/>
      <c r="AJ103" s="260"/>
      <c r="AK103" s="260"/>
      <c r="AL103" s="260"/>
      <c r="AM103" s="260"/>
      <c r="AN103" s="260"/>
      <c r="AO103" s="260"/>
      <c r="AP103" s="260"/>
      <c r="AQ103" s="260"/>
      <c r="AR103" s="260"/>
      <c r="AS103" s="260"/>
      <c r="AT103" s="260"/>
      <c r="AU103" s="260"/>
      <c r="AV103" s="260"/>
      <c r="AW103" s="260"/>
      <c r="AX103" s="260"/>
      <c r="AY103" s="260"/>
      <c r="AZ103" s="260"/>
      <c r="BA103" s="260"/>
      <c r="BB103" s="260"/>
      <c r="BC103" s="260"/>
      <c r="BD103" s="260"/>
      <c r="BE103" s="260"/>
      <c r="BF103" s="260"/>
      <c r="BG103" s="260"/>
      <c r="BH103" s="260"/>
      <c r="BI103" s="260"/>
      <c r="BJ103" s="260"/>
      <c r="BK103" s="260"/>
      <c r="BL103" s="260"/>
      <c r="BM103" s="260"/>
      <c r="BN103" s="260"/>
      <c r="BO103" s="260"/>
      <c r="BP103" s="260"/>
      <c r="BQ103" s="260"/>
      <c r="BR103" s="260"/>
      <c r="BS103" s="260"/>
      <c r="BT103" s="260"/>
      <c r="BU103" s="260"/>
      <c r="BV103" s="260"/>
      <c r="BW103" s="260"/>
      <c r="BX103" s="260"/>
      <c r="BY103" s="260"/>
      <c r="BZ103" s="260"/>
      <c r="CA103" s="260"/>
      <c r="CB103" s="260"/>
      <c r="CC103" s="260"/>
      <c r="CD103" s="260"/>
      <c r="CE103" s="260"/>
      <c r="CF103" s="260"/>
      <c r="CG103" s="260"/>
      <c r="CH103" s="260"/>
      <c r="CI103" s="260"/>
      <c r="CJ103" s="260"/>
      <c r="CK103" s="260"/>
      <c r="CL103" s="260"/>
    </row>
    <row r="104" spans="7:90" s="172" customFormat="1" ht="39.950000000000003" customHeight="1" x14ac:dyDescent="0.2">
      <c r="G104" s="173"/>
      <c r="K104" s="166"/>
      <c r="L104" s="166"/>
      <c r="T104" s="174"/>
      <c r="U104" s="168"/>
      <c r="V104" s="260"/>
      <c r="W104" s="260"/>
      <c r="X104" s="260"/>
      <c r="Y104" s="260"/>
      <c r="Z104" s="260"/>
      <c r="AA104" s="260"/>
      <c r="AB104" s="260"/>
      <c r="AC104" s="260"/>
      <c r="AD104" s="260"/>
      <c r="AE104" s="260"/>
      <c r="AF104" s="260"/>
      <c r="AG104" s="260"/>
      <c r="AH104" s="260"/>
      <c r="AI104" s="260"/>
      <c r="AJ104" s="260"/>
      <c r="AK104" s="260"/>
      <c r="AL104" s="260"/>
      <c r="AM104" s="260"/>
      <c r="AN104" s="260"/>
      <c r="AO104" s="260"/>
      <c r="AP104" s="260"/>
      <c r="AQ104" s="260"/>
      <c r="AR104" s="260"/>
      <c r="AS104" s="260"/>
      <c r="AT104" s="260"/>
      <c r="AU104" s="260"/>
      <c r="AV104" s="260"/>
      <c r="AW104" s="260"/>
      <c r="AX104" s="260"/>
      <c r="AY104" s="260"/>
      <c r="AZ104" s="260"/>
      <c r="BA104" s="260"/>
      <c r="BB104" s="260"/>
      <c r="BC104" s="260"/>
      <c r="BD104" s="260"/>
      <c r="BE104" s="260"/>
      <c r="BF104" s="260"/>
      <c r="BG104" s="260"/>
      <c r="BH104" s="260"/>
      <c r="BI104" s="260"/>
      <c r="BJ104" s="260"/>
      <c r="BK104" s="260"/>
      <c r="BL104" s="260"/>
      <c r="BM104" s="260"/>
      <c r="BN104" s="260"/>
      <c r="BO104" s="260"/>
      <c r="BP104" s="260"/>
      <c r="BQ104" s="260"/>
      <c r="BR104" s="260"/>
      <c r="BS104" s="260"/>
      <c r="BT104" s="260"/>
      <c r="BU104" s="260"/>
      <c r="BV104" s="260"/>
      <c r="BW104" s="260"/>
      <c r="BX104" s="260"/>
      <c r="BY104" s="260"/>
      <c r="BZ104" s="260"/>
      <c r="CA104" s="260"/>
      <c r="CB104" s="260"/>
      <c r="CC104" s="260"/>
      <c r="CD104" s="260"/>
      <c r="CE104" s="260"/>
      <c r="CF104" s="260"/>
      <c r="CG104" s="260"/>
      <c r="CH104" s="260"/>
      <c r="CI104" s="260"/>
      <c r="CJ104" s="260"/>
      <c r="CK104" s="260"/>
      <c r="CL104" s="260"/>
    </row>
    <row r="105" spans="7:90" s="172" customFormat="1" ht="39.950000000000003" customHeight="1" x14ac:dyDescent="0.2">
      <c r="G105" s="173"/>
      <c r="K105" s="166"/>
      <c r="L105" s="166"/>
      <c r="T105" s="174"/>
      <c r="U105" s="168"/>
      <c r="V105" s="260"/>
      <c r="W105" s="260"/>
      <c r="X105" s="260"/>
      <c r="Y105" s="260"/>
      <c r="Z105" s="260"/>
      <c r="AA105" s="260"/>
      <c r="AB105" s="260"/>
      <c r="AC105" s="260"/>
      <c r="AD105" s="260"/>
      <c r="AE105" s="260"/>
      <c r="AF105" s="260"/>
      <c r="AG105" s="260"/>
      <c r="AH105" s="260"/>
      <c r="AI105" s="260"/>
      <c r="AJ105" s="260"/>
      <c r="AK105" s="260"/>
      <c r="AL105" s="260"/>
      <c r="AM105" s="260"/>
      <c r="AN105" s="260"/>
      <c r="AO105" s="260"/>
      <c r="AP105" s="260"/>
      <c r="AQ105" s="260"/>
      <c r="AR105" s="260"/>
      <c r="AS105" s="260"/>
      <c r="AT105" s="260"/>
      <c r="AU105" s="260"/>
      <c r="AV105" s="260"/>
      <c r="AW105" s="260"/>
      <c r="AX105" s="260"/>
      <c r="AY105" s="260"/>
      <c r="AZ105" s="260"/>
      <c r="BA105" s="260"/>
      <c r="BB105" s="260"/>
      <c r="BC105" s="260"/>
      <c r="BD105" s="260"/>
      <c r="BE105" s="260"/>
      <c r="BF105" s="260"/>
      <c r="BG105" s="260"/>
      <c r="BH105" s="260"/>
      <c r="BI105" s="260"/>
      <c r="BJ105" s="260"/>
      <c r="BK105" s="260"/>
      <c r="BL105" s="260"/>
      <c r="BM105" s="260"/>
      <c r="BN105" s="260"/>
      <c r="BO105" s="260"/>
      <c r="BP105" s="260"/>
      <c r="BQ105" s="260"/>
      <c r="BR105" s="260"/>
      <c r="BS105" s="260"/>
      <c r="BT105" s="260"/>
      <c r="BU105" s="260"/>
      <c r="BV105" s="260"/>
      <c r="BW105" s="260"/>
      <c r="BX105" s="260"/>
      <c r="BY105" s="260"/>
      <c r="BZ105" s="260"/>
      <c r="CA105" s="260"/>
      <c r="CB105" s="260"/>
      <c r="CC105" s="260"/>
      <c r="CD105" s="260"/>
      <c r="CE105" s="260"/>
      <c r="CF105" s="260"/>
      <c r="CG105" s="260"/>
      <c r="CH105" s="260"/>
      <c r="CI105" s="260"/>
      <c r="CJ105" s="260"/>
      <c r="CK105" s="260"/>
      <c r="CL105" s="260"/>
    </row>
    <row r="106" spans="7:90" s="172" customFormat="1" ht="39.950000000000003" customHeight="1" x14ac:dyDescent="0.2">
      <c r="G106" s="173"/>
      <c r="K106" s="166"/>
      <c r="L106" s="166"/>
      <c r="T106" s="174"/>
      <c r="U106" s="168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0"/>
      <c r="AH106" s="260"/>
      <c r="AI106" s="260"/>
      <c r="AJ106" s="260"/>
      <c r="AK106" s="260"/>
      <c r="AL106" s="260"/>
      <c r="AM106" s="260"/>
      <c r="AN106" s="260"/>
      <c r="AO106" s="260"/>
      <c r="AP106" s="260"/>
      <c r="AQ106" s="260"/>
      <c r="AR106" s="260"/>
      <c r="AS106" s="260"/>
      <c r="AT106" s="260"/>
      <c r="AU106" s="260"/>
      <c r="AV106" s="260"/>
      <c r="AW106" s="260"/>
      <c r="AX106" s="260"/>
      <c r="AY106" s="260"/>
      <c r="AZ106" s="260"/>
      <c r="BA106" s="260"/>
      <c r="BB106" s="260"/>
      <c r="BC106" s="260"/>
      <c r="BD106" s="260"/>
      <c r="BE106" s="260"/>
      <c r="BF106" s="260"/>
      <c r="BG106" s="260"/>
      <c r="BH106" s="260"/>
      <c r="BI106" s="260"/>
      <c r="BJ106" s="260"/>
      <c r="BK106" s="260"/>
      <c r="BL106" s="260"/>
      <c r="BM106" s="260"/>
      <c r="BN106" s="260"/>
      <c r="BO106" s="260"/>
      <c r="BP106" s="260"/>
      <c r="BQ106" s="260"/>
      <c r="BR106" s="260"/>
      <c r="BS106" s="260"/>
      <c r="BT106" s="260"/>
      <c r="BU106" s="260"/>
      <c r="BV106" s="260"/>
      <c r="BW106" s="260"/>
      <c r="BX106" s="260"/>
      <c r="BY106" s="260"/>
      <c r="BZ106" s="260"/>
      <c r="CA106" s="260"/>
      <c r="CB106" s="260"/>
      <c r="CC106" s="260"/>
      <c r="CD106" s="260"/>
      <c r="CE106" s="260"/>
      <c r="CF106" s="260"/>
      <c r="CG106" s="260"/>
      <c r="CH106" s="260"/>
      <c r="CI106" s="260"/>
      <c r="CJ106" s="260"/>
      <c r="CK106" s="260"/>
      <c r="CL106" s="260"/>
    </row>
    <row r="107" spans="7:90" s="172" customFormat="1" ht="39.950000000000003" customHeight="1" x14ac:dyDescent="0.2">
      <c r="G107" s="173"/>
      <c r="K107" s="166"/>
      <c r="L107" s="166"/>
      <c r="T107" s="174"/>
      <c r="U107" s="168"/>
      <c r="V107" s="260"/>
      <c r="W107" s="260"/>
      <c r="X107" s="260"/>
      <c r="Y107" s="260"/>
      <c r="Z107" s="260"/>
      <c r="AA107" s="260"/>
      <c r="AB107" s="260"/>
      <c r="AC107" s="260"/>
      <c r="AD107" s="260"/>
      <c r="AE107" s="260"/>
      <c r="AF107" s="260"/>
      <c r="AG107" s="260"/>
      <c r="AH107" s="260"/>
      <c r="AI107" s="260"/>
      <c r="AJ107" s="260"/>
      <c r="AK107" s="260"/>
      <c r="AL107" s="260"/>
      <c r="AM107" s="260"/>
      <c r="AN107" s="260"/>
      <c r="AO107" s="260"/>
      <c r="AP107" s="260"/>
      <c r="AQ107" s="260"/>
      <c r="AR107" s="260"/>
      <c r="AS107" s="260"/>
      <c r="AT107" s="260"/>
      <c r="AU107" s="260"/>
      <c r="AV107" s="260"/>
      <c r="AW107" s="260"/>
      <c r="AX107" s="260"/>
      <c r="AY107" s="260"/>
      <c r="AZ107" s="260"/>
      <c r="BA107" s="260"/>
      <c r="BB107" s="260"/>
      <c r="BC107" s="260"/>
      <c r="BD107" s="260"/>
      <c r="BE107" s="260"/>
      <c r="BF107" s="260"/>
      <c r="BG107" s="260"/>
      <c r="BH107" s="260"/>
      <c r="BI107" s="260"/>
      <c r="BJ107" s="260"/>
      <c r="BK107" s="260"/>
      <c r="BL107" s="260"/>
      <c r="BM107" s="260"/>
      <c r="BN107" s="260"/>
      <c r="BO107" s="260"/>
      <c r="BP107" s="260"/>
      <c r="BQ107" s="260"/>
      <c r="BR107" s="260"/>
      <c r="BS107" s="260"/>
      <c r="BT107" s="260"/>
      <c r="BU107" s="260"/>
      <c r="BV107" s="260"/>
      <c r="BW107" s="260"/>
      <c r="BX107" s="260"/>
      <c r="BY107" s="260"/>
      <c r="BZ107" s="260"/>
      <c r="CA107" s="260"/>
      <c r="CB107" s="260"/>
      <c r="CC107" s="260"/>
      <c r="CD107" s="260"/>
      <c r="CE107" s="260"/>
      <c r="CF107" s="260"/>
      <c r="CG107" s="260"/>
      <c r="CH107" s="260"/>
      <c r="CI107" s="260"/>
      <c r="CJ107" s="260"/>
      <c r="CK107" s="260"/>
      <c r="CL107" s="260"/>
    </row>
    <row r="108" spans="7:90" s="172" customFormat="1" ht="39.950000000000003" customHeight="1" x14ac:dyDescent="0.2">
      <c r="G108" s="173"/>
      <c r="K108" s="166"/>
      <c r="L108" s="166"/>
      <c r="T108" s="174"/>
      <c r="U108" s="168"/>
      <c r="V108" s="260"/>
      <c r="W108" s="260"/>
      <c r="X108" s="260"/>
      <c r="Y108" s="260"/>
      <c r="Z108" s="260"/>
      <c r="AA108" s="260"/>
      <c r="AB108" s="260"/>
      <c r="AC108" s="260"/>
      <c r="AD108" s="260"/>
      <c r="AE108" s="260"/>
      <c r="AF108" s="260"/>
      <c r="AG108" s="260"/>
      <c r="AH108" s="260"/>
      <c r="AI108" s="260"/>
      <c r="AJ108" s="260"/>
      <c r="AK108" s="260"/>
      <c r="AL108" s="260"/>
      <c r="AM108" s="260"/>
      <c r="AN108" s="260"/>
      <c r="AO108" s="260"/>
      <c r="AP108" s="260"/>
      <c r="AQ108" s="260"/>
      <c r="AR108" s="260"/>
      <c r="AS108" s="260"/>
      <c r="AT108" s="260"/>
      <c r="AU108" s="260"/>
      <c r="AV108" s="260"/>
      <c r="AW108" s="260"/>
      <c r="AX108" s="260"/>
      <c r="AY108" s="260"/>
      <c r="AZ108" s="260"/>
      <c r="BA108" s="260"/>
      <c r="BB108" s="260"/>
      <c r="BC108" s="260"/>
      <c r="BD108" s="260"/>
      <c r="BE108" s="260"/>
      <c r="BF108" s="260"/>
      <c r="BG108" s="260"/>
      <c r="BH108" s="260"/>
      <c r="BI108" s="260"/>
      <c r="BJ108" s="260"/>
      <c r="BK108" s="260"/>
      <c r="BL108" s="260"/>
      <c r="BM108" s="260"/>
      <c r="BN108" s="260"/>
      <c r="BO108" s="260"/>
      <c r="BP108" s="260"/>
      <c r="BQ108" s="260"/>
      <c r="BR108" s="260"/>
      <c r="BS108" s="260"/>
      <c r="BT108" s="260"/>
      <c r="BU108" s="260"/>
      <c r="BV108" s="260"/>
      <c r="BW108" s="260"/>
      <c r="BX108" s="260"/>
      <c r="BY108" s="260"/>
      <c r="BZ108" s="260"/>
      <c r="CA108" s="260"/>
      <c r="CB108" s="260"/>
      <c r="CC108" s="260"/>
      <c r="CD108" s="260"/>
      <c r="CE108" s="260"/>
      <c r="CF108" s="260"/>
      <c r="CG108" s="260"/>
      <c r="CH108" s="260"/>
      <c r="CI108" s="260"/>
      <c r="CJ108" s="260"/>
      <c r="CK108" s="260"/>
      <c r="CL108" s="260"/>
    </row>
    <row r="109" spans="7:90" s="172" customFormat="1" ht="39.950000000000003" customHeight="1" x14ac:dyDescent="0.2">
      <c r="G109" s="173"/>
      <c r="K109" s="166"/>
      <c r="L109" s="166"/>
      <c r="T109" s="174"/>
      <c r="U109" s="168"/>
      <c r="V109" s="260"/>
      <c r="W109" s="260"/>
      <c r="X109" s="260"/>
      <c r="Y109" s="260"/>
      <c r="Z109" s="260"/>
      <c r="AA109" s="260"/>
      <c r="AB109" s="260"/>
      <c r="AC109" s="260"/>
      <c r="AD109" s="260"/>
      <c r="AE109" s="260"/>
      <c r="AF109" s="260"/>
      <c r="AG109" s="260"/>
      <c r="AH109" s="260"/>
      <c r="AI109" s="260"/>
      <c r="AJ109" s="260"/>
      <c r="AK109" s="260"/>
      <c r="AL109" s="260"/>
      <c r="AM109" s="260"/>
      <c r="AN109" s="260"/>
      <c r="AO109" s="260"/>
      <c r="AP109" s="260"/>
      <c r="AQ109" s="260"/>
      <c r="AR109" s="260"/>
      <c r="AS109" s="260"/>
      <c r="AT109" s="260"/>
      <c r="AU109" s="260"/>
      <c r="AV109" s="260"/>
      <c r="AW109" s="260"/>
      <c r="AX109" s="260"/>
      <c r="AY109" s="260"/>
      <c r="AZ109" s="260"/>
      <c r="BA109" s="260"/>
      <c r="BB109" s="260"/>
      <c r="BC109" s="260"/>
      <c r="BD109" s="260"/>
      <c r="BE109" s="260"/>
      <c r="BF109" s="260"/>
      <c r="BG109" s="260"/>
      <c r="BH109" s="260"/>
      <c r="BI109" s="260"/>
      <c r="BJ109" s="260"/>
      <c r="BK109" s="260"/>
      <c r="BL109" s="260"/>
      <c r="BM109" s="260"/>
      <c r="BN109" s="260"/>
      <c r="BO109" s="260"/>
      <c r="BP109" s="260"/>
      <c r="BQ109" s="260"/>
      <c r="BR109" s="260"/>
      <c r="BS109" s="260"/>
      <c r="BT109" s="260"/>
      <c r="BU109" s="260"/>
      <c r="BV109" s="260"/>
      <c r="BW109" s="260"/>
      <c r="BX109" s="260"/>
      <c r="BY109" s="260"/>
      <c r="BZ109" s="260"/>
      <c r="CA109" s="260"/>
      <c r="CB109" s="260"/>
      <c r="CC109" s="260"/>
      <c r="CD109" s="260"/>
      <c r="CE109" s="260"/>
      <c r="CF109" s="260"/>
      <c r="CG109" s="260"/>
      <c r="CH109" s="260"/>
      <c r="CI109" s="260"/>
      <c r="CJ109" s="260"/>
      <c r="CK109" s="260"/>
      <c r="CL109" s="260"/>
    </row>
    <row r="110" spans="7:90" s="172" customFormat="1" ht="39.950000000000003" customHeight="1" x14ac:dyDescent="0.2">
      <c r="G110" s="173"/>
      <c r="K110" s="166"/>
      <c r="L110" s="166"/>
      <c r="T110" s="174"/>
      <c r="U110" s="168"/>
      <c r="V110" s="260"/>
      <c r="W110" s="260"/>
      <c r="X110" s="260"/>
      <c r="Y110" s="260"/>
      <c r="Z110" s="260"/>
      <c r="AA110" s="260"/>
      <c r="AB110" s="260"/>
      <c r="AC110" s="260"/>
      <c r="AD110" s="260"/>
      <c r="AE110" s="260"/>
      <c r="AF110" s="260"/>
      <c r="AG110" s="260"/>
      <c r="AH110" s="260"/>
      <c r="AI110" s="260"/>
      <c r="AJ110" s="260"/>
      <c r="AK110" s="260"/>
      <c r="AL110" s="260"/>
      <c r="AM110" s="260"/>
      <c r="AN110" s="260"/>
      <c r="AO110" s="260"/>
      <c r="AP110" s="260"/>
      <c r="AQ110" s="260"/>
      <c r="AR110" s="260"/>
      <c r="AS110" s="260"/>
      <c r="AT110" s="260"/>
      <c r="AU110" s="260"/>
      <c r="AV110" s="260"/>
      <c r="AW110" s="260"/>
      <c r="AX110" s="260"/>
      <c r="AY110" s="260"/>
      <c r="AZ110" s="260"/>
      <c r="BA110" s="260"/>
      <c r="BB110" s="260"/>
      <c r="BC110" s="260"/>
      <c r="BD110" s="260"/>
      <c r="BE110" s="260"/>
      <c r="BF110" s="260"/>
      <c r="BG110" s="260"/>
      <c r="BH110" s="260"/>
      <c r="BI110" s="260"/>
      <c r="BJ110" s="260"/>
      <c r="BK110" s="260"/>
      <c r="BL110" s="260"/>
      <c r="BM110" s="260"/>
      <c r="BN110" s="260"/>
      <c r="BO110" s="260"/>
      <c r="BP110" s="260"/>
      <c r="BQ110" s="260"/>
      <c r="BR110" s="260"/>
      <c r="BS110" s="260"/>
      <c r="BT110" s="260"/>
      <c r="BU110" s="260"/>
      <c r="BV110" s="260"/>
      <c r="BW110" s="260"/>
      <c r="BX110" s="260"/>
      <c r="BY110" s="260"/>
      <c r="BZ110" s="260"/>
      <c r="CA110" s="260"/>
      <c r="CB110" s="260"/>
      <c r="CC110" s="260"/>
      <c r="CD110" s="260"/>
      <c r="CE110" s="260"/>
      <c r="CF110" s="260"/>
      <c r="CG110" s="260"/>
      <c r="CH110" s="260"/>
      <c r="CI110" s="260"/>
      <c r="CJ110" s="260"/>
      <c r="CK110" s="260"/>
      <c r="CL110" s="260"/>
    </row>
    <row r="111" spans="7:90" s="172" customFormat="1" ht="39.950000000000003" customHeight="1" x14ac:dyDescent="0.2">
      <c r="G111" s="173"/>
      <c r="K111" s="166"/>
      <c r="L111" s="166"/>
      <c r="T111" s="174"/>
      <c r="U111" s="168"/>
      <c r="V111" s="260"/>
      <c r="W111" s="260"/>
      <c r="X111" s="260"/>
      <c r="Y111" s="260"/>
      <c r="Z111" s="260"/>
      <c r="AA111" s="260"/>
      <c r="AB111" s="260"/>
      <c r="AC111" s="260"/>
      <c r="AD111" s="260"/>
      <c r="AE111" s="260"/>
      <c r="AF111" s="260"/>
      <c r="AG111" s="260"/>
      <c r="AH111" s="260"/>
      <c r="AI111" s="260"/>
      <c r="AJ111" s="260"/>
      <c r="AK111" s="260"/>
      <c r="AL111" s="260"/>
      <c r="AM111" s="260"/>
      <c r="AN111" s="260"/>
      <c r="AO111" s="260"/>
      <c r="AP111" s="260"/>
      <c r="AQ111" s="260"/>
      <c r="AR111" s="260"/>
      <c r="AS111" s="260"/>
      <c r="AT111" s="260"/>
      <c r="AU111" s="260"/>
      <c r="AV111" s="260"/>
      <c r="AW111" s="260"/>
      <c r="AX111" s="260"/>
      <c r="AY111" s="260"/>
      <c r="AZ111" s="260"/>
      <c r="BA111" s="260"/>
      <c r="BB111" s="260"/>
      <c r="BC111" s="260"/>
      <c r="BD111" s="260"/>
      <c r="BE111" s="260"/>
      <c r="BF111" s="260"/>
      <c r="BG111" s="260"/>
      <c r="BH111" s="260"/>
      <c r="BI111" s="260"/>
      <c r="BJ111" s="260"/>
      <c r="BK111" s="260"/>
      <c r="BL111" s="260"/>
      <c r="BM111" s="260"/>
      <c r="BN111" s="260"/>
      <c r="BO111" s="260"/>
      <c r="BP111" s="260"/>
      <c r="BQ111" s="260"/>
      <c r="BR111" s="260"/>
      <c r="BS111" s="260"/>
      <c r="BT111" s="260"/>
      <c r="BU111" s="260"/>
      <c r="BV111" s="260"/>
      <c r="BW111" s="260"/>
      <c r="BX111" s="260"/>
      <c r="BY111" s="260"/>
      <c r="BZ111" s="260"/>
      <c r="CA111" s="260"/>
      <c r="CB111" s="260"/>
      <c r="CC111" s="260"/>
      <c r="CD111" s="260"/>
      <c r="CE111" s="260"/>
      <c r="CF111" s="260"/>
      <c r="CG111" s="260"/>
      <c r="CH111" s="260"/>
      <c r="CI111" s="260"/>
      <c r="CJ111" s="260"/>
      <c r="CK111" s="260"/>
      <c r="CL111" s="260"/>
    </row>
    <row r="112" spans="7:90" s="172" customFormat="1" ht="39.950000000000003" customHeight="1" x14ac:dyDescent="0.2">
      <c r="G112" s="173"/>
      <c r="K112" s="166"/>
      <c r="L112" s="166"/>
      <c r="T112" s="174"/>
      <c r="U112" s="168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0"/>
      <c r="AN112" s="260"/>
      <c r="AO112" s="260"/>
      <c r="AP112" s="260"/>
      <c r="AQ112" s="260"/>
      <c r="AR112" s="260"/>
      <c r="AS112" s="260"/>
      <c r="AT112" s="260"/>
      <c r="AU112" s="260"/>
      <c r="AV112" s="260"/>
      <c r="AW112" s="260"/>
      <c r="AX112" s="260"/>
      <c r="AY112" s="260"/>
      <c r="AZ112" s="260"/>
      <c r="BA112" s="260"/>
      <c r="BB112" s="260"/>
      <c r="BC112" s="260"/>
      <c r="BD112" s="260"/>
      <c r="BE112" s="260"/>
      <c r="BF112" s="260"/>
      <c r="BG112" s="260"/>
      <c r="BH112" s="260"/>
      <c r="BI112" s="260"/>
      <c r="BJ112" s="260"/>
      <c r="BK112" s="260"/>
      <c r="BL112" s="260"/>
      <c r="BM112" s="260"/>
      <c r="BN112" s="260"/>
      <c r="BO112" s="260"/>
      <c r="BP112" s="260"/>
      <c r="BQ112" s="260"/>
      <c r="BR112" s="260"/>
      <c r="BS112" s="260"/>
      <c r="BT112" s="260"/>
      <c r="BU112" s="260"/>
      <c r="BV112" s="260"/>
      <c r="BW112" s="260"/>
      <c r="BX112" s="260"/>
      <c r="BY112" s="260"/>
      <c r="BZ112" s="260"/>
      <c r="CA112" s="260"/>
      <c r="CB112" s="260"/>
      <c r="CC112" s="260"/>
      <c r="CD112" s="260"/>
      <c r="CE112" s="260"/>
      <c r="CF112" s="260"/>
      <c r="CG112" s="260"/>
      <c r="CH112" s="260"/>
      <c r="CI112" s="260"/>
      <c r="CJ112" s="260"/>
      <c r="CK112" s="260"/>
      <c r="CL112" s="260"/>
    </row>
    <row r="113" spans="7:90" s="172" customFormat="1" ht="39.950000000000003" customHeight="1" x14ac:dyDescent="0.2">
      <c r="G113" s="173"/>
      <c r="K113" s="166"/>
      <c r="L113" s="166"/>
      <c r="T113" s="174"/>
      <c r="U113" s="168"/>
      <c r="V113" s="260"/>
      <c r="W113" s="260"/>
      <c r="X113" s="260"/>
      <c r="Y113" s="260"/>
      <c r="Z113" s="260"/>
      <c r="AA113" s="260"/>
      <c r="AB113" s="260"/>
      <c r="AC113" s="260"/>
      <c r="AD113" s="260"/>
      <c r="AE113" s="260"/>
      <c r="AF113" s="260"/>
      <c r="AG113" s="260"/>
      <c r="AH113" s="260"/>
      <c r="AI113" s="260"/>
      <c r="AJ113" s="260"/>
      <c r="AK113" s="260"/>
      <c r="AL113" s="260"/>
      <c r="AM113" s="260"/>
      <c r="AN113" s="260"/>
      <c r="AO113" s="260"/>
      <c r="AP113" s="260"/>
      <c r="AQ113" s="260"/>
      <c r="AR113" s="260"/>
      <c r="AS113" s="260"/>
      <c r="AT113" s="260"/>
      <c r="AU113" s="260"/>
      <c r="AV113" s="260"/>
      <c r="AW113" s="260"/>
      <c r="AX113" s="260"/>
      <c r="AY113" s="260"/>
      <c r="AZ113" s="260"/>
      <c r="BA113" s="260"/>
      <c r="BB113" s="260"/>
      <c r="BC113" s="260"/>
      <c r="BD113" s="260"/>
      <c r="BE113" s="260"/>
      <c r="BF113" s="260"/>
      <c r="BG113" s="260"/>
      <c r="BH113" s="260"/>
      <c r="BI113" s="260"/>
      <c r="BJ113" s="260"/>
      <c r="BK113" s="260"/>
      <c r="BL113" s="260"/>
      <c r="BM113" s="260"/>
      <c r="BN113" s="260"/>
      <c r="BO113" s="260"/>
      <c r="BP113" s="260"/>
      <c r="BQ113" s="260"/>
      <c r="BR113" s="260"/>
      <c r="BS113" s="260"/>
      <c r="BT113" s="260"/>
      <c r="BU113" s="260"/>
      <c r="BV113" s="260"/>
      <c r="BW113" s="260"/>
      <c r="BX113" s="260"/>
      <c r="BY113" s="260"/>
      <c r="BZ113" s="260"/>
      <c r="CA113" s="260"/>
      <c r="CB113" s="260"/>
      <c r="CC113" s="260"/>
      <c r="CD113" s="260"/>
      <c r="CE113" s="260"/>
      <c r="CF113" s="260"/>
      <c r="CG113" s="260"/>
      <c r="CH113" s="260"/>
      <c r="CI113" s="260"/>
      <c r="CJ113" s="260"/>
      <c r="CK113" s="260"/>
      <c r="CL113" s="260"/>
    </row>
    <row r="114" spans="7:90" s="172" customFormat="1" ht="39.950000000000003" customHeight="1" x14ac:dyDescent="0.2">
      <c r="G114" s="173"/>
      <c r="K114" s="166"/>
      <c r="L114" s="166"/>
      <c r="T114" s="174"/>
      <c r="U114" s="168"/>
      <c r="V114" s="260"/>
      <c r="W114" s="260"/>
      <c r="X114" s="260"/>
      <c r="Y114" s="260"/>
      <c r="Z114" s="260"/>
      <c r="AA114" s="260"/>
      <c r="AB114" s="260"/>
      <c r="AC114" s="260"/>
      <c r="AD114" s="260"/>
      <c r="AE114" s="260"/>
      <c r="AF114" s="260"/>
      <c r="AG114" s="260"/>
      <c r="AH114" s="260"/>
      <c r="AI114" s="260"/>
      <c r="AJ114" s="260"/>
      <c r="AK114" s="260"/>
      <c r="AL114" s="260"/>
      <c r="AM114" s="260"/>
      <c r="AN114" s="260"/>
      <c r="AO114" s="260"/>
      <c r="AP114" s="260"/>
      <c r="AQ114" s="260"/>
      <c r="AR114" s="260"/>
      <c r="AS114" s="260"/>
      <c r="AT114" s="260"/>
      <c r="AU114" s="260"/>
      <c r="AV114" s="260"/>
      <c r="AW114" s="260"/>
      <c r="AX114" s="260"/>
      <c r="AY114" s="260"/>
      <c r="AZ114" s="260"/>
      <c r="BA114" s="260"/>
      <c r="BB114" s="260"/>
      <c r="BC114" s="260"/>
      <c r="BD114" s="260"/>
      <c r="BE114" s="260"/>
      <c r="BF114" s="260"/>
      <c r="BG114" s="260"/>
      <c r="BH114" s="260"/>
      <c r="BI114" s="260"/>
      <c r="BJ114" s="260"/>
      <c r="BK114" s="260"/>
      <c r="BL114" s="260"/>
      <c r="BM114" s="260"/>
      <c r="BN114" s="260"/>
      <c r="BO114" s="260"/>
      <c r="BP114" s="260"/>
      <c r="BQ114" s="260"/>
      <c r="BR114" s="260"/>
      <c r="BS114" s="260"/>
      <c r="BT114" s="260"/>
      <c r="BU114" s="260"/>
      <c r="BV114" s="260"/>
      <c r="BW114" s="260"/>
      <c r="BX114" s="260"/>
      <c r="BY114" s="260"/>
      <c r="BZ114" s="260"/>
      <c r="CA114" s="260"/>
      <c r="CB114" s="260"/>
      <c r="CC114" s="260"/>
      <c r="CD114" s="260"/>
      <c r="CE114" s="260"/>
      <c r="CF114" s="260"/>
      <c r="CG114" s="260"/>
      <c r="CH114" s="260"/>
      <c r="CI114" s="260"/>
      <c r="CJ114" s="260"/>
      <c r="CK114" s="260"/>
      <c r="CL114" s="260"/>
    </row>
    <row r="115" spans="7:90" s="172" customFormat="1" ht="39.950000000000003" customHeight="1" x14ac:dyDescent="0.2">
      <c r="G115" s="173"/>
      <c r="K115" s="166"/>
      <c r="L115" s="166"/>
      <c r="T115" s="174"/>
      <c r="U115" s="168"/>
      <c r="V115" s="260"/>
      <c r="W115" s="260"/>
      <c r="X115" s="260"/>
      <c r="Y115" s="260"/>
      <c r="Z115" s="260"/>
      <c r="AA115" s="260"/>
      <c r="AB115" s="260"/>
      <c r="AC115" s="260"/>
      <c r="AD115" s="260"/>
      <c r="AE115" s="260"/>
      <c r="AF115" s="260"/>
      <c r="AG115" s="260"/>
      <c r="AH115" s="260"/>
      <c r="AI115" s="260"/>
      <c r="AJ115" s="260"/>
      <c r="AK115" s="260"/>
      <c r="AL115" s="260"/>
      <c r="AM115" s="260"/>
      <c r="AN115" s="260"/>
      <c r="AO115" s="260"/>
      <c r="AP115" s="260"/>
      <c r="AQ115" s="260"/>
      <c r="AR115" s="260"/>
      <c r="AS115" s="260"/>
      <c r="AT115" s="260"/>
      <c r="AU115" s="260"/>
      <c r="AV115" s="260"/>
      <c r="AW115" s="260"/>
      <c r="AX115" s="260"/>
      <c r="AY115" s="260"/>
      <c r="AZ115" s="260"/>
      <c r="BA115" s="260"/>
      <c r="BB115" s="260"/>
      <c r="BC115" s="260"/>
      <c r="BD115" s="260"/>
      <c r="BE115" s="260"/>
      <c r="BF115" s="260"/>
      <c r="BG115" s="260"/>
      <c r="BH115" s="260"/>
      <c r="BI115" s="260"/>
      <c r="BJ115" s="260"/>
      <c r="BK115" s="260"/>
      <c r="BL115" s="260"/>
      <c r="BM115" s="260"/>
      <c r="BN115" s="260"/>
      <c r="BO115" s="260"/>
      <c r="BP115" s="260"/>
      <c r="BQ115" s="260"/>
      <c r="BR115" s="260"/>
      <c r="BS115" s="260"/>
      <c r="BT115" s="260"/>
      <c r="BU115" s="260"/>
      <c r="BV115" s="260"/>
      <c r="BW115" s="260"/>
      <c r="BX115" s="260"/>
      <c r="BY115" s="260"/>
      <c r="BZ115" s="260"/>
      <c r="CA115" s="260"/>
      <c r="CB115" s="260"/>
      <c r="CC115" s="260"/>
      <c r="CD115" s="260"/>
      <c r="CE115" s="260"/>
      <c r="CF115" s="260"/>
      <c r="CG115" s="260"/>
      <c r="CH115" s="260"/>
      <c r="CI115" s="260"/>
      <c r="CJ115" s="260"/>
      <c r="CK115" s="260"/>
      <c r="CL115" s="260"/>
    </row>
    <row r="116" spans="7:90" s="172" customFormat="1" ht="39.950000000000003" customHeight="1" x14ac:dyDescent="0.2">
      <c r="G116" s="173"/>
      <c r="K116" s="166"/>
      <c r="L116" s="166"/>
      <c r="T116" s="174"/>
      <c r="U116" s="168"/>
      <c r="V116" s="260"/>
      <c r="W116" s="260"/>
      <c r="X116" s="260"/>
      <c r="Y116" s="260"/>
      <c r="Z116" s="260"/>
      <c r="AA116" s="260"/>
      <c r="AB116" s="260"/>
      <c r="AC116" s="260"/>
      <c r="AD116" s="260"/>
      <c r="AE116" s="260"/>
      <c r="AF116" s="260"/>
      <c r="AG116" s="260"/>
      <c r="AH116" s="260"/>
      <c r="AI116" s="260"/>
      <c r="AJ116" s="260"/>
      <c r="AK116" s="260"/>
      <c r="AL116" s="260"/>
      <c r="AM116" s="260"/>
      <c r="AN116" s="260"/>
      <c r="AO116" s="260"/>
      <c r="AP116" s="260"/>
      <c r="AQ116" s="260"/>
      <c r="AR116" s="260"/>
      <c r="AS116" s="260"/>
      <c r="AT116" s="260"/>
      <c r="AU116" s="260"/>
      <c r="AV116" s="260"/>
      <c r="AW116" s="260"/>
      <c r="AX116" s="260"/>
      <c r="AY116" s="260"/>
      <c r="AZ116" s="260"/>
      <c r="BA116" s="260"/>
      <c r="BB116" s="260"/>
      <c r="BC116" s="260"/>
      <c r="BD116" s="260"/>
      <c r="BE116" s="260"/>
      <c r="BF116" s="260"/>
      <c r="BG116" s="260"/>
      <c r="BH116" s="260"/>
      <c r="BI116" s="260"/>
      <c r="BJ116" s="260"/>
      <c r="BK116" s="260"/>
      <c r="BL116" s="260"/>
      <c r="BM116" s="260"/>
      <c r="BN116" s="260"/>
      <c r="BO116" s="260"/>
      <c r="BP116" s="260"/>
      <c r="BQ116" s="260"/>
      <c r="BR116" s="260"/>
      <c r="BS116" s="260"/>
      <c r="BT116" s="260"/>
      <c r="BU116" s="260"/>
      <c r="BV116" s="260"/>
      <c r="BW116" s="260"/>
      <c r="BX116" s="260"/>
      <c r="BY116" s="260"/>
      <c r="BZ116" s="260"/>
      <c r="CA116" s="260"/>
      <c r="CB116" s="260"/>
      <c r="CC116" s="260"/>
      <c r="CD116" s="260"/>
      <c r="CE116" s="260"/>
      <c r="CF116" s="260"/>
      <c r="CG116" s="260"/>
      <c r="CH116" s="260"/>
      <c r="CI116" s="260"/>
      <c r="CJ116" s="260"/>
      <c r="CK116" s="260"/>
      <c r="CL116" s="260"/>
    </row>
    <row r="117" spans="7:90" s="172" customFormat="1" ht="39.950000000000003" customHeight="1" x14ac:dyDescent="0.2">
      <c r="G117" s="173"/>
      <c r="K117" s="166"/>
      <c r="L117" s="166"/>
      <c r="T117" s="174"/>
      <c r="U117" s="168"/>
      <c r="V117" s="260"/>
      <c r="W117" s="260"/>
      <c r="X117" s="260"/>
      <c r="Y117" s="260"/>
      <c r="Z117" s="260"/>
      <c r="AA117" s="260"/>
      <c r="AB117" s="260"/>
      <c r="AC117" s="260"/>
      <c r="AD117" s="260"/>
      <c r="AE117" s="260"/>
      <c r="AF117" s="260"/>
      <c r="AG117" s="260"/>
      <c r="AH117" s="260"/>
      <c r="AI117" s="260"/>
      <c r="AJ117" s="260"/>
      <c r="AK117" s="260"/>
      <c r="AL117" s="260"/>
      <c r="AM117" s="260"/>
      <c r="AN117" s="260"/>
      <c r="AO117" s="260"/>
      <c r="AP117" s="260"/>
      <c r="AQ117" s="260"/>
      <c r="AR117" s="260"/>
      <c r="AS117" s="260"/>
      <c r="AT117" s="260"/>
      <c r="AU117" s="260"/>
      <c r="AV117" s="260"/>
      <c r="AW117" s="260"/>
      <c r="AX117" s="260"/>
      <c r="AY117" s="260"/>
      <c r="AZ117" s="260"/>
      <c r="BA117" s="260"/>
      <c r="BB117" s="260"/>
      <c r="BC117" s="260"/>
      <c r="BD117" s="260"/>
      <c r="BE117" s="260"/>
      <c r="BF117" s="260"/>
      <c r="BG117" s="260"/>
      <c r="BH117" s="260"/>
      <c r="BI117" s="260"/>
      <c r="BJ117" s="260"/>
      <c r="BK117" s="260"/>
      <c r="BL117" s="260"/>
      <c r="BM117" s="260"/>
      <c r="BN117" s="260"/>
      <c r="BO117" s="260"/>
      <c r="BP117" s="260"/>
      <c r="BQ117" s="260"/>
      <c r="BR117" s="260"/>
      <c r="BS117" s="260"/>
      <c r="BT117" s="260"/>
      <c r="BU117" s="260"/>
      <c r="BV117" s="260"/>
      <c r="BW117" s="260"/>
      <c r="BX117" s="260"/>
      <c r="BY117" s="260"/>
      <c r="BZ117" s="260"/>
      <c r="CA117" s="260"/>
      <c r="CB117" s="260"/>
      <c r="CC117" s="260"/>
      <c r="CD117" s="260"/>
      <c r="CE117" s="260"/>
      <c r="CF117" s="260"/>
      <c r="CG117" s="260"/>
      <c r="CH117" s="260"/>
      <c r="CI117" s="260"/>
      <c r="CJ117" s="260"/>
      <c r="CK117" s="260"/>
      <c r="CL117" s="260"/>
    </row>
    <row r="118" spans="7:90" s="172" customFormat="1" ht="39.950000000000003" customHeight="1" x14ac:dyDescent="0.2">
      <c r="G118" s="173"/>
      <c r="K118" s="166"/>
      <c r="L118" s="166"/>
      <c r="T118" s="174"/>
      <c r="U118" s="168"/>
      <c r="V118" s="260"/>
      <c r="W118" s="260"/>
      <c r="X118" s="260"/>
      <c r="Y118" s="260"/>
      <c r="Z118" s="260"/>
      <c r="AA118" s="260"/>
      <c r="AB118" s="260"/>
      <c r="AC118" s="260"/>
      <c r="AD118" s="260"/>
      <c r="AE118" s="260"/>
      <c r="AF118" s="260"/>
      <c r="AG118" s="260"/>
      <c r="AH118" s="260"/>
      <c r="AI118" s="260"/>
      <c r="AJ118" s="260"/>
      <c r="AK118" s="260"/>
      <c r="AL118" s="260"/>
      <c r="AM118" s="260"/>
      <c r="AN118" s="260"/>
      <c r="AO118" s="260"/>
      <c r="AP118" s="260"/>
      <c r="AQ118" s="260"/>
      <c r="AR118" s="260"/>
      <c r="AS118" s="260"/>
      <c r="AT118" s="260"/>
      <c r="AU118" s="260"/>
      <c r="AV118" s="260"/>
      <c r="AW118" s="260"/>
      <c r="AX118" s="260"/>
      <c r="AY118" s="260"/>
      <c r="AZ118" s="260"/>
      <c r="BA118" s="260"/>
      <c r="BB118" s="260"/>
      <c r="BC118" s="260"/>
      <c r="BD118" s="260"/>
      <c r="BE118" s="260"/>
      <c r="BF118" s="260"/>
      <c r="BG118" s="260"/>
      <c r="BH118" s="260"/>
      <c r="BI118" s="260"/>
      <c r="BJ118" s="260"/>
      <c r="BK118" s="260"/>
      <c r="BL118" s="260"/>
      <c r="BM118" s="260"/>
      <c r="BN118" s="260"/>
      <c r="BO118" s="260"/>
      <c r="BP118" s="260"/>
      <c r="BQ118" s="260"/>
      <c r="BR118" s="260"/>
      <c r="BS118" s="260"/>
      <c r="BT118" s="260"/>
      <c r="BU118" s="260"/>
      <c r="BV118" s="260"/>
      <c r="BW118" s="260"/>
      <c r="BX118" s="260"/>
      <c r="BY118" s="260"/>
      <c r="BZ118" s="260"/>
      <c r="CA118" s="260"/>
      <c r="CB118" s="260"/>
      <c r="CC118" s="260"/>
      <c r="CD118" s="260"/>
      <c r="CE118" s="260"/>
      <c r="CF118" s="260"/>
      <c r="CG118" s="260"/>
      <c r="CH118" s="260"/>
      <c r="CI118" s="260"/>
      <c r="CJ118" s="260"/>
      <c r="CK118" s="260"/>
      <c r="CL118" s="260"/>
    </row>
    <row r="119" spans="7:90" s="172" customFormat="1" ht="39.950000000000003" customHeight="1" x14ac:dyDescent="0.2">
      <c r="G119" s="173"/>
      <c r="K119" s="166"/>
      <c r="L119" s="166"/>
      <c r="T119" s="174"/>
      <c r="U119" s="168"/>
      <c r="V119" s="260"/>
      <c r="W119" s="260"/>
      <c r="X119" s="260"/>
      <c r="Y119" s="260"/>
      <c r="Z119" s="260"/>
      <c r="AA119" s="260"/>
      <c r="AB119" s="260"/>
      <c r="AC119" s="260"/>
      <c r="AD119" s="260"/>
      <c r="AE119" s="260"/>
      <c r="AF119" s="260"/>
      <c r="AG119" s="260"/>
      <c r="AH119" s="260"/>
      <c r="AI119" s="260"/>
      <c r="AJ119" s="260"/>
      <c r="AK119" s="260"/>
      <c r="AL119" s="260"/>
      <c r="AM119" s="260"/>
      <c r="AN119" s="260"/>
      <c r="AO119" s="260"/>
      <c r="AP119" s="260"/>
      <c r="AQ119" s="260"/>
      <c r="AR119" s="260"/>
      <c r="AS119" s="260"/>
      <c r="AT119" s="260"/>
      <c r="AU119" s="260"/>
      <c r="AV119" s="260"/>
      <c r="AW119" s="260"/>
      <c r="AX119" s="260"/>
      <c r="AY119" s="260"/>
      <c r="AZ119" s="260"/>
      <c r="BA119" s="260"/>
      <c r="BB119" s="260"/>
      <c r="BC119" s="260"/>
      <c r="BD119" s="260"/>
      <c r="BE119" s="260"/>
      <c r="BF119" s="260"/>
      <c r="BG119" s="260"/>
      <c r="BH119" s="260"/>
      <c r="BI119" s="260"/>
      <c r="BJ119" s="260"/>
      <c r="BK119" s="260"/>
      <c r="BL119" s="260"/>
      <c r="BM119" s="260"/>
      <c r="BN119" s="260"/>
      <c r="BO119" s="260"/>
      <c r="BP119" s="260"/>
      <c r="BQ119" s="260"/>
      <c r="BR119" s="260"/>
      <c r="BS119" s="260"/>
      <c r="BT119" s="260"/>
      <c r="BU119" s="260"/>
      <c r="BV119" s="260"/>
      <c r="BW119" s="260"/>
      <c r="BX119" s="260"/>
      <c r="BY119" s="260"/>
      <c r="BZ119" s="260"/>
      <c r="CA119" s="260"/>
      <c r="CB119" s="260"/>
      <c r="CC119" s="260"/>
      <c r="CD119" s="260"/>
      <c r="CE119" s="260"/>
      <c r="CF119" s="260"/>
      <c r="CG119" s="260"/>
      <c r="CH119" s="260"/>
      <c r="CI119" s="260"/>
      <c r="CJ119" s="260"/>
      <c r="CK119" s="260"/>
      <c r="CL119" s="260"/>
    </row>
    <row r="120" spans="7:90" s="172" customFormat="1" ht="39.950000000000003" customHeight="1" x14ac:dyDescent="0.2">
      <c r="G120" s="173"/>
      <c r="K120" s="166"/>
      <c r="L120" s="166"/>
      <c r="T120" s="174"/>
      <c r="U120" s="168"/>
      <c r="V120" s="260"/>
      <c r="W120" s="260"/>
      <c r="X120" s="260"/>
      <c r="Y120" s="260"/>
      <c r="Z120" s="260"/>
      <c r="AA120" s="260"/>
      <c r="AB120" s="260"/>
      <c r="AC120" s="260"/>
      <c r="AD120" s="260"/>
      <c r="AE120" s="260"/>
      <c r="AF120" s="260"/>
      <c r="AG120" s="260"/>
      <c r="AH120" s="260"/>
      <c r="AI120" s="260"/>
      <c r="AJ120" s="260"/>
      <c r="AK120" s="260"/>
      <c r="AL120" s="260"/>
      <c r="AM120" s="260"/>
      <c r="AN120" s="260"/>
      <c r="AO120" s="260"/>
      <c r="AP120" s="260"/>
      <c r="AQ120" s="260"/>
      <c r="AR120" s="260"/>
      <c r="AS120" s="260"/>
      <c r="AT120" s="260"/>
      <c r="AU120" s="260"/>
      <c r="AV120" s="260"/>
      <c r="AW120" s="260"/>
      <c r="AX120" s="260"/>
      <c r="AY120" s="260"/>
      <c r="AZ120" s="260"/>
      <c r="BA120" s="260"/>
      <c r="BB120" s="260"/>
      <c r="BC120" s="260"/>
      <c r="BD120" s="260"/>
      <c r="BE120" s="260"/>
      <c r="BF120" s="260"/>
      <c r="BG120" s="260"/>
      <c r="BH120" s="260"/>
      <c r="BI120" s="260"/>
      <c r="BJ120" s="260"/>
      <c r="BK120" s="260"/>
      <c r="BL120" s="260"/>
      <c r="BM120" s="260"/>
      <c r="BN120" s="260"/>
      <c r="BO120" s="260"/>
      <c r="BP120" s="260"/>
      <c r="BQ120" s="260"/>
      <c r="BR120" s="260"/>
      <c r="BS120" s="260"/>
      <c r="BT120" s="260"/>
      <c r="BU120" s="260"/>
      <c r="BV120" s="260"/>
      <c r="BW120" s="260"/>
      <c r="BX120" s="260"/>
      <c r="BY120" s="260"/>
      <c r="BZ120" s="260"/>
      <c r="CA120" s="260"/>
      <c r="CB120" s="260"/>
      <c r="CC120" s="260"/>
      <c r="CD120" s="260"/>
      <c r="CE120" s="260"/>
      <c r="CF120" s="260"/>
      <c r="CG120" s="260"/>
      <c r="CH120" s="260"/>
      <c r="CI120" s="260"/>
      <c r="CJ120" s="260"/>
      <c r="CK120" s="260"/>
      <c r="CL120" s="260"/>
    </row>
    <row r="121" spans="7:90" s="172" customFormat="1" ht="39.950000000000003" customHeight="1" x14ac:dyDescent="0.2">
      <c r="G121" s="173"/>
      <c r="K121" s="166"/>
      <c r="L121" s="166"/>
      <c r="T121" s="174"/>
      <c r="U121" s="168"/>
      <c r="V121" s="260"/>
      <c r="W121" s="260"/>
      <c r="X121" s="260"/>
      <c r="Y121" s="260"/>
      <c r="Z121" s="260"/>
      <c r="AA121" s="260"/>
      <c r="AB121" s="260"/>
      <c r="AC121" s="260"/>
      <c r="AD121" s="260"/>
      <c r="AE121" s="260"/>
      <c r="AF121" s="260"/>
      <c r="AG121" s="260"/>
      <c r="AH121" s="260"/>
      <c r="AI121" s="260"/>
      <c r="AJ121" s="260"/>
      <c r="AK121" s="260"/>
      <c r="AL121" s="260"/>
      <c r="AM121" s="260"/>
      <c r="AN121" s="260"/>
      <c r="AO121" s="260"/>
      <c r="AP121" s="260"/>
      <c r="AQ121" s="260"/>
      <c r="AR121" s="260"/>
      <c r="AS121" s="260"/>
      <c r="AT121" s="260"/>
      <c r="AU121" s="260"/>
      <c r="AV121" s="260"/>
      <c r="AW121" s="260"/>
      <c r="AX121" s="260"/>
      <c r="AY121" s="260"/>
      <c r="AZ121" s="260"/>
      <c r="BA121" s="260"/>
      <c r="BB121" s="260"/>
      <c r="BC121" s="260"/>
      <c r="BD121" s="260"/>
      <c r="BE121" s="260"/>
      <c r="BF121" s="260"/>
      <c r="BG121" s="260"/>
      <c r="BH121" s="260"/>
      <c r="BI121" s="260"/>
      <c r="BJ121" s="260"/>
      <c r="BK121" s="260"/>
      <c r="BL121" s="260"/>
      <c r="BM121" s="260"/>
      <c r="BN121" s="260"/>
      <c r="BO121" s="260"/>
      <c r="BP121" s="260"/>
      <c r="BQ121" s="260"/>
      <c r="BR121" s="260"/>
      <c r="BS121" s="260"/>
      <c r="BT121" s="260"/>
      <c r="BU121" s="260"/>
      <c r="BV121" s="260"/>
      <c r="BW121" s="260"/>
      <c r="BX121" s="260"/>
      <c r="BY121" s="260"/>
      <c r="BZ121" s="260"/>
      <c r="CA121" s="260"/>
      <c r="CB121" s="260"/>
      <c r="CC121" s="260"/>
      <c r="CD121" s="260"/>
      <c r="CE121" s="260"/>
      <c r="CF121" s="260"/>
      <c r="CG121" s="260"/>
      <c r="CH121" s="260"/>
      <c r="CI121" s="260"/>
      <c r="CJ121" s="260"/>
      <c r="CK121" s="260"/>
      <c r="CL121" s="260"/>
    </row>
    <row r="122" spans="7:90" s="172" customFormat="1" ht="39.950000000000003" customHeight="1" x14ac:dyDescent="0.2">
      <c r="G122" s="173"/>
      <c r="K122" s="166"/>
      <c r="L122" s="166"/>
      <c r="T122" s="174"/>
      <c r="U122" s="168"/>
      <c r="V122" s="260"/>
      <c r="W122" s="260"/>
      <c r="X122" s="260"/>
      <c r="Y122" s="260"/>
      <c r="Z122" s="260"/>
      <c r="AA122" s="260"/>
      <c r="AB122" s="260"/>
      <c r="AC122" s="260"/>
      <c r="AD122" s="260"/>
      <c r="AE122" s="260"/>
      <c r="AF122" s="260"/>
      <c r="AG122" s="260"/>
      <c r="AH122" s="260"/>
      <c r="AI122" s="260"/>
      <c r="AJ122" s="260"/>
      <c r="AK122" s="260"/>
      <c r="AL122" s="260"/>
      <c r="AM122" s="260"/>
      <c r="AN122" s="260"/>
      <c r="AO122" s="260"/>
      <c r="AP122" s="260"/>
      <c r="AQ122" s="260"/>
      <c r="AR122" s="260"/>
      <c r="AS122" s="260"/>
      <c r="AT122" s="260"/>
      <c r="AU122" s="260"/>
      <c r="AV122" s="260"/>
      <c r="AW122" s="260"/>
      <c r="AX122" s="260"/>
      <c r="AY122" s="260"/>
      <c r="AZ122" s="260"/>
      <c r="BA122" s="260"/>
      <c r="BB122" s="260"/>
      <c r="BC122" s="260"/>
      <c r="BD122" s="260"/>
      <c r="BE122" s="260"/>
      <c r="BF122" s="260"/>
      <c r="BG122" s="260"/>
      <c r="BH122" s="260"/>
      <c r="BI122" s="260"/>
      <c r="BJ122" s="260"/>
      <c r="BK122" s="260"/>
      <c r="BL122" s="260"/>
      <c r="BM122" s="260"/>
      <c r="BN122" s="260"/>
      <c r="BO122" s="260"/>
      <c r="BP122" s="260"/>
      <c r="BQ122" s="260"/>
      <c r="BR122" s="260"/>
      <c r="BS122" s="260"/>
      <c r="BT122" s="260"/>
      <c r="BU122" s="260"/>
      <c r="BV122" s="260"/>
      <c r="BW122" s="260"/>
      <c r="BX122" s="260"/>
      <c r="BY122" s="260"/>
      <c r="BZ122" s="260"/>
      <c r="CA122" s="260"/>
      <c r="CB122" s="260"/>
      <c r="CC122" s="260"/>
      <c r="CD122" s="260"/>
      <c r="CE122" s="260"/>
      <c r="CF122" s="260"/>
      <c r="CG122" s="260"/>
      <c r="CH122" s="260"/>
      <c r="CI122" s="260"/>
      <c r="CJ122" s="260"/>
      <c r="CK122" s="260"/>
      <c r="CL122" s="260"/>
    </row>
    <row r="123" spans="7:90" s="172" customFormat="1" ht="39.950000000000003" customHeight="1" x14ac:dyDescent="0.2">
      <c r="G123" s="173"/>
      <c r="K123" s="166"/>
      <c r="L123" s="166"/>
      <c r="T123" s="174"/>
      <c r="U123" s="168"/>
      <c r="V123" s="260"/>
      <c r="W123" s="260"/>
      <c r="X123" s="260"/>
      <c r="Y123" s="260"/>
      <c r="Z123" s="260"/>
      <c r="AA123" s="260"/>
      <c r="AB123" s="260"/>
      <c r="AC123" s="260"/>
      <c r="AD123" s="260"/>
      <c r="AE123" s="260"/>
      <c r="AF123" s="260"/>
      <c r="AG123" s="260"/>
      <c r="AH123" s="260"/>
      <c r="AI123" s="260"/>
      <c r="AJ123" s="260"/>
      <c r="AK123" s="260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60"/>
      <c r="AV123" s="260"/>
      <c r="AW123" s="260"/>
      <c r="AX123" s="260"/>
      <c r="AY123" s="260"/>
      <c r="AZ123" s="260"/>
      <c r="BA123" s="260"/>
      <c r="BB123" s="260"/>
      <c r="BC123" s="260"/>
      <c r="BD123" s="260"/>
      <c r="BE123" s="260"/>
      <c r="BF123" s="260"/>
      <c r="BG123" s="260"/>
      <c r="BH123" s="260"/>
      <c r="BI123" s="260"/>
      <c r="BJ123" s="260"/>
      <c r="BK123" s="260"/>
      <c r="BL123" s="260"/>
      <c r="BM123" s="260"/>
      <c r="BN123" s="260"/>
      <c r="BO123" s="260"/>
      <c r="BP123" s="260"/>
      <c r="BQ123" s="260"/>
      <c r="BR123" s="260"/>
      <c r="BS123" s="260"/>
      <c r="BT123" s="260"/>
      <c r="BU123" s="260"/>
      <c r="BV123" s="260"/>
      <c r="BW123" s="260"/>
      <c r="BX123" s="260"/>
      <c r="BY123" s="260"/>
      <c r="BZ123" s="260"/>
      <c r="CA123" s="260"/>
      <c r="CB123" s="260"/>
      <c r="CC123" s="260"/>
      <c r="CD123" s="260"/>
      <c r="CE123" s="260"/>
      <c r="CF123" s="260"/>
      <c r="CG123" s="260"/>
      <c r="CH123" s="260"/>
      <c r="CI123" s="260"/>
      <c r="CJ123" s="260"/>
      <c r="CK123" s="260"/>
      <c r="CL123" s="260"/>
    </row>
    <row r="124" spans="7:90" s="172" customFormat="1" ht="39.950000000000003" customHeight="1" x14ac:dyDescent="0.2">
      <c r="G124" s="173"/>
      <c r="K124" s="166"/>
      <c r="L124" s="166"/>
      <c r="T124" s="174"/>
      <c r="U124" s="168"/>
      <c r="V124" s="260"/>
      <c r="W124" s="260"/>
      <c r="X124" s="260"/>
      <c r="Y124" s="260"/>
      <c r="Z124" s="260"/>
      <c r="AA124" s="260"/>
      <c r="AB124" s="260"/>
      <c r="AC124" s="260"/>
      <c r="AD124" s="260"/>
      <c r="AE124" s="260"/>
      <c r="AF124" s="260"/>
      <c r="AG124" s="260"/>
      <c r="AH124" s="260"/>
      <c r="AI124" s="260"/>
      <c r="AJ124" s="260"/>
      <c r="AK124" s="260"/>
      <c r="AL124" s="260"/>
      <c r="AM124" s="260"/>
      <c r="AN124" s="260"/>
      <c r="AO124" s="260"/>
      <c r="AP124" s="260"/>
      <c r="AQ124" s="260"/>
      <c r="AR124" s="260"/>
      <c r="AS124" s="260"/>
      <c r="AT124" s="260"/>
      <c r="AU124" s="260"/>
      <c r="AV124" s="260"/>
      <c r="AW124" s="260"/>
      <c r="AX124" s="260"/>
      <c r="AY124" s="260"/>
      <c r="AZ124" s="260"/>
      <c r="BA124" s="260"/>
      <c r="BB124" s="260"/>
      <c r="BC124" s="260"/>
      <c r="BD124" s="260"/>
      <c r="BE124" s="260"/>
      <c r="BF124" s="260"/>
      <c r="BG124" s="260"/>
      <c r="BH124" s="260"/>
      <c r="BI124" s="260"/>
      <c r="BJ124" s="260"/>
      <c r="BK124" s="260"/>
      <c r="BL124" s="260"/>
      <c r="BM124" s="260"/>
      <c r="BN124" s="260"/>
      <c r="BO124" s="260"/>
      <c r="BP124" s="260"/>
      <c r="BQ124" s="260"/>
      <c r="BR124" s="260"/>
      <c r="BS124" s="260"/>
      <c r="BT124" s="260"/>
      <c r="BU124" s="260"/>
      <c r="BV124" s="260"/>
      <c r="BW124" s="260"/>
      <c r="BX124" s="260"/>
      <c r="BY124" s="260"/>
      <c r="BZ124" s="260"/>
      <c r="CA124" s="260"/>
      <c r="CB124" s="260"/>
      <c r="CC124" s="260"/>
      <c r="CD124" s="260"/>
      <c r="CE124" s="260"/>
      <c r="CF124" s="260"/>
      <c r="CG124" s="260"/>
      <c r="CH124" s="260"/>
      <c r="CI124" s="260"/>
      <c r="CJ124" s="260"/>
      <c r="CK124" s="260"/>
      <c r="CL124" s="260"/>
    </row>
    <row r="125" spans="7:90" s="172" customFormat="1" ht="39.950000000000003" customHeight="1" x14ac:dyDescent="0.2">
      <c r="G125" s="173"/>
      <c r="K125" s="166"/>
      <c r="L125" s="166"/>
      <c r="T125" s="174"/>
      <c r="U125" s="168"/>
      <c r="V125" s="260"/>
      <c r="W125" s="260"/>
      <c r="X125" s="260"/>
      <c r="Y125" s="260"/>
      <c r="Z125" s="260"/>
      <c r="AA125" s="260"/>
      <c r="AB125" s="260"/>
      <c r="AC125" s="260"/>
      <c r="AD125" s="260"/>
      <c r="AE125" s="260"/>
      <c r="AF125" s="260"/>
      <c r="AG125" s="260"/>
      <c r="AH125" s="260"/>
      <c r="AI125" s="260"/>
      <c r="AJ125" s="260"/>
      <c r="AK125" s="260"/>
      <c r="AL125" s="260"/>
      <c r="AM125" s="260"/>
      <c r="AN125" s="260"/>
      <c r="AO125" s="260"/>
      <c r="AP125" s="260"/>
      <c r="AQ125" s="260"/>
      <c r="AR125" s="260"/>
      <c r="AS125" s="260"/>
      <c r="AT125" s="260"/>
      <c r="AU125" s="260"/>
      <c r="AV125" s="260"/>
      <c r="AW125" s="260"/>
      <c r="AX125" s="260"/>
      <c r="AY125" s="260"/>
      <c r="AZ125" s="260"/>
      <c r="BA125" s="260"/>
      <c r="BB125" s="260"/>
      <c r="BC125" s="260"/>
      <c r="BD125" s="260"/>
      <c r="BE125" s="260"/>
      <c r="BF125" s="260"/>
      <c r="BG125" s="260"/>
      <c r="BH125" s="260"/>
      <c r="BI125" s="260"/>
      <c r="BJ125" s="260"/>
      <c r="BK125" s="260"/>
      <c r="BL125" s="260"/>
      <c r="BM125" s="260"/>
      <c r="BN125" s="260"/>
      <c r="BO125" s="260"/>
      <c r="BP125" s="260"/>
      <c r="BQ125" s="260"/>
      <c r="BR125" s="260"/>
      <c r="BS125" s="260"/>
      <c r="BT125" s="260"/>
      <c r="BU125" s="260"/>
      <c r="BV125" s="260"/>
      <c r="BW125" s="260"/>
      <c r="BX125" s="260"/>
      <c r="BY125" s="260"/>
      <c r="BZ125" s="260"/>
      <c r="CA125" s="260"/>
      <c r="CB125" s="260"/>
      <c r="CC125" s="260"/>
      <c r="CD125" s="260"/>
      <c r="CE125" s="260"/>
      <c r="CF125" s="260"/>
      <c r="CG125" s="260"/>
      <c r="CH125" s="260"/>
      <c r="CI125" s="260"/>
      <c r="CJ125" s="260"/>
      <c r="CK125" s="260"/>
      <c r="CL125" s="260"/>
    </row>
    <row r="126" spans="7:90" s="172" customFormat="1" ht="39.950000000000003" customHeight="1" x14ac:dyDescent="0.2">
      <c r="G126" s="173"/>
      <c r="K126" s="166"/>
      <c r="L126" s="166"/>
      <c r="T126" s="174"/>
      <c r="U126" s="168"/>
      <c r="V126" s="260"/>
      <c r="W126" s="260"/>
      <c r="X126" s="260"/>
      <c r="Y126" s="260"/>
      <c r="Z126" s="260"/>
      <c r="AA126" s="260"/>
      <c r="AB126" s="260"/>
      <c r="AC126" s="260"/>
      <c r="AD126" s="260"/>
      <c r="AE126" s="260"/>
      <c r="AF126" s="260"/>
      <c r="AG126" s="260"/>
      <c r="AH126" s="260"/>
      <c r="AI126" s="260"/>
      <c r="AJ126" s="260"/>
      <c r="AK126" s="260"/>
      <c r="AL126" s="260"/>
      <c r="AM126" s="260"/>
      <c r="AN126" s="260"/>
      <c r="AO126" s="260"/>
      <c r="AP126" s="260"/>
      <c r="AQ126" s="260"/>
      <c r="AR126" s="260"/>
      <c r="AS126" s="260"/>
      <c r="AT126" s="260"/>
      <c r="AU126" s="260"/>
      <c r="AV126" s="260"/>
      <c r="AW126" s="260"/>
      <c r="AX126" s="260"/>
      <c r="AY126" s="260"/>
      <c r="AZ126" s="260"/>
      <c r="BA126" s="260"/>
      <c r="BB126" s="260"/>
      <c r="BC126" s="260"/>
      <c r="BD126" s="260"/>
      <c r="BE126" s="260"/>
      <c r="BF126" s="260"/>
      <c r="BG126" s="260"/>
      <c r="BH126" s="260"/>
      <c r="BI126" s="260"/>
      <c r="BJ126" s="260"/>
      <c r="BK126" s="260"/>
      <c r="BL126" s="260"/>
      <c r="BM126" s="260"/>
      <c r="BN126" s="260"/>
      <c r="BO126" s="260"/>
      <c r="BP126" s="260"/>
      <c r="BQ126" s="260"/>
      <c r="BR126" s="260"/>
      <c r="BS126" s="260"/>
      <c r="BT126" s="260"/>
      <c r="BU126" s="260"/>
      <c r="BV126" s="260"/>
      <c r="BW126" s="260"/>
      <c r="BX126" s="260"/>
      <c r="BY126" s="260"/>
      <c r="BZ126" s="260"/>
      <c r="CA126" s="260"/>
      <c r="CB126" s="260"/>
      <c r="CC126" s="260"/>
      <c r="CD126" s="260"/>
      <c r="CE126" s="260"/>
      <c r="CF126" s="260"/>
      <c r="CG126" s="260"/>
      <c r="CH126" s="260"/>
      <c r="CI126" s="260"/>
      <c r="CJ126" s="260"/>
      <c r="CK126" s="260"/>
      <c r="CL126" s="260"/>
    </row>
    <row r="127" spans="7:90" s="172" customFormat="1" ht="39.950000000000003" customHeight="1" x14ac:dyDescent="0.2">
      <c r="G127" s="173"/>
      <c r="K127" s="166"/>
      <c r="L127" s="166"/>
      <c r="T127" s="174"/>
      <c r="U127" s="168"/>
      <c r="V127" s="260"/>
      <c r="W127" s="260"/>
      <c r="X127" s="260"/>
      <c r="Y127" s="260"/>
      <c r="Z127" s="260"/>
      <c r="AA127" s="260"/>
      <c r="AB127" s="260"/>
      <c r="AC127" s="260"/>
      <c r="AD127" s="260"/>
      <c r="AE127" s="260"/>
      <c r="AF127" s="260"/>
      <c r="AG127" s="260"/>
      <c r="AH127" s="260"/>
      <c r="AI127" s="260"/>
      <c r="AJ127" s="260"/>
      <c r="AK127" s="260"/>
      <c r="AL127" s="260"/>
      <c r="AM127" s="260"/>
      <c r="AN127" s="260"/>
      <c r="AO127" s="260"/>
      <c r="AP127" s="260"/>
      <c r="AQ127" s="260"/>
      <c r="AR127" s="260"/>
      <c r="AS127" s="260"/>
      <c r="AT127" s="260"/>
      <c r="AU127" s="260"/>
      <c r="AV127" s="260"/>
      <c r="AW127" s="260"/>
      <c r="AX127" s="260"/>
      <c r="AY127" s="260"/>
      <c r="AZ127" s="260"/>
      <c r="BA127" s="260"/>
      <c r="BB127" s="260"/>
      <c r="BC127" s="260"/>
      <c r="BD127" s="260"/>
      <c r="BE127" s="260"/>
      <c r="BF127" s="260"/>
      <c r="BG127" s="260"/>
      <c r="BH127" s="260"/>
      <c r="BI127" s="260"/>
      <c r="BJ127" s="260"/>
      <c r="BK127" s="260"/>
      <c r="BL127" s="260"/>
      <c r="BM127" s="260"/>
      <c r="BN127" s="260"/>
      <c r="BO127" s="260"/>
      <c r="BP127" s="260"/>
      <c r="BQ127" s="260"/>
      <c r="BR127" s="260"/>
      <c r="BS127" s="260"/>
      <c r="BT127" s="260"/>
      <c r="BU127" s="260"/>
      <c r="BV127" s="260"/>
      <c r="BW127" s="260"/>
      <c r="BX127" s="260"/>
      <c r="BY127" s="260"/>
      <c r="BZ127" s="260"/>
      <c r="CA127" s="260"/>
      <c r="CB127" s="260"/>
      <c r="CC127" s="260"/>
      <c r="CD127" s="260"/>
      <c r="CE127" s="260"/>
      <c r="CF127" s="260"/>
      <c r="CG127" s="260"/>
      <c r="CH127" s="260"/>
      <c r="CI127" s="260"/>
      <c r="CJ127" s="260"/>
      <c r="CK127" s="260"/>
      <c r="CL127" s="260"/>
    </row>
    <row r="128" spans="7:90" s="172" customFormat="1" ht="39.950000000000003" customHeight="1" x14ac:dyDescent="0.2">
      <c r="G128" s="173"/>
      <c r="K128" s="166"/>
      <c r="L128" s="166"/>
      <c r="T128" s="174"/>
      <c r="U128" s="168"/>
      <c r="V128" s="260"/>
      <c r="W128" s="260"/>
      <c r="X128" s="260"/>
      <c r="Y128" s="260"/>
      <c r="Z128" s="260"/>
      <c r="AA128" s="260"/>
      <c r="AB128" s="260"/>
      <c r="AC128" s="260"/>
      <c r="AD128" s="260"/>
      <c r="AE128" s="260"/>
      <c r="AF128" s="260"/>
      <c r="AG128" s="260"/>
      <c r="AH128" s="260"/>
      <c r="AI128" s="260"/>
      <c r="AJ128" s="260"/>
      <c r="AK128" s="260"/>
      <c r="AL128" s="260"/>
      <c r="AM128" s="260"/>
      <c r="AN128" s="260"/>
      <c r="AO128" s="260"/>
      <c r="AP128" s="260"/>
      <c r="AQ128" s="260"/>
      <c r="AR128" s="260"/>
      <c r="AS128" s="260"/>
      <c r="AT128" s="260"/>
      <c r="AU128" s="260"/>
      <c r="AV128" s="260"/>
      <c r="AW128" s="260"/>
      <c r="AX128" s="260"/>
      <c r="AY128" s="260"/>
      <c r="AZ128" s="260"/>
      <c r="BA128" s="260"/>
      <c r="BB128" s="260"/>
      <c r="BC128" s="260"/>
      <c r="BD128" s="260"/>
      <c r="BE128" s="260"/>
      <c r="BF128" s="260"/>
      <c r="BG128" s="260"/>
      <c r="BH128" s="260"/>
      <c r="BI128" s="260"/>
      <c r="BJ128" s="260"/>
      <c r="BK128" s="260"/>
      <c r="BL128" s="260"/>
      <c r="BM128" s="260"/>
      <c r="BN128" s="260"/>
      <c r="BO128" s="260"/>
      <c r="BP128" s="260"/>
      <c r="BQ128" s="260"/>
      <c r="BR128" s="260"/>
      <c r="BS128" s="260"/>
      <c r="BT128" s="260"/>
      <c r="BU128" s="260"/>
      <c r="BV128" s="260"/>
      <c r="BW128" s="260"/>
      <c r="BX128" s="260"/>
      <c r="BY128" s="260"/>
      <c r="BZ128" s="260"/>
      <c r="CA128" s="260"/>
      <c r="CB128" s="260"/>
      <c r="CC128" s="260"/>
      <c r="CD128" s="260"/>
      <c r="CE128" s="260"/>
      <c r="CF128" s="260"/>
      <c r="CG128" s="260"/>
      <c r="CH128" s="260"/>
      <c r="CI128" s="260"/>
      <c r="CJ128" s="260"/>
      <c r="CK128" s="260"/>
      <c r="CL128" s="260"/>
    </row>
    <row r="129" spans="7:90" s="172" customFormat="1" ht="39.950000000000003" customHeight="1" x14ac:dyDescent="0.2">
      <c r="G129" s="173"/>
      <c r="K129" s="166"/>
      <c r="L129" s="166"/>
      <c r="T129" s="174"/>
      <c r="U129" s="168"/>
      <c r="V129" s="260"/>
      <c r="W129" s="260"/>
      <c r="X129" s="260"/>
      <c r="Y129" s="260"/>
      <c r="Z129" s="260"/>
      <c r="AA129" s="260"/>
      <c r="AB129" s="260"/>
      <c r="AC129" s="260"/>
      <c r="AD129" s="260"/>
      <c r="AE129" s="260"/>
      <c r="AF129" s="260"/>
      <c r="AG129" s="260"/>
      <c r="AH129" s="260"/>
      <c r="AI129" s="260"/>
      <c r="AJ129" s="260"/>
      <c r="AK129" s="260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60"/>
      <c r="AV129" s="260"/>
      <c r="AW129" s="260"/>
      <c r="AX129" s="260"/>
      <c r="AY129" s="260"/>
      <c r="AZ129" s="260"/>
      <c r="BA129" s="260"/>
      <c r="BB129" s="260"/>
      <c r="BC129" s="260"/>
      <c r="BD129" s="260"/>
      <c r="BE129" s="260"/>
      <c r="BF129" s="260"/>
      <c r="BG129" s="260"/>
      <c r="BH129" s="260"/>
      <c r="BI129" s="260"/>
      <c r="BJ129" s="260"/>
      <c r="BK129" s="260"/>
      <c r="BL129" s="260"/>
      <c r="BM129" s="260"/>
      <c r="BN129" s="260"/>
      <c r="BO129" s="260"/>
      <c r="BP129" s="260"/>
      <c r="BQ129" s="260"/>
      <c r="BR129" s="260"/>
      <c r="BS129" s="260"/>
      <c r="BT129" s="260"/>
      <c r="BU129" s="260"/>
      <c r="BV129" s="260"/>
      <c r="BW129" s="260"/>
      <c r="BX129" s="260"/>
      <c r="BY129" s="260"/>
      <c r="BZ129" s="260"/>
      <c r="CA129" s="260"/>
      <c r="CB129" s="260"/>
      <c r="CC129" s="260"/>
      <c r="CD129" s="260"/>
      <c r="CE129" s="260"/>
      <c r="CF129" s="260"/>
      <c r="CG129" s="260"/>
      <c r="CH129" s="260"/>
      <c r="CI129" s="260"/>
      <c r="CJ129" s="260"/>
      <c r="CK129" s="260"/>
      <c r="CL129" s="260"/>
    </row>
    <row r="130" spans="7:90" s="172" customFormat="1" ht="39.950000000000003" customHeight="1" x14ac:dyDescent="0.2">
      <c r="G130" s="173"/>
      <c r="K130" s="166"/>
      <c r="L130" s="166"/>
      <c r="T130" s="174"/>
      <c r="U130" s="168"/>
      <c r="V130" s="260"/>
      <c r="W130" s="260"/>
      <c r="X130" s="260"/>
      <c r="Y130" s="260"/>
      <c r="Z130" s="260"/>
      <c r="AA130" s="260"/>
      <c r="AB130" s="260"/>
      <c r="AC130" s="260"/>
      <c r="AD130" s="260"/>
      <c r="AE130" s="260"/>
      <c r="AF130" s="260"/>
      <c r="AG130" s="260"/>
      <c r="AH130" s="260"/>
      <c r="AI130" s="260"/>
      <c r="AJ130" s="260"/>
      <c r="AK130" s="260"/>
      <c r="AL130" s="260"/>
      <c r="AM130" s="260"/>
      <c r="AN130" s="260"/>
      <c r="AO130" s="260"/>
      <c r="AP130" s="260"/>
      <c r="AQ130" s="260"/>
      <c r="AR130" s="260"/>
      <c r="AS130" s="260"/>
      <c r="AT130" s="260"/>
      <c r="AU130" s="260"/>
      <c r="AV130" s="260"/>
      <c r="AW130" s="260"/>
      <c r="AX130" s="260"/>
      <c r="AY130" s="260"/>
      <c r="AZ130" s="260"/>
      <c r="BA130" s="260"/>
      <c r="BB130" s="260"/>
      <c r="BC130" s="260"/>
      <c r="BD130" s="260"/>
      <c r="BE130" s="260"/>
      <c r="BF130" s="260"/>
      <c r="BG130" s="260"/>
      <c r="BH130" s="260"/>
      <c r="BI130" s="260"/>
      <c r="BJ130" s="260"/>
      <c r="BK130" s="260"/>
      <c r="BL130" s="260"/>
      <c r="BM130" s="260"/>
      <c r="BN130" s="260"/>
      <c r="BO130" s="260"/>
      <c r="BP130" s="260"/>
      <c r="BQ130" s="260"/>
      <c r="BR130" s="260"/>
      <c r="BS130" s="260"/>
      <c r="BT130" s="260"/>
      <c r="BU130" s="260"/>
      <c r="BV130" s="260"/>
      <c r="BW130" s="260"/>
      <c r="BX130" s="260"/>
      <c r="BY130" s="260"/>
      <c r="BZ130" s="260"/>
      <c r="CA130" s="260"/>
      <c r="CB130" s="260"/>
      <c r="CC130" s="260"/>
      <c r="CD130" s="260"/>
      <c r="CE130" s="260"/>
      <c r="CF130" s="260"/>
      <c r="CG130" s="260"/>
      <c r="CH130" s="260"/>
      <c r="CI130" s="260"/>
      <c r="CJ130" s="260"/>
      <c r="CK130" s="260"/>
      <c r="CL130" s="260"/>
    </row>
    <row r="131" spans="7:90" s="172" customFormat="1" ht="39.950000000000003" customHeight="1" x14ac:dyDescent="0.2">
      <c r="G131" s="173"/>
      <c r="K131" s="166"/>
      <c r="L131" s="166"/>
      <c r="T131" s="174"/>
      <c r="U131" s="168"/>
      <c r="V131" s="260"/>
      <c r="W131" s="260"/>
      <c r="X131" s="260"/>
      <c r="Y131" s="260"/>
      <c r="Z131" s="260"/>
      <c r="AA131" s="260"/>
      <c r="AB131" s="260"/>
      <c r="AC131" s="260"/>
      <c r="AD131" s="260"/>
      <c r="AE131" s="260"/>
      <c r="AF131" s="260"/>
      <c r="AG131" s="260"/>
      <c r="AH131" s="260"/>
      <c r="AI131" s="260"/>
      <c r="AJ131" s="260"/>
      <c r="AK131" s="260"/>
      <c r="AL131" s="260"/>
      <c r="AM131" s="260"/>
      <c r="AN131" s="260"/>
      <c r="AO131" s="260"/>
      <c r="AP131" s="260"/>
      <c r="AQ131" s="260"/>
      <c r="AR131" s="260"/>
      <c r="AS131" s="260"/>
      <c r="AT131" s="260"/>
      <c r="AU131" s="260"/>
      <c r="AV131" s="260"/>
      <c r="AW131" s="260"/>
      <c r="AX131" s="260"/>
      <c r="AY131" s="260"/>
      <c r="AZ131" s="260"/>
      <c r="BA131" s="260"/>
      <c r="BB131" s="260"/>
      <c r="BC131" s="260"/>
      <c r="BD131" s="260"/>
      <c r="BE131" s="260"/>
      <c r="BF131" s="260"/>
      <c r="BG131" s="260"/>
      <c r="BH131" s="260"/>
      <c r="BI131" s="260"/>
      <c r="BJ131" s="260"/>
      <c r="BK131" s="260"/>
      <c r="BL131" s="260"/>
      <c r="BM131" s="260"/>
      <c r="BN131" s="260"/>
      <c r="BO131" s="260"/>
      <c r="BP131" s="260"/>
      <c r="BQ131" s="260"/>
      <c r="BR131" s="260"/>
      <c r="BS131" s="260"/>
      <c r="BT131" s="260"/>
      <c r="BU131" s="260"/>
      <c r="BV131" s="260"/>
      <c r="BW131" s="260"/>
      <c r="BX131" s="260"/>
      <c r="BY131" s="260"/>
      <c r="BZ131" s="260"/>
      <c r="CA131" s="260"/>
      <c r="CB131" s="260"/>
      <c r="CC131" s="260"/>
      <c r="CD131" s="260"/>
      <c r="CE131" s="260"/>
      <c r="CF131" s="260"/>
      <c r="CG131" s="260"/>
      <c r="CH131" s="260"/>
      <c r="CI131" s="260"/>
      <c r="CJ131" s="260"/>
      <c r="CK131" s="260"/>
      <c r="CL131" s="260"/>
    </row>
    <row r="132" spans="7:90" s="172" customFormat="1" ht="39.950000000000003" customHeight="1" x14ac:dyDescent="0.2">
      <c r="G132" s="173"/>
      <c r="K132" s="166"/>
      <c r="L132" s="166"/>
      <c r="T132" s="174"/>
      <c r="U132" s="168"/>
      <c r="V132" s="260"/>
      <c r="W132" s="260"/>
      <c r="X132" s="260"/>
      <c r="Y132" s="260"/>
      <c r="Z132" s="260"/>
      <c r="AA132" s="260"/>
      <c r="AB132" s="260"/>
      <c r="AC132" s="260"/>
      <c r="AD132" s="260"/>
      <c r="AE132" s="260"/>
      <c r="AF132" s="260"/>
      <c r="AG132" s="260"/>
      <c r="AH132" s="260"/>
      <c r="AI132" s="260"/>
      <c r="AJ132" s="260"/>
      <c r="AK132" s="260"/>
      <c r="AL132" s="260"/>
      <c r="AM132" s="260"/>
      <c r="AN132" s="260"/>
      <c r="AO132" s="260"/>
      <c r="AP132" s="260"/>
      <c r="AQ132" s="260"/>
      <c r="AR132" s="260"/>
      <c r="AS132" s="260"/>
      <c r="AT132" s="260"/>
      <c r="AU132" s="260"/>
      <c r="AV132" s="260"/>
      <c r="AW132" s="260"/>
      <c r="AX132" s="260"/>
      <c r="AY132" s="260"/>
      <c r="AZ132" s="260"/>
      <c r="BA132" s="260"/>
      <c r="BB132" s="260"/>
      <c r="BC132" s="260"/>
      <c r="BD132" s="260"/>
      <c r="BE132" s="260"/>
      <c r="BF132" s="260"/>
      <c r="BG132" s="260"/>
      <c r="BH132" s="260"/>
      <c r="BI132" s="260"/>
      <c r="BJ132" s="260"/>
      <c r="BK132" s="260"/>
      <c r="BL132" s="260"/>
      <c r="BM132" s="260"/>
      <c r="BN132" s="260"/>
      <c r="BO132" s="260"/>
      <c r="BP132" s="260"/>
      <c r="BQ132" s="260"/>
      <c r="BR132" s="260"/>
      <c r="BS132" s="260"/>
      <c r="BT132" s="260"/>
      <c r="BU132" s="260"/>
      <c r="BV132" s="260"/>
      <c r="BW132" s="260"/>
      <c r="BX132" s="260"/>
      <c r="BY132" s="260"/>
      <c r="BZ132" s="260"/>
      <c r="CA132" s="260"/>
      <c r="CB132" s="260"/>
      <c r="CC132" s="260"/>
      <c r="CD132" s="260"/>
      <c r="CE132" s="260"/>
      <c r="CF132" s="260"/>
      <c r="CG132" s="260"/>
      <c r="CH132" s="260"/>
      <c r="CI132" s="260"/>
      <c r="CJ132" s="260"/>
      <c r="CK132" s="260"/>
      <c r="CL132" s="260"/>
    </row>
    <row r="133" spans="7:90" s="172" customFormat="1" ht="39.950000000000003" customHeight="1" x14ac:dyDescent="0.2">
      <c r="G133" s="173"/>
      <c r="K133" s="166"/>
      <c r="L133" s="166"/>
      <c r="T133" s="174"/>
      <c r="U133" s="168"/>
      <c r="V133" s="260"/>
      <c r="W133" s="260"/>
      <c r="X133" s="260"/>
      <c r="Y133" s="260"/>
      <c r="Z133" s="260"/>
      <c r="AA133" s="260"/>
      <c r="AB133" s="260"/>
      <c r="AC133" s="260"/>
      <c r="AD133" s="260"/>
      <c r="AE133" s="260"/>
      <c r="AF133" s="260"/>
      <c r="AG133" s="260"/>
      <c r="AH133" s="260"/>
      <c r="AI133" s="260"/>
      <c r="AJ133" s="260"/>
      <c r="AK133" s="260"/>
      <c r="AL133" s="260"/>
      <c r="AM133" s="260"/>
      <c r="AN133" s="260"/>
      <c r="AO133" s="260"/>
      <c r="AP133" s="260"/>
      <c r="AQ133" s="260"/>
      <c r="AR133" s="260"/>
      <c r="AS133" s="260"/>
      <c r="AT133" s="260"/>
      <c r="AU133" s="260"/>
      <c r="AV133" s="260"/>
      <c r="AW133" s="260"/>
      <c r="AX133" s="260"/>
      <c r="AY133" s="260"/>
      <c r="AZ133" s="260"/>
      <c r="BA133" s="260"/>
      <c r="BB133" s="260"/>
      <c r="BC133" s="260"/>
      <c r="BD133" s="260"/>
      <c r="BE133" s="260"/>
      <c r="BF133" s="260"/>
      <c r="BG133" s="260"/>
      <c r="BH133" s="260"/>
      <c r="BI133" s="260"/>
      <c r="BJ133" s="260"/>
      <c r="BK133" s="260"/>
      <c r="BL133" s="260"/>
      <c r="BM133" s="260"/>
      <c r="BN133" s="260"/>
      <c r="BO133" s="260"/>
      <c r="BP133" s="260"/>
      <c r="BQ133" s="260"/>
      <c r="BR133" s="260"/>
      <c r="BS133" s="260"/>
      <c r="BT133" s="260"/>
      <c r="BU133" s="260"/>
      <c r="BV133" s="260"/>
      <c r="BW133" s="260"/>
      <c r="BX133" s="260"/>
      <c r="BY133" s="260"/>
      <c r="BZ133" s="260"/>
      <c r="CA133" s="260"/>
      <c r="CB133" s="260"/>
      <c r="CC133" s="260"/>
      <c r="CD133" s="260"/>
      <c r="CE133" s="260"/>
      <c r="CF133" s="260"/>
      <c r="CG133" s="260"/>
      <c r="CH133" s="260"/>
      <c r="CI133" s="260"/>
      <c r="CJ133" s="260"/>
      <c r="CK133" s="260"/>
      <c r="CL133" s="260"/>
    </row>
    <row r="134" spans="7:90" s="172" customFormat="1" ht="39.950000000000003" customHeight="1" x14ac:dyDescent="0.2">
      <c r="G134" s="173"/>
      <c r="K134" s="166"/>
      <c r="L134" s="166"/>
      <c r="T134" s="174"/>
      <c r="U134" s="168"/>
      <c r="V134" s="260"/>
      <c r="W134" s="260"/>
      <c r="X134" s="260"/>
      <c r="Y134" s="260"/>
      <c r="Z134" s="260"/>
      <c r="AA134" s="260"/>
      <c r="AB134" s="260"/>
      <c r="AC134" s="260"/>
      <c r="AD134" s="260"/>
      <c r="AE134" s="260"/>
      <c r="AF134" s="260"/>
      <c r="AG134" s="260"/>
      <c r="AH134" s="260"/>
      <c r="AI134" s="260"/>
      <c r="AJ134" s="260"/>
      <c r="AK134" s="260"/>
      <c r="AL134" s="260"/>
      <c r="AM134" s="260"/>
      <c r="AN134" s="260"/>
      <c r="AO134" s="260"/>
      <c r="AP134" s="260"/>
      <c r="AQ134" s="260"/>
      <c r="AR134" s="260"/>
      <c r="AS134" s="260"/>
      <c r="AT134" s="260"/>
      <c r="AU134" s="260"/>
      <c r="AV134" s="260"/>
      <c r="AW134" s="260"/>
      <c r="AX134" s="260"/>
      <c r="AY134" s="260"/>
      <c r="AZ134" s="260"/>
      <c r="BA134" s="260"/>
      <c r="BB134" s="260"/>
      <c r="BC134" s="260"/>
      <c r="BD134" s="260"/>
      <c r="BE134" s="260"/>
      <c r="BF134" s="260"/>
      <c r="BG134" s="260"/>
      <c r="BH134" s="260"/>
      <c r="BI134" s="260"/>
      <c r="BJ134" s="260"/>
      <c r="BK134" s="260"/>
      <c r="BL134" s="260"/>
      <c r="BM134" s="260"/>
      <c r="BN134" s="260"/>
      <c r="BO134" s="260"/>
      <c r="BP134" s="260"/>
      <c r="BQ134" s="260"/>
      <c r="BR134" s="260"/>
      <c r="BS134" s="260"/>
      <c r="BT134" s="260"/>
      <c r="BU134" s="260"/>
      <c r="BV134" s="260"/>
      <c r="BW134" s="260"/>
      <c r="BX134" s="260"/>
      <c r="BY134" s="260"/>
      <c r="BZ134" s="260"/>
      <c r="CA134" s="260"/>
      <c r="CB134" s="260"/>
      <c r="CC134" s="260"/>
      <c r="CD134" s="260"/>
      <c r="CE134" s="260"/>
      <c r="CF134" s="260"/>
      <c r="CG134" s="260"/>
      <c r="CH134" s="260"/>
      <c r="CI134" s="260"/>
      <c r="CJ134" s="260"/>
      <c r="CK134" s="260"/>
      <c r="CL134" s="260"/>
    </row>
    <row r="135" spans="7:90" s="172" customFormat="1" ht="39.950000000000003" customHeight="1" x14ac:dyDescent="0.2">
      <c r="G135" s="173"/>
      <c r="K135" s="166"/>
      <c r="L135" s="166"/>
      <c r="T135" s="174"/>
      <c r="U135" s="168"/>
      <c r="V135" s="260"/>
      <c r="W135" s="260"/>
      <c r="X135" s="260"/>
      <c r="Y135" s="260"/>
      <c r="Z135" s="260"/>
      <c r="AA135" s="260"/>
      <c r="AB135" s="260"/>
      <c r="AC135" s="260"/>
      <c r="AD135" s="260"/>
      <c r="AE135" s="260"/>
      <c r="AF135" s="260"/>
      <c r="AG135" s="260"/>
      <c r="AH135" s="260"/>
      <c r="AI135" s="260"/>
      <c r="AJ135" s="260"/>
      <c r="AK135" s="260"/>
      <c r="AL135" s="260"/>
      <c r="AM135" s="260"/>
      <c r="AN135" s="260"/>
      <c r="AO135" s="260"/>
      <c r="AP135" s="260"/>
      <c r="AQ135" s="260"/>
      <c r="AR135" s="260"/>
      <c r="AS135" s="260"/>
      <c r="AT135" s="260"/>
      <c r="AU135" s="260"/>
      <c r="AV135" s="260"/>
      <c r="AW135" s="260"/>
      <c r="AX135" s="260"/>
      <c r="AY135" s="260"/>
      <c r="AZ135" s="260"/>
      <c r="BA135" s="260"/>
      <c r="BB135" s="260"/>
      <c r="BC135" s="260"/>
      <c r="BD135" s="260"/>
      <c r="BE135" s="260"/>
      <c r="BF135" s="260"/>
      <c r="BG135" s="260"/>
      <c r="BH135" s="260"/>
      <c r="BI135" s="260"/>
      <c r="BJ135" s="260"/>
      <c r="BK135" s="260"/>
      <c r="BL135" s="260"/>
      <c r="BM135" s="260"/>
      <c r="BN135" s="260"/>
      <c r="BO135" s="260"/>
      <c r="BP135" s="260"/>
      <c r="BQ135" s="260"/>
      <c r="BR135" s="260"/>
      <c r="BS135" s="260"/>
      <c r="BT135" s="260"/>
      <c r="BU135" s="260"/>
      <c r="BV135" s="260"/>
      <c r="BW135" s="260"/>
      <c r="BX135" s="260"/>
      <c r="BY135" s="260"/>
      <c r="BZ135" s="260"/>
      <c r="CA135" s="260"/>
      <c r="CB135" s="260"/>
      <c r="CC135" s="260"/>
      <c r="CD135" s="260"/>
      <c r="CE135" s="260"/>
      <c r="CF135" s="260"/>
      <c r="CG135" s="260"/>
      <c r="CH135" s="260"/>
      <c r="CI135" s="260"/>
      <c r="CJ135" s="260"/>
      <c r="CK135" s="260"/>
      <c r="CL135" s="260"/>
    </row>
    <row r="136" spans="7:90" s="172" customFormat="1" ht="39.950000000000003" customHeight="1" x14ac:dyDescent="0.2">
      <c r="G136" s="173"/>
      <c r="K136" s="166"/>
      <c r="L136" s="166"/>
      <c r="T136" s="174"/>
      <c r="U136" s="168"/>
      <c r="V136" s="260"/>
      <c r="W136" s="260"/>
      <c r="X136" s="260"/>
      <c r="Y136" s="260"/>
      <c r="Z136" s="260"/>
      <c r="AA136" s="260"/>
      <c r="AB136" s="260"/>
      <c r="AC136" s="260"/>
      <c r="AD136" s="260"/>
      <c r="AE136" s="260"/>
      <c r="AF136" s="260"/>
      <c r="AG136" s="260"/>
      <c r="AH136" s="260"/>
      <c r="AI136" s="260"/>
      <c r="AJ136" s="260"/>
      <c r="AK136" s="260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60"/>
      <c r="AV136" s="260"/>
      <c r="AW136" s="260"/>
      <c r="AX136" s="260"/>
      <c r="AY136" s="260"/>
      <c r="AZ136" s="260"/>
      <c r="BA136" s="260"/>
      <c r="BB136" s="260"/>
      <c r="BC136" s="260"/>
      <c r="BD136" s="260"/>
      <c r="BE136" s="260"/>
      <c r="BF136" s="260"/>
      <c r="BG136" s="260"/>
      <c r="BH136" s="260"/>
      <c r="BI136" s="260"/>
      <c r="BJ136" s="260"/>
      <c r="BK136" s="260"/>
      <c r="BL136" s="260"/>
      <c r="BM136" s="260"/>
      <c r="BN136" s="260"/>
      <c r="BO136" s="260"/>
      <c r="BP136" s="260"/>
      <c r="BQ136" s="260"/>
      <c r="BR136" s="260"/>
      <c r="BS136" s="260"/>
      <c r="BT136" s="260"/>
      <c r="BU136" s="260"/>
      <c r="BV136" s="260"/>
      <c r="BW136" s="260"/>
      <c r="BX136" s="260"/>
      <c r="BY136" s="260"/>
      <c r="BZ136" s="260"/>
      <c r="CA136" s="260"/>
      <c r="CB136" s="260"/>
      <c r="CC136" s="260"/>
      <c r="CD136" s="260"/>
      <c r="CE136" s="260"/>
      <c r="CF136" s="260"/>
      <c r="CG136" s="260"/>
      <c r="CH136" s="260"/>
      <c r="CI136" s="260"/>
      <c r="CJ136" s="260"/>
      <c r="CK136" s="260"/>
      <c r="CL136" s="260"/>
    </row>
    <row r="137" spans="7:90" s="172" customFormat="1" ht="39.950000000000003" customHeight="1" x14ac:dyDescent="0.2">
      <c r="G137" s="173"/>
      <c r="K137" s="166"/>
      <c r="L137" s="166"/>
      <c r="T137" s="174"/>
      <c r="U137" s="168"/>
      <c r="V137" s="260"/>
      <c r="W137" s="260"/>
      <c r="X137" s="260"/>
      <c r="Y137" s="260"/>
      <c r="Z137" s="260"/>
      <c r="AA137" s="260"/>
      <c r="AB137" s="260"/>
      <c r="AC137" s="260"/>
      <c r="AD137" s="260"/>
      <c r="AE137" s="260"/>
      <c r="AF137" s="260"/>
      <c r="AG137" s="260"/>
      <c r="AH137" s="260"/>
      <c r="AI137" s="260"/>
      <c r="AJ137" s="260"/>
      <c r="AK137" s="260"/>
      <c r="AL137" s="260"/>
      <c r="AM137" s="260"/>
      <c r="AN137" s="260"/>
      <c r="AO137" s="260"/>
      <c r="AP137" s="260"/>
      <c r="AQ137" s="260"/>
      <c r="AR137" s="260"/>
      <c r="AS137" s="260"/>
      <c r="AT137" s="260"/>
      <c r="AU137" s="260"/>
      <c r="AV137" s="260"/>
      <c r="AW137" s="260"/>
      <c r="AX137" s="260"/>
      <c r="AY137" s="260"/>
      <c r="AZ137" s="260"/>
      <c r="BA137" s="260"/>
      <c r="BB137" s="260"/>
      <c r="BC137" s="260"/>
      <c r="BD137" s="260"/>
      <c r="BE137" s="260"/>
      <c r="BF137" s="260"/>
      <c r="BG137" s="260"/>
      <c r="BH137" s="260"/>
      <c r="BI137" s="260"/>
      <c r="BJ137" s="260"/>
      <c r="BK137" s="260"/>
      <c r="BL137" s="260"/>
      <c r="BM137" s="260"/>
      <c r="BN137" s="260"/>
      <c r="BO137" s="260"/>
      <c r="BP137" s="260"/>
      <c r="BQ137" s="260"/>
      <c r="BR137" s="260"/>
      <c r="BS137" s="260"/>
      <c r="BT137" s="260"/>
      <c r="BU137" s="260"/>
      <c r="BV137" s="260"/>
      <c r="BW137" s="260"/>
      <c r="BX137" s="260"/>
      <c r="BY137" s="260"/>
      <c r="BZ137" s="260"/>
      <c r="CA137" s="260"/>
      <c r="CB137" s="260"/>
      <c r="CC137" s="260"/>
      <c r="CD137" s="260"/>
      <c r="CE137" s="260"/>
      <c r="CF137" s="260"/>
      <c r="CG137" s="260"/>
      <c r="CH137" s="260"/>
      <c r="CI137" s="260"/>
      <c r="CJ137" s="260"/>
      <c r="CK137" s="260"/>
      <c r="CL137" s="260"/>
    </row>
    <row r="138" spans="7:90" s="172" customFormat="1" ht="39.950000000000003" customHeight="1" x14ac:dyDescent="0.2">
      <c r="G138" s="173"/>
      <c r="K138" s="166"/>
      <c r="L138" s="166"/>
      <c r="T138" s="174"/>
      <c r="U138" s="168"/>
      <c r="V138" s="260"/>
      <c r="W138" s="260"/>
      <c r="X138" s="260"/>
      <c r="Y138" s="260"/>
      <c r="Z138" s="260"/>
      <c r="AA138" s="260"/>
      <c r="AB138" s="260"/>
      <c r="AC138" s="260"/>
      <c r="AD138" s="260"/>
      <c r="AE138" s="260"/>
      <c r="AF138" s="260"/>
      <c r="AG138" s="260"/>
      <c r="AH138" s="260"/>
      <c r="AI138" s="260"/>
      <c r="AJ138" s="260"/>
      <c r="AK138" s="260"/>
      <c r="AL138" s="260"/>
      <c r="AM138" s="260"/>
      <c r="AN138" s="260"/>
      <c r="AO138" s="260"/>
      <c r="AP138" s="260"/>
      <c r="AQ138" s="260"/>
      <c r="AR138" s="260"/>
      <c r="AS138" s="260"/>
      <c r="AT138" s="260"/>
      <c r="AU138" s="260"/>
      <c r="AV138" s="260"/>
      <c r="AW138" s="260"/>
      <c r="AX138" s="260"/>
      <c r="AY138" s="260"/>
      <c r="AZ138" s="260"/>
      <c r="BA138" s="260"/>
      <c r="BB138" s="260"/>
      <c r="BC138" s="260"/>
      <c r="BD138" s="260"/>
      <c r="BE138" s="260"/>
      <c r="BF138" s="260"/>
      <c r="BG138" s="260"/>
      <c r="BH138" s="260"/>
      <c r="BI138" s="260"/>
      <c r="BJ138" s="260"/>
      <c r="BK138" s="260"/>
      <c r="BL138" s="260"/>
      <c r="BM138" s="260"/>
      <c r="BN138" s="260"/>
      <c r="BO138" s="260"/>
      <c r="BP138" s="260"/>
      <c r="BQ138" s="260"/>
      <c r="BR138" s="260"/>
      <c r="BS138" s="260"/>
      <c r="BT138" s="260"/>
      <c r="BU138" s="260"/>
      <c r="BV138" s="260"/>
      <c r="BW138" s="260"/>
      <c r="BX138" s="260"/>
      <c r="BY138" s="260"/>
      <c r="BZ138" s="260"/>
      <c r="CA138" s="260"/>
      <c r="CB138" s="260"/>
      <c r="CC138" s="260"/>
      <c r="CD138" s="260"/>
      <c r="CE138" s="260"/>
      <c r="CF138" s="260"/>
      <c r="CG138" s="260"/>
      <c r="CH138" s="260"/>
      <c r="CI138" s="260"/>
      <c r="CJ138" s="260"/>
      <c r="CK138" s="260"/>
      <c r="CL138" s="260"/>
    </row>
    <row r="139" spans="7:90" s="172" customFormat="1" ht="39.950000000000003" customHeight="1" x14ac:dyDescent="0.2">
      <c r="G139" s="173"/>
      <c r="K139" s="166"/>
      <c r="L139" s="166"/>
      <c r="T139" s="174"/>
      <c r="U139" s="168"/>
      <c r="V139" s="260"/>
      <c r="W139" s="260"/>
      <c r="X139" s="260"/>
      <c r="Y139" s="260"/>
      <c r="Z139" s="260"/>
      <c r="AA139" s="260"/>
      <c r="AB139" s="260"/>
      <c r="AC139" s="260"/>
      <c r="AD139" s="260"/>
      <c r="AE139" s="260"/>
      <c r="AF139" s="260"/>
      <c r="AG139" s="260"/>
      <c r="AH139" s="260"/>
      <c r="AI139" s="260"/>
      <c r="AJ139" s="260"/>
      <c r="AK139" s="260"/>
      <c r="AL139" s="260"/>
      <c r="AM139" s="260"/>
      <c r="AN139" s="260"/>
      <c r="AO139" s="260"/>
      <c r="AP139" s="260"/>
      <c r="AQ139" s="260"/>
      <c r="AR139" s="260"/>
      <c r="AS139" s="260"/>
      <c r="AT139" s="260"/>
      <c r="AU139" s="260"/>
      <c r="AV139" s="260"/>
      <c r="AW139" s="260"/>
      <c r="AX139" s="260"/>
      <c r="AY139" s="260"/>
      <c r="AZ139" s="260"/>
      <c r="BA139" s="260"/>
      <c r="BB139" s="260"/>
      <c r="BC139" s="260"/>
      <c r="BD139" s="260"/>
      <c r="BE139" s="260"/>
      <c r="BF139" s="260"/>
      <c r="BG139" s="260"/>
      <c r="BH139" s="260"/>
      <c r="BI139" s="260"/>
      <c r="BJ139" s="260"/>
      <c r="BK139" s="260"/>
      <c r="BL139" s="260"/>
      <c r="BM139" s="260"/>
      <c r="BN139" s="260"/>
      <c r="BO139" s="260"/>
      <c r="BP139" s="260"/>
      <c r="BQ139" s="260"/>
      <c r="BR139" s="260"/>
      <c r="BS139" s="260"/>
      <c r="BT139" s="260"/>
      <c r="BU139" s="260"/>
      <c r="BV139" s="260"/>
      <c r="BW139" s="260"/>
      <c r="BX139" s="260"/>
      <c r="BY139" s="260"/>
      <c r="BZ139" s="260"/>
      <c r="CA139" s="260"/>
      <c r="CB139" s="260"/>
      <c r="CC139" s="260"/>
      <c r="CD139" s="260"/>
      <c r="CE139" s="260"/>
      <c r="CF139" s="260"/>
      <c r="CG139" s="260"/>
      <c r="CH139" s="260"/>
      <c r="CI139" s="260"/>
      <c r="CJ139" s="260"/>
      <c r="CK139" s="260"/>
      <c r="CL139" s="260"/>
    </row>
    <row r="140" spans="7:90" s="172" customFormat="1" ht="39.950000000000003" customHeight="1" x14ac:dyDescent="0.2">
      <c r="G140" s="173"/>
      <c r="K140" s="166"/>
      <c r="L140" s="166"/>
      <c r="T140" s="174"/>
      <c r="U140" s="168"/>
      <c r="V140" s="260"/>
      <c r="W140" s="260"/>
      <c r="X140" s="260"/>
      <c r="Y140" s="260"/>
      <c r="Z140" s="260"/>
      <c r="AA140" s="260"/>
      <c r="AB140" s="260"/>
      <c r="AC140" s="260"/>
      <c r="AD140" s="260"/>
      <c r="AE140" s="260"/>
      <c r="AF140" s="260"/>
      <c r="AG140" s="260"/>
      <c r="AH140" s="260"/>
      <c r="AI140" s="260"/>
      <c r="AJ140" s="260"/>
      <c r="AK140" s="260"/>
      <c r="AL140" s="260"/>
      <c r="AM140" s="260"/>
      <c r="AN140" s="260"/>
      <c r="AO140" s="260"/>
      <c r="AP140" s="260"/>
      <c r="AQ140" s="260"/>
      <c r="AR140" s="260"/>
      <c r="AS140" s="260"/>
      <c r="AT140" s="260"/>
      <c r="AU140" s="260"/>
      <c r="AV140" s="260"/>
      <c r="AW140" s="260"/>
      <c r="AX140" s="260"/>
      <c r="AY140" s="260"/>
      <c r="AZ140" s="260"/>
      <c r="BA140" s="260"/>
      <c r="BB140" s="260"/>
      <c r="BC140" s="260"/>
      <c r="BD140" s="260"/>
      <c r="BE140" s="260"/>
      <c r="BF140" s="260"/>
      <c r="BG140" s="260"/>
      <c r="BH140" s="260"/>
      <c r="BI140" s="260"/>
      <c r="BJ140" s="260"/>
      <c r="BK140" s="260"/>
      <c r="BL140" s="260"/>
      <c r="BM140" s="260"/>
      <c r="BN140" s="260"/>
      <c r="BO140" s="260"/>
      <c r="BP140" s="260"/>
      <c r="BQ140" s="260"/>
      <c r="BR140" s="260"/>
      <c r="BS140" s="260"/>
      <c r="BT140" s="260"/>
      <c r="BU140" s="260"/>
      <c r="BV140" s="260"/>
      <c r="BW140" s="260"/>
      <c r="BX140" s="260"/>
      <c r="BY140" s="260"/>
      <c r="BZ140" s="260"/>
      <c r="CA140" s="260"/>
      <c r="CB140" s="260"/>
      <c r="CC140" s="260"/>
      <c r="CD140" s="260"/>
      <c r="CE140" s="260"/>
      <c r="CF140" s="260"/>
      <c r="CG140" s="260"/>
      <c r="CH140" s="260"/>
      <c r="CI140" s="260"/>
      <c r="CJ140" s="260"/>
      <c r="CK140" s="260"/>
      <c r="CL140" s="260"/>
    </row>
    <row r="141" spans="7:90" s="172" customFormat="1" ht="39.950000000000003" customHeight="1" x14ac:dyDescent="0.2">
      <c r="G141" s="173"/>
      <c r="K141" s="166"/>
      <c r="L141" s="166"/>
      <c r="T141" s="174"/>
      <c r="U141" s="168"/>
      <c r="V141" s="260"/>
      <c r="W141" s="260"/>
      <c r="X141" s="260"/>
      <c r="Y141" s="260"/>
      <c r="Z141" s="260"/>
      <c r="AA141" s="260"/>
      <c r="AB141" s="260"/>
      <c r="AC141" s="260"/>
      <c r="AD141" s="260"/>
      <c r="AE141" s="260"/>
      <c r="AF141" s="260"/>
      <c r="AG141" s="260"/>
      <c r="AH141" s="260"/>
      <c r="AI141" s="260"/>
      <c r="AJ141" s="260"/>
      <c r="AK141" s="260"/>
      <c r="AL141" s="260"/>
      <c r="AM141" s="260"/>
      <c r="AN141" s="260"/>
      <c r="AO141" s="260"/>
      <c r="AP141" s="260"/>
      <c r="AQ141" s="260"/>
      <c r="AR141" s="260"/>
      <c r="AS141" s="260"/>
      <c r="AT141" s="260"/>
      <c r="AU141" s="260"/>
      <c r="AV141" s="260"/>
      <c r="AW141" s="260"/>
      <c r="AX141" s="260"/>
      <c r="AY141" s="260"/>
      <c r="AZ141" s="260"/>
      <c r="BA141" s="260"/>
      <c r="BB141" s="260"/>
      <c r="BC141" s="260"/>
      <c r="BD141" s="260"/>
      <c r="BE141" s="260"/>
      <c r="BF141" s="260"/>
      <c r="BG141" s="260"/>
      <c r="BH141" s="260"/>
      <c r="BI141" s="260"/>
      <c r="BJ141" s="260"/>
      <c r="BK141" s="260"/>
      <c r="BL141" s="260"/>
      <c r="BM141" s="260"/>
      <c r="BN141" s="260"/>
      <c r="BO141" s="260"/>
      <c r="BP141" s="260"/>
      <c r="BQ141" s="260"/>
      <c r="BR141" s="260"/>
      <c r="BS141" s="260"/>
      <c r="BT141" s="260"/>
      <c r="BU141" s="260"/>
      <c r="BV141" s="260"/>
      <c r="BW141" s="260"/>
      <c r="BX141" s="260"/>
      <c r="BY141" s="260"/>
      <c r="BZ141" s="260"/>
      <c r="CA141" s="260"/>
      <c r="CB141" s="260"/>
      <c r="CC141" s="260"/>
      <c r="CD141" s="260"/>
      <c r="CE141" s="260"/>
      <c r="CF141" s="260"/>
      <c r="CG141" s="260"/>
      <c r="CH141" s="260"/>
      <c r="CI141" s="260"/>
      <c r="CJ141" s="260"/>
      <c r="CK141" s="260"/>
      <c r="CL141" s="260"/>
    </row>
    <row r="142" spans="7:90" s="172" customFormat="1" ht="39.950000000000003" customHeight="1" x14ac:dyDescent="0.2">
      <c r="G142" s="173"/>
      <c r="K142" s="166"/>
      <c r="L142" s="166"/>
      <c r="T142" s="174"/>
      <c r="U142" s="168"/>
      <c r="V142" s="260"/>
      <c r="W142" s="260"/>
      <c r="X142" s="260"/>
      <c r="Y142" s="260"/>
      <c r="Z142" s="260"/>
      <c r="AA142" s="260"/>
      <c r="AB142" s="260"/>
      <c r="AC142" s="260"/>
      <c r="AD142" s="260"/>
      <c r="AE142" s="260"/>
      <c r="AF142" s="260"/>
      <c r="AG142" s="260"/>
      <c r="AH142" s="260"/>
      <c r="AI142" s="260"/>
      <c r="AJ142" s="260"/>
      <c r="AK142" s="260"/>
      <c r="AL142" s="260"/>
      <c r="AM142" s="260"/>
      <c r="AN142" s="260"/>
      <c r="AO142" s="260"/>
      <c r="AP142" s="260"/>
      <c r="AQ142" s="260"/>
      <c r="AR142" s="260"/>
      <c r="AS142" s="260"/>
      <c r="AT142" s="260"/>
      <c r="AU142" s="260"/>
      <c r="AV142" s="260"/>
      <c r="AW142" s="260"/>
      <c r="AX142" s="260"/>
      <c r="AY142" s="260"/>
      <c r="AZ142" s="260"/>
      <c r="BA142" s="260"/>
      <c r="BB142" s="260"/>
      <c r="BC142" s="260"/>
      <c r="BD142" s="260"/>
      <c r="BE142" s="260"/>
      <c r="BF142" s="260"/>
      <c r="BG142" s="260"/>
      <c r="BH142" s="260"/>
      <c r="BI142" s="260"/>
      <c r="BJ142" s="260"/>
      <c r="BK142" s="260"/>
      <c r="BL142" s="260"/>
      <c r="BM142" s="260"/>
      <c r="BN142" s="260"/>
      <c r="BO142" s="260"/>
      <c r="BP142" s="260"/>
      <c r="BQ142" s="260"/>
      <c r="BR142" s="260"/>
      <c r="BS142" s="260"/>
      <c r="BT142" s="260"/>
      <c r="BU142" s="260"/>
      <c r="BV142" s="260"/>
      <c r="BW142" s="260"/>
      <c r="BX142" s="260"/>
      <c r="BY142" s="260"/>
      <c r="BZ142" s="260"/>
      <c r="CA142" s="260"/>
      <c r="CB142" s="260"/>
      <c r="CC142" s="260"/>
      <c r="CD142" s="260"/>
      <c r="CE142" s="260"/>
      <c r="CF142" s="260"/>
      <c r="CG142" s="260"/>
      <c r="CH142" s="260"/>
      <c r="CI142" s="260"/>
      <c r="CJ142" s="260"/>
      <c r="CK142" s="260"/>
      <c r="CL142" s="260"/>
    </row>
    <row r="143" spans="7:90" s="172" customFormat="1" ht="39.950000000000003" customHeight="1" x14ac:dyDescent="0.2">
      <c r="G143" s="173"/>
      <c r="K143" s="166"/>
      <c r="L143" s="166"/>
      <c r="T143" s="174"/>
      <c r="U143" s="168"/>
      <c r="V143" s="260"/>
      <c r="W143" s="260"/>
      <c r="X143" s="260"/>
      <c r="Y143" s="260"/>
      <c r="Z143" s="260"/>
      <c r="AA143" s="260"/>
      <c r="AB143" s="260"/>
      <c r="AC143" s="260"/>
      <c r="AD143" s="260"/>
      <c r="AE143" s="260"/>
      <c r="AF143" s="260"/>
      <c r="AG143" s="260"/>
      <c r="AH143" s="260"/>
      <c r="AI143" s="260"/>
      <c r="AJ143" s="260"/>
      <c r="AK143" s="260"/>
      <c r="AL143" s="260"/>
      <c r="AM143" s="260"/>
      <c r="AN143" s="260"/>
      <c r="AO143" s="260"/>
      <c r="AP143" s="260"/>
      <c r="AQ143" s="260"/>
      <c r="AR143" s="260"/>
      <c r="AS143" s="260"/>
      <c r="AT143" s="260"/>
      <c r="AU143" s="260"/>
      <c r="AV143" s="260"/>
      <c r="AW143" s="260"/>
      <c r="AX143" s="260"/>
      <c r="AY143" s="260"/>
      <c r="AZ143" s="260"/>
      <c r="BA143" s="260"/>
      <c r="BB143" s="260"/>
      <c r="BC143" s="260"/>
      <c r="BD143" s="260"/>
      <c r="BE143" s="260"/>
      <c r="BF143" s="260"/>
      <c r="BG143" s="260"/>
      <c r="BH143" s="260"/>
      <c r="BI143" s="260"/>
      <c r="BJ143" s="260"/>
      <c r="BK143" s="260"/>
      <c r="BL143" s="260"/>
      <c r="BM143" s="260"/>
      <c r="BN143" s="260"/>
      <c r="BO143" s="260"/>
      <c r="BP143" s="260"/>
      <c r="BQ143" s="260"/>
      <c r="BR143" s="260"/>
      <c r="BS143" s="260"/>
      <c r="BT143" s="260"/>
      <c r="BU143" s="260"/>
      <c r="BV143" s="260"/>
      <c r="BW143" s="260"/>
      <c r="BX143" s="260"/>
      <c r="BY143" s="260"/>
      <c r="BZ143" s="260"/>
      <c r="CA143" s="260"/>
      <c r="CB143" s="260"/>
      <c r="CC143" s="260"/>
      <c r="CD143" s="260"/>
      <c r="CE143" s="260"/>
      <c r="CF143" s="260"/>
      <c r="CG143" s="260"/>
      <c r="CH143" s="260"/>
      <c r="CI143" s="260"/>
      <c r="CJ143" s="260"/>
      <c r="CK143" s="260"/>
      <c r="CL143" s="260"/>
    </row>
    <row r="144" spans="7:90" s="172" customFormat="1" ht="39.950000000000003" customHeight="1" x14ac:dyDescent="0.2">
      <c r="G144" s="173"/>
      <c r="K144" s="166"/>
      <c r="L144" s="166"/>
      <c r="T144" s="174"/>
      <c r="U144" s="168"/>
      <c r="V144" s="260"/>
      <c r="W144" s="260"/>
      <c r="X144" s="260"/>
      <c r="Y144" s="260"/>
      <c r="Z144" s="260"/>
      <c r="AA144" s="260"/>
      <c r="AB144" s="260"/>
      <c r="AC144" s="260"/>
      <c r="AD144" s="260"/>
      <c r="AE144" s="260"/>
      <c r="AF144" s="260"/>
      <c r="AG144" s="260"/>
      <c r="AH144" s="260"/>
      <c r="AI144" s="260"/>
      <c r="AJ144" s="260"/>
      <c r="AK144" s="260"/>
      <c r="AL144" s="260"/>
      <c r="AM144" s="260"/>
      <c r="AN144" s="260"/>
      <c r="AO144" s="260"/>
      <c r="AP144" s="260"/>
      <c r="AQ144" s="260"/>
      <c r="AR144" s="260"/>
      <c r="AS144" s="260"/>
      <c r="AT144" s="260"/>
      <c r="AU144" s="260"/>
      <c r="AV144" s="260"/>
      <c r="AW144" s="260"/>
      <c r="AX144" s="260"/>
      <c r="AY144" s="260"/>
      <c r="AZ144" s="260"/>
      <c r="BA144" s="260"/>
      <c r="BB144" s="260"/>
      <c r="BC144" s="260"/>
      <c r="BD144" s="260"/>
      <c r="BE144" s="260"/>
      <c r="BF144" s="260"/>
      <c r="BG144" s="260"/>
      <c r="BH144" s="260"/>
      <c r="BI144" s="260"/>
      <c r="BJ144" s="260"/>
      <c r="BK144" s="260"/>
      <c r="BL144" s="260"/>
      <c r="BM144" s="260"/>
      <c r="BN144" s="260"/>
      <c r="BO144" s="260"/>
      <c r="BP144" s="260"/>
      <c r="BQ144" s="260"/>
      <c r="BR144" s="260"/>
      <c r="BS144" s="260"/>
      <c r="BT144" s="260"/>
      <c r="BU144" s="260"/>
      <c r="BV144" s="260"/>
      <c r="BW144" s="260"/>
      <c r="BX144" s="260"/>
      <c r="BY144" s="260"/>
      <c r="BZ144" s="260"/>
      <c r="CA144" s="260"/>
      <c r="CB144" s="260"/>
      <c r="CC144" s="260"/>
      <c r="CD144" s="260"/>
      <c r="CE144" s="260"/>
      <c r="CF144" s="260"/>
      <c r="CG144" s="260"/>
      <c r="CH144" s="260"/>
      <c r="CI144" s="260"/>
      <c r="CJ144" s="260"/>
      <c r="CK144" s="260"/>
      <c r="CL144" s="260"/>
    </row>
    <row r="145" spans="7:90" s="172" customFormat="1" ht="39.950000000000003" customHeight="1" x14ac:dyDescent="0.2">
      <c r="G145" s="173"/>
      <c r="K145" s="166"/>
      <c r="L145" s="166"/>
      <c r="T145" s="174"/>
      <c r="U145" s="168"/>
      <c r="V145" s="260"/>
      <c r="W145" s="260"/>
      <c r="X145" s="260"/>
      <c r="Y145" s="260"/>
      <c r="Z145" s="260"/>
      <c r="AA145" s="260"/>
      <c r="AB145" s="260"/>
      <c r="AC145" s="260"/>
      <c r="AD145" s="260"/>
      <c r="AE145" s="260"/>
      <c r="AF145" s="260"/>
      <c r="AG145" s="260"/>
      <c r="AH145" s="260"/>
      <c r="AI145" s="260"/>
      <c r="AJ145" s="260"/>
      <c r="AK145" s="260"/>
      <c r="AL145" s="260"/>
      <c r="AM145" s="260"/>
      <c r="AN145" s="260"/>
      <c r="AO145" s="260"/>
      <c r="AP145" s="260"/>
      <c r="AQ145" s="260"/>
      <c r="AR145" s="260"/>
      <c r="AS145" s="260"/>
      <c r="AT145" s="260"/>
      <c r="AU145" s="260"/>
      <c r="AV145" s="260"/>
      <c r="AW145" s="260"/>
      <c r="AX145" s="260"/>
      <c r="AY145" s="260"/>
      <c r="AZ145" s="260"/>
      <c r="BA145" s="260"/>
      <c r="BB145" s="260"/>
      <c r="BC145" s="260"/>
      <c r="BD145" s="260"/>
      <c r="BE145" s="260"/>
      <c r="BF145" s="260"/>
      <c r="BG145" s="260"/>
      <c r="BH145" s="260"/>
      <c r="BI145" s="260"/>
      <c r="BJ145" s="260"/>
      <c r="BK145" s="260"/>
      <c r="BL145" s="260"/>
      <c r="BM145" s="260"/>
      <c r="BN145" s="260"/>
      <c r="BO145" s="260"/>
      <c r="BP145" s="260"/>
      <c r="BQ145" s="260"/>
      <c r="BR145" s="260"/>
      <c r="BS145" s="260"/>
      <c r="BT145" s="260"/>
      <c r="BU145" s="260"/>
      <c r="BV145" s="260"/>
      <c r="BW145" s="260"/>
      <c r="BX145" s="260"/>
      <c r="BY145" s="260"/>
      <c r="BZ145" s="260"/>
      <c r="CA145" s="260"/>
      <c r="CB145" s="260"/>
      <c r="CC145" s="260"/>
      <c r="CD145" s="260"/>
      <c r="CE145" s="260"/>
      <c r="CF145" s="260"/>
      <c r="CG145" s="260"/>
      <c r="CH145" s="260"/>
      <c r="CI145" s="260"/>
      <c r="CJ145" s="260"/>
      <c r="CK145" s="260"/>
      <c r="CL145" s="260"/>
    </row>
    <row r="146" spans="7:90" s="172" customFormat="1" ht="39.950000000000003" customHeight="1" x14ac:dyDescent="0.2">
      <c r="G146" s="173"/>
      <c r="K146" s="166"/>
      <c r="L146" s="166"/>
      <c r="T146" s="174"/>
      <c r="U146" s="168"/>
      <c r="V146" s="260"/>
      <c r="W146" s="260"/>
      <c r="X146" s="260"/>
      <c r="Y146" s="260"/>
      <c r="Z146" s="260"/>
      <c r="AA146" s="260"/>
      <c r="AB146" s="260"/>
      <c r="AC146" s="260"/>
      <c r="AD146" s="260"/>
      <c r="AE146" s="260"/>
      <c r="AF146" s="260"/>
      <c r="AG146" s="260"/>
      <c r="AH146" s="260"/>
      <c r="AI146" s="260"/>
      <c r="AJ146" s="260"/>
      <c r="AK146" s="260"/>
      <c r="AL146" s="260"/>
      <c r="AM146" s="260"/>
      <c r="AN146" s="260"/>
      <c r="AO146" s="260"/>
      <c r="AP146" s="260"/>
      <c r="AQ146" s="260"/>
      <c r="AR146" s="260"/>
      <c r="AS146" s="260"/>
      <c r="AT146" s="260"/>
      <c r="AU146" s="260"/>
      <c r="AV146" s="260"/>
      <c r="AW146" s="260"/>
      <c r="AX146" s="260"/>
      <c r="AY146" s="260"/>
      <c r="AZ146" s="260"/>
      <c r="BA146" s="260"/>
      <c r="BB146" s="260"/>
      <c r="BC146" s="260"/>
      <c r="BD146" s="260"/>
      <c r="BE146" s="260"/>
      <c r="BF146" s="260"/>
      <c r="BG146" s="260"/>
      <c r="BH146" s="260"/>
      <c r="BI146" s="260"/>
      <c r="BJ146" s="260"/>
      <c r="BK146" s="260"/>
      <c r="BL146" s="260"/>
      <c r="BM146" s="260"/>
      <c r="BN146" s="260"/>
      <c r="BO146" s="260"/>
      <c r="BP146" s="260"/>
      <c r="BQ146" s="260"/>
      <c r="BR146" s="260"/>
      <c r="BS146" s="260"/>
      <c r="BT146" s="260"/>
      <c r="BU146" s="260"/>
      <c r="BV146" s="260"/>
      <c r="BW146" s="260"/>
      <c r="BX146" s="260"/>
      <c r="BY146" s="260"/>
      <c r="BZ146" s="260"/>
      <c r="CA146" s="260"/>
      <c r="CB146" s="260"/>
      <c r="CC146" s="260"/>
      <c r="CD146" s="260"/>
      <c r="CE146" s="260"/>
      <c r="CF146" s="260"/>
      <c r="CG146" s="260"/>
      <c r="CH146" s="260"/>
      <c r="CI146" s="260"/>
      <c r="CJ146" s="260"/>
      <c r="CK146" s="260"/>
      <c r="CL146" s="260"/>
    </row>
    <row r="147" spans="7:90" s="172" customFormat="1" ht="39.950000000000003" customHeight="1" x14ac:dyDescent="0.2">
      <c r="G147" s="173"/>
      <c r="K147" s="166"/>
      <c r="L147" s="166"/>
      <c r="T147" s="174"/>
      <c r="U147" s="168"/>
      <c r="V147" s="260"/>
      <c r="W147" s="260"/>
      <c r="X147" s="260"/>
      <c r="Y147" s="260"/>
      <c r="Z147" s="260"/>
      <c r="AA147" s="260"/>
      <c r="AB147" s="260"/>
      <c r="AC147" s="260"/>
      <c r="AD147" s="260"/>
      <c r="AE147" s="260"/>
      <c r="AF147" s="260"/>
      <c r="AG147" s="260"/>
      <c r="AH147" s="260"/>
      <c r="AI147" s="260"/>
      <c r="AJ147" s="260"/>
      <c r="AK147" s="260"/>
      <c r="AL147" s="260"/>
      <c r="AM147" s="260"/>
      <c r="AN147" s="260"/>
      <c r="AO147" s="260"/>
      <c r="AP147" s="260"/>
      <c r="AQ147" s="260"/>
      <c r="AR147" s="260"/>
      <c r="AS147" s="260"/>
      <c r="AT147" s="260"/>
      <c r="AU147" s="260"/>
      <c r="AV147" s="260"/>
      <c r="AW147" s="260"/>
      <c r="AX147" s="260"/>
      <c r="AY147" s="260"/>
      <c r="AZ147" s="260"/>
      <c r="BA147" s="260"/>
      <c r="BB147" s="260"/>
      <c r="BC147" s="260"/>
      <c r="BD147" s="260"/>
      <c r="BE147" s="260"/>
      <c r="BF147" s="260"/>
      <c r="BG147" s="260"/>
      <c r="BH147" s="260"/>
      <c r="BI147" s="260"/>
      <c r="BJ147" s="260"/>
      <c r="BK147" s="260"/>
      <c r="BL147" s="260"/>
      <c r="BM147" s="260"/>
      <c r="BN147" s="260"/>
      <c r="BO147" s="260"/>
      <c r="BP147" s="260"/>
      <c r="BQ147" s="260"/>
      <c r="BR147" s="260"/>
      <c r="BS147" s="260"/>
      <c r="BT147" s="260"/>
      <c r="BU147" s="260"/>
      <c r="BV147" s="260"/>
      <c r="BW147" s="260"/>
      <c r="BX147" s="260"/>
      <c r="BY147" s="260"/>
      <c r="BZ147" s="260"/>
      <c r="CA147" s="260"/>
      <c r="CB147" s="260"/>
      <c r="CC147" s="260"/>
      <c r="CD147" s="260"/>
      <c r="CE147" s="260"/>
      <c r="CF147" s="260"/>
      <c r="CG147" s="260"/>
      <c r="CH147" s="260"/>
      <c r="CI147" s="260"/>
      <c r="CJ147" s="260"/>
      <c r="CK147" s="260"/>
      <c r="CL147" s="260"/>
    </row>
    <row r="148" spans="7:90" s="172" customFormat="1" ht="39.950000000000003" customHeight="1" x14ac:dyDescent="0.2">
      <c r="G148" s="173"/>
      <c r="K148" s="166"/>
      <c r="L148" s="166"/>
      <c r="T148" s="174"/>
      <c r="U148" s="168"/>
      <c r="V148" s="260"/>
      <c r="W148" s="260"/>
      <c r="X148" s="260"/>
      <c r="Y148" s="260"/>
      <c r="Z148" s="260"/>
      <c r="AA148" s="260"/>
      <c r="AB148" s="260"/>
      <c r="AC148" s="260"/>
      <c r="AD148" s="260"/>
      <c r="AE148" s="260"/>
      <c r="AF148" s="260"/>
      <c r="AG148" s="260"/>
      <c r="AH148" s="260"/>
      <c r="AI148" s="260"/>
      <c r="AJ148" s="260"/>
      <c r="AK148" s="260"/>
      <c r="AL148" s="260"/>
      <c r="AM148" s="260"/>
      <c r="AN148" s="260"/>
      <c r="AO148" s="260"/>
      <c r="AP148" s="260"/>
      <c r="AQ148" s="260"/>
      <c r="AR148" s="260"/>
      <c r="AS148" s="260"/>
      <c r="AT148" s="260"/>
      <c r="AU148" s="260"/>
      <c r="AV148" s="260"/>
      <c r="AW148" s="260"/>
      <c r="AX148" s="260"/>
      <c r="AY148" s="260"/>
      <c r="AZ148" s="260"/>
      <c r="BA148" s="260"/>
      <c r="BB148" s="260"/>
      <c r="BC148" s="260"/>
      <c r="BD148" s="260"/>
      <c r="BE148" s="260"/>
      <c r="BF148" s="260"/>
      <c r="BG148" s="260"/>
      <c r="BH148" s="260"/>
      <c r="BI148" s="260"/>
      <c r="BJ148" s="260"/>
      <c r="BK148" s="260"/>
      <c r="BL148" s="260"/>
      <c r="BM148" s="260"/>
      <c r="BN148" s="260"/>
      <c r="BO148" s="260"/>
      <c r="BP148" s="260"/>
      <c r="BQ148" s="260"/>
      <c r="BR148" s="260"/>
      <c r="BS148" s="260"/>
      <c r="BT148" s="260"/>
      <c r="BU148" s="260"/>
      <c r="BV148" s="260"/>
      <c r="BW148" s="260"/>
      <c r="BX148" s="260"/>
      <c r="BY148" s="260"/>
      <c r="BZ148" s="260"/>
      <c r="CA148" s="260"/>
      <c r="CB148" s="260"/>
      <c r="CC148" s="260"/>
      <c r="CD148" s="260"/>
      <c r="CE148" s="260"/>
      <c r="CF148" s="260"/>
      <c r="CG148" s="260"/>
      <c r="CH148" s="260"/>
      <c r="CI148" s="260"/>
      <c r="CJ148" s="260"/>
      <c r="CK148" s="260"/>
      <c r="CL148" s="260"/>
    </row>
    <row r="149" spans="7:90" s="172" customFormat="1" ht="39.950000000000003" customHeight="1" x14ac:dyDescent="0.2">
      <c r="G149" s="173"/>
      <c r="K149" s="166"/>
      <c r="L149" s="166"/>
      <c r="T149" s="174"/>
      <c r="U149" s="168"/>
      <c r="V149" s="260"/>
      <c r="W149" s="260"/>
      <c r="X149" s="260"/>
      <c r="Y149" s="260"/>
      <c r="Z149" s="260"/>
      <c r="AA149" s="260"/>
      <c r="AB149" s="260"/>
      <c r="AC149" s="260"/>
      <c r="AD149" s="260"/>
      <c r="AE149" s="260"/>
      <c r="AF149" s="260"/>
      <c r="AG149" s="260"/>
      <c r="AH149" s="260"/>
      <c r="AI149" s="260"/>
      <c r="AJ149" s="260"/>
      <c r="AK149" s="260"/>
      <c r="AL149" s="260"/>
      <c r="AM149" s="260"/>
      <c r="AN149" s="260"/>
      <c r="AO149" s="260"/>
      <c r="AP149" s="260"/>
      <c r="AQ149" s="260"/>
      <c r="AR149" s="260"/>
      <c r="AS149" s="260"/>
      <c r="AT149" s="260"/>
      <c r="AU149" s="260"/>
      <c r="AV149" s="260"/>
      <c r="AW149" s="260"/>
      <c r="AX149" s="260"/>
      <c r="AY149" s="260"/>
      <c r="AZ149" s="260"/>
      <c r="BA149" s="260"/>
      <c r="BB149" s="260"/>
      <c r="BC149" s="260"/>
      <c r="BD149" s="260"/>
      <c r="BE149" s="260"/>
      <c r="BF149" s="260"/>
      <c r="BG149" s="260"/>
      <c r="BH149" s="260"/>
      <c r="BI149" s="260"/>
      <c r="BJ149" s="260"/>
      <c r="BK149" s="260"/>
      <c r="BL149" s="260"/>
      <c r="BM149" s="260"/>
      <c r="BN149" s="260"/>
      <c r="BO149" s="260"/>
      <c r="BP149" s="260"/>
      <c r="BQ149" s="260"/>
      <c r="BR149" s="260"/>
      <c r="BS149" s="260"/>
      <c r="BT149" s="260"/>
      <c r="BU149" s="260"/>
      <c r="BV149" s="260"/>
      <c r="BW149" s="260"/>
      <c r="BX149" s="260"/>
      <c r="BY149" s="260"/>
      <c r="BZ149" s="260"/>
      <c r="CA149" s="260"/>
      <c r="CB149" s="260"/>
      <c r="CC149" s="260"/>
      <c r="CD149" s="260"/>
      <c r="CE149" s="260"/>
      <c r="CF149" s="260"/>
      <c r="CG149" s="260"/>
      <c r="CH149" s="260"/>
      <c r="CI149" s="260"/>
      <c r="CJ149" s="260"/>
      <c r="CK149" s="260"/>
      <c r="CL149" s="260"/>
    </row>
    <row r="150" spans="7:90" s="172" customFormat="1" ht="39.950000000000003" customHeight="1" x14ac:dyDescent="0.2">
      <c r="G150" s="173"/>
      <c r="K150" s="166"/>
      <c r="L150" s="166"/>
      <c r="T150" s="174"/>
      <c r="U150" s="168"/>
      <c r="V150" s="260"/>
      <c r="W150" s="260"/>
      <c r="X150" s="260"/>
      <c r="Y150" s="260"/>
      <c r="Z150" s="260"/>
      <c r="AA150" s="260"/>
      <c r="AB150" s="260"/>
      <c r="AC150" s="260"/>
      <c r="AD150" s="260"/>
      <c r="AE150" s="260"/>
      <c r="AF150" s="260"/>
      <c r="AG150" s="260"/>
      <c r="AH150" s="260"/>
      <c r="AI150" s="260"/>
      <c r="AJ150" s="260"/>
      <c r="AK150" s="260"/>
      <c r="AL150" s="260"/>
      <c r="AM150" s="260"/>
      <c r="AN150" s="260"/>
      <c r="AO150" s="260"/>
      <c r="AP150" s="260"/>
      <c r="AQ150" s="260"/>
      <c r="AR150" s="260"/>
      <c r="AS150" s="260"/>
      <c r="AT150" s="260"/>
      <c r="AU150" s="260"/>
      <c r="AV150" s="260"/>
      <c r="AW150" s="260"/>
      <c r="AX150" s="260"/>
      <c r="AY150" s="260"/>
      <c r="AZ150" s="260"/>
      <c r="BA150" s="260"/>
      <c r="BB150" s="260"/>
      <c r="BC150" s="260"/>
      <c r="BD150" s="260"/>
      <c r="BE150" s="260"/>
      <c r="BF150" s="260"/>
      <c r="BG150" s="260"/>
      <c r="BH150" s="260"/>
      <c r="BI150" s="260"/>
      <c r="BJ150" s="260"/>
      <c r="BK150" s="260"/>
      <c r="BL150" s="260"/>
      <c r="BM150" s="260"/>
      <c r="BN150" s="260"/>
      <c r="BO150" s="260"/>
      <c r="BP150" s="260"/>
      <c r="BQ150" s="260"/>
      <c r="BR150" s="260"/>
      <c r="BS150" s="260"/>
      <c r="BT150" s="260"/>
      <c r="BU150" s="260"/>
      <c r="BV150" s="260"/>
      <c r="BW150" s="260"/>
      <c r="BX150" s="260"/>
      <c r="BY150" s="260"/>
      <c r="BZ150" s="260"/>
      <c r="CA150" s="260"/>
      <c r="CB150" s="260"/>
      <c r="CC150" s="260"/>
      <c r="CD150" s="260"/>
      <c r="CE150" s="260"/>
      <c r="CF150" s="260"/>
      <c r="CG150" s="260"/>
      <c r="CH150" s="260"/>
      <c r="CI150" s="260"/>
      <c r="CJ150" s="260"/>
      <c r="CK150" s="260"/>
      <c r="CL150" s="260"/>
    </row>
    <row r="151" spans="7:90" s="172" customFormat="1" ht="39.950000000000003" customHeight="1" x14ac:dyDescent="0.2">
      <c r="G151" s="173"/>
      <c r="K151" s="166"/>
      <c r="L151" s="166"/>
      <c r="T151" s="174"/>
      <c r="U151" s="168"/>
      <c r="V151" s="260"/>
      <c r="W151" s="260"/>
      <c r="X151" s="260"/>
      <c r="Y151" s="260"/>
      <c r="Z151" s="260"/>
      <c r="AA151" s="260"/>
      <c r="AB151" s="260"/>
      <c r="AC151" s="260"/>
      <c r="AD151" s="260"/>
      <c r="AE151" s="260"/>
      <c r="AF151" s="260"/>
      <c r="AG151" s="260"/>
      <c r="AH151" s="260"/>
      <c r="AI151" s="260"/>
      <c r="AJ151" s="260"/>
      <c r="AK151" s="260"/>
      <c r="AL151" s="260"/>
      <c r="AM151" s="260"/>
      <c r="AN151" s="260"/>
      <c r="AO151" s="260"/>
      <c r="AP151" s="260"/>
      <c r="AQ151" s="260"/>
      <c r="AR151" s="260"/>
      <c r="AS151" s="260"/>
      <c r="AT151" s="260"/>
      <c r="AU151" s="260"/>
      <c r="AV151" s="260"/>
      <c r="AW151" s="260"/>
      <c r="AX151" s="260"/>
      <c r="AY151" s="260"/>
      <c r="AZ151" s="260"/>
      <c r="BA151" s="260"/>
      <c r="BB151" s="260"/>
      <c r="BC151" s="260"/>
      <c r="BD151" s="260"/>
      <c r="BE151" s="260"/>
      <c r="BF151" s="260"/>
      <c r="BG151" s="260"/>
      <c r="BH151" s="260"/>
      <c r="BI151" s="260"/>
      <c r="BJ151" s="260"/>
      <c r="BK151" s="260"/>
      <c r="BL151" s="260"/>
      <c r="BM151" s="260"/>
      <c r="BN151" s="260"/>
      <c r="BO151" s="260"/>
      <c r="BP151" s="260"/>
      <c r="BQ151" s="260"/>
      <c r="BR151" s="260"/>
      <c r="BS151" s="260"/>
      <c r="BT151" s="260"/>
      <c r="BU151" s="260"/>
      <c r="BV151" s="260"/>
      <c r="BW151" s="260"/>
      <c r="BX151" s="260"/>
      <c r="BY151" s="260"/>
      <c r="BZ151" s="260"/>
      <c r="CA151" s="260"/>
      <c r="CB151" s="260"/>
      <c r="CC151" s="260"/>
      <c r="CD151" s="260"/>
      <c r="CE151" s="260"/>
      <c r="CF151" s="260"/>
      <c r="CG151" s="260"/>
      <c r="CH151" s="260"/>
      <c r="CI151" s="260"/>
      <c r="CJ151" s="260"/>
      <c r="CK151" s="260"/>
      <c r="CL151" s="260"/>
    </row>
    <row r="152" spans="7:90" s="172" customFormat="1" ht="39.950000000000003" customHeight="1" x14ac:dyDescent="0.2">
      <c r="G152" s="173"/>
      <c r="K152" s="166"/>
      <c r="L152" s="166"/>
      <c r="T152" s="174"/>
      <c r="U152" s="168"/>
      <c r="V152" s="260"/>
      <c r="W152" s="260"/>
      <c r="X152" s="260"/>
      <c r="Y152" s="260"/>
      <c r="Z152" s="260"/>
      <c r="AA152" s="260"/>
      <c r="AB152" s="260"/>
      <c r="AC152" s="260"/>
      <c r="AD152" s="260"/>
      <c r="AE152" s="260"/>
      <c r="AF152" s="260"/>
      <c r="AG152" s="260"/>
      <c r="AH152" s="260"/>
      <c r="AI152" s="260"/>
      <c r="AJ152" s="260"/>
      <c r="AK152" s="260"/>
      <c r="AL152" s="260"/>
      <c r="AM152" s="260"/>
      <c r="AN152" s="260"/>
      <c r="AO152" s="260"/>
      <c r="AP152" s="260"/>
      <c r="AQ152" s="260"/>
      <c r="AR152" s="260"/>
      <c r="AS152" s="260"/>
      <c r="AT152" s="260"/>
      <c r="AU152" s="260"/>
      <c r="AV152" s="260"/>
      <c r="AW152" s="260"/>
      <c r="AX152" s="260"/>
      <c r="AY152" s="260"/>
      <c r="AZ152" s="260"/>
      <c r="BA152" s="260"/>
      <c r="BB152" s="260"/>
      <c r="BC152" s="260"/>
      <c r="BD152" s="260"/>
      <c r="BE152" s="260"/>
      <c r="BF152" s="260"/>
      <c r="BG152" s="260"/>
      <c r="BH152" s="260"/>
      <c r="BI152" s="260"/>
      <c r="BJ152" s="260"/>
      <c r="BK152" s="260"/>
      <c r="BL152" s="260"/>
      <c r="BM152" s="260"/>
      <c r="BN152" s="260"/>
      <c r="BO152" s="260"/>
      <c r="BP152" s="260"/>
      <c r="BQ152" s="260"/>
      <c r="BR152" s="260"/>
      <c r="BS152" s="260"/>
      <c r="BT152" s="260"/>
      <c r="BU152" s="260"/>
      <c r="BV152" s="260"/>
      <c r="BW152" s="260"/>
      <c r="BX152" s="260"/>
      <c r="BY152" s="260"/>
      <c r="BZ152" s="260"/>
      <c r="CA152" s="260"/>
      <c r="CB152" s="260"/>
      <c r="CC152" s="260"/>
      <c r="CD152" s="260"/>
      <c r="CE152" s="260"/>
      <c r="CF152" s="260"/>
      <c r="CG152" s="260"/>
      <c r="CH152" s="260"/>
      <c r="CI152" s="260"/>
      <c r="CJ152" s="260"/>
      <c r="CK152" s="260"/>
      <c r="CL152" s="260"/>
    </row>
    <row r="153" spans="7:90" s="172" customFormat="1" ht="39.950000000000003" customHeight="1" x14ac:dyDescent="0.2">
      <c r="G153" s="173"/>
      <c r="K153" s="166"/>
      <c r="L153" s="166"/>
      <c r="T153" s="174"/>
      <c r="U153" s="168"/>
      <c r="V153" s="260"/>
      <c r="W153" s="260"/>
      <c r="X153" s="260"/>
      <c r="Y153" s="260"/>
      <c r="Z153" s="260"/>
      <c r="AA153" s="260"/>
      <c r="AB153" s="260"/>
      <c r="AC153" s="260"/>
      <c r="AD153" s="260"/>
      <c r="AE153" s="260"/>
      <c r="AF153" s="260"/>
      <c r="AG153" s="260"/>
      <c r="AH153" s="260"/>
      <c r="AI153" s="260"/>
      <c r="AJ153" s="260"/>
      <c r="AK153" s="260"/>
      <c r="AL153" s="260"/>
      <c r="AM153" s="260"/>
      <c r="AN153" s="260"/>
      <c r="AO153" s="260"/>
      <c r="AP153" s="260"/>
      <c r="AQ153" s="260"/>
      <c r="AR153" s="260"/>
      <c r="AS153" s="260"/>
      <c r="AT153" s="260"/>
      <c r="AU153" s="260"/>
      <c r="AV153" s="260"/>
      <c r="AW153" s="260"/>
      <c r="AX153" s="260"/>
      <c r="AY153" s="260"/>
      <c r="AZ153" s="260"/>
      <c r="BA153" s="260"/>
      <c r="BB153" s="260"/>
      <c r="BC153" s="260"/>
      <c r="BD153" s="260"/>
      <c r="BE153" s="260"/>
      <c r="BF153" s="260"/>
      <c r="BG153" s="260"/>
      <c r="BH153" s="260"/>
      <c r="BI153" s="260"/>
      <c r="BJ153" s="260"/>
      <c r="BK153" s="260"/>
      <c r="BL153" s="260"/>
      <c r="BM153" s="260"/>
      <c r="BN153" s="260"/>
      <c r="BO153" s="260"/>
      <c r="BP153" s="260"/>
      <c r="BQ153" s="260"/>
      <c r="BR153" s="260"/>
      <c r="BS153" s="260"/>
      <c r="BT153" s="260"/>
      <c r="BU153" s="260"/>
      <c r="BV153" s="260"/>
      <c r="BW153" s="260"/>
      <c r="BX153" s="260"/>
      <c r="BY153" s="260"/>
      <c r="BZ153" s="260"/>
      <c r="CA153" s="260"/>
      <c r="CB153" s="260"/>
      <c r="CC153" s="260"/>
      <c r="CD153" s="260"/>
      <c r="CE153" s="260"/>
      <c r="CF153" s="260"/>
      <c r="CG153" s="260"/>
      <c r="CH153" s="260"/>
      <c r="CI153" s="260"/>
      <c r="CJ153" s="260"/>
      <c r="CK153" s="260"/>
      <c r="CL153" s="260"/>
    </row>
    <row r="154" spans="7:90" s="172" customFormat="1" ht="39.950000000000003" customHeight="1" x14ac:dyDescent="0.2">
      <c r="G154" s="173"/>
      <c r="K154" s="166"/>
      <c r="L154" s="166"/>
      <c r="T154" s="174"/>
      <c r="U154" s="168"/>
      <c r="V154" s="260"/>
      <c r="W154" s="260"/>
      <c r="X154" s="260"/>
      <c r="Y154" s="260"/>
      <c r="Z154" s="260"/>
      <c r="AA154" s="260"/>
      <c r="AB154" s="260"/>
      <c r="AC154" s="260"/>
      <c r="AD154" s="260"/>
      <c r="AE154" s="260"/>
      <c r="AF154" s="260"/>
      <c r="AG154" s="260"/>
      <c r="AH154" s="260"/>
      <c r="AI154" s="260"/>
      <c r="AJ154" s="260"/>
      <c r="AK154" s="260"/>
      <c r="AL154" s="260"/>
      <c r="AM154" s="260"/>
      <c r="AN154" s="260"/>
      <c r="AO154" s="260"/>
      <c r="AP154" s="260"/>
      <c r="AQ154" s="260"/>
      <c r="AR154" s="260"/>
      <c r="AS154" s="260"/>
      <c r="AT154" s="260"/>
      <c r="AU154" s="260"/>
      <c r="AV154" s="260"/>
      <c r="AW154" s="260"/>
      <c r="AX154" s="260"/>
      <c r="AY154" s="260"/>
      <c r="AZ154" s="260"/>
      <c r="BA154" s="260"/>
      <c r="BB154" s="260"/>
      <c r="BC154" s="260"/>
      <c r="BD154" s="260"/>
      <c r="BE154" s="260"/>
      <c r="BF154" s="260"/>
      <c r="BG154" s="260"/>
      <c r="BH154" s="260"/>
      <c r="BI154" s="260"/>
      <c r="BJ154" s="260"/>
      <c r="BK154" s="260"/>
      <c r="BL154" s="260"/>
      <c r="BM154" s="260"/>
      <c r="BN154" s="260"/>
      <c r="BO154" s="260"/>
      <c r="BP154" s="260"/>
      <c r="BQ154" s="260"/>
      <c r="BR154" s="260"/>
      <c r="BS154" s="260"/>
      <c r="BT154" s="260"/>
      <c r="BU154" s="260"/>
      <c r="BV154" s="260"/>
      <c r="BW154" s="260"/>
      <c r="BX154" s="260"/>
      <c r="BY154" s="260"/>
      <c r="BZ154" s="260"/>
      <c r="CA154" s="260"/>
      <c r="CB154" s="260"/>
      <c r="CC154" s="260"/>
      <c r="CD154" s="260"/>
      <c r="CE154" s="260"/>
      <c r="CF154" s="260"/>
      <c r="CG154" s="260"/>
      <c r="CH154" s="260"/>
      <c r="CI154" s="260"/>
      <c r="CJ154" s="260"/>
      <c r="CK154" s="260"/>
      <c r="CL154" s="260"/>
    </row>
    <row r="155" spans="7:90" s="172" customFormat="1" ht="39.950000000000003" customHeight="1" x14ac:dyDescent="0.2">
      <c r="G155" s="173"/>
      <c r="K155" s="166"/>
      <c r="L155" s="166"/>
      <c r="T155" s="174"/>
      <c r="U155" s="168"/>
      <c r="V155" s="260"/>
      <c r="W155" s="260"/>
      <c r="X155" s="260"/>
      <c r="Y155" s="260"/>
      <c r="Z155" s="260"/>
      <c r="AA155" s="260"/>
      <c r="AB155" s="260"/>
      <c r="AC155" s="260"/>
      <c r="AD155" s="260"/>
      <c r="AE155" s="260"/>
      <c r="AF155" s="260"/>
      <c r="AG155" s="260"/>
      <c r="AH155" s="260"/>
      <c r="AI155" s="260"/>
      <c r="AJ155" s="260"/>
      <c r="AK155" s="260"/>
      <c r="AL155" s="260"/>
      <c r="AM155" s="260"/>
      <c r="AN155" s="260"/>
      <c r="AO155" s="260"/>
      <c r="AP155" s="260"/>
      <c r="AQ155" s="260"/>
      <c r="AR155" s="260"/>
      <c r="AS155" s="260"/>
      <c r="AT155" s="260"/>
      <c r="AU155" s="260"/>
      <c r="AV155" s="260"/>
      <c r="AW155" s="260"/>
      <c r="AX155" s="260"/>
      <c r="AY155" s="260"/>
      <c r="AZ155" s="260"/>
      <c r="BA155" s="260"/>
      <c r="BB155" s="260"/>
      <c r="BC155" s="260"/>
      <c r="BD155" s="260"/>
      <c r="BE155" s="260"/>
      <c r="BF155" s="260"/>
      <c r="BG155" s="260"/>
      <c r="BH155" s="260"/>
      <c r="BI155" s="260"/>
      <c r="BJ155" s="260"/>
      <c r="BK155" s="260"/>
      <c r="BL155" s="260"/>
      <c r="BM155" s="260"/>
      <c r="BN155" s="260"/>
      <c r="BO155" s="260"/>
      <c r="BP155" s="260"/>
      <c r="BQ155" s="260"/>
      <c r="BR155" s="260"/>
      <c r="BS155" s="260"/>
      <c r="BT155" s="260"/>
      <c r="BU155" s="260"/>
      <c r="BV155" s="260"/>
      <c r="BW155" s="260"/>
      <c r="BX155" s="260"/>
      <c r="BY155" s="260"/>
      <c r="BZ155" s="260"/>
      <c r="CA155" s="260"/>
      <c r="CB155" s="260"/>
      <c r="CC155" s="260"/>
      <c r="CD155" s="260"/>
      <c r="CE155" s="260"/>
      <c r="CF155" s="260"/>
      <c r="CG155" s="260"/>
      <c r="CH155" s="260"/>
      <c r="CI155" s="260"/>
      <c r="CJ155" s="260"/>
      <c r="CK155" s="260"/>
      <c r="CL155" s="260"/>
    </row>
    <row r="156" spans="7:90" s="172" customFormat="1" ht="39.950000000000003" customHeight="1" x14ac:dyDescent="0.2">
      <c r="G156" s="173"/>
      <c r="K156" s="166"/>
      <c r="L156" s="166"/>
      <c r="T156" s="174"/>
      <c r="U156" s="168"/>
      <c r="V156" s="260"/>
      <c r="W156" s="260"/>
      <c r="X156" s="260"/>
      <c r="Y156" s="260"/>
      <c r="Z156" s="260"/>
      <c r="AA156" s="260"/>
      <c r="AB156" s="260"/>
      <c r="AC156" s="260"/>
      <c r="AD156" s="260"/>
      <c r="AE156" s="260"/>
      <c r="AF156" s="260"/>
      <c r="AG156" s="260"/>
      <c r="AH156" s="260"/>
      <c r="AI156" s="260"/>
      <c r="AJ156" s="260"/>
      <c r="AK156" s="260"/>
      <c r="AL156" s="260"/>
      <c r="AM156" s="260"/>
      <c r="AN156" s="260"/>
      <c r="AO156" s="260"/>
      <c r="AP156" s="260"/>
      <c r="AQ156" s="260"/>
      <c r="AR156" s="260"/>
      <c r="AS156" s="260"/>
      <c r="AT156" s="260"/>
      <c r="AU156" s="260"/>
      <c r="AV156" s="260"/>
      <c r="AW156" s="260"/>
      <c r="AX156" s="260"/>
      <c r="AY156" s="260"/>
      <c r="AZ156" s="260"/>
      <c r="BA156" s="260"/>
      <c r="BB156" s="260"/>
      <c r="BC156" s="260"/>
      <c r="BD156" s="260"/>
      <c r="BE156" s="260"/>
      <c r="BF156" s="260"/>
      <c r="BG156" s="260"/>
      <c r="BH156" s="260"/>
      <c r="BI156" s="260"/>
      <c r="BJ156" s="260"/>
      <c r="BK156" s="260"/>
      <c r="BL156" s="260"/>
      <c r="BM156" s="260"/>
      <c r="BN156" s="260"/>
      <c r="BO156" s="260"/>
      <c r="BP156" s="260"/>
      <c r="BQ156" s="260"/>
      <c r="BR156" s="260"/>
      <c r="BS156" s="260"/>
      <c r="BT156" s="260"/>
      <c r="BU156" s="260"/>
      <c r="BV156" s="260"/>
      <c r="BW156" s="260"/>
      <c r="BX156" s="260"/>
      <c r="BY156" s="260"/>
      <c r="BZ156" s="260"/>
      <c r="CA156" s="260"/>
      <c r="CB156" s="260"/>
      <c r="CC156" s="260"/>
      <c r="CD156" s="260"/>
      <c r="CE156" s="260"/>
      <c r="CF156" s="260"/>
      <c r="CG156" s="260"/>
      <c r="CH156" s="260"/>
      <c r="CI156" s="260"/>
      <c r="CJ156" s="260"/>
      <c r="CK156" s="260"/>
      <c r="CL156" s="260"/>
    </row>
    <row r="157" spans="7:90" s="172" customFormat="1" ht="39.950000000000003" customHeight="1" x14ac:dyDescent="0.2">
      <c r="G157" s="173"/>
      <c r="K157" s="166"/>
      <c r="L157" s="166"/>
      <c r="T157" s="174"/>
      <c r="U157" s="168"/>
      <c r="V157" s="260"/>
      <c r="W157" s="260"/>
      <c r="X157" s="260"/>
      <c r="Y157" s="260"/>
      <c r="Z157" s="260"/>
      <c r="AA157" s="260"/>
      <c r="AB157" s="260"/>
      <c r="AC157" s="260"/>
      <c r="AD157" s="260"/>
      <c r="AE157" s="260"/>
      <c r="AF157" s="260"/>
      <c r="AG157" s="260"/>
      <c r="AH157" s="260"/>
      <c r="AI157" s="260"/>
      <c r="AJ157" s="260"/>
      <c r="AK157" s="260"/>
      <c r="AL157" s="260"/>
      <c r="AM157" s="260"/>
      <c r="AN157" s="260"/>
      <c r="AO157" s="260"/>
      <c r="AP157" s="260"/>
      <c r="AQ157" s="260"/>
      <c r="AR157" s="260"/>
      <c r="AS157" s="260"/>
      <c r="AT157" s="260"/>
      <c r="AU157" s="260"/>
      <c r="AV157" s="260"/>
      <c r="AW157" s="260"/>
      <c r="AX157" s="260"/>
      <c r="AY157" s="260"/>
      <c r="AZ157" s="260"/>
      <c r="BA157" s="260"/>
      <c r="BB157" s="260"/>
      <c r="BC157" s="260"/>
      <c r="BD157" s="260"/>
      <c r="BE157" s="260"/>
      <c r="BF157" s="260"/>
      <c r="BG157" s="260"/>
      <c r="BH157" s="260"/>
      <c r="BI157" s="260"/>
      <c r="BJ157" s="260"/>
      <c r="BK157" s="260"/>
      <c r="BL157" s="260"/>
      <c r="BM157" s="260"/>
      <c r="BN157" s="260"/>
      <c r="BO157" s="260"/>
      <c r="BP157" s="260"/>
      <c r="BQ157" s="260"/>
      <c r="BR157" s="260"/>
      <c r="BS157" s="260"/>
      <c r="BT157" s="260"/>
      <c r="BU157" s="260"/>
      <c r="BV157" s="260"/>
      <c r="BW157" s="260"/>
      <c r="BX157" s="260"/>
      <c r="BY157" s="260"/>
      <c r="BZ157" s="260"/>
      <c r="CA157" s="260"/>
      <c r="CB157" s="260"/>
      <c r="CC157" s="260"/>
      <c r="CD157" s="260"/>
      <c r="CE157" s="260"/>
      <c r="CF157" s="260"/>
      <c r="CG157" s="260"/>
      <c r="CH157" s="260"/>
      <c r="CI157" s="260"/>
      <c r="CJ157" s="260"/>
      <c r="CK157" s="260"/>
      <c r="CL157" s="260"/>
    </row>
    <row r="158" spans="7:90" s="172" customFormat="1" ht="39.950000000000003" customHeight="1" x14ac:dyDescent="0.2">
      <c r="G158" s="173"/>
      <c r="K158" s="166"/>
      <c r="L158" s="166"/>
      <c r="T158" s="174"/>
      <c r="U158" s="168"/>
      <c r="V158" s="260"/>
      <c r="W158" s="260"/>
      <c r="X158" s="260"/>
      <c r="Y158" s="260"/>
      <c r="Z158" s="260"/>
      <c r="AA158" s="260"/>
      <c r="AB158" s="260"/>
      <c r="AC158" s="260"/>
      <c r="AD158" s="260"/>
      <c r="AE158" s="260"/>
      <c r="AF158" s="260"/>
      <c r="AG158" s="260"/>
      <c r="AH158" s="260"/>
      <c r="AI158" s="260"/>
      <c r="AJ158" s="260"/>
      <c r="AK158" s="260"/>
      <c r="AL158" s="260"/>
      <c r="AM158" s="260"/>
      <c r="AN158" s="260"/>
      <c r="AO158" s="260"/>
      <c r="AP158" s="260"/>
      <c r="AQ158" s="260"/>
      <c r="AR158" s="260"/>
      <c r="AS158" s="260"/>
      <c r="AT158" s="260"/>
      <c r="AU158" s="260"/>
      <c r="AV158" s="260"/>
      <c r="AW158" s="260"/>
      <c r="AX158" s="260"/>
      <c r="AY158" s="260"/>
      <c r="AZ158" s="260"/>
      <c r="BA158" s="260"/>
      <c r="BB158" s="260"/>
      <c r="BC158" s="260"/>
      <c r="BD158" s="260"/>
      <c r="BE158" s="260"/>
      <c r="BF158" s="260"/>
      <c r="BG158" s="260"/>
      <c r="BH158" s="260"/>
      <c r="BI158" s="260"/>
      <c r="BJ158" s="260"/>
      <c r="BK158" s="260"/>
      <c r="BL158" s="260"/>
      <c r="BM158" s="260"/>
      <c r="BN158" s="260"/>
      <c r="BO158" s="260"/>
      <c r="BP158" s="260"/>
      <c r="BQ158" s="260"/>
      <c r="BR158" s="260"/>
      <c r="BS158" s="260"/>
      <c r="BT158" s="260"/>
      <c r="BU158" s="260"/>
      <c r="BV158" s="260"/>
      <c r="BW158" s="260"/>
      <c r="BX158" s="260"/>
      <c r="BY158" s="260"/>
      <c r="BZ158" s="260"/>
      <c r="CA158" s="260"/>
      <c r="CB158" s="260"/>
      <c r="CC158" s="260"/>
      <c r="CD158" s="260"/>
      <c r="CE158" s="260"/>
      <c r="CF158" s="260"/>
      <c r="CG158" s="260"/>
      <c r="CH158" s="260"/>
      <c r="CI158" s="260"/>
      <c r="CJ158" s="260"/>
      <c r="CK158" s="260"/>
      <c r="CL158" s="260"/>
    </row>
    <row r="159" spans="7:90" s="172" customFormat="1" ht="39.950000000000003" customHeight="1" x14ac:dyDescent="0.2">
      <c r="G159" s="173"/>
      <c r="K159" s="166"/>
      <c r="L159" s="166"/>
      <c r="T159" s="174"/>
      <c r="U159" s="168"/>
      <c r="V159" s="260"/>
      <c r="W159" s="260"/>
      <c r="X159" s="260"/>
      <c r="Y159" s="260"/>
      <c r="Z159" s="260"/>
      <c r="AA159" s="260"/>
      <c r="AB159" s="260"/>
      <c r="AC159" s="260"/>
      <c r="AD159" s="260"/>
      <c r="AE159" s="260"/>
      <c r="AF159" s="260"/>
      <c r="AG159" s="260"/>
      <c r="AH159" s="260"/>
      <c r="AI159" s="260"/>
      <c r="AJ159" s="260"/>
      <c r="AK159" s="260"/>
      <c r="AL159" s="260"/>
      <c r="AM159" s="260"/>
      <c r="AN159" s="260"/>
      <c r="AO159" s="260"/>
      <c r="AP159" s="260"/>
      <c r="AQ159" s="260"/>
      <c r="AR159" s="260"/>
      <c r="AS159" s="260"/>
      <c r="AT159" s="260"/>
      <c r="AU159" s="260"/>
      <c r="AV159" s="260"/>
      <c r="AW159" s="260"/>
      <c r="AX159" s="260"/>
      <c r="AY159" s="260"/>
      <c r="AZ159" s="260"/>
      <c r="BA159" s="260"/>
      <c r="BB159" s="260"/>
      <c r="BC159" s="260"/>
      <c r="BD159" s="260"/>
      <c r="BE159" s="260"/>
      <c r="BF159" s="260"/>
      <c r="BG159" s="260"/>
      <c r="BH159" s="260"/>
      <c r="BI159" s="260"/>
      <c r="BJ159" s="260"/>
      <c r="BK159" s="260"/>
      <c r="BL159" s="260"/>
      <c r="BM159" s="260"/>
      <c r="BN159" s="260"/>
      <c r="BO159" s="260"/>
      <c r="BP159" s="260"/>
      <c r="BQ159" s="260"/>
      <c r="BR159" s="260"/>
      <c r="BS159" s="260"/>
      <c r="BT159" s="260"/>
      <c r="BU159" s="260"/>
      <c r="BV159" s="260"/>
      <c r="BW159" s="260"/>
      <c r="BX159" s="260"/>
      <c r="BY159" s="260"/>
      <c r="BZ159" s="260"/>
      <c r="CA159" s="260"/>
      <c r="CB159" s="260"/>
      <c r="CC159" s="260"/>
      <c r="CD159" s="260"/>
      <c r="CE159" s="260"/>
      <c r="CF159" s="260"/>
      <c r="CG159" s="260"/>
      <c r="CH159" s="260"/>
      <c r="CI159" s="260"/>
      <c r="CJ159" s="260"/>
      <c r="CK159" s="260"/>
      <c r="CL159" s="260"/>
    </row>
    <row r="160" spans="7:90" s="172" customFormat="1" ht="39.950000000000003" customHeight="1" x14ac:dyDescent="0.2">
      <c r="G160" s="173"/>
      <c r="K160" s="166"/>
      <c r="L160" s="166"/>
      <c r="T160" s="174"/>
      <c r="U160" s="168"/>
      <c r="V160" s="260"/>
      <c r="W160" s="260"/>
      <c r="X160" s="260"/>
      <c r="Y160" s="260"/>
      <c r="Z160" s="260"/>
      <c r="AA160" s="260"/>
      <c r="AB160" s="260"/>
      <c r="AC160" s="260"/>
      <c r="AD160" s="260"/>
      <c r="AE160" s="260"/>
      <c r="AF160" s="260"/>
      <c r="AG160" s="260"/>
      <c r="AH160" s="260"/>
      <c r="AI160" s="260"/>
      <c r="AJ160" s="260"/>
      <c r="AK160" s="260"/>
      <c r="AL160" s="260"/>
      <c r="AM160" s="260"/>
      <c r="AN160" s="260"/>
      <c r="AO160" s="260"/>
      <c r="AP160" s="260"/>
      <c r="AQ160" s="260"/>
      <c r="AR160" s="260"/>
      <c r="AS160" s="260"/>
      <c r="AT160" s="260"/>
      <c r="AU160" s="260"/>
      <c r="AV160" s="260"/>
      <c r="AW160" s="260"/>
      <c r="AX160" s="260"/>
      <c r="AY160" s="260"/>
      <c r="AZ160" s="260"/>
      <c r="BA160" s="260"/>
      <c r="BB160" s="260"/>
      <c r="BC160" s="260"/>
      <c r="BD160" s="260"/>
      <c r="BE160" s="260"/>
      <c r="BF160" s="260"/>
      <c r="BG160" s="260"/>
      <c r="BH160" s="260"/>
      <c r="BI160" s="260"/>
      <c r="BJ160" s="260"/>
      <c r="BK160" s="260"/>
      <c r="BL160" s="260"/>
      <c r="BM160" s="260"/>
      <c r="BN160" s="260"/>
      <c r="BO160" s="260"/>
      <c r="BP160" s="260"/>
      <c r="BQ160" s="260"/>
      <c r="BR160" s="260"/>
      <c r="BS160" s="260"/>
      <c r="BT160" s="260"/>
      <c r="BU160" s="260"/>
      <c r="BV160" s="260"/>
      <c r="BW160" s="260"/>
      <c r="BX160" s="260"/>
      <c r="BY160" s="260"/>
      <c r="BZ160" s="260"/>
      <c r="CA160" s="260"/>
      <c r="CB160" s="260"/>
      <c r="CC160" s="260"/>
      <c r="CD160" s="260"/>
      <c r="CE160" s="260"/>
      <c r="CF160" s="260"/>
      <c r="CG160" s="260"/>
      <c r="CH160" s="260"/>
      <c r="CI160" s="260"/>
      <c r="CJ160" s="260"/>
      <c r="CK160" s="260"/>
      <c r="CL160" s="260"/>
    </row>
    <row r="161" spans="7:90" s="172" customFormat="1" ht="39.950000000000003" customHeight="1" x14ac:dyDescent="0.2">
      <c r="G161" s="173"/>
      <c r="K161" s="166"/>
      <c r="L161" s="166"/>
      <c r="T161" s="174"/>
      <c r="U161" s="168"/>
      <c r="V161" s="260"/>
      <c r="W161" s="260"/>
      <c r="X161" s="260"/>
      <c r="Y161" s="260"/>
      <c r="Z161" s="260"/>
      <c r="AA161" s="260"/>
      <c r="AB161" s="260"/>
      <c r="AC161" s="260"/>
      <c r="AD161" s="260"/>
      <c r="AE161" s="260"/>
      <c r="AF161" s="260"/>
      <c r="AG161" s="260"/>
      <c r="AH161" s="260"/>
      <c r="AI161" s="260"/>
      <c r="AJ161" s="260"/>
      <c r="AK161" s="260"/>
      <c r="AL161" s="260"/>
      <c r="AM161" s="260"/>
      <c r="AN161" s="260"/>
      <c r="AO161" s="260"/>
      <c r="AP161" s="260"/>
      <c r="AQ161" s="260"/>
      <c r="AR161" s="260"/>
      <c r="AS161" s="260"/>
      <c r="AT161" s="260"/>
      <c r="AU161" s="260"/>
      <c r="AV161" s="260"/>
      <c r="AW161" s="260"/>
      <c r="AX161" s="260"/>
      <c r="AY161" s="260"/>
      <c r="AZ161" s="260"/>
      <c r="BA161" s="260"/>
      <c r="BB161" s="260"/>
      <c r="BC161" s="260"/>
      <c r="BD161" s="260"/>
      <c r="BE161" s="260"/>
      <c r="BF161" s="260"/>
      <c r="BG161" s="260"/>
      <c r="BH161" s="260"/>
      <c r="BI161" s="260"/>
      <c r="BJ161" s="260"/>
      <c r="BK161" s="260"/>
      <c r="BL161" s="260"/>
      <c r="BM161" s="260"/>
      <c r="BN161" s="260"/>
      <c r="BO161" s="260"/>
      <c r="BP161" s="260"/>
      <c r="BQ161" s="260"/>
      <c r="BR161" s="260"/>
      <c r="BS161" s="260"/>
      <c r="BT161" s="260"/>
      <c r="BU161" s="260"/>
      <c r="BV161" s="260"/>
      <c r="BW161" s="260"/>
      <c r="BX161" s="260"/>
      <c r="BY161" s="260"/>
      <c r="BZ161" s="260"/>
      <c r="CA161" s="260"/>
      <c r="CB161" s="260"/>
      <c r="CC161" s="260"/>
      <c r="CD161" s="260"/>
      <c r="CE161" s="260"/>
      <c r="CF161" s="260"/>
      <c r="CG161" s="260"/>
      <c r="CH161" s="260"/>
      <c r="CI161" s="260"/>
      <c r="CJ161" s="260"/>
      <c r="CK161" s="260"/>
      <c r="CL161" s="260"/>
    </row>
    <row r="162" spans="7:90" s="172" customFormat="1" ht="39.950000000000003" customHeight="1" x14ac:dyDescent="0.2">
      <c r="G162" s="173"/>
      <c r="K162" s="166"/>
      <c r="L162" s="166"/>
      <c r="T162" s="174"/>
      <c r="U162" s="168"/>
      <c r="V162" s="260"/>
      <c r="W162" s="260"/>
      <c r="X162" s="260"/>
      <c r="Y162" s="260"/>
      <c r="Z162" s="260"/>
      <c r="AA162" s="260"/>
      <c r="AB162" s="260"/>
      <c r="AC162" s="260"/>
      <c r="AD162" s="260"/>
      <c r="AE162" s="260"/>
      <c r="AF162" s="260"/>
      <c r="AG162" s="260"/>
      <c r="AH162" s="260"/>
      <c r="AI162" s="260"/>
      <c r="AJ162" s="260"/>
      <c r="AK162" s="260"/>
      <c r="AL162" s="260"/>
      <c r="AM162" s="260"/>
      <c r="AN162" s="260"/>
      <c r="AO162" s="260"/>
      <c r="AP162" s="260"/>
      <c r="AQ162" s="260"/>
      <c r="AR162" s="260"/>
      <c r="AS162" s="260"/>
      <c r="AT162" s="260"/>
      <c r="AU162" s="260"/>
      <c r="AV162" s="260"/>
      <c r="AW162" s="260"/>
      <c r="AX162" s="260"/>
      <c r="AY162" s="260"/>
      <c r="AZ162" s="260"/>
      <c r="BA162" s="260"/>
      <c r="BB162" s="260"/>
      <c r="BC162" s="260"/>
      <c r="BD162" s="260"/>
      <c r="BE162" s="260"/>
      <c r="BF162" s="260"/>
      <c r="BG162" s="260"/>
      <c r="BH162" s="260"/>
      <c r="BI162" s="260"/>
      <c r="BJ162" s="260"/>
      <c r="BK162" s="260"/>
      <c r="BL162" s="260"/>
      <c r="BM162" s="260"/>
      <c r="BN162" s="260"/>
      <c r="BO162" s="260"/>
      <c r="BP162" s="260"/>
      <c r="BQ162" s="260"/>
      <c r="BR162" s="260"/>
      <c r="BS162" s="260"/>
      <c r="BT162" s="260"/>
      <c r="BU162" s="260"/>
      <c r="BV162" s="260"/>
      <c r="BW162" s="260"/>
      <c r="BX162" s="260"/>
      <c r="BY162" s="260"/>
      <c r="BZ162" s="260"/>
      <c r="CA162" s="260"/>
      <c r="CB162" s="260"/>
      <c r="CC162" s="260"/>
      <c r="CD162" s="260"/>
      <c r="CE162" s="260"/>
      <c r="CF162" s="260"/>
      <c r="CG162" s="260"/>
      <c r="CH162" s="260"/>
      <c r="CI162" s="260"/>
      <c r="CJ162" s="260"/>
      <c r="CK162" s="260"/>
      <c r="CL162" s="260"/>
    </row>
    <row r="163" spans="7:90" s="172" customFormat="1" ht="39.950000000000003" customHeight="1" x14ac:dyDescent="0.2">
      <c r="G163" s="173"/>
      <c r="K163" s="166"/>
      <c r="L163" s="166"/>
      <c r="T163" s="174"/>
      <c r="U163" s="168"/>
      <c r="V163" s="260"/>
      <c r="W163" s="260"/>
      <c r="X163" s="260"/>
      <c r="Y163" s="260"/>
      <c r="Z163" s="260"/>
      <c r="AA163" s="260"/>
      <c r="AB163" s="260"/>
      <c r="AC163" s="260"/>
      <c r="AD163" s="260"/>
      <c r="AE163" s="260"/>
      <c r="AF163" s="260"/>
      <c r="AG163" s="260"/>
      <c r="AH163" s="260"/>
      <c r="AI163" s="260"/>
      <c r="AJ163" s="260"/>
      <c r="AK163" s="260"/>
      <c r="AL163" s="260"/>
      <c r="AM163" s="260"/>
      <c r="AN163" s="260"/>
      <c r="AO163" s="260"/>
      <c r="AP163" s="260"/>
      <c r="AQ163" s="260"/>
      <c r="AR163" s="260"/>
      <c r="AS163" s="260"/>
      <c r="AT163" s="260"/>
      <c r="AU163" s="260"/>
      <c r="AV163" s="260"/>
      <c r="AW163" s="260"/>
      <c r="AX163" s="260"/>
      <c r="AY163" s="260"/>
      <c r="AZ163" s="260"/>
      <c r="BA163" s="260"/>
      <c r="BB163" s="260"/>
      <c r="BC163" s="260"/>
      <c r="BD163" s="260"/>
      <c r="BE163" s="260"/>
      <c r="BF163" s="260"/>
      <c r="BG163" s="260"/>
      <c r="BH163" s="260"/>
      <c r="BI163" s="260"/>
      <c r="BJ163" s="260"/>
      <c r="BK163" s="260"/>
      <c r="BL163" s="260"/>
      <c r="BM163" s="260"/>
      <c r="BN163" s="260"/>
      <c r="BO163" s="260"/>
      <c r="BP163" s="260"/>
      <c r="BQ163" s="260"/>
      <c r="BR163" s="260"/>
      <c r="BS163" s="260"/>
      <c r="BT163" s="260"/>
      <c r="BU163" s="260"/>
      <c r="BV163" s="260"/>
      <c r="BW163" s="260"/>
      <c r="BX163" s="260"/>
      <c r="BY163" s="260"/>
      <c r="BZ163" s="260"/>
      <c r="CA163" s="260"/>
      <c r="CB163" s="260"/>
      <c r="CC163" s="260"/>
      <c r="CD163" s="260"/>
      <c r="CE163" s="260"/>
      <c r="CF163" s="260"/>
      <c r="CG163" s="260"/>
      <c r="CH163" s="260"/>
      <c r="CI163" s="260"/>
      <c r="CJ163" s="260"/>
      <c r="CK163" s="260"/>
      <c r="CL163" s="260"/>
    </row>
    <row r="164" spans="7:90" s="172" customFormat="1" ht="39.950000000000003" customHeight="1" x14ac:dyDescent="0.2">
      <c r="G164" s="173"/>
      <c r="K164" s="166"/>
      <c r="L164" s="166"/>
      <c r="T164" s="174"/>
      <c r="U164" s="168"/>
      <c r="V164" s="260"/>
      <c r="W164" s="260"/>
      <c r="X164" s="260"/>
      <c r="Y164" s="260"/>
      <c r="Z164" s="260"/>
      <c r="AA164" s="260"/>
      <c r="AB164" s="260"/>
      <c r="AC164" s="260"/>
      <c r="AD164" s="260"/>
      <c r="AE164" s="260"/>
      <c r="AF164" s="260"/>
      <c r="AG164" s="260"/>
      <c r="AH164" s="260"/>
      <c r="AI164" s="260"/>
      <c r="AJ164" s="260"/>
      <c r="AK164" s="260"/>
      <c r="AL164" s="260"/>
      <c r="AM164" s="260"/>
      <c r="AN164" s="260"/>
      <c r="AO164" s="260"/>
      <c r="AP164" s="260"/>
      <c r="AQ164" s="260"/>
      <c r="AR164" s="260"/>
      <c r="AS164" s="260"/>
      <c r="AT164" s="260"/>
      <c r="AU164" s="260"/>
      <c r="AV164" s="260"/>
      <c r="AW164" s="260"/>
      <c r="AX164" s="260"/>
      <c r="AY164" s="260"/>
      <c r="AZ164" s="260"/>
      <c r="BA164" s="260"/>
      <c r="BB164" s="260"/>
      <c r="BC164" s="260"/>
      <c r="BD164" s="260"/>
      <c r="BE164" s="260"/>
      <c r="BF164" s="260"/>
      <c r="BG164" s="260"/>
      <c r="BH164" s="260"/>
      <c r="BI164" s="260"/>
      <c r="BJ164" s="260"/>
      <c r="BK164" s="260"/>
      <c r="BL164" s="260"/>
      <c r="BM164" s="260"/>
      <c r="BN164" s="260"/>
      <c r="BO164" s="260"/>
      <c r="BP164" s="260"/>
      <c r="BQ164" s="260"/>
      <c r="BR164" s="260"/>
      <c r="BS164" s="260"/>
      <c r="BT164" s="260"/>
      <c r="BU164" s="260"/>
      <c r="BV164" s="260"/>
      <c r="BW164" s="260"/>
      <c r="BX164" s="260"/>
      <c r="BY164" s="260"/>
      <c r="BZ164" s="260"/>
      <c r="CA164" s="260"/>
      <c r="CB164" s="260"/>
      <c r="CC164" s="260"/>
      <c r="CD164" s="260"/>
      <c r="CE164" s="260"/>
      <c r="CF164" s="260"/>
      <c r="CG164" s="260"/>
      <c r="CH164" s="260"/>
      <c r="CI164" s="260"/>
      <c r="CJ164" s="260"/>
      <c r="CK164" s="260"/>
      <c r="CL164" s="260"/>
    </row>
    <row r="165" spans="7:90" s="172" customFormat="1" ht="39.950000000000003" customHeight="1" x14ac:dyDescent="0.2">
      <c r="G165" s="173"/>
      <c r="K165" s="166"/>
      <c r="L165" s="166"/>
      <c r="T165" s="174"/>
      <c r="U165" s="168"/>
      <c r="V165" s="260"/>
      <c r="W165" s="260"/>
      <c r="X165" s="260"/>
      <c r="Y165" s="260"/>
      <c r="Z165" s="260"/>
      <c r="AA165" s="260"/>
      <c r="AB165" s="260"/>
      <c r="AC165" s="260"/>
      <c r="AD165" s="260"/>
      <c r="AE165" s="260"/>
      <c r="AF165" s="260"/>
      <c r="AG165" s="260"/>
      <c r="AH165" s="260"/>
      <c r="AI165" s="260"/>
      <c r="AJ165" s="260"/>
      <c r="AK165" s="260"/>
      <c r="AL165" s="260"/>
      <c r="AM165" s="260"/>
      <c r="AN165" s="260"/>
      <c r="AO165" s="260"/>
      <c r="AP165" s="260"/>
      <c r="AQ165" s="260"/>
      <c r="AR165" s="260"/>
      <c r="AS165" s="260"/>
      <c r="AT165" s="260"/>
      <c r="AU165" s="260"/>
      <c r="AV165" s="260"/>
      <c r="AW165" s="260"/>
      <c r="AX165" s="260"/>
      <c r="AY165" s="260"/>
      <c r="AZ165" s="260"/>
      <c r="BA165" s="260"/>
      <c r="BB165" s="260"/>
      <c r="BC165" s="260"/>
      <c r="BD165" s="260"/>
      <c r="BE165" s="260"/>
      <c r="BF165" s="260"/>
      <c r="BG165" s="260"/>
      <c r="BH165" s="260"/>
      <c r="BI165" s="260"/>
      <c r="BJ165" s="260"/>
      <c r="BK165" s="260"/>
      <c r="BL165" s="260"/>
      <c r="BM165" s="260"/>
      <c r="BN165" s="260"/>
      <c r="BO165" s="260"/>
      <c r="BP165" s="260"/>
      <c r="BQ165" s="260"/>
      <c r="BR165" s="260"/>
      <c r="BS165" s="260"/>
      <c r="BT165" s="260"/>
      <c r="BU165" s="260"/>
      <c r="BV165" s="260"/>
      <c r="BW165" s="260"/>
      <c r="BX165" s="260"/>
      <c r="BY165" s="260"/>
      <c r="BZ165" s="260"/>
      <c r="CA165" s="260"/>
      <c r="CB165" s="260"/>
      <c r="CC165" s="260"/>
      <c r="CD165" s="260"/>
      <c r="CE165" s="260"/>
      <c r="CF165" s="260"/>
      <c r="CG165" s="260"/>
      <c r="CH165" s="260"/>
      <c r="CI165" s="260"/>
      <c r="CJ165" s="260"/>
      <c r="CK165" s="260"/>
      <c r="CL165" s="260"/>
    </row>
    <row r="166" spans="7:90" s="172" customFormat="1" ht="39.950000000000003" customHeight="1" x14ac:dyDescent="0.2">
      <c r="G166" s="173"/>
      <c r="K166" s="166"/>
      <c r="L166" s="166"/>
      <c r="T166" s="174"/>
      <c r="U166" s="168"/>
      <c r="V166" s="260"/>
      <c r="W166" s="260"/>
      <c r="X166" s="260"/>
      <c r="Y166" s="260"/>
      <c r="Z166" s="260"/>
      <c r="AA166" s="260"/>
      <c r="AB166" s="260"/>
      <c r="AC166" s="260"/>
      <c r="AD166" s="260"/>
      <c r="AE166" s="260"/>
      <c r="AF166" s="260"/>
      <c r="AG166" s="260"/>
      <c r="AH166" s="260"/>
      <c r="AI166" s="260"/>
      <c r="AJ166" s="260"/>
      <c r="AK166" s="260"/>
      <c r="AL166" s="260"/>
      <c r="AM166" s="260"/>
      <c r="AN166" s="260"/>
      <c r="AO166" s="260"/>
      <c r="AP166" s="260"/>
      <c r="AQ166" s="260"/>
      <c r="AR166" s="260"/>
      <c r="AS166" s="260"/>
      <c r="AT166" s="260"/>
      <c r="AU166" s="260"/>
      <c r="AV166" s="260"/>
      <c r="AW166" s="260"/>
      <c r="AX166" s="260"/>
      <c r="AY166" s="260"/>
      <c r="AZ166" s="260"/>
      <c r="BA166" s="260"/>
      <c r="BB166" s="260"/>
      <c r="BC166" s="260"/>
      <c r="BD166" s="260"/>
      <c r="BE166" s="260"/>
      <c r="BF166" s="260"/>
      <c r="BG166" s="260"/>
      <c r="BH166" s="260"/>
      <c r="BI166" s="260"/>
      <c r="BJ166" s="260"/>
      <c r="BK166" s="260"/>
      <c r="BL166" s="260"/>
      <c r="BM166" s="260"/>
      <c r="BN166" s="260"/>
      <c r="BO166" s="260"/>
      <c r="BP166" s="260"/>
      <c r="BQ166" s="260"/>
      <c r="BR166" s="260"/>
      <c r="BS166" s="260"/>
      <c r="BT166" s="260"/>
      <c r="BU166" s="260"/>
      <c r="BV166" s="260"/>
      <c r="BW166" s="260"/>
      <c r="BX166" s="260"/>
      <c r="BY166" s="260"/>
      <c r="BZ166" s="260"/>
      <c r="CA166" s="260"/>
      <c r="CB166" s="260"/>
      <c r="CC166" s="260"/>
      <c r="CD166" s="260"/>
      <c r="CE166" s="260"/>
      <c r="CF166" s="260"/>
      <c r="CG166" s="260"/>
      <c r="CH166" s="260"/>
      <c r="CI166" s="260"/>
      <c r="CJ166" s="260"/>
      <c r="CK166" s="260"/>
      <c r="CL166" s="260"/>
    </row>
    <row r="167" spans="7:90" s="172" customFormat="1" ht="39.950000000000003" customHeight="1" x14ac:dyDescent="0.2">
      <c r="G167" s="173"/>
      <c r="K167" s="166"/>
      <c r="L167" s="166"/>
      <c r="T167" s="174"/>
      <c r="U167" s="168"/>
      <c r="V167" s="260"/>
      <c r="W167" s="260"/>
      <c r="X167" s="260"/>
      <c r="Y167" s="260"/>
      <c r="Z167" s="260"/>
      <c r="AA167" s="260"/>
      <c r="AB167" s="260"/>
      <c r="AC167" s="260"/>
      <c r="AD167" s="260"/>
      <c r="AE167" s="260"/>
      <c r="AF167" s="260"/>
      <c r="AG167" s="260"/>
      <c r="AH167" s="260"/>
      <c r="AI167" s="260"/>
      <c r="AJ167" s="260"/>
      <c r="AK167" s="260"/>
      <c r="AL167" s="260"/>
      <c r="AM167" s="260"/>
      <c r="AN167" s="260"/>
      <c r="AO167" s="260"/>
      <c r="AP167" s="260"/>
      <c r="AQ167" s="260"/>
      <c r="AR167" s="260"/>
      <c r="AS167" s="260"/>
      <c r="AT167" s="260"/>
      <c r="AU167" s="260"/>
      <c r="AV167" s="260"/>
      <c r="AW167" s="260"/>
      <c r="AX167" s="260"/>
      <c r="AY167" s="260"/>
      <c r="AZ167" s="260"/>
      <c r="BA167" s="260"/>
      <c r="BB167" s="260"/>
      <c r="BC167" s="260"/>
      <c r="BD167" s="260"/>
      <c r="BE167" s="260"/>
      <c r="BF167" s="260"/>
      <c r="BG167" s="260"/>
      <c r="BH167" s="260"/>
      <c r="BI167" s="260"/>
      <c r="BJ167" s="260"/>
      <c r="BK167" s="260"/>
      <c r="BL167" s="260"/>
      <c r="BM167" s="260"/>
      <c r="BN167" s="260"/>
      <c r="BO167" s="260"/>
      <c r="BP167" s="260"/>
      <c r="BQ167" s="260"/>
      <c r="BR167" s="260"/>
      <c r="BS167" s="260"/>
      <c r="BT167" s="260"/>
      <c r="BU167" s="260"/>
      <c r="BV167" s="260"/>
      <c r="BW167" s="260"/>
      <c r="BX167" s="260"/>
      <c r="BY167" s="260"/>
      <c r="BZ167" s="260"/>
      <c r="CA167" s="260"/>
      <c r="CB167" s="260"/>
      <c r="CC167" s="260"/>
      <c r="CD167" s="260"/>
      <c r="CE167" s="260"/>
      <c r="CF167" s="260"/>
      <c r="CG167" s="260"/>
      <c r="CH167" s="260"/>
      <c r="CI167" s="260"/>
      <c r="CJ167" s="260"/>
      <c r="CK167" s="260"/>
      <c r="CL167" s="260"/>
    </row>
    <row r="168" spans="7:90" s="172" customFormat="1" ht="39.950000000000003" customHeight="1" x14ac:dyDescent="0.2">
      <c r="G168" s="173"/>
      <c r="K168" s="166"/>
      <c r="L168" s="166"/>
      <c r="T168" s="174"/>
      <c r="U168" s="168"/>
      <c r="V168" s="260"/>
      <c r="W168" s="260"/>
      <c r="X168" s="260"/>
      <c r="Y168" s="260"/>
      <c r="Z168" s="260"/>
      <c r="AA168" s="260"/>
      <c r="AB168" s="260"/>
      <c r="AC168" s="260"/>
      <c r="AD168" s="260"/>
      <c r="AE168" s="260"/>
      <c r="AF168" s="260"/>
      <c r="AG168" s="260"/>
      <c r="AH168" s="260"/>
      <c r="AI168" s="260"/>
      <c r="AJ168" s="260"/>
      <c r="AK168" s="260"/>
      <c r="AL168" s="260"/>
      <c r="AM168" s="260"/>
      <c r="AN168" s="260"/>
      <c r="AO168" s="260"/>
      <c r="AP168" s="260"/>
      <c r="AQ168" s="260"/>
      <c r="AR168" s="260"/>
      <c r="AS168" s="260"/>
      <c r="AT168" s="260"/>
      <c r="AU168" s="260"/>
      <c r="AV168" s="260"/>
      <c r="AW168" s="260"/>
      <c r="AX168" s="260"/>
      <c r="AY168" s="260"/>
      <c r="AZ168" s="260"/>
      <c r="BA168" s="260"/>
      <c r="BB168" s="260"/>
      <c r="BC168" s="260"/>
      <c r="BD168" s="260"/>
      <c r="BE168" s="260"/>
      <c r="BF168" s="260"/>
      <c r="BG168" s="260"/>
      <c r="BH168" s="260"/>
      <c r="BI168" s="260"/>
      <c r="BJ168" s="260"/>
      <c r="BK168" s="260"/>
      <c r="BL168" s="260"/>
      <c r="BM168" s="260"/>
      <c r="BN168" s="260"/>
      <c r="BO168" s="260"/>
      <c r="BP168" s="260"/>
      <c r="BQ168" s="260"/>
      <c r="BR168" s="260"/>
      <c r="BS168" s="260"/>
      <c r="BT168" s="260"/>
      <c r="BU168" s="260"/>
      <c r="BV168" s="260"/>
      <c r="BW168" s="260"/>
      <c r="BX168" s="260"/>
      <c r="BY168" s="260"/>
      <c r="BZ168" s="260"/>
      <c r="CA168" s="260"/>
      <c r="CB168" s="260"/>
      <c r="CC168" s="260"/>
      <c r="CD168" s="260"/>
      <c r="CE168" s="260"/>
      <c r="CF168" s="260"/>
      <c r="CG168" s="260"/>
      <c r="CH168" s="260"/>
      <c r="CI168" s="260"/>
      <c r="CJ168" s="260"/>
      <c r="CK168" s="260"/>
      <c r="CL168" s="260"/>
    </row>
    <row r="169" spans="7:90" s="172" customFormat="1" ht="39.950000000000003" customHeight="1" x14ac:dyDescent="0.2">
      <c r="G169" s="173"/>
      <c r="K169" s="166"/>
      <c r="L169" s="166"/>
      <c r="T169" s="174"/>
      <c r="U169" s="168"/>
      <c r="V169" s="260"/>
      <c r="W169" s="260"/>
      <c r="X169" s="260"/>
      <c r="Y169" s="260"/>
      <c r="Z169" s="260"/>
      <c r="AA169" s="260"/>
      <c r="AB169" s="260"/>
      <c r="AC169" s="260"/>
      <c r="AD169" s="260"/>
      <c r="AE169" s="260"/>
      <c r="AF169" s="260"/>
      <c r="AG169" s="260"/>
      <c r="AH169" s="260"/>
      <c r="AI169" s="260"/>
      <c r="AJ169" s="260"/>
      <c r="AK169" s="260"/>
      <c r="AL169" s="260"/>
      <c r="AM169" s="260"/>
      <c r="AN169" s="260"/>
      <c r="AO169" s="260"/>
      <c r="AP169" s="260"/>
      <c r="AQ169" s="260"/>
      <c r="AR169" s="260"/>
      <c r="AS169" s="260"/>
      <c r="AT169" s="260"/>
      <c r="AU169" s="260"/>
      <c r="AV169" s="260"/>
      <c r="AW169" s="260"/>
      <c r="AX169" s="260"/>
      <c r="AY169" s="260"/>
      <c r="AZ169" s="260"/>
      <c r="BA169" s="260"/>
      <c r="BB169" s="260"/>
      <c r="BC169" s="260"/>
      <c r="BD169" s="260"/>
      <c r="BE169" s="260"/>
      <c r="BF169" s="260"/>
      <c r="BG169" s="260"/>
      <c r="BH169" s="260"/>
      <c r="BI169" s="260"/>
      <c r="BJ169" s="260"/>
      <c r="BK169" s="260"/>
      <c r="BL169" s="260"/>
      <c r="BM169" s="260"/>
      <c r="BN169" s="260"/>
      <c r="BO169" s="260"/>
      <c r="BP169" s="260"/>
      <c r="BQ169" s="260"/>
      <c r="BR169" s="260"/>
      <c r="BS169" s="260"/>
      <c r="BT169" s="260"/>
      <c r="BU169" s="260"/>
      <c r="BV169" s="260"/>
      <c r="BW169" s="260"/>
      <c r="BX169" s="260"/>
      <c r="BY169" s="260"/>
      <c r="BZ169" s="260"/>
      <c r="CA169" s="260"/>
      <c r="CB169" s="260"/>
      <c r="CC169" s="260"/>
      <c r="CD169" s="260"/>
      <c r="CE169" s="260"/>
      <c r="CF169" s="260"/>
      <c r="CG169" s="260"/>
      <c r="CH169" s="260"/>
      <c r="CI169" s="260"/>
      <c r="CJ169" s="260"/>
      <c r="CK169" s="260"/>
      <c r="CL169" s="260"/>
    </row>
    <row r="170" spans="7:90" s="172" customFormat="1" ht="39.950000000000003" customHeight="1" x14ac:dyDescent="0.2">
      <c r="G170" s="173"/>
      <c r="K170" s="166"/>
      <c r="L170" s="166"/>
      <c r="T170" s="174"/>
      <c r="U170" s="168"/>
      <c r="V170" s="260"/>
      <c r="W170" s="260"/>
      <c r="X170" s="260"/>
      <c r="Y170" s="260"/>
      <c r="Z170" s="260"/>
      <c r="AA170" s="260"/>
      <c r="AB170" s="260"/>
      <c r="AC170" s="260"/>
      <c r="AD170" s="260"/>
      <c r="AE170" s="260"/>
      <c r="AF170" s="260"/>
      <c r="AG170" s="260"/>
      <c r="AH170" s="260"/>
      <c r="AI170" s="260"/>
      <c r="AJ170" s="260"/>
      <c r="AK170" s="260"/>
      <c r="AL170" s="260"/>
      <c r="AM170" s="260"/>
      <c r="AN170" s="260"/>
      <c r="AO170" s="260"/>
      <c r="AP170" s="260"/>
      <c r="AQ170" s="260"/>
      <c r="AR170" s="260"/>
      <c r="AS170" s="260"/>
      <c r="AT170" s="260"/>
      <c r="AU170" s="260"/>
      <c r="AV170" s="260"/>
      <c r="AW170" s="260"/>
      <c r="AX170" s="260"/>
      <c r="AY170" s="260"/>
      <c r="AZ170" s="260"/>
      <c r="BA170" s="260"/>
      <c r="BB170" s="260"/>
      <c r="BC170" s="260"/>
      <c r="BD170" s="260"/>
      <c r="BE170" s="260"/>
      <c r="BF170" s="260"/>
      <c r="BG170" s="260"/>
      <c r="BH170" s="260"/>
      <c r="BI170" s="260"/>
      <c r="BJ170" s="260"/>
      <c r="BK170" s="260"/>
      <c r="BL170" s="260"/>
      <c r="BM170" s="260"/>
      <c r="BN170" s="260"/>
      <c r="BO170" s="260"/>
      <c r="BP170" s="260"/>
      <c r="BQ170" s="260"/>
      <c r="BR170" s="260"/>
      <c r="BS170" s="260"/>
      <c r="BT170" s="260"/>
      <c r="BU170" s="260"/>
      <c r="BV170" s="260"/>
      <c r="BW170" s="260"/>
      <c r="BX170" s="260"/>
      <c r="BY170" s="260"/>
      <c r="BZ170" s="260"/>
      <c r="CA170" s="260"/>
      <c r="CB170" s="260"/>
      <c r="CC170" s="260"/>
      <c r="CD170" s="260"/>
      <c r="CE170" s="260"/>
      <c r="CF170" s="260"/>
      <c r="CG170" s="260"/>
      <c r="CH170" s="260"/>
      <c r="CI170" s="260"/>
      <c r="CJ170" s="260"/>
      <c r="CK170" s="260"/>
      <c r="CL170" s="260"/>
    </row>
    <row r="171" spans="7:90" s="172" customFormat="1" ht="39.950000000000003" customHeight="1" x14ac:dyDescent="0.2">
      <c r="G171" s="173"/>
      <c r="K171" s="166"/>
      <c r="L171" s="166"/>
      <c r="T171" s="174"/>
      <c r="U171" s="168"/>
      <c r="V171" s="260"/>
      <c r="W171" s="260"/>
      <c r="X171" s="260"/>
      <c r="Y171" s="260"/>
      <c r="Z171" s="260"/>
      <c r="AA171" s="260"/>
      <c r="AB171" s="260"/>
      <c r="AC171" s="260"/>
      <c r="AD171" s="260"/>
      <c r="AE171" s="260"/>
      <c r="AF171" s="260"/>
      <c r="AG171" s="260"/>
      <c r="AH171" s="260"/>
      <c r="AI171" s="260"/>
      <c r="AJ171" s="260"/>
      <c r="AK171" s="260"/>
      <c r="AL171" s="260"/>
      <c r="AM171" s="260"/>
      <c r="AN171" s="260"/>
      <c r="AO171" s="260"/>
      <c r="AP171" s="260"/>
      <c r="AQ171" s="260"/>
      <c r="AR171" s="260"/>
      <c r="AS171" s="260"/>
      <c r="AT171" s="260"/>
      <c r="AU171" s="260"/>
      <c r="AV171" s="260"/>
      <c r="AW171" s="260"/>
      <c r="AX171" s="260"/>
      <c r="AY171" s="260"/>
      <c r="AZ171" s="260"/>
      <c r="BA171" s="260"/>
      <c r="BB171" s="260"/>
      <c r="BC171" s="260"/>
      <c r="BD171" s="260"/>
      <c r="BE171" s="260"/>
      <c r="BF171" s="260"/>
      <c r="BG171" s="260"/>
      <c r="BH171" s="260"/>
      <c r="BI171" s="260"/>
      <c r="BJ171" s="260"/>
      <c r="BK171" s="260"/>
      <c r="BL171" s="260"/>
      <c r="BM171" s="260"/>
      <c r="BN171" s="260"/>
      <c r="BO171" s="260"/>
      <c r="BP171" s="260"/>
      <c r="BQ171" s="260"/>
      <c r="BR171" s="260"/>
      <c r="BS171" s="260"/>
      <c r="BT171" s="260"/>
      <c r="BU171" s="260"/>
      <c r="BV171" s="260"/>
      <c r="BW171" s="260"/>
      <c r="BX171" s="260"/>
      <c r="BY171" s="260"/>
      <c r="BZ171" s="260"/>
      <c r="CA171" s="260"/>
      <c r="CB171" s="260"/>
      <c r="CC171" s="260"/>
      <c r="CD171" s="260"/>
      <c r="CE171" s="260"/>
      <c r="CF171" s="260"/>
      <c r="CG171" s="260"/>
      <c r="CH171" s="260"/>
      <c r="CI171" s="260"/>
      <c r="CJ171" s="260"/>
      <c r="CK171" s="260"/>
      <c r="CL171" s="260"/>
    </row>
    <row r="172" spans="7:90" s="172" customFormat="1" ht="39.950000000000003" customHeight="1" x14ac:dyDescent="0.2">
      <c r="G172" s="173"/>
      <c r="K172" s="166"/>
      <c r="L172" s="166"/>
      <c r="T172" s="174"/>
      <c r="U172" s="168"/>
      <c r="V172" s="260"/>
      <c r="W172" s="260"/>
      <c r="X172" s="260"/>
      <c r="Y172" s="260"/>
      <c r="Z172" s="260"/>
      <c r="AA172" s="260"/>
      <c r="AB172" s="260"/>
      <c r="AC172" s="260"/>
      <c r="AD172" s="260"/>
      <c r="AE172" s="260"/>
      <c r="AF172" s="260"/>
      <c r="AG172" s="260"/>
      <c r="AH172" s="260"/>
      <c r="AI172" s="260"/>
      <c r="AJ172" s="260"/>
      <c r="AK172" s="260"/>
      <c r="AL172" s="260"/>
      <c r="AM172" s="260"/>
      <c r="AN172" s="260"/>
      <c r="AO172" s="260"/>
      <c r="AP172" s="260"/>
      <c r="AQ172" s="260"/>
      <c r="AR172" s="260"/>
      <c r="AS172" s="260"/>
      <c r="AT172" s="260"/>
      <c r="AU172" s="260"/>
      <c r="AV172" s="260"/>
      <c r="AW172" s="260"/>
      <c r="AX172" s="260"/>
      <c r="AY172" s="260"/>
      <c r="AZ172" s="260"/>
      <c r="BA172" s="260"/>
      <c r="BB172" s="260"/>
      <c r="BC172" s="260"/>
      <c r="BD172" s="260"/>
      <c r="BE172" s="260"/>
      <c r="BF172" s="260"/>
      <c r="BG172" s="260"/>
      <c r="BH172" s="260"/>
      <c r="BI172" s="260"/>
      <c r="BJ172" s="260"/>
      <c r="BK172" s="260"/>
      <c r="BL172" s="260"/>
      <c r="BM172" s="260"/>
      <c r="BN172" s="260"/>
      <c r="BO172" s="260"/>
      <c r="BP172" s="260"/>
      <c r="BQ172" s="260"/>
      <c r="BR172" s="260"/>
      <c r="BS172" s="260"/>
      <c r="BT172" s="260"/>
      <c r="BU172" s="260"/>
      <c r="BV172" s="260"/>
      <c r="BW172" s="260"/>
      <c r="BX172" s="260"/>
      <c r="BY172" s="260"/>
      <c r="BZ172" s="260"/>
      <c r="CA172" s="260"/>
      <c r="CB172" s="260"/>
      <c r="CC172" s="260"/>
      <c r="CD172" s="260"/>
      <c r="CE172" s="260"/>
      <c r="CF172" s="260"/>
      <c r="CG172" s="260"/>
      <c r="CH172" s="260"/>
      <c r="CI172" s="260"/>
      <c r="CJ172" s="260"/>
      <c r="CK172" s="260"/>
      <c r="CL172" s="260"/>
    </row>
    <row r="173" spans="7:90" s="172" customFormat="1" ht="39.950000000000003" customHeight="1" x14ac:dyDescent="0.2">
      <c r="G173" s="173"/>
      <c r="K173" s="166"/>
      <c r="L173" s="166"/>
      <c r="T173" s="174"/>
      <c r="U173" s="168"/>
      <c r="V173" s="260"/>
      <c r="W173" s="260"/>
      <c r="X173" s="260"/>
      <c r="Y173" s="260"/>
      <c r="Z173" s="260"/>
      <c r="AA173" s="260"/>
      <c r="AB173" s="260"/>
      <c r="AC173" s="260"/>
      <c r="AD173" s="260"/>
      <c r="AE173" s="260"/>
      <c r="AF173" s="260"/>
      <c r="AG173" s="260"/>
      <c r="AH173" s="260"/>
      <c r="AI173" s="260"/>
      <c r="AJ173" s="260"/>
      <c r="AK173" s="260"/>
      <c r="AL173" s="260"/>
      <c r="AM173" s="260"/>
      <c r="AN173" s="260"/>
      <c r="AO173" s="260"/>
      <c r="AP173" s="260"/>
      <c r="AQ173" s="260"/>
      <c r="AR173" s="260"/>
      <c r="AS173" s="260"/>
      <c r="AT173" s="260"/>
      <c r="AU173" s="260"/>
      <c r="AV173" s="260"/>
      <c r="AW173" s="260"/>
      <c r="AX173" s="260"/>
      <c r="AY173" s="260"/>
      <c r="AZ173" s="260"/>
      <c r="BA173" s="260"/>
      <c r="BB173" s="260"/>
      <c r="BC173" s="260"/>
      <c r="BD173" s="260"/>
      <c r="BE173" s="260"/>
      <c r="BF173" s="260"/>
      <c r="BG173" s="260"/>
      <c r="BH173" s="260"/>
      <c r="BI173" s="260"/>
      <c r="BJ173" s="260"/>
      <c r="BK173" s="260"/>
      <c r="BL173" s="260"/>
      <c r="BM173" s="260"/>
      <c r="BN173" s="260"/>
      <c r="BO173" s="260"/>
      <c r="BP173" s="260"/>
      <c r="BQ173" s="260"/>
      <c r="BR173" s="260"/>
      <c r="BS173" s="260"/>
      <c r="BT173" s="260"/>
      <c r="BU173" s="260"/>
      <c r="BV173" s="260"/>
      <c r="BW173" s="260"/>
      <c r="BX173" s="260"/>
      <c r="BY173" s="260"/>
      <c r="BZ173" s="260"/>
      <c r="CA173" s="260"/>
      <c r="CB173" s="260"/>
      <c r="CC173" s="260"/>
      <c r="CD173" s="260"/>
      <c r="CE173" s="260"/>
      <c r="CF173" s="260"/>
      <c r="CG173" s="260"/>
      <c r="CH173" s="260"/>
      <c r="CI173" s="260"/>
      <c r="CJ173" s="260"/>
      <c r="CK173" s="260"/>
      <c r="CL173" s="260"/>
    </row>
    <row r="174" spans="7:90" s="172" customFormat="1" ht="39.950000000000003" customHeight="1" x14ac:dyDescent="0.2">
      <c r="G174" s="173"/>
      <c r="K174" s="166"/>
      <c r="L174" s="166"/>
      <c r="T174" s="174"/>
      <c r="U174" s="168"/>
      <c r="V174" s="260"/>
      <c r="W174" s="260"/>
      <c r="X174" s="260"/>
      <c r="Y174" s="260"/>
      <c r="Z174" s="260"/>
      <c r="AA174" s="260"/>
      <c r="AB174" s="260"/>
      <c r="AC174" s="260"/>
      <c r="AD174" s="260"/>
      <c r="AE174" s="260"/>
      <c r="AF174" s="260"/>
      <c r="AG174" s="260"/>
      <c r="AH174" s="260"/>
      <c r="AI174" s="260"/>
      <c r="AJ174" s="260"/>
      <c r="AK174" s="260"/>
      <c r="AL174" s="260"/>
      <c r="AM174" s="260"/>
      <c r="AN174" s="260"/>
      <c r="AO174" s="260"/>
      <c r="AP174" s="260"/>
      <c r="AQ174" s="260"/>
      <c r="AR174" s="260"/>
      <c r="AS174" s="260"/>
      <c r="AT174" s="260"/>
      <c r="AU174" s="260"/>
      <c r="AV174" s="260"/>
      <c r="AW174" s="260"/>
      <c r="AX174" s="260"/>
      <c r="AY174" s="260"/>
      <c r="AZ174" s="260"/>
      <c r="BA174" s="260"/>
      <c r="BB174" s="260"/>
      <c r="BC174" s="260"/>
      <c r="BD174" s="260"/>
      <c r="BE174" s="260"/>
      <c r="BF174" s="260"/>
      <c r="BG174" s="260"/>
      <c r="BH174" s="260"/>
      <c r="BI174" s="260"/>
      <c r="BJ174" s="260"/>
      <c r="BK174" s="260"/>
      <c r="BL174" s="260"/>
      <c r="BM174" s="260"/>
      <c r="BN174" s="260"/>
      <c r="BO174" s="260"/>
      <c r="BP174" s="260"/>
      <c r="BQ174" s="260"/>
      <c r="BR174" s="260"/>
      <c r="BS174" s="260"/>
      <c r="BT174" s="260"/>
      <c r="BU174" s="260"/>
      <c r="BV174" s="260"/>
      <c r="BW174" s="260"/>
      <c r="BX174" s="260"/>
      <c r="BY174" s="260"/>
      <c r="BZ174" s="260"/>
      <c r="CA174" s="260"/>
      <c r="CB174" s="260"/>
      <c r="CC174" s="260"/>
      <c r="CD174" s="260"/>
      <c r="CE174" s="260"/>
      <c r="CF174" s="260"/>
      <c r="CG174" s="260"/>
      <c r="CH174" s="260"/>
      <c r="CI174" s="260"/>
      <c r="CJ174" s="260"/>
      <c r="CK174" s="260"/>
      <c r="CL174" s="260"/>
    </row>
    <row r="175" spans="7:90" s="172" customFormat="1" ht="39.950000000000003" customHeight="1" x14ac:dyDescent="0.2">
      <c r="G175" s="173"/>
      <c r="K175" s="166"/>
      <c r="L175" s="166"/>
      <c r="T175" s="174"/>
      <c r="U175" s="168"/>
      <c r="V175" s="260"/>
      <c r="W175" s="260"/>
      <c r="X175" s="260"/>
      <c r="Y175" s="260"/>
      <c r="Z175" s="260"/>
      <c r="AA175" s="260"/>
      <c r="AB175" s="260"/>
      <c r="AC175" s="260"/>
      <c r="AD175" s="260"/>
      <c r="AE175" s="260"/>
      <c r="AF175" s="260"/>
      <c r="AG175" s="260"/>
      <c r="AH175" s="260"/>
      <c r="AI175" s="260"/>
      <c r="AJ175" s="260"/>
      <c r="AK175" s="260"/>
      <c r="AL175" s="260"/>
      <c r="AM175" s="260"/>
      <c r="AN175" s="260"/>
      <c r="AO175" s="260"/>
      <c r="AP175" s="260"/>
      <c r="AQ175" s="260"/>
      <c r="AR175" s="260"/>
      <c r="AS175" s="260"/>
      <c r="AT175" s="260"/>
      <c r="AU175" s="260"/>
      <c r="AV175" s="260"/>
      <c r="AW175" s="260"/>
      <c r="AX175" s="260"/>
      <c r="AY175" s="260"/>
      <c r="AZ175" s="260"/>
      <c r="BA175" s="260"/>
      <c r="BB175" s="260"/>
      <c r="BC175" s="260"/>
      <c r="BD175" s="260"/>
      <c r="BE175" s="260"/>
      <c r="BF175" s="260"/>
      <c r="BG175" s="260"/>
      <c r="BH175" s="260"/>
      <c r="BI175" s="260"/>
      <c r="BJ175" s="260"/>
      <c r="BK175" s="260"/>
      <c r="BL175" s="260"/>
      <c r="BM175" s="260"/>
      <c r="BN175" s="260"/>
      <c r="BO175" s="260"/>
      <c r="BP175" s="260"/>
      <c r="BQ175" s="260"/>
      <c r="BR175" s="260"/>
      <c r="BS175" s="260"/>
      <c r="BT175" s="260"/>
      <c r="BU175" s="260"/>
      <c r="BV175" s="260"/>
      <c r="BW175" s="260"/>
      <c r="BX175" s="260"/>
      <c r="BY175" s="260"/>
      <c r="BZ175" s="260"/>
      <c r="CA175" s="260"/>
      <c r="CB175" s="260"/>
      <c r="CC175" s="260"/>
      <c r="CD175" s="260"/>
      <c r="CE175" s="260"/>
      <c r="CF175" s="260"/>
      <c r="CG175" s="260"/>
      <c r="CH175" s="260"/>
      <c r="CI175" s="260"/>
      <c r="CJ175" s="260"/>
      <c r="CK175" s="260"/>
      <c r="CL175" s="260"/>
    </row>
    <row r="176" spans="7:90" s="172" customFormat="1" ht="39.950000000000003" customHeight="1" x14ac:dyDescent="0.2">
      <c r="G176" s="173"/>
      <c r="K176" s="166"/>
      <c r="L176" s="166"/>
      <c r="T176" s="174"/>
      <c r="U176" s="168"/>
      <c r="V176" s="260"/>
      <c r="W176" s="260"/>
      <c r="X176" s="260"/>
      <c r="Y176" s="260"/>
      <c r="Z176" s="260"/>
      <c r="AA176" s="260"/>
      <c r="AB176" s="260"/>
      <c r="AC176" s="260"/>
      <c r="AD176" s="260"/>
      <c r="AE176" s="260"/>
      <c r="AF176" s="260"/>
      <c r="AG176" s="260"/>
      <c r="AH176" s="260"/>
      <c r="AI176" s="260"/>
      <c r="AJ176" s="260"/>
      <c r="AK176" s="260"/>
      <c r="AL176" s="260"/>
      <c r="AM176" s="260"/>
      <c r="AN176" s="260"/>
      <c r="AO176" s="260"/>
      <c r="AP176" s="260"/>
      <c r="AQ176" s="260"/>
      <c r="AR176" s="260"/>
      <c r="AS176" s="260"/>
      <c r="AT176" s="260"/>
      <c r="AU176" s="260"/>
      <c r="AV176" s="260"/>
      <c r="AW176" s="260"/>
      <c r="AX176" s="260"/>
      <c r="AY176" s="260"/>
      <c r="AZ176" s="260"/>
      <c r="BA176" s="260"/>
      <c r="BB176" s="260"/>
      <c r="BC176" s="260"/>
      <c r="BD176" s="260"/>
      <c r="BE176" s="260"/>
      <c r="BF176" s="260"/>
      <c r="BG176" s="260"/>
      <c r="BH176" s="260"/>
      <c r="BI176" s="260"/>
      <c r="BJ176" s="260"/>
      <c r="BK176" s="260"/>
      <c r="BL176" s="260"/>
      <c r="BM176" s="260"/>
      <c r="BN176" s="260"/>
      <c r="BO176" s="260"/>
      <c r="BP176" s="260"/>
      <c r="BQ176" s="260"/>
      <c r="BR176" s="260"/>
      <c r="BS176" s="260"/>
      <c r="BT176" s="260"/>
      <c r="BU176" s="260"/>
      <c r="BV176" s="260"/>
      <c r="BW176" s="260"/>
      <c r="BX176" s="260"/>
      <c r="BY176" s="260"/>
      <c r="BZ176" s="260"/>
      <c r="CA176" s="260"/>
      <c r="CB176" s="260"/>
      <c r="CC176" s="260"/>
      <c r="CD176" s="260"/>
      <c r="CE176" s="260"/>
      <c r="CF176" s="260"/>
      <c r="CG176" s="260"/>
      <c r="CH176" s="260"/>
      <c r="CI176" s="260"/>
      <c r="CJ176" s="260"/>
      <c r="CK176" s="260"/>
      <c r="CL176" s="260"/>
    </row>
    <row r="177" spans="7:90" s="172" customFormat="1" ht="39.950000000000003" customHeight="1" x14ac:dyDescent="0.2">
      <c r="G177" s="173"/>
      <c r="K177" s="166"/>
      <c r="L177" s="166"/>
      <c r="T177" s="174"/>
      <c r="U177" s="168"/>
      <c r="V177" s="260"/>
      <c r="W177" s="260"/>
      <c r="X177" s="260"/>
      <c r="Y177" s="260"/>
      <c r="Z177" s="260"/>
      <c r="AA177" s="260"/>
      <c r="AB177" s="260"/>
      <c r="AC177" s="260"/>
      <c r="AD177" s="260"/>
      <c r="AE177" s="260"/>
      <c r="AF177" s="260"/>
      <c r="AG177" s="260"/>
      <c r="AH177" s="260"/>
      <c r="AI177" s="260"/>
      <c r="AJ177" s="260"/>
      <c r="AK177" s="260"/>
      <c r="AL177" s="260"/>
      <c r="AM177" s="260"/>
      <c r="AN177" s="260"/>
      <c r="AO177" s="260"/>
      <c r="AP177" s="260"/>
      <c r="AQ177" s="260"/>
      <c r="AR177" s="260"/>
      <c r="AS177" s="260"/>
      <c r="AT177" s="260"/>
      <c r="AU177" s="260"/>
      <c r="AV177" s="260"/>
      <c r="AW177" s="260"/>
      <c r="AX177" s="260"/>
      <c r="AY177" s="260"/>
      <c r="AZ177" s="260"/>
      <c r="BA177" s="260"/>
      <c r="BB177" s="260"/>
      <c r="BC177" s="260"/>
      <c r="BD177" s="260"/>
      <c r="BE177" s="260"/>
      <c r="BF177" s="260"/>
      <c r="BG177" s="260"/>
      <c r="BH177" s="260"/>
      <c r="BI177" s="260"/>
      <c r="BJ177" s="260"/>
      <c r="BK177" s="260"/>
      <c r="BL177" s="260"/>
      <c r="BM177" s="260"/>
      <c r="BN177" s="260"/>
      <c r="BO177" s="260"/>
      <c r="BP177" s="260"/>
      <c r="BQ177" s="260"/>
      <c r="BR177" s="260"/>
      <c r="BS177" s="260"/>
      <c r="BT177" s="260"/>
      <c r="BU177" s="260"/>
      <c r="BV177" s="260"/>
      <c r="BW177" s="260"/>
      <c r="BX177" s="260"/>
      <c r="BY177" s="260"/>
      <c r="BZ177" s="260"/>
      <c r="CA177" s="260"/>
      <c r="CB177" s="260"/>
      <c r="CC177" s="260"/>
      <c r="CD177" s="260"/>
      <c r="CE177" s="260"/>
      <c r="CF177" s="260"/>
      <c r="CG177" s="260"/>
      <c r="CH177" s="260"/>
      <c r="CI177" s="260"/>
      <c r="CJ177" s="260"/>
      <c r="CK177" s="260"/>
      <c r="CL177" s="260"/>
    </row>
    <row r="178" spans="7:90" s="172" customFormat="1" ht="39.950000000000003" customHeight="1" x14ac:dyDescent="0.2">
      <c r="G178" s="173"/>
      <c r="K178" s="166"/>
      <c r="L178" s="166"/>
      <c r="T178" s="174"/>
      <c r="U178" s="168"/>
      <c r="V178" s="260"/>
      <c r="W178" s="260"/>
      <c r="X178" s="260"/>
      <c r="Y178" s="260"/>
      <c r="Z178" s="260"/>
      <c r="AA178" s="260"/>
      <c r="AB178" s="260"/>
      <c r="AC178" s="260"/>
      <c r="AD178" s="260"/>
      <c r="AE178" s="260"/>
      <c r="AF178" s="260"/>
      <c r="AG178" s="260"/>
      <c r="AH178" s="260"/>
      <c r="AI178" s="260"/>
      <c r="AJ178" s="260"/>
      <c r="AK178" s="260"/>
      <c r="AL178" s="260"/>
      <c r="AM178" s="260"/>
      <c r="AN178" s="260"/>
      <c r="AO178" s="260"/>
      <c r="AP178" s="260"/>
      <c r="AQ178" s="260"/>
      <c r="AR178" s="260"/>
      <c r="AS178" s="260"/>
      <c r="AT178" s="260"/>
      <c r="AU178" s="260"/>
      <c r="AV178" s="260"/>
      <c r="AW178" s="260"/>
      <c r="AX178" s="260"/>
      <c r="AY178" s="260"/>
      <c r="AZ178" s="260"/>
      <c r="BA178" s="260"/>
      <c r="BB178" s="260"/>
      <c r="BC178" s="260"/>
      <c r="BD178" s="260"/>
      <c r="BE178" s="260"/>
      <c r="BF178" s="260"/>
      <c r="BG178" s="260"/>
      <c r="BH178" s="260"/>
      <c r="BI178" s="260"/>
      <c r="BJ178" s="260"/>
      <c r="BK178" s="260"/>
      <c r="BL178" s="260"/>
      <c r="BM178" s="260"/>
      <c r="BN178" s="260"/>
      <c r="BO178" s="260"/>
      <c r="BP178" s="260"/>
      <c r="BQ178" s="260"/>
      <c r="BR178" s="260"/>
      <c r="BS178" s="260"/>
      <c r="BT178" s="260"/>
      <c r="BU178" s="260"/>
      <c r="BV178" s="260"/>
      <c r="BW178" s="260"/>
      <c r="BX178" s="260"/>
      <c r="BY178" s="260"/>
      <c r="BZ178" s="260"/>
      <c r="CA178" s="260"/>
      <c r="CB178" s="260"/>
      <c r="CC178" s="260"/>
      <c r="CD178" s="260"/>
      <c r="CE178" s="260"/>
      <c r="CF178" s="260"/>
      <c r="CG178" s="260"/>
      <c r="CH178" s="260"/>
      <c r="CI178" s="260"/>
      <c r="CJ178" s="260"/>
      <c r="CK178" s="260"/>
      <c r="CL178" s="260"/>
    </row>
    <row r="179" spans="7:90" s="172" customFormat="1" ht="39.950000000000003" customHeight="1" x14ac:dyDescent="0.2">
      <c r="G179" s="173"/>
      <c r="K179" s="166"/>
      <c r="L179" s="166"/>
      <c r="T179" s="174"/>
      <c r="U179" s="168"/>
      <c r="V179" s="260"/>
      <c r="W179" s="260"/>
      <c r="X179" s="260"/>
      <c r="Y179" s="260"/>
      <c r="Z179" s="260"/>
      <c r="AA179" s="260"/>
      <c r="AB179" s="260"/>
      <c r="AC179" s="260"/>
      <c r="AD179" s="260"/>
      <c r="AE179" s="260"/>
      <c r="AF179" s="260"/>
      <c r="AG179" s="260"/>
      <c r="AH179" s="260"/>
      <c r="AI179" s="260"/>
      <c r="AJ179" s="260"/>
      <c r="AK179" s="260"/>
      <c r="AL179" s="260"/>
      <c r="AM179" s="260"/>
      <c r="AN179" s="260"/>
      <c r="AO179" s="260"/>
      <c r="AP179" s="260"/>
      <c r="AQ179" s="260"/>
      <c r="AR179" s="260"/>
      <c r="AS179" s="260"/>
      <c r="AT179" s="260"/>
      <c r="AU179" s="260"/>
      <c r="AV179" s="260"/>
      <c r="AW179" s="260"/>
      <c r="AX179" s="260"/>
      <c r="AY179" s="260"/>
      <c r="AZ179" s="260"/>
      <c r="BA179" s="260"/>
      <c r="BB179" s="260"/>
      <c r="BC179" s="260"/>
      <c r="BD179" s="260"/>
      <c r="BE179" s="260"/>
      <c r="BF179" s="260"/>
      <c r="BG179" s="260"/>
      <c r="BH179" s="260"/>
      <c r="BI179" s="260"/>
      <c r="BJ179" s="260"/>
      <c r="BK179" s="260"/>
      <c r="BL179" s="260"/>
      <c r="BM179" s="260"/>
      <c r="BN179" s="260"/>
      <c r="BO179" s="260"/>
      <c r="BP179" s="260"/>
      <c r="BQ179" s="260"/>
      <c r="BR179" s="260"/>
      <c r="BS179" s="260"/>
      <c r="BT179" s="260"/>
      <c r="BU179" s="260"/>
      <c r="BV179" s="260"/>
      <c r="BW179" s="260"/>
      <c r="BX179" s="260"/>
      <c r="BY179" s="260"/>
      <c r="BZ179" s="260"/>
      <c r="CA179" s="260"/>
      <c r="CB179" s="260"/>
      <c r="CC179" s="260"/>
      <c r="CD179" s="260"/>
      <c r="CE179" s="260"/>
      <c r="CF179" s="260"/>
      <c r="CG179" s="260"/>
      <c r="CH179" s="260"/>
      <c r="CI179" s="260"/>
      <c r="CJ179" s="260"/>
      <c r="CK179" s="260"/>
      <c r="CL179" s="260"/>
    </row>
    <row r="180" spans="7:90" s="172" customFormat="1" ht="39.950000000000003" customHeight="1" x14ac:dyDescent="0.2">
      <c r="G180" s="173"/>
      <c r="K180" s="166"/>
      <c r="L180" s="166"/>
      <c r="T180" s="174"/>
      <c r="U180" s="168"/>
      <c r="V180" s="260"/>
      <c r="W180" s="260"/>
      <c r="X180" s="260"/>
      <c r="Y180" s="260"/>
      <c r="Z180" s="260"/>
      <c r="AA180" s="260"/>
      <c r="AB180" s="260"/>
      <c r="AC180" s="260"/>
      <c r="AD180" s="260"/>
      <c r="AE180" s="260"/>
      <c r="AF180" s="260"/>
      <c r="AG180" s="260"/>
      <c r="AH180" s="260"/>
      <c r="AI180" s="260"/>
      <c r="AJ180" s="260"/>
      <c r="AK180" s="260"/>
      <c r="AL180" s="260"/>
      <c r="AM180" s="260"/>
      <c r="AN180" s="260"/>
      <c r="AO180" s="260"/>
      <c r="AP180" s="260"/>
      <c r="AQ180" s="260"/>
      <c r="AR180" s="260"/>
      <c r="AS180" s="260"/>
      <c r="AT180" s="260"/>
      <c r="AU180" s="260"/>
      <c r="AV180" s="260"/>
      <c r="AW180" s="260"/>
      <c r="AX180" s="260"/>
      <c r="AY180" s="260"/>
      <c r="AZ180" s="260"/>
      <c r="BA180" s="260"/>
      <c r="BB180" s="260"/>
      <c r="BC180" s="260"/>
      <c r="BD180" s="260"/>
      <c r="BE180" s="260"/>
      <c r="BF180" s="260"/>
      <c r="BG180" s="260"/>
      <c r="BH180" s="260"/>
      <c r="BI180" s="260"/>
      <c r="BJ180" s="260"/>
      <c r="BK180" s="260"/>
      <c r="BL180" s="260"/>
      <c r="BM180" s="260"/>
      <c r="BN180" s="260"/>
      <c r="BO180" s="260"/>
      <c r="BP180" s="260"/>
      <c r="BQ180" s="260"/>
      <c r="BR180" s="260"/>
      <c r="BS180" s="260"/>
      <c r="BT180" s="260"/>
      <c r="BU180" s="260"/>
      <c r="BV180" s="260"/>
      <c r="BW180" s="260"/>
      <c r="BX180" s="260"/>
      <c r="BY180" s="260"/>
      <c r="BZ180" s="260"/>
      <c r="CA180" s="260"/>
      <c r="CB180" s="260"/>
      <c r="CC180" s="260"/>
      <c r="CD180" s="260"/>
      <c r="CE180" s="260"/>
      <c r="CF180" s="260"/>
      <c r="CG180" s="260"/>
      <c r="CH180" s="260"/>
      <c r="CI180" s="260"/>
      <c r="CJ180" s="260"/>
      <c r="CK180" s="260"/>
      <c r="CL180" s="260"/>
    </row>
    <row r="181" spans="7:90" s="172" customFormat="1" ht="39.950000000000003" customHeight="1" x14ac:dyDescent="0.2">
      <c r="G181" s="173"/>
      <c r="K181" s="166"/>
      <c r="L181" s="166"/>
      <c r="T181" s="174"/>
      <c r="U181" s="168"/>
      <c r="V181" s="260"/>
      <c r="W181" s="260"/>
      <c r="X181" s="260"/>
      <c r="Y181" s="260"/>
      <c r="Z181" s="260"/>
      <c r="AA181" s="260"/>
      <c r="AB181" s="260"/>
      <c r="AC181" s="260"/>
      <c r="AD181" s="260"/>
      <c r="AE181" s="260"/>
      <c r="AF181" s="260"/>
      <c r="AG181" s="260"/>
      <c r="AH181" s="260"/>
      <c r="AI181" s="260"/>
      <c r="AJ181" s="260"/>
      <c r="AK181" s="260"/>
      <c r="AL181" s="260"/>
      <c r="AM181" s="260"/>
      <c r="AN181" s="260"/>
      <c r="AO181" s="260"/>
      <c r="AP181" s="260"/>
      <c r="AQ181" s="260"/>
      <c r="AR181" s="260"/>
      <c r="AS181" s="260"/>
      <c r="AT181" s="260"/>
      <c r="AU181" s="260"/>
      <c r="AV181" s="260"/>
      <c r="AW181" s="260"/>
      <c r="AX181" s="260"/>
      <c r="AY181" s="260"/>
      <c r="AZ181" s="260"/>
      <c r="BA181" s="260"/>
      <c r="BB181" s="260"/>
      <c r="BC181" s="260"/>
      <c r="BD181" s="260"/>
      <c r="BE181" s="260"/>
      <c r="BF181" s="260"/>
      <c r="BG181" s="260"/>
      <c r="BH181" s="260"/>
      <c r="BI181" s="260"/>
      <c r="BJ181" s="260"/>
      <c r="BK181" s="260"/>
      <c r="BL181" s="260"/>
      <c r="BM181" s="260"/>
      <c r="BN181" s="260"/>
      <c r="BO181" s="260"/>
      <c r="BP181" s="260"/>
      <c r="BQ181" s="260"/>
      <c r="BR181" s="260"/>
      <c r="BS181" s="260"/>
      <c r="BT181" s="260"/>
      <c r="BU181" s="260"/>
      <c r="BV181" s="260"/>
      <c r="BW181" s="260"/>
      <c r="BX181" s="260"/>
      <c r="BY181" s="260"/>
      <c r="BZ181" s="260"/>
      <c r="CA181" s="260"/>
      <c r="CB181" s="260"/>
      <c r="CC181" s="260"/>
      <c r="CD181" s="260"/>
      <c r="CE181" s="260"/>
      <c r="CF181" s="260"/>
      <c r="CG181" s="260"/>
      <c r="CH181" s="260"/>
      <c r="CI181" s="260"/>
      <c r="CJ181" s="260"/>
      <c r="CK181" s="260"/>
      <c r="CL181" s="260"/>
    </row>
    <row r="182" spans="7:90" s="172" customFormat="1" ht="39.950000000000003" customHeight="1" x14ac:dyDescent="0.2">
      <c r="G182" s="173"/>
      <c r="K182" s="166"/>
      <c r="L182" s="166"/>
      <c r="T182" s="174"/>
      <c r="U182" s="168"/>
      <c r="V182" s="260"/>
      <c r="W182" s="260"/>
      <c r="X182" s="260"/>
      <c r="Y182" s="260"/>
      <c r="Z182" s="260"/>
      <c r="AA182" s="260"/>
      <c r="AB182" s="260"/>
      <c r="AC182" s="260"/>
      <c r="AD182" s="260"/>
      <c r="AE182" s="260"/>
      <c r="AF182" s="260"/>
      <c r="AG182" s="260"/>
      <c r="AH182" s="260"/>
      <c r="AI182" s="260"/>
      <c r="AJ182" s="260"/>
      <c r="AK182" s="260"/>
      <c r="AL182" s="260"/>
      <c r="AM182" s="260"/>
      <c r="AN182" s="260"/>
      <c r="AO182" s="260"/>
      <c r="AP182" s="260"/>
      <c r="AQ182" s="260"/>
      <c r="AR182" s="260"/>
      <c r="AS182" s="260"/>
      <c r="AT182" s="260"/>
      <c r="AU182" s="260"/>
      <c r="AV182" s="260"/>
      <c r="AW182" s="260"/>
      <c r="AX182" s="260"/>
      <c r="AY182" s="260"/>
      <c r="AZ182" s="260"/>
      <c r="BA182" s="260"/>
      <c r="BB182" s="260"/>
      <c r="BC182" s="260"/>
      <c r="BD182" s="260"/>
      <c r="BE182" s="260"/>
      <c r="BF182" s="260"/>
      <c r="BG182" s="260"/>
      <c r="BH182" s="260"/>
      <c r="BI182" s="260"/>
      <c r="BJ182" s="260"/>
      <c r="BK182" s="260"/>
      <c r="BL182" s="260"/>
      <c r="BM182" s="260"/>
      <c r="BN182" s="260"/>
      <c r="BO182" s="260"/>
      <c r="BP182" s="260"/>
      <c r="BQ182" s="260"/>
      <c r="BR182" s="260"/>
      <c r="BS182" s="260"/>
      <c r="BT182" s="260"/>
      <c r="BU182" s="260"/>
      <c r="BV182" s="260"/>
      <c r="BW182" s="260"/>
      <c r="BX182" s="260"/>
      <c r="BY182" s="260"/>
      <c r="BZ182" s="260"/>
      <c r="CA182" s="260"/>
      <c r="CB182" s="260"/>
      <c r="CC182" s="260"/>
      <c r="CD182" s="260"/>
      <c r="CE182" s="260"/>
      <c r="CF182" s="260"/>
      <c r="CG182" s="260"/>
      <c r="CH182" s="260"/>
      <c r="CI182" s="260"/>
      <c r="CJ182" s="260"/>
      <c r="CK182" s="260"/>
      <c r="CL182" s="260"/>
    </row>
    <row r="183" spans="7:90" s="172" customFormat="1" ht="39.950000000000003" customHeight="1" x14ac:dyDescent="0.2">
      <c r="G183" s="173"/>
      <c r="K183" s="166"/>
      <c r="L183" s="166"/>
      <c r="T183" s="174"/>
      <c r="U183" s="168"/>
      <c r="V183" s="260"/>
      <c r="W183" s="260"/>
      <c r="X183" s="260"/>
      <c r="Y183" s="260"/>
      <c r="Z183" s="260"/>
      <c r="AA183" s="260"/>
      <c r="AB183" s="260"/>
      <c r="AC183" s="260"/>
      <c r="AD183" s="260"/>
      <c r="AE183" s="260"/>
      <c r="AF183" s="260"/>
      <c r="AG183" s="260"/>
      <c r="AH183" s="260"/>
      <c r="AI183" s="260"/>
      <c r="AJ183" s="260"/>
      <c r="AK183" s="260"/>
      <c r="AL183" s="260"/>
      <c r="AM183" s="260"/>
      <c r="AN183" s="260"/>
      <c r="AO183" s="260"/>
      <c r="AP183" s="260"/>
      <c r="AQ183" s="260"/>
      <c r="AR183" s="260"/>
      <c r="AS183" s="260"/>
      <c r="AT183" s="260"/>
      <c r="AU183" s="260"/>
      <c r="AV183" s="260"/>
      <c r="AW183" s="260"/>
      <c r="AX183" s="260"/>
      <c r="AY183" s="260"/>
      <c r="AZ183" s="260"/>
      <c r="BA183" s="260"/>
      <c r="BB183" s="260"/>
      <c r="BC183" s="260"/>
      <c r="BD183" s="260"/>
      <c r="BE183" s="260"/>
      <c r="BF183" s="260"/>
      <c r="BG183" s="260"/>
      <c r="BH183" s="260"/>
      <c r="BI183" s="260"/>
      <c r="BJ183" s="260"/>
      <c r="BK183" s="260"/>
      <c r="BL183" s="260"/>
      <c r="BM183" s="260"/>
      <c r="BN183" s="260"/>
      <c r="BO183" s="260"/>
      <c r="BP183" s="260"/>
      <c r="BQ183" s="260"/>
      <c r="BR183" s="260"/>
      <c r="BS183" s="260"/>
      <c r="BT183" s="260"/>
      <c r="BU183" s="260"/>
      <c r="BV183" s="260"/>
      <c r="BW183" s="260"/>
      <c r="BX183" s="260"/>
      <c r="BY183" s="260"/>
      <c r="BZ183" s="260"/>
      <c r="CA183" s="260"/>
      <c r="CB183" s="260"/>
      <c r="CC183" s="260"/>
      <c r="CD183" s="260"/>
      <c r="CE183" s="260"/>
      <c r="CF183" s="260"/>
      <c r="CG183" s="260"/>
      <c r="CH183" s="260"/>
      <c r="CI183" s="260"/>
      <c r="CJ183" s="260"/>
      <c r="CK183" s="260"/>
      <c r="CL183" s="260"/>
    </row>
    <row r="184" spans="7:90" s="172" customFormat="1" ht="39.950000000000003" customHeight="1" x14ac:dyDescent="0.2">
      <c r="G184" s="173"/>
      <c r="K184" s="166"/>
      <c r="L184" s="166"/>
      <c r="T184" s="174"/>
      <c r="U184" s="168"/>
      <c r="V184" s="260"/>
      <c r="W184" s="260"/>
      <c r="X184" s="260"/>
      <c r="Y184" s="260"/>
      <c r="Z184" s="260"/>
      <c r="AA184" s="260"/>
      <c r="AB184" s="260"/>
      <c r="AC184" s="260"/>
      <c r="AD184" s="260"/>
      <c r="AE184" s="260"/>
      <c r="AF184" s="260"/>
      <c r="AG184" s="260"/>
      <c r="AH184" s="260"/>
      <c r="AI184" s="260"/>
      <c r="AJ184" s="260"/>
      <c r="AK184" s="260"/>
      <c r="AL184" s="260"/>
      <c r="AM184" s="260"/>
      <c r="AN184" s="260"/>
      <c r="AO184" s="260"/>
      <c r="AP184" s="260"/>
      <c r="AQ184" s="260"/>
      <c r="AR184" s="260"/>
      <c r="AS184" s="260"/>
      <c r="AT184" s="260"/>
      <c r="AU184" s="260"/>
      <c r="AV184" s="260"/>
      <c r="AW184" s="260"/>
      <c r="AX184" s="260"/>
      <c r="AY184" s="260"/>
      <c r="AZ184" s="260"/>
      <c r="BA184" s="260"/>
      <c r="BB184" s="260"/>
      <c r="BC184" s="260"/>
      <c r="BD184" s="260"/>
      <c r="BE184" s="260"/>
      <c r="BF184" s="260"/>
      <c r="BG184" s="260"/>
      <c r="BH184" s="260"/>
      <c r="BI184" s="260"/>
      <c r="BJ184" s="260"/>
      <c r="BK184" s="260"/>
      <c r="BL184" s="260"/>
      <c r="BM184" s="260"/>
      <c r="BN184" s="260"/>
      <c r="BO184" s="260"/>
      <c r="BP184" s="260"/>
      <c r="BQ184" s="260"/>
      <c r="BR184" s="260"/>
      <c r="BS184" s="260"/>
      <c r="BT184" s="260"/>
      <c r="BU184" s="260"/>
      <c r="BV184" s="260"/>
      <c r="BW184" s="260"/>
      <c r="BX184" s="260"/>
      <c r="BY184" s="260"/>
      <c r="BZ184" s="260"/>
      <c r="CA184" s="260"/>
      <c r="CB184" s="260"/>
      <c r="CC184" s="260"/>
      <c r="CD184" s="260"/>
      <c r="CE184" s="260"/>
      <c r="CF184" s="260"/>
      <c r="CG184" s="260"/>
      <c r="CH184" s="260"/>
      <c r="CI184" s="260"/>
      <c r="CJ184" s="260"/>
      <c r="CK184" s="260"/>
      <c r="CL184" s="260"/>
    </row>
    <row r="185" spans="7:90" s="172" customFormat="1" ht="39.950000000000003" customHeight="1" x14ac:dyDescent="0.2">
      <c r="G185" s="173"/>
      <c r="K185" s="166"/>
      <c r="L185" s="166"/>
      <c r="T185" s="174"/>
      <c r="U185" s="168"/>
      <c r="V185" s="260"/>
      <c r="W185" s="260"/>
      <c r="X185" s="260"/>
      <c r="Y185" s="260"/>
      <c r="Z185" s="260"/>
      <c r="AA185" s="260"/>
      <c r="AB185" s="260"/>
      <c r="AC185" s="260"/>
      <c r="AD185" s="260"/>
      <c r="AE185" s="260"/>
      <c r="AF185" s="260"/>
      <c r="AG185" s="260"/>
      <c r="AH185" s="260"/>
      <c r="AI185" s="260"/>
      <c r="AJ185" s="260"/>
      <c r="AK185" s="260"/>
      <c r="AL185" s="260"/>
      <c r="AM185" s="260"/>
      <c r="AN185" s="260"/>
      <c r="AO185" s="260"/>
      <c r="AP185" s="260"/>
      <c r="AQ185" s="260"/>
      <c r="AR185" s="260"/>
      <c r="AS185" s="260"/>
      <c r="AT185" s="260"/>
      <c r="AU185" s="260"/>
      <c r="AV185" s="260"/>
      <c r="AW185" s="260"/>
      <c r="AX185" s="260"/>
      <c r="AY185" s="260"/>
      <c r="AZ185" s="260"/>
      <c r="BA185" s="260"/>
      <c r="BB185" s="260"/>
      <c r="BC185" s="260"/>
      <c r="BD185" s="260"/>
      <c r="BE185" s="260"/>
      <c r="BF185" s="260"/>
      <c r="BG185" s="260"/>
      <c r="BH185" s="260"/>
      <c r="BI185" s="260"/>
      <c r="BJ185" s="260"/>
      <c r="BK185" s="260"/>
      <c r="BL185" s="260"/>
      <c r="BM185" s="260"/>
      <c r="BN185" s="260"/>
      <c r="BO185" s="260"/>
      <c r="BP185" s="260"/>
      <c r="BQ185" s="260"/>
      <c r="BR185" s="260"/>
      <c r="BS185" s="260"/>
      <c r="BT185" s="260"/>
      <c r="BU185" s="260"/>
      <c r="BV185" s="260"/>
      <c r="BW185" s="260"/>
      <c r="BX185" s="260"/>
      <c r="BY185" s="260"/>
      <c r="BZ185" s="260"/>
      <c r="CA185" s="260"/>
      <c r="CB185" s="260"/>
      <c r="CC185" s="260"/>
      <c r="CD185" s="260"/>
      <c r="CE185" s="260"/>
      <c r="CF185" s="260"/>
      <c r="CG185" s="260"/>
      <c r="CH185" s="260"/>
      <c r="CI185" s="260"/>
      <c r="CJ185" s="260"/>
      <c r="CK185" s="260"/>
      <c r="CL185" s="260"/>
    </row>
    <row r="186" spans="7:90" s="172" customFormat="1" ht="39.950000000000003" customHeight="1" x14ac:dyDescent="0.2">
      <c r="G186" s="173"/>
      <c r="K186" s="166"/>
      <c r="L186" s="166"/>
      <c r="T186" s="174"/>
      <c r="U186" s="168"/>
      <c r="V186" s="260"/>
      <c r="W186" s="260"/>
      <c r="X186" s="260"/>
      <c r="Y186" s="260"/>
      <c r="Z186" s="260"/>
      <c r="AA186" s="260"/>
      <c r="AB186" s="260"/>
      <c r="AC186" s="260"/>
      <c r="AD186" s="260"/>
      <c r="AE186" s="260"/>
      <c r="AF186" s="260"/>
      <c r="AG186" s="260"/>
      <c r="AH186" s="260"/>
      <c r="AI186" s="260"/>
      <c r="AJ186" s="260"/>
      <c r="AK186" s="260"/>
      <c r="AL186" s="260"/>
      <c r="AM186" s="260"/>
      <c r="AN186" s="260"/>
      <c r="AO186" s="260"/>
      <c r="AP186" s="260"/>
      <c r="AQ186" s="260"/>
      <c r="AR186" s="260"/>
      <c r="AS186" s="260"/>
      <c r="AT186" s="260"/>
      <c r="AU186" s="260"/>
      <c r="AV186" s="260"/>
      <c r="AW186" s="260"/>
      <c r="AX186" s="260"/>
      <c r="AY186" s="260"/>
      <c r="AZ186" s="260"/>
      <c r="BA186" s="260"/>
      <c r="BB186" s="260"/>
      <c r="BC186" s="260"/>
      <c r="BD186" s="260"/>
      <c r="BE186" s="260"/>
      <c r="BF186" s="260"/>
      <c r="BG186" s="260"/>
      <c r="BH186" s="260"/>
      <c r="BI186" s="260"/>
      <c r="BJ186" s="260"/>
      <c r="BK186" s="260"/>
      <c r="BL186" s="260"/>
      <c r="BM186" s="260"/>
      <c r="BN186" s="260"/>
      <c r="BO186" s="260"/>
      <c r="BP186" s="260"/>
      <c r="BQ186" s="260"/>
      <c r="BR186" s="260"/>
      <c r="BS186" s="260"/>
      <c r="BT186" s="260"/>
      <c r="BU186" s="260"/>
      <c r="BV186" s="260"/>
      <c r="BW186" s="260"/>
      <c r="BX186" s="260"/>
      <c r="BY186" s="260"/>
      <c r="BZ186" s="260"/>
      <c r="CA186" s="260"/>
      <c r="CB186" s="260"/>
      <c r="CC186" s="260"/>
      <c r="CD186" s="260"/>
      <c r="CE186" s="260"/>
      <c r="CF186" s="260"/>
      <c r="CG186" s="260"/>
      <c r="CH186" s="260"/>
      <c r="CI186" s="260"/>
      <c r="CJ186" s="260"/>
      <c r="CK186" s="260"/>
      <c r="CL186" s="260"/>
    </row>
    <row r="187" spans="7:90" s="172" customFormat="1" ht="39.950000000000003" customHeight="1" x14ac:dyDescent="0.2">
      <c r="G187" s="173"/>
      <c r="K187" s="166"/>
      <c r="L187" s="166"/>
      <c r="T187" s="174"/>
      <c r="U187" s="168"/>
      <c r="V187" s="260"/>
      <c r="W187" s="260"/>
      <c r="X187" s="260"/>
      <c r="Y187" s="260"/>
      <c r="Z187" s="260"/>
      <c r="AA187" s="260"/>
      <c r="AB187" s="260"/>
      <c r="AC187" s="260"/>
      <c r="AD187" s="260"/>
      <c r="AE187" s="260"/>
      <c r="AF187" s="260"/>
      <c r="AG187" s="260"/>
      <c r="AH187" s="260"/>
      <c r="AI187" s="260"/>
      <c r="AJ187" s="260"/>
      <c r="AK187" s="260"/>
      <c r="AL187" s="260"/>
      <c r="AM187" s="260"/>
      <c r="AN187" s="260"/>
      <c r="AO187" s="260"/>
      <c r="AP187" s="260"/>
      <c r="AQ187" s="260"/>
      <c r="AR187" s="260"/>
      <c r="AS187" s="260"/>
      <c r="AT187" s="260"/>
      <c r="AU187" s="260"/>
      <c r="AV187" s="260"/>
      <c r="AW187" s="260"/>
      <c r="AX187" s="260"/>
      <c r="AY187" s="260"/>
      <c r="AZ187" s="260"/>
      <c r="BA187" s="260"/>
      <c r="BB187" s="260"/>
      <c r="BC187" s="260"/>
      <c r="BD187" s="260"/>
      <c r="BE187" s="260"/>
      <c r="BF187" s="260"/>
      <c r="BG187" s="260"/>
      <c r="BH187" s="260"/>
      <c r="BI187" s="260"/>
      <c r="BJ187" s="260"/>
      <c r="BK187" s="260"/>
      <c r="BL187" s="260"/>
      <c r="BM187" s="260"/>
      <c r="BN187" s="260"/>
      <c r="BO187" s="260"/>
      <c r="BP187" s="260"/>
      <c r="BQ187" s="260"/>
      <c r="BR187" s="260"/>
      <c r="BS187" s="260"/>
      <c r="BT187" s="260"/>
      <c r="BU187" s="260"/>
      <c r="BV187" s="260"/>
      <c r="BW187" s="260"/>
      <c r="BX187" s="260"/>
      <c r="BY187" s="260"/>
      <c r="BZ187" s="260"/>
      <c r="CA187" s="260"/>
      <c r="CB187" s="260"/>
      <c r="CC187" s="260"/>
      <c r="CD187" s="260"/>
      <c r="CE187" s="260"/>
      <c r="CF187" s="260"/>
      <c r="CG187" s="260"/>
      <c r="CH187" s="260"/>
      <c r="CI187" s="260"/>
      <c r="CJ187" s="260"/>
      <c r="CK187" s="260"/>
      <c r="CL187" s="260"/>
    </row>
    <row r="188" spans="7:90" s="172" customFormat="1" ht="39.950000000000003" customHeight="1" x14ac:dyDescent="0.2">
      <c r="G188" s="173"/>
      <c r="K188" s="166"/>
      <c r="L188" s="166"/>
      <c r="T188" s="174"/>
      <c r="U188" s="168"/>
      <c r="V188" s="260"/>
      <c r="W188" s="260"/>
      <c r="X188" s="260"/>
      <c r="Y188" s="260"/>
      <c r="Z188" s="260"/>
      <c r="AA188" s="260"/>
      <c r="AB188" s="260"/>
      <c r="AC188" s="260"/>
      <c r="AD188" s="260"/>
      <c r="AE188" s="260"/>
      <c r="AF188" s="260"/>
      <c r="AG188" s="260"/>
      <c r="AH188" s="260"/>
      <c r="AI188" s="260"/>
      <c r="AJ188" s="260"/>
      <c r="AK188" s="260"/>
      <c r="AL188" s="260"/>
      <c r="AM188" s="260"/>
      <c r="AN188" s="260"/>
      <c r="AO188" s="260"/>
      <c r="AP188" s="260"/>
      <c r="AQ188" s="260"/>
      <c r="AR188" s="260"/>
      <c r="AS188" s="260"/>
      <c r="AT188" s="260"/>
      <c r="AU188" s="260"/>
      <c r="AV188" s="260"/>
      <c r="AW188" s="260"/>
      <c r="AX188" s="260"/>
      <c r="AY188" s="260"/>
      <c r="AZ188" s="260"/>
      <c r="BA188" s="260"/>
      <c r="BB188" s="260"/>
      <c r="BC188" s="260"/>
      <c r="BD188" s="260"/>
      <c r="BE188" s="260"/>
      <c r="BF188" s="260"/>
      <c r="BG188" s="260"/>
      <c r="BH188" s="260"/>
      <c r="BI188" s="260"/>
      <c r="BJ188" s="260"/>
      <c r="BK188" s="260"/>
      <c r="BL188" s="260"/>
      <c r="BM188" s="260"/>
      <c r="BN188" s="260"/>
      <c r="BO188" s="260"/>
      <c r="BP188" s="260"/>
      <c r="BQ188" s="260"/>
      <c r="BR188" s="260"/>
      <c r="BS188" s="260"/>
      <c r="BT188" s="260"/>
      <c r="BU188" s="260"/>
      <c r="BV188" s="260"/>
      <c r="BW188" s="260"/>
      <c r="BX188" s="260"/>
      <c r="BY188" s="260"/>
      <c r="BZ188" s="260"/>
      <c r="CA188" s="260"/>
      <c r="CB188" s="260"/>
      <c r="CC188" s="260"/>
      <c r="CD188" s="260"/>
      <c r="CE188" s="260"/>
      <c r="CF188" s="260"/>
      <c r="CG188" s="260"/>
      <c r="CH188" s="260"/>
      <c r="CI188" s="260"/>
      <c r="CJ188" s="260"/>
      <c r="CK188" s="260"/>
      <c r="CL188" s="260"/>
    </row>
    <row r="189" spans="7:90" s="172" customFormat="1" ht="39.950000000000003" customHeight="1" x14ac:dyDescent="0.2">
      <c r="G189" s="173"/>
      <c r="K189" s="166"/>
      <c r="L189" s="166"/>
      <c r="T189" s="174"/>
      <c r="U189" s="168"/>
      <c r="V189" s="260"/>
      <c r="W189" s="260"/>
      <c r="X189" s="260"/>
      <c r="Y189" s="260"/>
      <c r="Z189" s="260"/>
      <c r="AA189" s="260"/>
      <c r="AB189" s="260"/>
      <c r="AC189" s="260"/>
      <c r="AD189" s="260"/>
      <c r="AE189" s="260"/>
      <c r="AF189" s="260"/>
      <c r="AG189" s="260"/>
      <c r="AH189" s="260"/>
      <c r="AI189" s="260"/>
      <c r="AJ189" s="260"/>
      <c r="AK189" s="260"/>
      <c r="AL189" s="260"/>
      <c r="AM189" s="260"/>
      <c r="AN189" s="260"/>
      <c r="AO189" s="260"/>
      <c r="AP189" s="260"/>
      <c r="AQ189" s="260"/>
      <c r="AR189" s="260"/>
      <c r="AS189" s="260"/>
      <c r="AT189" s="260"/>
      <c r="AU189" s="260"/>
      <c r="AV189" s="260"/>
      <c r="AW189" s="260"/>
      <c r="AX189" s="260"/>
      <c r="AY189" s="260"/>
      <c r="AZ189" s="260"/>
      <c r="BA189" s="260"/>
      <c r="BB189" s="260"/>
      <c r="BC189" s="260"/>
      <c r="BD189" s="260"/>
      <c r="BE189" s="260"/>
      <c r="BF189" s="260"/>
      <c r="BG189" s="260"/>
      <c r="BH189" s="260"/>
      <c r="BI189" s="260"/>
      <c r="BJ189" s="260"/>
      <c r="BK189" s="260"/>
      <c r="BL189" s="260"/>
      <c r="BM189" s="260"/>
      <c r="BN189" s="260"/>
      <c r="BO189" s="260"/>
      <c r="BP189" s="260"/>
      <c r="BQ189" s="260"/>
      <c r="BR189" s="260"/>
      <c r="BS189" s="260"/>
      <c r="BT189" s="260"/>
      <c r="BU189" s="260"/>
      <c r="BV189" s="260"/>
      <c r="BW189" s="260"/>
      <c r="BX189" s="260"/>
      <c r="BY189" s="260"/>
      <c r="BZ189" s="260"/>
      <c r="CA189" s="260"/>
      <c r="CB189" s="260"/>
      <c r="CC189" s="260"/>
      <c r="CD189" s="260"/>
      <c r="CE189" s="260"/>
      <c r="CF189" s="260"/>
      <c r="CG189" s="260"/>
      <c r="CH189" s="260"/>
      <c r="CI189" s="260"/>
      <c r="CJ189" s="260"/>
      <c r="CK189" s="260"/>
      <c r="CL189" s="260"/>
    </row>
    <row r="190" spans="7:90" s="172" customFormat="1" ht="39.950000000000003" customHeight="1" x14ac:dyDescent="0.2">
      <c r="G190" s="173"/>
      <c r="K190" s="166"/>
      <c r="L190" s="166"/>
      <c r="T190" s="174"/>
      <c r="U190" s="168"/>
      <c r="V190" s="260"/>
      <c r="W190" s="260"/>
      <c r="X190" s="260"/>
      <c r="Y190" s="260"/>
      <c r="Z190" s="260"/>
      <c r="AA190" s="260"/>
      <c r="AB190" s="260"/>
      <c r="AC190" s="260"/>
      <c r="AD190" s="260"/>
      <c r="AE190" s="260"/>
      <c r="AF190" s="260"/>
      <c r="AG190" s="260"/>
      <c r="AH190" s="260"/>
      <c r="AI190" s="260"/>
      <c r="AJ190" s="260"/>
      <c r="AK190" s="260"/>
      <c r="AL190" s="260"/>
      <c r="AM190" s="260"/>
      <c r="AN190" s="260"/>
      <c r="AO190" s="260"/>
      <c r="AP190" s="260"/>
      <c r="AQ190" s="260"/>
      <c r="AR190" s="260"/>
      <c r="AS190" s="260"/>
      <c r="AT190" s="260"/>
      <c r="AU190" s="260"/>
      <c r="AV190" s="260"/>
      <c r="AW190" s="260"/>
      <c r="AX190" s="260"/>
      <c r="AY190" s="260"/>
      <c r="AZ190" s="260"/>
      <c r="BA190" s="260"/>
      <c r="BB190" s="260"/>
      <c r="BC190" s="260"/>
      <c r="BD190" s="260"/>
      <c r="BE190" s="260"/>
      <c r="BF190" s="260"/>
      <c r="BG190" s="260"/>
      <c r="BH190" s="260"/>
      <c r="BI190" s="260"/>
      <c r="BJ190" s="260"/>
      <c r="BK190" s="260"/>
      <c r="BL190" s="260"/>
      <c r="BM190" s="260"/>
      <c r="BN190" s="260"/>
      <c r="BO190" s="260"/>
      <c r="BP190" s="260"/>
      <c r="BQ190" s="260"/>
      <c r="BR190" s="260"/>
      <c r="BS190" s="260"/>
      <c r="BT190" s="260"/>
      <c r="BU190" s="260"/>
      <c r="BV190" s="260"/>
      <c r="BW190" s="260"/>
      <c r="BX190" s="260"/>
      <c r="BY190" s="260"/>
      <c r="BZ190" s="260"/>
      <c r="CA190" s="260"/>
      <c r="CB190" s="260"/>
      <c r="CC190" s="260"/>
      <c r="CD190" s="260"/>
      <c r="CE190" s="260"/>
      <c r="CF190" s="260"/>
      <c r="CG190" s="260"/>
      <c r="CH190" s="260"/>
      <c r="CI190" s="260"/>
      <c r="CJ190" s="260"/>
      <c r="CK190" s="260"/>
      <c r="CL190" s="260"/>
    </row>
    <row r="191" spans="7:90" s="172" customFormat="1" ht="39.950000000000003" customHeight="1" x14ac:dyDescent="0.2">
      <c r="G191" s="173"/>
      <c r="K191" s="166"/>
      <c r="L191" s="166"/>
      <c r="T191" s="174"/>
      <c r="U191" s="168"/>
      <c r="V191" s="260"/>
      <c r="W191" s="260"/>
      <c r="X191" s="260"/>
      <c r="Y191" s="260"/>
      <c r="Z191" s="260"/>
      <c r="AA191" s="260"/>
      <c r="AB191" s="260"/>
      <c r="AC191" s="260"/>
      <c r="AD191" s="260"/>
      <c r="AE191" s="260"/>
      <c r="AF191" s="260"/>
      <c r="AG191" s="260"/>
      <c r="AH191" s="260"/>
      <c r="AI191" s="260"/>
      <c r="AJ191" s="260"/>
      <c r="AK191" s="260"/>
      <c r="AL191" s="260"/>
      <c r="AM191" s="260"/>
      <c r="AN191" s="260"/>
      <c r="AO191" s="260"/>
      <c r="AP191" s="260"/>
      <c r="AQ191" s="260"/>
      <c r="AR191" s="260"/>
      <c r="AS191" s="260"/>
      <c r="AT191" s="260"/>
      <c r="AU191" s="260"/>
      <c r="AV191" s="260"/>
      <c r="AW191" s="260"/>
      <c r="AX191" s="260"/>
      <c r="AY191" s="260"/>
      <c r="AZ191" s="260"/>
      <c r="BA191" s="260"/>
      <c r="BB191" s="260"/>
      <c r="BC191" s="260"/>
      <c r="BD191" s="260"/>
      <c r="BE191" s="260"/>
      <c r="BF191" s="260"/>
      <c r="BG191" s="260"/>
      <c r="BH191" s="260"/>
      <c r="BI191" s="260"/>
      <c r="BJ191" s="260"/>
      <c r="BK191" s="260"/>
      <c r="BL191" s="260"/>
      <c r="BM191" s="260"/>
      <c r="BN191" s="260"/>
      <c r="BO191" s="260"/>
      <c r="BP191" s="260"/>
      <c r="BQ191" s="260"/>
      <c r="BR191" s="260"/>
      <c r="BS191" s="260"/>
      <c r="BT191" s="260"/>
      <c r="BU191" s="260"/>
      <c r="BV191" s="260"/>
      <c r="BW191" s="260"/>
      <c r="BX191" s="260"/>
      <c r="BY191" s="260"/>
      <c r="BZ191" s="260"/>
      <c r="CA191" s="260"/>
      <c r="CB191" s="260"/>
      <c r="CC191" s="260"/>
      <c r="CD191" s="260"/>
      <c r="CE191" s="260"/>
      <c r="CF191" s="260"/>
      <c r="CG191" s="260"/>
      <c r="CH191" s="260"/>
      <c r="CI191" s="260"/>
      <c r="CJ191" s="260"/>
      <c r="CK191" s="260"/>
      <c r="CL191" s="260"/>
    </row>
    <row r="192" spans="7:90" s="172" customFormat="1" ht="39.950000000000003" customHeight="1" x14ac:dyDescent="0.2">
      <c r="G192" s="173"/>
      <c r="K192" s="166"/>
      <c r="L192" s="166"/>
      <c r="T192" s="174"/>
      <c r="U192" s="168"/>
      <c r="V192" s="260"/>
      <c r="W192" s="260"/>
      <c r="X192" s="260"/>
      <c r="Y192" s="260"/>
      <c r="Z192" s="260"/>
      <c r="AA192" s="260"/>
      <c r="AB192" s="260"/>
      <c r="AC192" s="260"/>
      <c r="AD192" s="260"/>
      <c r="AE192" s="260"/>
      <c r="AF192" s="260"/>
      <c r="AG192" s="260"/>
      <c r="AH192" s="260"/>
      <c r="AI192" s="260"/>
      <c r="AJ192" s="260"/>
      <c r="AK192" s="260"/>
      <c r="AL192" s="260"/>
      <c r="AM192" s="260"/>
      <c r="AN192" s="260"/>
      <c r="AO192" s="260"/>
      <c r="AP192" s="260"/>
      <c r="AQ192" s="260"/>
      <c r="AR192" s="260"/>
      <c r="AS192" s="260"/>
      <c r="AT192" s="260"/>
      <c r="AU192" s="260"/>
      <c r="AV192" s="260"/>
      <c r="AW192" s="260"/>
      <c r="AX192" s="260"/>
      <c r="AY192" s="260"/>
      <c r="AZ192" s="260"/>
      <c r="BA192" s="260"/>
      <c r="BB192" s="260"/>
      <c r="BC192" s="260"/>
      <c r="BD192" s="260"/>
      <c r="BE192" s="260"/>
      <c r="BF192" s="260"/>
      <c r="BG192" s="260"/>
      <c r="BH192" s="260"/>
      <c r="BI192" s="260"/>
      <c r="BJ192" s="260"/>
      <c r="BK192" s="260"/>
      <c r="BL192" s="260"/>
      <c r="BM192" s="260"/>
      <c r="BN192" s="260"/>
      <c r="BO192" s="260"/>
      <c r="BP192" s="260"/>
      <c r="BQ192" s="260"/>
      <c r="BR192" s="260"/>
      <c r="BS192" s="260"/>
      <c r="BT192" s="260"/>
      <c r="BU192" s="260"/>
      <c r="BV192" s="260"/>
      <c r="BW192" s="260"/>
      <c r="BX192" s="260"/>
      <c r="BY192" s="260"/>
      <c r="BZ192" s="260"/>
      <c r="CA192" s="260"/>
      <c r="CB192" s="260"/>
      <c r="CC192" s="260"/>
      <c r="CD192" s="260"/>
      <c r="CE192" s="260"/>
      <c r="CF192" s="260"/>
      <c r="CG192" s="260"/>
      <c r="CH192" s="260"/>
      <c r="CI192" s="260"/>
      <c r="CJ192" s="260"/>
      <c r="CK192" s="260"/>
      <c r="CL192" s="260"/>
    </row>
    <row r="193" spans="7:90" s="172" customFormat="1" ht="39.950000000000003" customHeight="1" x14ac:dyDescent="0.2">
      <c r="G193" s="173"/>
      <c r="K193" s="166"/>
      <c r="L193" s="166"/>
      <c r="T193" s="174"/>
      <c r="U193" s="168"/>
      <c r="V193" s="260"/>
      <c r="W193" s="260"/>
      <c r="X193" s="260"/>
      <c r="Y193" s="260"/>
      <c r="Z193" s="260"/>
      <c r="AA193" s="260"/>
      <c r="AB193" s="260"/>
      <c r="AC193" s="260"/>
      <c r="AD193" s="260"/>
      <c r="AE193" s="260"/>
      <c r="AF193" s="260"/>
      <c r="AG193" s="260"/>
      <c r="AH193" s="260"/>
      <c r="AI193" s="260"/>
      <c r="AJ193" s="260"/>
      <c r="AK193" s="260"/>
      <c r="AL193" s="260"/>
      <c r="AM193" s="260"/>
      <c r="AN193" s="260"/>
      <c r="AO193" s="260"/>
      <c r="AP193" s="260"/>
      <c r="AQ193" s="260"/>
      <c r="AR193" s="260"/>
      <c r="AS193" s="260"/>
      <c r="AT193" s="260"/>
      <c r="AU193" s="260"/>
      <c r="AV193" s="260"/>
      <c r="AW193" s="260"/>
      <c r="AX193" s="260"/>
      <c r="AY193" s="260"/>
      <c r="AZ193" s="260"/>
      <c r="BA193" s="260"/>
      <c r="BB193" s="260"/>
      <c r="BC193" s="260"/>
      <c r="BD193" s="260"/>
      <c r="BE193" s="260"/>
      <c r="BF193" s="260"/>
      <c r="BG193" s="260"/>
      <c r="BH193" s="260"/>
      <c r="BI193" s="260"/>
      <c r="BJ193" s="260"/>
      <c r="BK193" s="260"/>
      <c r="BL193" s="260"/>
      <c r="BM193" s="260"/>
      <c r="BN193" s="260"/>
      <c r="BO193" s="260"/>
      <c r="BP193" s="260"/>
      <c r="BQ193" s="260"/>
      <c r="BR193" s="260"/>
      <c r="BS193" s="260"/>
      <c r="BT193" s="260"/>
      <c r="BU193" s="260"/>
      <c r="BV193" s="260"/>
      <c r="BW193" s="260"/>
      <c r="BX193" s="260"/>
      <c r="BY193" s="260"/>
      <c r="BZ193" s="260"/>
      <c r="CA193" s="260"/>
      <c r="CB193" s="260"/>
      <c r="CC193" s="260"/>
      <c r="CD193" s="260"/>
      <c r="CE193" s="260"/>
      <c r="CF193" s="260"/>
      <c r="CG193" s="260"/>
      <c r="CH193" s="260"/>
      <c r="CI193" s="260"/>
      <c r="CJ193" s="260"/>
      <c r="CK193" s="260"/>
      <c r="CL193" s="260"/>
    </row>
    <row r="194" spans="7:90" s="172" customFormat="1" ht="39.950000000000003" customHeight="1" x14ac:dyDescent="0.2">
      <c r="G194" s="173"/>
      <c r="K194" s="166"/>
      <c r="L194" s="166"/>
      <c r="T194" s="174"/>
      <c r="U194" s="168"/>
      <c r="V194" s="260"/>
      <c r="W194" s="260"/>
      <c r="X194" s="260"/>
      <c r="Y194" s="260"/>
      <c r="Z194" s="260"/>
      <c r="AA194" s="260"/>
      <c r="AB194" s="260"/>
      <c r="AC194" s="260"/>
      <c r="AD194" s="260"/>
      <c r="AE194" s="260"/>
      <c r="AF194" s="260"/>
      <c r="AG194" s="260"/>
      <c r="AH194" s="260"/>
      <c r="AI194" s="260"/>
      <c r="AJ194" s="260"/>
      <c r="AK194" s="260"/>
      <c r="AL194" s="260"/>
      <c r="AM194" s="260"/>
      <c r="AN194" s="260"/>
      <c r="AO194" s="260"/>
      <c r="AP194" s="260"/>
      <c r="AQ194" s="260"/>
      <c r="AR194" s="260"/>
      <c r="AS194" s="260"/>
      <c r="AT194" s="260"/>
      <c r="AU194" s="260"/>
      <c r="AV194" s="260"/>
      <c r="AW194" s="260"/>
      <c r="AX194" s="260"/>
      <c r="AY194" s="260"/>
      <c r="AZ194" s="260"/>
      <c r="BA194" s="260"/>
      <c r="BB194" s="260"/>
      <c r="BC194" s="260"/>
      <c r="BD194" s="260"/>
      <c r="BE194" s="260"/>
      <c r="BF194" s="260"/>
      <c r="BG194" s="260"/>
      <c r="BH194" s="260"/>
      <c r="BI194" s="260"/>
      <c r="BJ194" s="260"/>
      <c r="BK194" s="260"/>
      <c r="BL194" s="260"/>
      <c r="BM194" s="260"/>
      <c r="BN194" s="260"/>
      <c r="BO194" s="260"/>
      <c r="BP194" s="260"/>
      <c r="BQ194" s="260"/>
      <c r="BR194" s="260"/>
      <c r="BS194" s="260"/>
      <c r="BT194" s="260"/>
      <c r="BU194" s="260"/>
      <c r="BV194" s="260"/>
      <c r="BW194" s="260"/>
      <c r="BX194" s="260"/>
      <c r="BY194" s="260"/>
      <c r="BZ194" s="260"/>
      <c r="CA194" s="260"/>
      <c r="CB194" s="260"/>
      <c r="CC194" s="260"/>
      <c r="CD194" s="260"/>
      <c r="CE194" s="260"/>
      <c r="CF194" s="260"/>
      <c r="CG194" s="260"/>
      <c r="CH194" s="260"/>
      <c r="CI194" s="260"/>
      <c r="CJ194" s="260"/>
      <c r="CK194" s="260"/>
      <c r="CL194" s="260"/>
    </row>
    <row r="195" spans="7:90" s="172" customFormat="1" ht="39.950000000000003" customHeight="1" x14ac:dyDescent="0.2">
      <c r="G195" s="173"/>
      <c r="K195" s="166"/>
      <c r="L195" s="166"/>
      <c r="T195" s="174"/>
      <c r="U195" s="168"/>
      <c r="V195" s="260"/>
      <c r="W195" s="260"/>
      <c r="X195" s="260"/>
      <c r="Y195" s="260"/>
      <c r="Z195" s="260"/>
      <c r="AA195" s="260"/>
      <c r="AB195" s="260"/>
      <c r="AC195" s="260"/>
      <c r="AD195" s="260"/>
      <c r="AE195" s="260"/>
      <c r="AF195" s="260"/>
      <c r="AG195" s="260"/>
      <c r="AH195" s="260"/>
      <c r="AI195" s="260"/>
      <c r="AJ195" s="260"/>
      <c r="AK195" s="260"/>
      <c r="AL195" s="260"/>
      <c r="AM195" s="260"/>
      <c r="AN195" s="260"/>
      <c r="AO195" s="260"/>
      <c r="AP195" s="260"/>
      <c r="AQ195" s="260"/>
      <c r="AR195" s="260"/>
      <c r="AS195" s="260"/>
      <c r="AT195" s="260"/>
      <c r="AU195" s="260"/>
      <c r="AV195" s="260"/>
      <c r="AW195" s="260"/>
      <c r="AX195" s="260"/>
      <c r="AY195" s="260"/>
      <c r="AZ195" s="260"/>
      <c r="BA195" s="260"/>
      <c r="BB195" s="260"/>
      <c r="BC195" s="260"/>
      <c r="BD195" s="260"/>
      <c r="BE195" s="260"/>
      <c r="BF195" s="260"/>
      <c r="BG195" s="260"/>
      <c r="BH195" s="260"/>
      <c r="BI195" s="260"/>
      <c r="BJ195" s="260"/>
      <c r="BK195" s="260"/>
      <c r="BL195" s="260"/>
      <c r="BM195" s="260"/>
      <c r="BN195" s="260"/>
      <c r="BO195" s="260"/>
      <c r="BP195" s="260"/>
      <c r="BQ195" s="260"/>
      <c r="BR195" s="260"/>
      <c r="BS195" s="260"/>
      <c r="BT195" s="260"/>
      <c r="BU195" s="260"/>
      <c r="BV195" s="260"/>
      <c r="BW195" s="260"/>
      <c r="BX195" s="260"/>
      <c r="BY195" s="260"/>
      <c r="BZ195" s="260"/>
      <c r="CA195" s="260"/>
      <c r="CB195" s="260"/>
      <c r="CC195" s="260"/>
      <c r="CD195" s="260"/>
      <c r="CE195" s="260"/>
      <c r="CF195" s="260"/>
      <c r="CG195" s="260"/>
      <c r="CH195" s="260"/>
      <c r="CI195" s="260"/>
      <c r="CJ195" s="260"/>
      <c r="CK195" s="260"/>
      <c r="CL195" s="260"/>
    </row>
    <row r="196" spans="7:90" s="172" customFormat="1" ht="39.950000000000003" customHeight="1" x14ac:dyDescent="0.2">
      <c r="G196" s="173"/>
      <c r="K196" s="166"/>
      <c r="L196" s="166"/>
      <c r="T196" s="174"/>
      <c r="U196" s="168"/>
      <c r="V196" s="260"/>
      <c r="W196" s="260"/>
      <c r="X196" s="260"/>
      <c r="Y196" s="260"/>
      <c r="Z196" s="260"/>
      <c r="AA196" s="260"/>
      <c r="AB196" s="260"/>
      <c r="AC196" s="260"/>
      <c r="AD196" s="260"/>
      <c r="AE196" s="260"/>
      <c r="AF196" s="260"/>
      <c r="AG196" s="260"/>
      <c r="AH196" s="260"/>
      <c r="AI196" s="260"/>
      <c r="AJ196" s="260"/>
      <c r="AK196" s="260"/>
      <c r="AL196" s="260"/>
      <c r="AM196" s="260"/>
      <c r="AN196" s="260"/>
      <c r="AO196" s="260"/>
      <c r="AP196" s="260"/>
      <c r="AQ196" s="260"/>
      <c r="AR196" s="260"/>
      <c r="AS196" s="260"/>
      <c r="AT196" s="260"/>
      <c r="AU196" s="260"/>
      <c r="AV196" s="260"/>
      <c r="AW196" s="260"/>
      <c r="AX196" s="260"/>
      <c r="AY196" s="260"/>
      <c r="AZ196" s="260"/>
      <c r="BA196" s="260"/>
      <c r="BB196" s="260"/>
      <c r="BC196" s="260"/>
      <c r="BD196" s="260"/>
      <c r="BE196" s="260"/>
      <c r="BF196" s="260"/>
      <c r="BG196" s="260"/>
      <c r="BH196" s="260"/>
      <c r="BI196" s="260"/>
      <c r="BJ196" s="260"/>
      <c r="BK196" s="260"/>
      <c r="BL196" s="260"/>
      <c r="BM196" s="260"/>
      <c r="BN196" s="260"/>
      <c r="BO196" s="260"/>
      <c r="BP196" s="260"/>
      <c r="BQ196" s="260"/>
      <c r="BR196" s="260"/>
      <c r="BS196" s="260"/>
      <c r="BT196" s="260"/>
      <c r="BU196" s="260"/>
      <c r="BV196" s="260"/>
      <c r="BW196" s="260"/>
      <c r="BX196" s="260"/>
      <c r="BY196" s="260"/>
      <c r="BZ196" s="260"/>
      <c r="CA196" s="260"/>
      <c r="CB196" s="260"/>
      <c r="CC196" s="260"/>
      <c r="CD196" s="260"/>
      <c r="CE196" s="260"/>
      <c r="CF196" s="260"/>
      <c r="CG196" s="260"/>
      <c r="CH196" s="260"/>
      <c r="CI196" s="260"/>
      <c r="CJ196" s="260"/>
      <c r="CK196" s="260"/>
      <c r="CL196" s="260"/>
    </row>
    <row r="197" spans="7:90" s="172" customFormat="1" ht="39.950000000000003" customHeight="1" x14ac:dyDescent="0.2">
      <c r="G197" s="173"/>
      <c r="K197" s="166"/>
      <c r="L197" s="166"/>
      <c r="T197" s="174"/>
      <c r="U197" s="168"/>
      <c r="V197" s="260"/>
      <c r="W197" s="260"/>
      <c r="X197" s="260"/>
      <c r="Y197" s="260"/>
      <c r="Z197" s="260"/>
      <c r="AA197" s="260"/>
      <c r="AB197" s="260"/>
      <c r="AC197" s="260"/>
      <c r="AD197" s="260"/>
      <c r="AE197" s="260"/>
      <c r="AF197" s="260"/>
      <c r="AG197" s="260"/>
      <c r="AH197" s="260"/>
      <c r="AI197" s="260"/>
      <c r="AJ197" s="260"/>
      <c r="AK197" s="260"/>
      <c r="AL197" s="260"/>
      <c r="AM197" s="260"/>
      <c r="AN197" s="260"/>
      <c r="AO197" s="260"/>
      <c r="AP197" s="260"/>
      <c r="AQ197" s="260"/>
      <c r="AR197" s="260"/>
      <c r="AS197" s="260"/>
      <c r="AT197" s="260"/>
      <c r="AU197" s="260"/>
      <c r="AV197" s="260"/>
      <c r="AW197" s="260"/>
      <c r="AX197" s="260"/>
      <c r="AY197" s="260"/>
      <c r="AZ197" s="260"/>
      <c r="BA197" s="260"/>
      <c r="BB197" s="260"/>
      <c r="BC197" s="260"/>
      <c r="BD197" s="260"/>
      <c r="BE197" s="260"/>
      <c r="BF197" s="260"/>
      <c r="BG197" s="260"/>
      <c r="BH197" s="260"/>
      <c r="BI197" s="260"/>
      <c r="BJ197" s="260"/>
      <c r="BK197" s="260"/>
      <c r="BL197" s="260"/>
      <c r="BM197" s="260"/>
      <c r="BN197" s="260"/>
      <c r="BO197" s="260"/>
      <c r="BP197" s="260"/>
      <c r="BQ197" s="260"/>
      <c r="BR197" s="260"/>
      <c r="BS197" s="260"/>
      <c r="BT197" s="260"/>
      <c r="BU197" s="260"/>
      <c r="BV197" s="260"/>
      <c r="BW197" s="260"/>
      <c r="BX197" s="260"/>
      <c r="BY197" s="260"/>
      <c r="BZ197" s="260"/>
      <c r="CA197" s="260"/>
      <c r="CB197" s="260"/>
      <c r="CC197" s="260"/>
      <c r="CD197" s="260"/>
      <c r="CE197" s="260"/>
      <c r="CF197" s="260"/>
      <c r="CG197" s="260"/>
      <c r="CH197" s="260"/>
      <c r="CI197" s="260"/>
      <c r="CJ197" s="260"/>
      <c r="CK197" s="260"/>
      <c r="CL197" s="260"/>
    </row>
    <row r="198" spans="7:90" s="172" customFormat="1" ht="39.950000000000003" customHeight="1" x14ac:dyDescent="0.2">
      <c r="G198" s="173"/>
      <c r="K198" s="166"/>
      <c r="L198" s="166"/>
      <c r="T198" s="174"/>
      <c r="U198" s="168"/>
      <c r="V198" s="260"/>
      <c r="W198" s="260"/>
      <c r="X198" s="260"/>
      <c r="Y198" s="260"/>
      <c r="Z198" s="260"/>
      <c r="AA198" s="260"/>
      <c r="AB198" s="260"/>
      <c r="AC198" s="260"/>
      <c r="AD198" s="260"/>
      <c r="AE198" s="260"/>
      <c r="AF198" s="260"/>
      <c r="AG198" s="260"/>
      <c r="AH198" s="260"/>
      <c r="AI198" s="260"/>
      <c r="AJ198" s="260"/>
      <c r="AK198" s="260"/>
      <c r="AL198" s="260"/>
      <c r="AM198" s="260"/>
      <c r="AN198" s="260"/>
      <c r="AO198" s="260"/>
      <c r="AP198" s="260"/>
      <c r="AQ198" s="260"/>
      <c r="AR198" s="260"/>
      <c r="AS198" s="260"/>
      <c r="AT198" s="260"/>
      <c r="AU198" s="260"/>
      <c r="AV198" s="260"/>
      <c r="AW198" s="260"/>
      <c r="AX198" s="260"/>
      <c r="AY198" s="260"/>
      <c r="AZ198" s="260"/>
      <c r="BA198" s="260"/>
      <c r="BB198" s="260"/>
      <c r="BC198" s="260"/>
      <c r="BD198" s="260"/>
      <c r="BE198" s="260"/>
      <c r="BF198" s="260"/>
      <c r="BG198" s="260"/>
      <c r="BH198" s="260"/>
      <c r="BI198" s="260"/>
      <c r="BJ198" s="260"/>
      <c r="BK198" s="260"/>
      <c r="BL198" s="260"/>
      <c r="BM198" s="260"/>
      <c r="BN198" s="260"/>
      <c r="BO198" s="260"/>
      <c r="BP198" s="260"/>
      <c r="BQ198" s="260"/>
      <c r="BR198" s="260"/>
      <c r="BS198" s="260"/>
      <c r="BT198" s="260"/>
      <c r="BU198" s="260"/>
      <c r="BV198" s="260"/>
      <c r="BW198" s="260"/>
      <c r="BX198" s="260"/>
      <c r="BY198" s="260"/>
      <c r="BZ198" s="260"/>
      <c r="CA198" s="260"/>
      <c r="CB198" s="260"/>
      <c r="CC198" s="260"/>
      <c r="CD198" s="260"/>
      <c r="CE198" s="260"/>
      <c r="CF198" s="260"/>
      <c r="CG198" s="260"/>
      <c r="CH198" s="260"/>
      <c r="CI198" s="260"/>
      <c r="CJ198" s="260"/>
      <c r="CK198" s="260"/>
      <c r="CL198" s="260"/>
    </row>
    <row r="199" spans="7:90" s="172" customFormat="1" ht="39.950000000000003" customHeight="1" x14ac:dyDescent="0.2">
      <c r="G199" s="173"/>
      <c r="K199" s="166"/>
      <c r="L199" s="166"/>
      <c r="T199" s="174"/>
      <c r="U199" s="168"/>
      <c r="V199" s="260"/>
      <c r="W199" s="260"/>
      <c r="X199" s="260"/>
      <c r="Y199" s="260"/>
      <c r="Z199" s="260"/>
      <c r="AA199" s="260"/>
      <c r="AB199" s="260"/>
      <c r="AC199" s="260"/>
      <c r="AD199" s="260"/>
      <c r="AE199" s="260"/>
      <c r="AF199" s="260"/>
      <c r="AG199" s="260"/>
      <c r="AH199" s="260"/>
      <c r="AI199" s="260"/>
      <c r="AJ199" s="260"/>
      <c r="AK199" s="260"/>
      <c r="AL199" s="260"/>
      <c r="AM199" s="260"/>
      <c r="AN199" s="260"/>
      <c r="AO199" s="260"/>
      <c r="AP199" s="260"/>
      <c r="AQ199" s="260"/>
      <c r="AR199" s="260"/>
      <c r="AS199" s="260"/>
      <c r="AT199" s="260"/>
      <c r="AU199" s="260"/>
      <c r="AV199" s="260"/>
      <c r="AW199" s="260"/>
      <c r="AX199" s="260"/>
      <c r="AY199" s="260"/>
      <c r="AZ199" s="260"/>
      <c r="BA199" s="260"/>
      <c r="BB199" s="260"/>
      <c r="BC199" s="260"/>
      <c r="BD199" s="260"/>
      <c r="BE199" s="260"/>
      <c r="BF199" s="260"/>
      <c r="BG199" s="260"/>
      <c r="BH199" s="260"/>
      <c r="BI199" s="260"/>
      <c r="BJ199" s="260"/>
      <c r="BK199" s="260"/>
      <c r="BL199" s="260"/>
      <c r="BM199" s="260"/>
      <c r="BN199" s="260"/>
      <c r="BO199" s="260"/>
      <c r="BP199" s="260"/>
      <c r="BQ199" s="260"/>
      <c r="BR199" s="260"/>
      <c r="BS199" s="260"/>
      <c r="BT199" s="260"/>
      <c r="BU199" s="260"/>
      <c r="BV199" s="260"/>
      <c r="BW199" s="260"/>
      <c r="BX199" s="260"/>
      <c r="BY199" s="260"/>
      <c r="BZ199" s="260"/>
      <c r="CA199" s="260"/>
      <c r="CB199" s="260"/>
      <c r="CC199" s="260"/>
      <c r="CD199" s="260"/>
      <c r="CE199" s="260"/>
      <c r="CF199" s="260"/>
      <c r="CG199" s="260"/>
      <c r="CH199" s="260"/>
      <c r="CI199" s="260"/>
      <c r="CJ199" s="260"/>
      <c r="CK199" s="260"/>
      <c r="CL199" s="260"/>
    </row>
    <row r="200" spans="7:90" s="172" customFormat="1" ht="39.950000000000003" customHeight="1" x14ac:dyDescent="0.2">
      <c r="G200" s="173"/>
      <c r="K200" s="166"/>
      <c r="L200" s="166"/>
      <c r="T200" s="174"/>
      <c r="U200" s="168"/>
      <c r="V200" s="260"/>
      <c r="W200" s="260"/>
      <c r="X200" s="260"/>
      <c r="Y200" s="260"/>
      <c r="Z200" s="260"/>
      <c r="AA200" s="260"/>
      <c r="AB200" s="260"/>
      <c r="AC200" s="260"/>
      <c r="AD200" s="260"/>
      <c r="AE200" s="260"/>
      <c r="AF200" s="260"/>
      <c r="AG200" s="260"/>
      <c r="AH200" s="260"/>
      <c r="AI200" s="260"/>
      <c r="AJ200" s="260"/>
      <c r="AK200" s="260"/>
      <c r="AL200" s="260"/>
      <c r="AM200" s="260"/>
      <c r="AN200" s="260"/>
      <c r="AO200" s="260"/>
      <c r="AP200" s="260"/>
      <c r="AQ200" s="260"/>
      <c r="AR200" s="260"/>
      <c r="AS200" s="260"/>
      <c r="AT200" s="260"/>
      <c r="AU200" s="260"/>
      <c r="AV200" s="260"/>
      <c r="AW200" s="260"/>
      <c r="AX200" s="260"/>
      <c r="AY200" s="260"/>
      <c r="AZ200" s="260"/>
      <c r="BA200" s="260"/>
      <c r="BB200" s="260"/>
      <c r="BC200" s="260"/>
      <c r="BD200" s="260"/>
      <c r="BE200" s="260"/>
      <c r="BF200" s="260"/>
      <c r="BG200" s="260"/>
      <c r="BH200" s="260"/>
      <c r="BI200" s="260"/>
      <c r="BJ200" s="260"/>
      <c r="BK200" s="260"/>
      <c r="BL200" s="260"/>
      <c r="BM200" s="260"/>
      <c r="BN200" s="260"/>
      <c r="BO200" s="260"/>
      <c r="BP200" s="260"/>
      <c r="BQ200" s="260"/>
      <c r="BR200" s="260"/>
      <c r="BS200" s="260"/>
      <c r="BT200" s="260"/>
      <c r="BU200" s="260"/>
      <c r="BV200" s="260"/>
      <c r="BW200" s="260"/>
      <c r="BX200" s="260"/>
      <c r="BY200" s="260"/>
      <c r="BZ200" s="260"/>
      <c r="CA200" s="260"/>
      <c r="CB200" s="260"/>
      <c r="CC200" s="260"/>
      <c r="CD200" s="260"/>
      <c r="CE200" s="260"/>
      <c r="CF200" s="260"/>
      <c r="CG200" s="260"/>
      <c r="CH200" s="260"/>
      <c r="CI200" s="260"/>
      <c r="CJ200" s="260"/>
      <c r="CK200" s="260"/>
      <c r="CL200" s="260"/>
    </row>
    <row r="201" spans="7:90" s="172" customFormat="1" ht="39.950000000000003" customHeight="1" x14ac:dyDescent="0.2">
      <c r="G201" s="173"/>
      <c r="K201" s="166"/>
      <c r="L201" s="166"/>
      <c r="T201" s="174"/>
      <c r="U201" s="168"/>
      <c r="V201" s="260"/>
      <c r="W201" s="260"/>
      <c r="X201" s="260"/>
      <c r="Y201" s="260"/>
      <c r="Z201" s="260"/>
      <c r="AA201" s="260"/>
      <c r="AB201" s="260"/>
      <c r="AC201" s="260"/>
      <c r="AD201" s="260"/>
      <c r="AE201" s="260"/>
      <c r="AF201" s="260"/>
      <c r="AG201" s="260"/>
      <c r="AH201" s="260"/>
      <c r="AI201" s="260"/>
      <c r="AJ201" s="260"/>
      <c r="AK201" s="260"/>
      <c r="AL201" s="260"/>
      <c r="AM201" s="260"/>
      <c r="AN201" s="260"/>
      <c r="AO201" s="260"/>
      <c r="AP201" s="260"/>
      <c r="AQ201" s="260"/>
      <c r="AR201" s="260"/>
      <c r="AS201" s="260"/>
      <c r="AT201" s="260"/>
      <c r="AU201" s="260"/>
      <c r="AV201" s="260"/>
      <c r="AW201" s="260"/>
      <c r="AX201" s="260"/>
      <c r="AY201" s="260"/>
      <c r="AZ201" s="260"/>
      <c r="BA201" s="260"/>
      <c r="BB201" s="260"/>
      <c r="BC201" s="260"/>
      <c r="BD201" s="260"/>
      <c r="BE201" s="260"/>
      <c r="BF201" s="260"/>
      <c r="BG201" s="260"/>
      <c r="BH201" s="260"/>
      <c r="BI201" s="260"/>
      <c r="BJ201" s="260"/>
      <c r="BK201" s="260"/>
      <c r="BL201" s="260"/>
      <c r="BM201" s="260"/>
      <c r="BN201" s="260"/>
      <c r="BO201" s="260"/>
      <c r="BP201" s="260"/>
      <c r="BQ201" s="260"/>
      <c r="BR201" s="260"/>
      <c r="BS201" s="260"/>
      <c r="BT201" s="260"/>
      <c r="BU201" s="260"/>
      <c r="BV201" s="260"/>
      <c r="BW201" s="260"/>
      <c r="BX201" s="260"/>
      <c r="BY201" s="260"/>
      <c r="BZ201" s="260"/>
      <c r="CA201" s="260"/>
      <c r="CB201" s="260"/>
      <c r="CC201" s="260"/>
      <c r="CD201" s="260"/>
      <c r="CE201" s="260"/>
      <c r="CF201" s="260"/>
      <c r="CG201" s="260"/>
      <c r="CH201" s="260"/>
      <c r="CI201" s="260"/>
      <c r="CJ201" s="260"/>
      <c r="CK201" s="260"/>
      <c r="CL201" s="260"/>
    </row>
    <row r="202" spans="7:90" s="172" customFormat="1" ht="39.950000000000003" customHeight="1" x14ac:dyDescent="0.2">
      <c r="G202" s="173"/>
      <c r="K202" s="166"/>
      <c r="L202" s="166"/>
      <c r="T202" s="174"/>
      <c r="U202" s="168"/>
      <c r="V202" s="260"/>
      <c r="W202" s="260"/>
      <c r="X202" s="260"/>
      <c r="Y202" s="260"/>
      <c r="Z202" s="260"/>
      <c r="AA202" s="260"/>
      <c r="AB202" s="260"/>
      <c r="AC202" s="260"/>
      <c r="AD202" s="260"/>
      <c r="AE202" s="260"/>
      <c r="AF202" s="260"/>
      <c r="AG202" s="260"/>
      <c r="AH202" s="260"/>
      <c r="AI202" s="260"/>
      <c r="AJ202" s="260"/>
      <c r="AK202" s="260"/>
      <c r="AL202" s="260"/>
      <c r="AM202" s="260"/>
      <c r="AN202" s="260"/>
      <c r="AO202" s="260"/>
      <c r="AP202" s="260"/>
      <c r="AQ202" s="260"/>
      <c r="AR202" s="260"/>
      <c r="AS202" s="260"/>
      <c r="AT202" s="260"/>
      <c r="AU202" s="260"/>
      <c r="AV202" s="260"/>
      <c r="AW202" s="260"/>
      <c r="AX202" s="260"/>
      <c r="AY202" s="260"/>
      <c r="AZ202" s="260"/>
      <c r="BA202" s="260"/>
      <c r="BB202" s="260"/>
      <c r="BC202" s="260"/>
      <c r="BD202" s="260"/>
      <c r="BE202" s="260"/>
      <c r="BF202" s="260"/>
      <c r="BG202" s="260"/>
      <c r="BH202" s="260"/>
      <c r="BI202" s="260"/>
      <c r="BJ202" s="260"/>
      <c r="BK202" s="260"/>
      <c r="BL202" s="260"/>
      <c r="BM202" s="260"/>
      <c r="BN202" s="260"/>
      <c r="BO202" s="260"/>
      <c r="BP202" s="260"/>
      <c r="BQ202" s="260"/>
      <c r="BR202" s="260"/>
      <c r="BS202" s="260"/>
      <c r="BT202" s="260"/>
      <c r="BU202" s="260"/>
      <c r="BV202" s="260"/>
      <c r="BW202" s="260"/>
      <c r="BX202" s="260"/>
      <c r="BY202" s="260"/>
      <c r="BZ202" s="260"/>
      <c r="CA202" s="260"/>
      <c r="CB202" s="260"/>
      <c r="CC202" s="260"/>
      <c r="CD202" s="260"/>
      <c r="CE202" s="260"/>
      <c r="CF202" s="260"/>
      <c r="CG202" s="260"/>
      <c r="CH202" s="260"/>
      <c r="CI202" s="260"/>
      <c r="CJ202" s="260"/>
      <c r="CK202" s="260"/>
      <c r="CL202" s="260"/>
    </row>
    <row r="203" spans="7:90" s="172" customFormat="1" ht="39.950000000000003" customHeight="1" x14ac:dyDescent="0.2">
      <c r="G203" s="173"/>
      <c r="K203" s="166"/>
      <c r="L203" s="166"/>
      <c r="T203" s="174"/>
      <c r="U203" s="168"/>
      <c r="V203" s="260"/>
      <c r="W203" s="260"/>
      <c r="X203" s="260"/>
      <c r="Y203" s="260"/>
      <c r="Z203" s="260"/>
      <c r="AA203" s="260"/>
      <c r="AB203" s="260"/>
      <c r="AC203" s="260"/>
      <c r="AD203" s="260"/>
      <c r="AE203" s="260"/>
      <c r="AF203" s="260"/>
      <c r="AG203" s="260"/>
      <c r="AH203" s="260"/>
      <c r="AI203" s="260"/>
      <c r="AJ203" s="260"/>
      <c r="AK203" s="260"/>
      <c r="AL203" s="260"/>
      <c r="AM203" s="260"/>
      <c r="AN203" s="260"/>
      <c r="AO203" s="260"/>
      <c r="AP203" s="260"/>
      <c r="AQ203" s="260"/>
      <c r="AR203" s="260"/>
      <c r="AS203" s="260"/>
      <c r="AT203" s="260"/>
      <c r="AU203" s="260"/>
      <c r="AV203" s="260"/>
      <c r="AW203" s="260"/>
      <c r="AX203" s="260"/>
      <c r="AY203" s="260"/>
      <c r="AZ203" s="260"/>
      <c r="BA203" s="260"/>
      <c r="BB203" s="260"/>
      <c r="BC203" s="260"/>
      <c r="BD203" s="260"/>
      <c r="BE203" s="260"/>
      <c r="BF203" s="260"/>
      <c r="BG203" s="260"/>
      <c r="BH203" s="260"/>
      <c r="BI203" s="260"/>
      <c r="BJ203" s="260"/>
      <c r="BK203" s="260"/>
      <c r="BL203" s="260"/>
      <c r="BM203" s="260"/>
      <c r="BN203" s="260"/>
      <c r="BO203" s="260"/>
      <c r="BP203" s="260"/>
      <c r="BQ203" s="260"/>
      <c r="BR203" s="260"/>
      <c r="BS203" s="260"/>
      <c r="BT203" s="260"/>
      <c r="BU203" s="260"/>
      <c r="BV203" s="260"/>
      <c r="BW203" s="260"/>
      <c r="BX203" s="260"/>
      <c r="BY203" s="260"/>
      <c r="BZ203" s="260"/>
      <c r="CA203" s="260"/>
      <c r="CB203" s="260"/>
      <c r="CC203" s="260"/>
      <c r="CD203" s="260"/>
      <c r="CE203" s="260"/>
      <c r="CF203" s="260"/>
      <c r="CG203" s="260"/>
      <c r="CH203" s="260"/>
      <c r="CI203" s="260"/>
      <c r="CJ203" s="260"/>
      <c r="CK203" s="260"/>
      <c r="CL203" s="260"/>
    </row>
    <row r="204" spans="7:90" s="172" customFormat="1" ht="39.950000000000003" customHeight="1" x14ac:dyDescent="0.2">
      <c r="G204" s="173"/>
      <c r="K204" s="166"/>
      <c r="L204" s="166"/>
      <c r="T204" s="174"/>
      <c r="U204" s="168"/>
      <c r="V204" s="260"/>
      <c r="W204" s="260"/>
      <c r="X204" s="260"/>
      <c r="Y204" s="260"/>
      <c r="Z204" s="260"/>
      <c r="AA204" s="260"/>
      <c r="AB204" s="260"/>
      <c r="AC204" s="260"/>
      <c r="AD204" s="260"/>
      <c r="AE204" s="260"/>
      <c r="AF204" s="260"/>
      <c r="AG204" s="260"/>
      <c r="AH204" s="260"/>
      <c r="AI204" s="260"/>
      <c r="AJ204" s="260"/>
      <c r="AK204" s="260"/>
      <c r="AL204" s="260"/>
      <c r="AM204" s="260"/>
      <c r="AN204" s="260"/>
      <c r="AO204" s="260"/>
      <c r="AP204" s="260"/>
      <c r="AQ204" s="260"/>
      <c r="AR204" s="260"/>
      <c r="AS204" s="260"/>
      <c r="AT204" s="260"/>
      <c r="AU204" s="260"/>
      <c r="AV204" s="260"/>
      <c r="AW204" s="260"/>
      <c r="AX204" s="260"/>
      <c r="AY204" s="260"/>
      <c r="AZ204" s="260"/>
      <c r="BA204" s="260"/>
      <c r="BB204" s="260"/>
      <c r="BC204" s="260"/>
      <c r="BD204" s="260"/>
      <c r="BE204" s="260"/>
      <c r="BF204" s="260"/>
      <c r="BG204" s="260"/>
      <c r="BH204" s="260"/>
      <c r="BI204" s="260"/>
      <c r="BJ204" s="260"/>
      <c r="BK204" s="260"/>
      <c r="BL204" s="260"/>
      <c r="BM204" s="260"/>
      <c r="BN204" s="260"/>
      <c r="BO204" s="260"/>
      <c r="BP204" s="260"/>
      <c r="BQ204" s="260"/>
      <c r="BR204" s="260"/>
      <c r="BS204" s="260"/>
      <c r="BT204" s="260"/>
      <c r="BU204" s="260"/>
      <c r="BV204" s="260"/>
      <c r="BW204" s="260"/>
      <c r="BX204" s="260"/>
      <c r="BY204" s="260"/>
      <c r="BZ204" s="260"/>
      <c r="CA204" s="260"/>
      <c r="CB204" s="260"/>
      <c r="CC204" s="260"/>
      <c r="CD204" s="260"/>
      <c r="CE204" s="260"/>
      <c r="CF204" s="260"/>
      <c r="CG204" s="260"/>
      <c r="CH204" s="260"/>
      <c r="CI204" s="260"/>
      <c r="CJ204" s="260"/>
      <c r="CK204" s="260"/>
      <c r="CL204" s="260"/>
    </row>
    <row r="205" spans="7:90" s="172" customFormat="1" ht="39.950000000000003" customHeight="1" x14ac:dyDescent="0.2">
      <c r="G205" s="173"/>
      <c r="K205" s="166"/>
      <c r="L205" s="166"/>
      <c r="T205" s="174"/>
      <c r="U205" s="168"/>
      <c r="V205" s="260"/>
      <c r="W205" s="260"/>
      <c r="X205" s="260"/>
      <c r="Y205" s="260"/>
      <c r="Z205" s="260"/>
      <c r="AA205" s="260"/>
      <c r="AB205" s="260"/>
      <c r="AC205" s="260"/>
      <c r="AD205" s="260"/>
      <c r="AE205" s="260"/>
      <c r="AF205" s="260"/>
      <c r="AG205" s="260"/>
      <c r="AH205" s="260"/>
      <c r="AI205" s="260"/>
      <c r="AJ205" s="260"/>
      <c r="AK205" s="260"/>
      <c r="AL205" s="260"/>
      <c r="AM205" s="260"/>
      <c r="AN205" s="260"/>
      <c r="AO205" s="260"/>
      <c r="AP205" s="260"/>
      <c r="AQ205" s="260"/>
      <c r="AR205" s="260"/>
      <c r="AS205" s="260"/>
      <c r="AT205" s="260"/>
      <c r="AU205" s="260"/>
      <c r="AV205" s="260"/>
      <c r="AW205" s="260"/>
      <c r="AX205" s="260"/>
      <c r="AY205" s="260"/>
      <c r="AZ205" s="260"/>
      <c r="BA205" s="260"/>
      <c r="BB205" s="260"/>
      <c r="BC205" s="260"/>
      <c r="BD205" s="260"/>
      <c r="BE205" s="260"/>
      <c r="BF205" s="260"/>
      <c r="BG205" s="260"/>
      <c r="BH205" s="260"/>
      <c r="BI205" s="260"/>
      <c r="BJ205" s="260"/>
      <c r="BK205" s="260"/>
      <c r="BL205" s="260"/>
      <c r="BM205" s="260"/>
      <c r="BN205" s="260"/>
      <c r="BO205" s="260"/>
      <c r="BP205" s="260"/>
      <c r="BQ205" s="260"/>
      <c r="BR205" s="260"/>
      <c r="BS205" s="260"/>
      <c r="BT205" s="260"/>
      <c r="BU205" s="260"/>
      <c r="BV205" s="260"/>
      <c r="BW205" s="260"/>
      <c r="BX205" s="260"/>
      <c r="BY205" s="260"/>
      <c r="BZ205" s="260"/>
      <c r="CA205" s="260"/>
      <c r="CB205" s="260"/>
      <c r="CC205" s="260"/>
      <c r="CD205" s="260"/>
      <c r="CE205" s="260"/>
      <c r="CF205" s="260"/>
      <c r="CG205" s="260"/>
      <c r="CH205" s="260"/>
      <c r="CI205" s="260"/>
      <c r="CJ205" s="260"/>
      <c r="CK205" s="260"/>
      <c r="CL205" s="260"/>
    </row>
    <row r="206" spans="7:90" s="172" customFormat="1" ht="39.950000000000003" customHeight="1" x14ac:dyDescent="0.2">
      <c r="G206" s="173"/>
      <c r="K206" s="166"/>
      <c r="L206" s="166"/>
      <c r="T206" s="174"/>
      <c r="U206" s="168"/>
      <c r="V206" s="260"/>
      <c r="W206" s="260"/>
      <c r="X206" s="260"/>
      <c r="Y206" s="260"/>
      <c r="Z206" s="260"/>
      <c r="AA206" s="260"/>
      <c r="AB206" s="260"/>
      <c r="AC206" s="260"/>
      <c r="AD206" s="260"/>
      <c r="AE206" s="260"/>
      <c r="AF206" s="260"/>
      <c r="AG206" s="260"/>
      <c r="AH206" s="260"/>
      <c r="AI206" s="260"/>
      <c r="AJ206" s="260"/>
      <c r="AK206" s="260"/>
      <c r="AL206" s="260"/>
      <c r="AM206" s="260"/>
      <c r="AN206" s="260"/>
      <c r="AO206" s="260"/>
      <c r="AP206" s="260"/>
      <c r="AQ206" s="260"/>
      <c r="AR206" s="260"/>
      <c r="AS206" s="260"/>
      <c r="AT206" s="260"/>
      <c r="AU206" s="260"/>
      <c r="AV206" s="260"/>
      <c r="AW206" s="260"/>
      <c r="AX206" s="260"/>
      <c r="AY206" s="260"/>
      <c r="AZ206" s="260"/>
      <c r="BA206" s="260"/>
      <c r="BB206" s="260"/>
      <c r="BC206" s="260"/>
      <c r="BD206" s="260"/>
      <c r="BE206" s="260"/>
      <c r="BF206" s="260"/>
      <c r="BG206" s="260"/>
      <c r="BH206" s="260"/>
      <c r="BI206" s="260"/>
      <c r="BJ206" s="260"/>
      <c r="BK206" s="260"/>
      <c r="BL206" s="260"/>
      <c r="BM206" s="260"/>
      <c r="BN206" s="260"/>
      <c r="BO206" s="260"/>
      <c r="BP206" s="260"/>
      <c r="BQ206" s="260"/>
      <c r="BR206" s="260"/>
      <c r="BS206" s="260"/>
      <c r="BT206" s="260"/>
      <c r="BU206" s="260"/>
      <c r="BV206" s="260"/>
      <c r="BW206" s="260"/>
      <c r="BX206" s="260"/>
      <c r="BY206" s="260"/>
      <c r="BZ206" s="260"/>
      <c r="CA206" s="260"/>
      <c r="CB206" s="260"/>
      <c r="CC206" s="260"/>
      <c r="CD206" s="260"/>
      <c r="CE206" s="260"/>
      <c r="CF206" s="260"/>
      <c r="CG206" s="260"/>
      <c r="CH206" s="260"/>
      <c r="CI206" s="260"/>
      <c r="CJ206" s="260"/>
      <c r="CK206" s="260"/>
      <c r="CL206" s="260"/>
    </row>
    <row r="207" spans="7:90" s="172" customFormat="1" ht="39.950000000000003" customHeight="1" x14ac:dyDescent="0.2">
      <c r="G207" s="173"/>
      <c r="K207" s="166"/>
      <c r="L207" s="166"/>
      <c r="T207" s="174"/>
      <c r="U207" s="168"/>
      <c r="V207" s="260"/>
      <c r="W207" s="260"/>
      <c r="X207" s="260"/>
      <c r="Y207" s="260"/>
      <c r="Z207" s="260"/>
      <c r="AA207" s="260"/>
      <c r="AB207" s="260"/>
      <c r="AC207" s="260"/>
      <c r="AD207" s="260"/>
      <c r="AE207" s="260"/>
      <c r="AF207" s="260"/>
      <c r="AG207" s="260"/>
      <c r="AH207" s="260"/>
      <c r="AI207" s="260"/>
      <c r="AJ207" s="260"/>
      <c r="AK207" s="260"/>
      <c r="AL207" s="260"/>
      <c r="AM207" s="260"/>
      <c r="AN207" s="260"/>
      <c r="AO207" s="260"/>
      <c r="AP207" s="260"/>
      <c r="AQ207" s="260"/>
      <c r="AR207" s="260"/>
      <c r="AS207" s="260"/>
      <c r="AT207" s="260"/>
      <c r="AU207" s="260"/>
      <c r="AV207" s="260"/>
      <c r="AW207" s="260"/>
      <c r="AX207" s="260"/>
      <c r="AY207" s="260"/>
      <c r="AZ207" s="260"/>
      <c r="BA207" s="260"/>
      <c r="BB207" s="260"/>
      <c r="BC207" s="260"/>
      <c r="BD207" s="260"/>
      <c r="BE207" s="260"/>
      <c r="BF207" s="260"/>
      <c r="BG207" s="260"/>
      <c r="BH207" s="260"/>
      <c r="BI207" s="260"/>
      <c r="BJ207" s="260"/>
      <c r="BK207" s="260"/>
      <c r="BL207" s="260"/>
      <c r="BM207" s="260"/>
      <c r="BN207" s="260"/>
      <c r="BO207" s="260"/>
      <c r="BP207" s="260"/>
      <c r="BQ207" s="260"/>
      <c r="BR207" s="260"/>
      <c r="BS207" s="260"/>
      <c r="BT207" s="260"/>
      <c r="BU207" s="260"/>
      <c r="BV207" s="260"/>
      <c r="BW207" s="260"/>
      <c r="BX207" s="260"/>
      <c r="BY207" s="260"/>
      <c r="BZ207" s="260"/>
      <c r="CA207" s="260"/>
      <c r="CB207" s="260"/>
      <c r="CC207" s="260"/>
      <c r="CD207" s="260"/>
      <c r="CE207" s="260"/>
      <c r="CF207" s="260"/>
      <c r="CG207" s="260"/>
      <c r="CH207" s="260"/>
      <c r="CI207" s="260"/>
      <c r="CJ207" s="260"/>
      <c r="CK207" s="260"/>
      <c r="CL207" s="260"/>
    </row>
    <row r="208" spans="7:90" s="172" customFormat="1" ht="39.950000000000003" customHeight="1" x14ac:dyDescent="0.2">
      <c r="G208" s="173"/>
      <c r="K208" s="166"/>
      <c r="L208" s="166"/>
      <c r="T208" s="174"/>
      <c r="U208" s="168"/>
      <c r="V208" s="260"/>
      <c r="W208" s="260"/>
      <c r="X208" s="260"/>
      <c r="Y208" s="260"/>
      <c r="Z208" s="260"/>
      <c r="AA208" s="260"/>
      <c r="AB208" s="260"/>
      <c r="AC208" s="260"/>
      <c r="AD208" s="260"/>
      <c r="AE208" s="260"/>
      <c r="AF208" s="260"/>
      <c r="AG208" s="260"/>
      <c r="AH208" s="260"/>
      <c r="AI208" s="260"/>
      <c r="AJ208" s="260"/>
      <c r="AK208" s="260"/>
      <c r="AL208" s="260"/>
      <c r="AM208" s="260"/>
      <c r="AN208" s="260"/>
      <c r="AO208" s="260"/>
      <c r="AP208" s="260"/>
      <c r="AQ208" s="260"/>
      <c r="AR208" s="260"/>
      <c r="AS208" s="260"/>
      <c r="AT208" s="260"/>
      <c r="AU208" s="260"/>
      <c r="AV208" s="260"/>
      <c r="AW208" s="260"/>
      <c r="AX208" s="260"/>
      <c r="AY208" s="260"/>
      <c r="AZ208" s="260"/>
      <c r="BA208" s="260"/>
      <c r="BB208" s="260"/>
      <c r="BC208" s="260"/>
      <c r="BD208" s="260"/>
      <c r="BE208" s="260"/>
      <c r="BF208" s="260"/>
      <c r="BG208" s="260"/>
      <c r="BH208" s="260"/>
      <c r="BI208" s="260"/>
      <c r="BJ208" s="260"/>
      <c r="BK208" s="260"/>
      <c r="BL208" s="260"/>
      <c r="BM208" s="260"/>
      <c r="BN208" s="260"/>
      <c r="BO208" s="260"/>
      <c r="BP208" s="260"/>
      <c r="BQ208" s="260"/>
      <c r="BR208" s="260"/>
      <c r="BS208" s="260"/>
      <c r="BT208" s="260"/>
      <c r="BU208" s="260"/>
      <c r="BV208" s="260"/>
      <c r="BW208" s="260"/>
      <c r="BX208" s="260"/>
      <c r="BY208" s="260"/>
      <c r="BZ208" s="260"/>
      <c r="CA208" s="260"/>
      <c r="CB208" s="260"/>
      <c r="CC208" s="260"/>
      <c r="CD208" s="260"/>
      <c r="CE208" s="260"/>
      <c r="CF208" s="260"/>
      <c r="CG208" s="260"/>
      <c r="CH208" s="260"/>
      <c r="CI208" s="260"/>
      <c r="CJ208" s="260"/>
      <c r="CK208" s="260"/>
      <c r="CL208" s="260"/>
    </row>
    <row r="209" spans="7:90" s="172" customFormat="1" ht="39.950000000000003" customHeight="1" x14ac:dyDescent="0.2">
      <c r="G209" s="173"/>
      <c r="K209" s="166"/>
      <c r="L209" s="166"/>
      <c r="T209" s="174"/>
      <c r="U209" s="168"/>
      <c r="V209" s="260"/>
      <c r="W209" s="260"/>
      <c r="X209" s="260"/>
      <c r="Y209" s="260"/>
      <c r="Z209" s="260"/>
      <c r="AA209" s="260"/>
      <c r="AB209" s="260"/>
      <c r="AC209" s="260"/>
      <c r="AD209" s="260"/>
      <c r="AE209" s="260"/>
      <c r="AF209" s="260"/>
      <c r="AG209" s="260"/>
      <c r="AH209" s="260"/>
      <c r="AI209" s="260"/>
      <c r="AJ209" s="260"/>
      <c r="AK209" s="260"/>
      <c r="AL209" s="260"/>
      <c r="AM209" s="260"/>
      <c r="AN209" s="260"/>
      <c r="AO209" s="260"/>
      <c r="AP209" s="260"/>
      <c r="AQ209" s="260"/>
      <c r="AR209" s="260"/>
      <c r="AS209" s="260"/>
      <c r="AT209" s="260"/>
      <c r="AU209" s="260"/>
      <c r="AV209" s="260"/>
      <c r="AW209" s="260"/>
      <c r="AX209" s="260"/>
      <c r="AY209" s="260"/>
      <c r="AZ209" s="260"/>
      <c r="BA209" s="260"/>
      <c r="BB209" s="260"/>
      <c r="BC209" s="260"/>
      <c r="BD209" s="260"/>
      <c r="BE209" s="260"/>
      <c r="BF209" s="260"/>
      <c r="BG209" s="260"/>
      <c r="BH209" s="260"/>
      <c r="BI209" s="260"/>
      <c r="BJ209" s="260"/>
      <c r="BK209" s="260"/>
      <c r="BL209" s="260"/>
      <c r="BM209" s="260"/>
      <c r="BN209" s="260"/>
      <c r="BO209" s="260"/>
      <c r="BP209" s="260"/>
      <c r="BQ209" s="260"/>
      <c r="BR209" s="260"/>
      <c r="BS209" s="260"/>
      <c r="BT209" s="260"/>
      <c r="BU209" s="260"/>
      <c r="BV209" s="260"/>
      <c r="BW209" s="260"/>
      <c r="BX209" s="260"/>
      <c r="BY209" s="260"/>
      <c r="BZ209" s="260"/>
      <c r="CA209" s="260"/>
      <c r="CB209" s="260"/>
      <c r="CC209" s="260"/>
      <c r="CD209" s="260"/>
      <c r="CE209" s="260"/>
      <c r="CF209" s="260"/>
      <c r="CG209" s="260"/>
      <c r="CH209" s="260"/>
      <c r="CI209" s="260"/>
      <c r="CJ209" s="260"/>
      <c r="CK209" s="260"/>
      <c r="CL209" s="260"/>
    </row>
    <row r="210" spans="7:90" s="172" customFormat="1" ht="39.950000000000003" customHeight="1" x14ac:dyDescent="0.2">
      <c r="G210" s="173"/>
      <c r="K210" s="166"/>
      <c r="L210" s="166"/>
      <c r="T210" s="174"/>
      <c r="U210" s="168"/>
      <c r="V210" s="260"/>
      <c r="W210" s="260"/>
      <c r="X210" s="260"/>
      <c r="Y210" s="260"/>
      <c r="Z210" s="260"/>
      <c r="AA210" s="260"/>
      <c r="AB210" s="260"/>
      <c r="AC210" s="260"/>
      <c r="AD210" s="260"/>
      <c r="AE210" s="260"/>
      <c r="AF210" s="260"/>
      <c r="AG210" s="260"/>
      <c r="AH210" s="260"/>
      <c r="AI210" s="260"/>
      <c r="AJ210" s="260"/>
      <c r="AK210" s="260"/>
      <c r="AL210" s="260"/>
      <c r="AM210" s="260"/>
      <c r="AN210" s="260"/>
      <c r="AO210" s="260"/>
      <c r="AP210" s="260"/>
      <c r="AQ210" s="260"/>
      <c r="AR210" s="260"/>
      <c r="AS210" s="260"/>
      <c r="AT210" s="260"/>
      <c r="AU210" s="260"/>
      <c r="AV210" s="260"/>
      <c r="AW210" s="260"/>
      <c r="AX210" s="260"/>
      <c r="AY210" s="260"/>
      <c r="AZ210" s="260"/>
      <c r="BA210" s="260"/>
      <c r="BB210" s="260"/>
      <c r="BC210" s="260"/>
      <c r="BD210" s="260"/>
      <c r="BE210" s="260"/>
      <c r="BF210" s="260"/>
      <c r="BG210" s="260"/>
      <c r="BH210" s="260"/>
      <c r="BI210" s="260"/>
      <c r="BJ210" s="260"/>
      <c r="BK210" s="260"/>
      <c r="BL210" s="260"/>
      <c r="BM210" s="260"/>
      <c r="BN210" s="260"/>
      <c r="BO210" s="260"/>
      <c r="BP210" s="260"/>
      <c r="BQ210" s="260"/>
      <c r="BR210" s="260"/>
      <c r="BS210" s="260"/>
      <c r="BT210" s="260"/>
      <c r="BU210" s="260"/>
      <c r="BV210" s="260"/>
      <c r="BW210" s="260"/>
      <c r="BX210" s="260"/>
      <c r="BY210" s="260"/>
      <c r="BZ210" s="260"/>
      <c r="CA210" s="260"/>
      <c r="CB210" s="260"/>
      <c r="CC210" s="260"/>
      <c r="CD210" s="260"/>
      <c r="CE210" s="260"/>
      <c r="CF210" s="260"/>
      <c r="CG210" s="260"/>
      <c r="CH210" s="260"/>
      <c r="CI210" s="260"/>
      <c r="CJ210" s="260"/>
      <c r="CK210" s="260"/>
      <c r="CL210" s="260"/>
    </row>
    <row r="211" spans="7:90" s="172" customFormat="1" ht="39.950000000000003" customHeight="1" x14ac:dyDescent="0.2">
      <c r="G211" s="173"/>
      <c r="K211" s="166"/>
      <c r="L211" s="166"/>
      <c r="T211" s="174"/>
      <c r="U211" s="168"/>
      <c r="V211" s="260"/>
      <c r="W211" s="260"/>
      <c r="X211" s="260"/>
      <c r="Y211" s="260"/>
      <c r="Z211" s="260"/>
      <c r="AA211" s="260"/>
      <c r="AB211" s="260"/>
      <c r="AC211" s="260"/>
      <c r="AD211" s="260"/>
      <c r="AE211" s="260"/>
      <c r="AF211" s="260"/>
      <c r="AG211" s="260"/>
      <c r="AH211" s="260"/>
      <c r="AI211" s="260"/>
      <c r="AJ211" s="260"/>
      <c r="AK211" s="260"/>
      <c r="AL211" s="260"/>
      <c r="AM211" s="260"/>
      <c r="AN211" s="260"/>
      <c r="AO211" s="260"/>
      <c r="AP211" s="260"/>
      <c r="AQ211" s="260"/>
      <c r="AR211" s="260"/>
      <c r="AS211" s="260"/>
      <c r="AT211" s="260"/>
      <c r="AU211" s="260"/>
      <c r="AV211" s="260"/>
      <c r="AW211" s="260"/>
      <c r="AX211" s="260"/>
      <c r="AY211" s="260"/>
      <c r="AZ211" s="260"/>
      <c r="BA211" s="260"/>
      <c r="BB211" s="260"/>
      <c r="BC211" s="260"/>
      <c r="BD211" s="260"/>
      <c r="BE211" s="260"/>
      <c r="BF211" s="260"/>
      <c r="BG211" s="260"/>
      <c r="BH211" s="260"/>
      <c r="BI211" s="260"/>
      <c r="BJ211" s="260"/>
      <c r="BK211" s="260"/>
      <c r="BL211" s="260"/>
      <c r="BM211" s="260"/>
      <c r="BN211" s="260"/>
      <c r="BO211" s="260"/>
      <c r="BP211" s="260"/>
      <c r="BQ211" s="260"/>
      <c r="BR211" s="260"/>
      <c r="BS211" s="260"/>
      <c r="BT211" s="260"/>
      <c r="BU211" s="260"/>
      <c r="BV211" s="260"/>
      <c r="BW211" s="260"/>
      <c r="BX211" s="260"/>
      <c r="BY211" s="260"/>
      <c r="BZ211" s="260"/>
      <c r="CA211" s="260"/>
      <c r="CB211" s="260"/>
      <c r="CC211" s="260"/>
      <c r="CD211" s="260"/>
      <c r="CE211" s="260"/>
      <c r="CF211" s="260"/>
      <c r="CG211" s="260"/>
      <c r="CH211" s="260"/>
      <c r="CI211" s="260"/>
      <c r="CJ211" s="260"/>
      <c r="CK211" s="260"/>
      <c r="CL211" s="260"/>
    </row>
    <row r="212" spans="7:90" s="172" customFormat="1" ht="39.950000000000003" customHeight="1" x14ac:dyDescent="0.2">
      <c r="G212" s="173"/>
      <c r="K212" s="166"/>
      <c r="L212" s="166"/>
      <c r="T212" s="174"/>
      <c r="U212" s="168"/>
      <c r="V212" s="260"/>
      <c r="W212" s="260"/>
      <c r="X212" s="260"/>
      <c r="Y212" s="260"/>
      <c r="Z212" s="260"/>
      <c r="AA212" s="260"/>
      <c r="AB212" s="260"/>
      <c r="AC212" s="260"/>
      <c r="AD212" s="260"/>
      <c r="AE212" s="260"/>
      <c r="AF212" s="260"/>
      <c r="AG212" s="260"/>
      <c r="AH212" s="260"/>
      <c r="AI212" s="260"/>
      <c r="AJ212" s="260"/>
      <c r="AK212" s="260"/>
      <c r="AL212" s="260"/>
      <c r="AM212" s="260"/>
      <c r="AN212" s="260"/>
      <c r="AO212" s="260"/>
      <c r="AP212" s="260"/>
      <c r="AQ212" s="260"/>
      <c r="AR212" s="260"/>
      <c r="AS212" s="260"/>
      <c r="AT212" s="260"/>
      <c r="AU212" s="260"/>
      <c r="AV212" s="260"/>
      <c r="AW212" s="260"/>
      <c r="AX212" s="260"/>
      <c r="AY212" s="260"/>
      <c r="AZ212" s="260"/>
      <c r="BA212" s="260"/>
      <c r="BB212" s="260"/>
      <c r="BC212" s="260"/>
      <c r="BD212" s="260"/>
      <c r="BE212" s="260"/>
      <c r="BF212" s="260"/>
      <c r="BG212" s="260"/>
      <c r="BH212" s="260"/>
      <c r="BI212" s="260"/>
      <c r="BJ212" s="260"/>
      <c r="BK212" s="260"/>
      <c r="BL212" s="260"/>
      <c r="BM212" s="260"/>
      <c r="BN212" s="260"/>
      <c r="BO212" s="260"/>
      <c r="BP212" s="260"/>
      <c r="BQ212" s="260"/>
      <c r="BR212" s="260"/>
      <c r="BS212" s="260"/>
      <c r="BT212" s="260"/>
      <c r="BU212" s="260"/>
      <c r="BV212" s="260"/>
      <c r="BW212" s="260"/>
      <c r="BX212" s="260"/>
      <c r="BY212" s="260"/>
      <c r="BZ212" s="260"/>
      <c r="CA212" s="260"/>
      <c r="CB212" s="260"/>
      <c r="CC212" s="260"/>
      <c r="CD212" s="260"/>
      <c r="CE212" s="260"/>
      <c r="CF212" s="260"/>
      <c r="CG212" s="260"/>
      <c r="CH212" s="260"/>
      <c r="CI212" s="260"/>
      <c r="CJ212" s="260"/>
      <c r="CK212" s="260"/>
      <c r="CL212" s="260"/>
    </row>
    <row r="213" spans="7:90" s="172" customFormat="1" ht="39.950000000000003" customHeight="1" x14ac:dyDescent="0.2">
      <c r="G213" s="173"/>
      <c r="K213" s="166"/>
      <c r="L213" s="166"/>
      <c r="T213" s="174"/>
      <c r="U213" s="168"/>
      <c r="V213" s="260"/>
      <c r="W213" s="260"/>
      <c r="X213" s="260"/>
      <c r="Y213" s="260"/>
      <c r="Z213" s="260"/>
      <c r="AA213" s="260"/>
      <c r="AB213" s="260"/>
      <c r="AC213" s="260"/>
      <c r="AD213" s="260"/>
      <c r="AE213" s="260"/>
      <c r="AF213" s="260"/>
      <c r="AG213" s="260"/>
      <c r="AH213" s="260"/>
      <c r="AI213" s="260"/>
      <c r="AJ213" s="260"/>
      <c r="AK213" s="260"/>
      <c r="AL213" s="260"/>
      <c r="AM213" s="260"/>
      <c r="AN213" s="260"/>
      <c r="AO213" s="260"/>
      <c r="AP213" s="260"/>
      <c r="AQ213" s="260"/>
      <c r="AR213" s="260"/>
      <c r="AS213" s="260"/>
      <c r="AT213" s="260"/>
      <c r="AU213" s="260"/>
      <c r="AV213" s="260"/>
      <c r="AW213" s="260"/>
      <c r="AX213" s="260"/>
      <c r="AY213" s="260"/>
      <c r="AZ213" s="260"/>
      <c r="BA213" s="260"/>
      <c r="BB213" s="260"/>
      <c r="BC213" s="260"/>
      <c r="BD213" s="260"/>
      <c r="BE213" s="260"/>
      <c r="BF213" s="260"/>
      <c r="BG213" s="260"/>
      <c r="BH213" s="260"/>
      <c r="BI213" s="260"/>
      <c r="BJ213" s="260"/>
      <c r="BK213" s="260"/>
      <c r="BL213" s="260"/>
      <c r="BM213" s="260"/>
      <c r="BN213" s="260"/>
      <c r="BO213" s="260"/>
      <c r="BP213" s="260"/>
      <c r="BQ213" s="260"/>
      <c r="BR213" s="260"/>
      <c r="BS213" s="260"/>
      <c r="BT213" s="260"/>
      <c r="BU213" s="260"/>
      <c r="BV213" s="260"/>
      <c r="BW213" s="260"/>
      <c r="BX213" s="260"/>
      <c r="BY213" s="260"/>
      <c r="BZ213" s="260"/>
      <c r="CA213" s="260"/>
      <c r="CB213" s="260"/>
      <c r="CC213" s="260"/>
      <c r="CD213" s="260"/>
      <c r="CE213" s="260"/>
      <c r="CF213" s="260"/>
      <c r="CG213" s="260"/>
      <c r="CH213" s="260"/>
      <c r="CI213" s="260"/>
      <c r="CJ213" s="260"/>
      <c r="CK213" s="260"/>
      <c r="CL213" s="260"/>
    </row>
    <row r="214" spans="7:90" s="172" customFormat="1" ht="39.950000000000003" customHeight="1" x14ac:dyDescent="0.2">
      <c r="G214" s="173"/>
      <c r="K214" s="166"/>
      <c r="L214" s="166"/>
      <c r="T214" s="174"/>
      <c r="U214" s="168"/>
      <c r="V214" s="260"/>
      <c r="W214" s="260"/>
      <c r="X214" s="260"/>
      <c r="Y214" s="260"/>
      <c r="Z214" s="260"/>
      <c r="AA214" s="260"/>
      <c r="AB214" s="260"/>
      <c r="AC214" s="260"/>
      <c r="AD214" s="260"/>
      <c r="AE214" s="260"/>
      <c r="AF214" s="260"/>
      <c r="AG214" s="260"/>
      <c r="AH214" s="260"/>
      <c r="AI214" s="260"/>
      <c r="AJ214" s="260"/>
      <c r="AK214" s="260"/>
      <c r="AL214" s="260"/>
      <c r="AM214" s="260"/>
      <c r="AN214" s="260"/>
      <c r="AO214" s="260"/>
      <c r="AP214" s="260"/>
      <c r="AQ214" s="260"/>
      <c r="AR214" s="260"/>
      <c r="AS214" s="260"/>
      <c r="AT214" s="260"/>
      <c r="AU214" s="260"/>
      <c r="AV214" s="260"/>
      <c r="AW214" s="260"/>
      <c r="AX214" s="260"/>
      <c r="AY214" s="260"/>
      <c r="AZ214" s="260"/>
      <c r="BA214" s="260"/>
      <c r="BB214" s="260"/>
      <c r="BC214" s="260"/>
      <c r="BD214" s="260"/>
      <c r="BE214" s="260"/>
      <c r="BF214" s="260"/>
      <c r="BG214" s="260"/>
      <c r="BH214" s="260"/>
      <c r="BI214" s="260"/>
      <c r="BJ214" s="260"/>
      <c r="BK214" s="260"/>
      <c r="BL214" s="260"/>
      <c r="BM214" s="260"/>
      <c r="BN214" s="260"/>
      <c r="BO214" s="260"/>
      <c r="BP214" s="260"/>
      <c r="BQ214" s="260"/>
      <c r="BR214" s="260"/>
      <c r="BS214" s="260"/>
      <c r="BT214" s="260"/>
      <c r="BU214" s="260"/>
      <c r="BV214" s="260"/>
      <c r="BW214" s="260"/>
      <c r="BX214" s="260"/>
      <c r="BY214" s="260"/>
      <c r="BZ214" s="260"/>
      <c r="CA214" s="260"/>
      <c r="CB214" s="260"/>
      <c r="CC214" s="260"/>
      <c r="CD214" s="260"/>
      <c r="CE214" s="260"/>
      <c r="CF214" s="260"/>
      <c r="CG214" s="260"/>
      <c r="CH214" s="260"/>
      <c r="CI214" s="260"/>
      <c r="CJ214" s="260"/>
      <c r="CK214" s="260"/>
      <c r="CL214" s="260"/>
    </row>
    <row r="215" spans="7:90" s="172" customFormat="1" ht="39.950000000000003" customHeight="1" x14ac:dyDescent="0.2">
      <c r="G215" s="173"/>
      <c r="K215" s="166"/>
      <c r="L215" s="166"/>
      <c r="T215" s="174"/>
      <c r="U215" s="168"/>
      <c r="V215" s="260"/>
      <c r="W215" s="260"/>
      <c r="X215" s="260"/>
      <c r="Y215" s="260"/>
      <c r="Z215" s="260"/>
      <c r="AA215" s="260"/>
      <c r="AB215" s="260"/>
      <c r="AC215" s="260"/>
      <c r="AD215" s="260"/>
      <c r="AE215" s="260"/>
      <c r="AF215" s="260"/>
      <c r="AG215" s="260"/>
      <c r="AH215" s="260"/>
      <c r="AI215" s="260"/>
      <c r="AJ215" s="260"/>
      <c r="AK215" s="260"/>
      <c r="AL215" s="260"/>
      <c r="AM215" s="260"/>
      <c r="AN215" s="260"/>
      <c r="AO215" s="260"/>
      <c r="AP215" s="260"/>
      <c r="AQ215" s="260"/>
      <c r="AR215" s="260"/>
      <c r="AS215" s="260"/>
      <c r="AT215" s="260"/>
      <c r="AU215" s="260"/>
      <c r="AV215" s="260"/>
      <c r="AW215" s="260"/>
      <c r="AX215" s="260"/>
      <c r="AY215" s="260"/>
      <c r="AZ215" s="260"/>
      <c r="BA215" s="260"/>
      <c r="BB215" s="260"/>
      <c r="BC215" s="260"/>
      <c r="BD215" s="260"/>
      <c r="BE215" s="260"/>
      <c r="BF215" s="260"/>
      <c r="BG215" s="260"/>
      <c r="BH215" s="260"/>
      <c r="BI215" s="260"/>
      <c r="BJ215" s="260"/>
      <c r="BK215" s="260"/>
      <c r="BL215" s="260"/>
      <c r="BM215" s="260"/>
      <c r="BN215" s="260"/>
      <c r="BO215" s="260"/>
      <c r="BP215" s="260"/>
      <c r="BQ215" s="260"/>
      <c r="BR215" s="260"/>
      <c r="BS215" s="260"/>
      <c r="BT215" s="260"/>
      <c r="BU215" s="260"/>
      <c r="BV215" s="260"/>
      <c r="BW215" s="260"/>
      <c r="BX215" s="260"/>
      <c r="BY215" s="260"/>
      <c r="BZ215" s="260"/>
      <c r="CA215" s="260"/>
      <c r="CB215" s="260"/>
      <c r="CC215" s="260"/>
      <c r="CD215" s="260"/>
      <c r="CE215" s="260"/>
      <c r="CF215" s="260"/>
      <c r="CG215" s="260"/>
      <c r="CH215" s="260"/>
      <c r="CI215" s="260"/>
      <c r="CJ215" s="260"/>
      <c r="CK215" s="260"/>
      <c r="CL215" s="260"/>
    </row>
    <row r="216" spans="7:90" s="172" customFormat="1" ht="39.950000000000003" customHeight="1" x14ac:dyDescent="0.2">
      <c r="G216" s="173"/>
      <c r="K216" s="166"/>
      <c r="L216" s="166"/>
      <c r="T216" s="174"/>
      <c r="U216" s="168"/>
      <c r="V216" s="260"/>
      <c r="W216" s="260"/>
      <c r="X216" s="260"/>
      <c r="Y216" s="260"/>
      <c r="Z216" s="260"/>
      <c r="AA216" s="260"/>
      <c r="AB216" s="260"/>
      <c r="AC216" s="260"/>
      <c r="AD216" s="260"/>
      <c r="AE216" s="260"/>
      <c r="AF216" s="260"/>
      <c r="AG216" s="260"/>
      <c r="AH216" s="260"/>
      <c r="AI216" s="260"/>
      <c r="AJ216" s="260"/>
      <c r="AK216" s="260"/>
      <c r="AL216" s="260"/>
      <c r="AM216" s="260"/>
      <c r="AN216" s="260"/>
      <c r="AO216" s="260"/>
      <c r="AP216" s="260"/>
      <c r="AQ216" s="260"/>
      <c r="AR216" s="260"/>
      <c r="AS216" s="260"/>
      <c r="AT216" s="260"/>
      <c r="AU216" s="260"/>
      <c r="AV216" s="260"/>
      <c r="AW216" s="260"/>
      <c r="AX216" s="260"/>
      <c r="AY216" s="260"/>
      <c r="AZ216" s="260"/>
      <c r="BA216" s="260"/>
      <c r="BB216" s="260"/>
      <c r="BC216" s="260"/>
      <c r="BD216" s="260"/>
      <c r="BE216" s="260"/>
      <c r="BF216" s="260"/>
      <c r="BG216" s="260"/>
      <c r="BH216" s="260"/>
      <c r="BI216" s="260"/>
      <c r="BJ216" s="260"/>
      <c r="BK216" s="260"/>
      <c r="BL216" s="260"/>
      <c r="BM216" s="260"/>
      <c r="BN216" s="260"/>
      <c r="BO216" s="260"/>
      <c r="BP216" s="260"/>
      <c r="BQ216" s="260"/>
      <c r="BR216" s="260"/>
      <c r="BS216" s="260"/>
      <c r="BT216" s="260"/>
      <c r="BU216" s="260"/>
      <c r="BV216" s="260"/>
      <c r="BW216" s="260"/>
      <c r="BX216" s="260"/>
      <c r="BY216" s="260"/>
      <c r="BZ216" s="260"/>
      <c r="CA216" s="260"/>
      <c r="CB216" s="260"/>
      <c r="CC216" s="260"/>
      <c r="CD216" s="260"/>
      <c r="CE216" s="260"/>
      <c r="CF216" s="260"/>
      <c r="CG216" s="260"/>
      <c r="CH216" s="260"/>
      <c r="CI216" s="260"/>
      <c r="CJ216" s="260"/>
      <c r="CK216" s="260"/>
      <c r="CL216" s="260"/>
    </row>
    <row r="217" spans="7:90" s="172" customFormat="1" ht="39.950000000000003" customHeight="1" x14ac:dyDescent="0.2">
      <c r="G217" s="173"/>
      <c r="K217" s="166"/>
      <c r="L217" s="166"/>
      <c r="T217" s="174"/>
      <c r="U217" s="168"/>
      <c r="V217" s="260"/>
      <c r="W217" s="260"/>
      <c r="X217" s="260"/>
      <c r="Y217" s="260"/>
      <c r="Z217" s="260"/>
      <c r="AA217" s="260"/>
      <c r="AB217" s="260"/>
      <c r="AC217" s="260"/>
      <c r="AD217" s="260"/>
      <c r="AE217" s="260"/>
      <c r="AF217" s="260"/>
      <c r="AG217" s="260"/>
      <c r="AH217" s="260"/>
      <c r="AI217" s="260"/>
      <c r="AJ217" s="260"/>
      <c r="AK217" s="260"/>
      <c r="AL217" s="260"/>
      <c r="AM217" s="260"/>
      <c r="AN217" s="260"/>
      <c r="AO217" s="260"/>
      <c r="AP217" s="260"/>
      <c r="AQ217" s="260"/>
      <c r="AR217" s="260"/>
      <c r="AS217" s="260"/>
      <c r="AT217" s="260"/>
      <c r="AU217" s="260"/>
      <c r="AV217" s="260"/>
      <c r="AW217" s="260"/>
      <c r="AX217" s="260"/>
      <c r="AY217" s="260"/>
      <c r="AZ217" s="260"/>
      <c r="BA217" s="260"/>
      <c r="BB217" s="260"/>
      <c r="BC217" s="260"/>
      <c r="BD217" s="260"/>
      <c r="BE217" s="260"/>
      <c r="BF217" s="260"/>
      <c r="BG217" s="260"/>
      <c r="BH217" s="260"/>
      <c r="BI217" s="260"/>
      <c r="BJ217" s="260"/>
      <c r="BK217" s="260"/>
      <c r="BL217" s="260"/>
      <c r="BM217" s="260"/>
      <c r="BN217" s="260"/>
      <c r="BO217" s="260"/>
      <c r="BP217" s="260"/>
      <c r="BQ217" s="260"/>
      <c r="BR217" s="260"/>
      <c r="BS217" s="260"/>
      <c r="BT217" s="260"/>
      <c r="BU217" s="260"/>
      <c r="BV217" s="260"/>
      <c r="BW217" s="260"/>
      <c r="BX217" s="260"/>
      <c r="BY217" s="260"/>
      <c r="BZ217" s="260"/>
      <c r="CA217" s="260"/>
      <c r="CB217" s="260"/>
      <c r="CC217" s="260"/>
      <c r="CD217" s="260"/>
      <c r="CE217" s="260"/>
      <c r="CF217" s="260"/>
      <c r="CG217" s="260"/>
      <c r="CH217" s="260"/>
      <c r="CI217" s="260"/>
      <c r="CJ217" s="260"/>
      <c r="CK217" s="260"/>
      <c r="CL217" s="260"/>
    </row>
    <row r="218" spans="7:90" s="172" customFormat="1" ht="39.950000000000003" customHeight="1" x14ac:dyDescent="0.2">
      <c r="G218" s="173"/>
      <c r="K218" s="166"/>
      <c r="L218" s="166"/>
      <c r="T218" s="174"/>
      <c r="U218" s="168"/>
      <c r="V218" s="260"/>
      <c r="W218" s="260"/>
      <c r="X218" s="260"/>
      <c r="Y218" s="260"/>
      <c r="Z218" s="260"/>
      <c r="AA218" s="260"/>
      <c r="AB218" s="260"/>
      <c r="AC218" s="260"/>
      <c r="AD218" s="260"/>
      <c r="AE218" s="260"/>
      <c r="AF218" s="260"/>
      <c r="AG218" s="260"/>
      <c r="AH218" s="260"/>
      <c r="AI218" s="260"/>
      <c r="AJ218" s="260"/>
      <c r="AK218" s="260"/>
      <c r="AL218" s="260"/>
      <c r="AM218" s="260"/>
      <c r="AN218" s="260"/>
      <c r="AO218" s="260"/>
      <c r="AP218" s="260"/>
      <c r="AQ218" s="260"/>
      <c r="AR218" s="260"/>
      <c r="AS218" s="260"/>
      <c r="AT218" s="260"/>
      <c r="AU218" s="260"/>
      <c r="AV218" s="260"/>
      <c r="AW218" s="260"/>
      <c r="AX218" s="260"/>
      <c r="AY218" s="260"/>
      <c r="AZ218" s="260"/>
      <c r="BA218" s="260"/>
      <c r="BB218" s="260"/>
      <c r="BC218" s="260"/>
      <c r="BD218" s="260"/>
      <c r="BE218" s="260"/>
      <c r="BF218" s="260"/>
      <c r="BG218" s="260"/>
      <c r="BH218" s="260"/>
      <c r="BI218" s="260"/>
      <c r="BJ218" s="260"/>
      <c r="BK218" s="260"/>
      <c r="BL218" s="260"/>
      <c r="BM218" s="260"/>
      <c r="BN218" s="260"/>
      <c r="BO218" s="260"/>
      <c r="BP218" s="260"/>
      <c r="BQ218" s="260"/>
      <c r="BR218" s="260"/>
      <c r="BS218" s="260"/>
      <c r="BT218" s="260"/>
      <c r="BU218" s="260"/>
      <c r="BV218" s="260"/>
      <c r="BW218" s="260"/>
      <c r="BX218" s="260"/>
      <c r="BY218" s="260"/>
      <c r="BZ218" s="260"/>
      <c r="CA218" s="260"/>
      <c r="CB218" s="260"/>
      <c r="CC218" s="260"/>
      <c r="CD218" s="260"/>
      <c r="CE218" s="260"/>
      <c r="CF218" s="260"/>
      <c r="CG218" s="260"/>
      <c r="CH218" s="260"/>
      <c r="CI218" s="260"/>
      <c r="CJ218" s="260"/>
      <c r="CK218" s="260"/>
      <c r="CL218" s="260"/>
    </row>
    <row r="219" spans="7:90" s="172" customFormat="1" ht="39.950000000000003" customHeight="1" x14ac:dyDescent="0.2">
      <c r="G219" s="173"/>
      <c r="K219" s="166"/>
      <c r="L219" s="166"/>
      <c r="T219" s="174"/>
      <c r="U219" s="168"/>
      <c r="V219" s="260"/>
      <c r="W219" s="260"/>
      <c r="X219" s="260"/>
      <c r="Y219" s="260"/>
      <c r="Z219" s="260"/>
      <c r="AA219" s="260"/>
      <c r="AB219" s="260"/>
      <c r="AC219" s="260"/>
      <c r="AD219" s="260"/>
      <c r="AE219" s="260"/>
      <c r="AF219" s="260"/>
      <c r="AG219" s="260"/>
      <c r="AH219" s="260"/>
      <c r="AI219" s="260"/>
      <c r="AJ219" s="260"/>
      <c r="AK219" s="260"/>
      <c r="AL219" s="260"/>
      <c r="AM219" s="260"/>
      <c r="AN219" s="260"/>
      <c r="AO219" s="260"/>
      <c r="AP219" s="260"/>
      <c r="AQ219" s="260"/>
      <c r="AR219" s="260"/>
      <c r="AS219" s="260"/>
      <c r="AT219" s="260"/>
      <c r="AU219" s="260"/>
      <c r="AV219" s="260"/>
      <c r="AW219" s="260"/>
      <c r="AX219" s="260"/>
      <c r="AY219" s="260"/>
      <c r="AZ219" s="260"/>
      <c r="BA219" s="260"/>
      <c r="BB219" s="260"/>
      <c r="BC219" s="260"/>
      <c r="BD219" s="260"/>
      <c r="BE219" s="260"/>
      <c r="BF219" s="260"/>
      <c r="BG219" s="260"/>
      <c r="BH219" s="260"/>
      <c r="BI219" s="260"/>
      <c r="BJ219" s="260"/>
      <c r="BK219" s="260"/>
      <c r="BL219" s="260"/>
      <c r="BM219" s="260"/>
      <c r="BN219" s="260"/>
      <c r="BO219" s="260"/>
      <c r="BP219" s="260"/>
      <c r="BQ219" s="260"/>
      <c r="BR219" s="260"/>
      <c r="BS219" s="260"/>
      <c r="BT219" s="260"/>
      <c r="BU219" s="260"/>
      <c r="BV219" s="260"/>
      <c r="BW219" s="260"/>
      <c r="BX219" s="260"/>
      <c r="BY219" s="260"/>
      <c r="BZ219" s="260"/>
      <c r="CA219" s="260"/>
      <c r="CB219" s="260"/>
      <c r="CC219" s="260"/>
      <c r="CD219" s="260"/>
      <c r="CE219" s="260"/>
      <c r="CF219" s="260"/>
      <c r="CG219" s="260"/>
      <c r="CH219" s="260"/>
      <c r="CI219" s="260"/>
      <c r="CJ219" s="260"/>
      <c r="CK219" s="260"/>
      <c r="CL219" s="260"/>
    </row>
    <row r="220" spans="7:90" s="172" customFormat="1" ht="39.950000000000003" customHeight="1" x14ac:dyDescent="0.2">
      <c r="G220" s="173"/>
      <c r="K220" s="166"/>
      <c r="L220" s="166"/>
      <c r="T220" s="174"/>
      <c r="U220" s="168"/>
      <c r="V220" s="260"/>
      <c r="W220" s="260"/>
      <c r="X220" s="260"/>
      <c r="Y220" s="260"/>
      <c r="Z220" s="260"/>
      <c r="AA220" s="260"/>
      <c r="AB220" s="260"/>
      <c r="AC220" s="260"/>
      <c r="AD220" s="260"/>
      <c r="AE220" s="260"/>
      <c r="AF220" s="260"/>
      <c r="AG220" s="260"/>
      <c r="AH220" s="260"/>
      <c r="AI220" s="260"/>
      <c r="AJ220" s="260"/>
      <c r="AK220" s="260"/>
      <c r="AL220" s="260"/>
      <c r="AM220" s="260"/>
      <c r="AN220" s="260"/>
      <c r="AO220" s="260"/>
      <c r="AP220" s="260"/>
      <c r="AQ220" s="260"/>
      <c r="AR220" s="260"/>
      <c r="AS220" s="260"/>
      <c r="AT220" s="260"/>
      <c r="AU220" s="260"/>
      <c r="AV220" s="260"/>
      <c r="AW220" s="260"/>
      <c r="AX220" s="260"/>
      <c r="AY220" s="260"/>
      <c r="AZ220" s="260"/>
      <c r="BA220" s="260"/>
      <c r="BB220" s="260"/>
      <c r="BC220" s="260"/>
      <c r="BD220" s="260"/>
      <c r="BE220" s="260"/>
      <c r="BF220" s="260"/>
      <c r="BG220" s="260"/>
      <c r="BH220" s="260"/>
      <c r="BI220" s="260"/>
      <c r="BJ220" s="260"/>
      <c r="BK220" s="260"/>
      <c r="BL220" s="260"/>
      <c r="BM220" s="260"/>
      <c r="BN220" s="260"/>
      <c r="BO220" s="260"/>
      <c r="BP220" s="260"/>
      <c r="BQ220" s="260"/>
      <c r="BR220" s="260"/>
      <c r="BS220" s="260"/>
      <c r="BT220" s="260"/>
      <c r="BU220" s="260"/>
      <c r="BV220" s="260"/>
      <c r="BW220" s="260"/>
      <c r="BX220" s="260"/>
      <c r="BY220" s="260"/>
      <c r="BZ220" s="260"/>
      <c r="CA220" s="260"/>
      <c r="CB220" s="260"/>
      <c r="CC220" s="260"/>
      <c r="CD220" s="260"/>
      <c r="CE220" s="260"/>
      <c r="CF220" s="260"/>
      <c r="CG220" s="260"/>
      <c r="CH220" s="260"/>
      <c r="CI220" s="260"/>
      <c r="CJ220" s="260"/>
      <c r="CK220" s="260"/>
      <c r="CL220" s="260"/>
    </row>
    <row r="221" spans="7:90" s="172" customFormat="1" ht="39.950000000000003" customHeight="1" x14ac:dyDescent="0.2">
      <c r="G221" s="173"/>
      <c r="K221" s="166"/>
      <c r="L221" s="166"/>
      <c r="T221" s="174"/>
      <c r="U221" s="168"/>
      <c r="V221" s="260"/>
      <c r="W221" s="260"/>
      <c r="X221" s="260"/>
      <c r="Y221" s="260"/>
      <c r="Z221" s="260"/>
      <c r="AA221" s="260"/>
      <c r="AB221" s="260"/>
      <c r="AC221" s="260"/>
      <c r="AD221" s="260"/>
      <c r="AE221" s="260"/>
      <c r="AF221" s="260"/>
      <c r="AG221" s="260"/>
      <c r="AH221" s="260"/>
      <c r="AI221" s="260"/>
      <c r="AJ221" s="260"/>
      <c r="AK221" s="260"/>
      <c r="AL221" s="260"/>
      <c r="AM221" s="260"/>
      <c r="AN221" s="260"/>
      <c r="AO221" s="260"/>
      <c r="AP221" s="260"/>
      <c r="AQ221" s="260"/>
      <c r="AR221" s="260"/>
      <c r="AS221" s="260"/>
      <c r="AT221" s="260"/>
      <c r="AU221" s="260"/>
      <c r="AV221" s="260"/>
      <c r="AW221" s="260"/>
      <c r="AX221" s="260"/>
      <c r="AY221" s="260"/>
      <c r="AZ221" s="260"/>
      <c r="BA221" s="260"/>
      <c r="BB221" s="260"/>
      <c r="BC221" s="260"/>
      <c r="BD221" s="260"/>
      <c r="BE221" s="260"/>
      <c r="BF221" s="260"/>
      <c r="BG221" s="260"/>
      <c r="BH221" s="260"/>
      <c r="BI221" s="260"/>
      <c r="BJ221" s="260"/>
      <c r="BK221" s="260"/>
      <c r="BL221" s="260"/>
      <c r="BM221" s="260"/>
      <c r="BN221" s="260"/>
      <c r="BO221" s="260"/>
      <c r="BP221" s="260"/>
      <c r="BQ221" s="260"/>
      <c r="BR221" s="260"/>
      <c r="BS221" s="260"/>
      <c r="BT221" s="260"/>
      <c r="BU221" s="260"/>
      <c r="BV221" s="260"/>
      <c r="BW221" s="260"/>
      <c r="BX221" s="260"/>
      <c r="BY221" s="260"/>
      <c r="BZ221" s="260"/>
      <c r="CA221" s="260"/>
      <c r="CB221" s="260"/>
      <c r="CC221" s="260"/>
      <c r="CD221" s="260"/>
      <c r="CE221" s="260"/>
      <c r="CF221" s="260"/>
      <c r="CG221" s="260"/>
      <c r="CH221" s="260"/>
      <c r="CI221" s="260"/>
      <c r="CJ221" s="260"/>
      <c r="CK221" s="260"/>
      <c r="CL221" s="260"/>
    </row>
    <row r="222" spans="7:90" s="172" customFormat="1" ht="39.950000000000003" customHeight="1" x14ac:dyDescent="0.2">
      <c r="G222" s="173"/>
      <c r="K222" s="166"/>
      <c r="L222" s="166"/>
      <c r="T222" s="174"/>
      <c r="U222" s="168"/>
      <c r="V222" s="260"/>
      <c r="W222" s="260"/>
      <c r="X222" s="260"/>
      <c r="Y222" s="260"/>
      <c r="Z222" s="260"/>
      <c r="AA222" s="260"/>
      <c r="AB222" s="260"/>
      <c r="AC222" s="260"/>
      <c r="AD222" s="260"/>
      <c r="AE222" s="260"/>
      <c r="AF222" s="260"/>
      <c r="AG222" s="260"/>
      <c r="AH222" s="260"/>
      <c r="AI222" s="260"/>
      <c r="AJ222" s="260"/>
      <c r="AK222" s="260"/>
      <c r="AL222" s="260"/>
      <c r="AM222" s="260"/>
      <c r="AN222" s="260"/>
      <c r="AO222" s="260"/>
      <c r="AP222" s="260"/>
      <c r="AQ222" s="260"/>
      <c r="AR222" s="260"/>
      <c r="AS222" s="260"/>
      <c r="AT222" s="260"/>
      <c r="AU222" s="260"/>
      <c r="AV222" s="260"/>
      <c r="AW222" s="260"/>
      <c r="AX222" s="260"/>
      <c r="AY222" s="260"/>
      <c r="AZ222" s="260"/>
      <c r="BA222" s="260"/>
      <c r="BB222" s="260"/>
      <c r="BC222" s="260"/>
      <c r="BD222" s="260"/>
      <c r="BE222" s="260"/>
      <c r="BF222" s="260"/>
      <c r="BG222" s="260"/>
      <c r="BH222" s="260"/>
      <c r="BI222" s="260"/>
      <c r="BJ222" s="260"/>
      <c r="BK222" s="260"/>
      <c r="BL222" s="260"/>
      <c r="BM222" s="260"/>
      <c r="BN222" s="260"/>
      <c r="BO222" s="260"/>
      <c r="BP222" s="260"/>
      <c r="BQ222" s="260"/>
      <c r="BR222" s="260"/>
      <c r="BS222" s="260"/>
      <c r="BT222" s="260"/>
      <c r="BU222" s="260"/>
      <c r="BV222" s="260"/>
      <c r="BW222" s="260"/>
      <c r="BX222" s="260"/>
      <c r="BY222" s="260"/>
      <c r="BZ222" s="260"/>
      <c r="CA222" s="260"/>
      <c r="CB222" s="260"/>
      <c r="CC222" s="260"/>
      <c r="CD222" s="260"/>
      <c r="CE222" s="260"/>
      <c r="CF222" s="260"/>
      <c r="CG222" s="260"/>
      <c r="CH222" s="260"/>
      <c r="CI222" s="260"/>
      <c r="CJ222" s="260"/>
      <c r="CK222" s="260"/>
      <c r="CL222" s="260"/>
    </row>
    <row r="223" spans="7:90" s="172" customFormat="1" ht="39.950000000000003" customHeight="1" x14ac:dyDescent="0.2">
      <c r="G223" s="173"/>
      <c r="K223" s="166"/>
      <c r="L223" s="166"/>
      <c r="T223" s="174"/>
      <c r="U223" s="168"/>
      <c r="V223" s="260"/>
      <c r="W223" s="260"/>
      <c r="X223" s="260"/>
      <c r="Y223" s="260"/>
      <c r="Z223" s="260"/>
      <c r="AA223" s="260"/>
      <c r="AB223" s="260"/>
      <c r="AC223" s="260"/>
      <c r="AD223" s="260"/>
      <c r="AE223" s="260"/>
      <c r="AF223" s="260"/>
      <c r="AG223" s="260"/>
      <c r="AH223" s="260"/>
      <c r="AI223" s="260"/>
      <c r="AJ223" s="260"/>
      <c r="AK223" s="260"/>
      <c r="AL223" s="260"/>
      <c r="AM223" s="260"/>
      <c r="AN223" s="260"/>
      <c r="AO223" s="260"/>
      <c r="AP223" s="260"/>
      <c r="AQ223" s="260"/>
      <c r="AR223" s="260"/>
      <c r="AS223" s="260"/>
      <c r="AT223" s="260"/>
      <c r="AU223" s="260"/>
      <c r="AV223" s="260"/>
      <c r="AW223" s="260"/>
      <c r="AX223" s="260"/>
      <c r="AY223" s="260"/>
      <c r="AZ223" s="260"/>
      <c r="BA223" s="260"/>
      <c r="BB223" s="260"/>
      <c r="BC223" s="260"/>
      <c r="BD223" s="260"/>
      <c r="BE223" s="260"/>
      <c r="BF223" s="260"/>
      <c r="BG223" s="260"/>
      <c r="BH223" s="260"/>
      <c r="BI223" s="260"/>
      <c r="BJ223" s="260"/>
      <c r="BK223" s="260"/>
      <c r="BL223" s="260"/>
      <c r="BM223" s="260"/>
      <c r="BN223" s="260"/>
      <c r="BO223" s="260"/>
      <c r="BP223" s="260"/>
      <c r="BQ223" s="260"/>
      <c r="BR223" s="260"/>
      <c r="BS223" s="260"/>
      <c r="BT223" s="260"/>
      <c r="BU223" s="260"/>
      <c r="BV223" s="260"/>
      <c r="BW223" s="260"/>
      <c r="BX223" s="260"/>
      <c r="BY223" s="260"/>
      <c r="BZ223" s="260"/>
      <c r="CA223" s="260"/>
      <c r="CB223" s="260"/>
      <c r="CC223" s="260"/>
      <c r="CD223" s="260"/>
      <c r="CE223" s="260"/>
      <c r="CF223" s="260"/>
      <c r="CG223" s="260"/>
      <c r="CH223" s="260"/>
      <c r="CI223" s="260"/>
      <c r="CJ223" s="260"/>
      <c r="CK223" s="260"/>
      <c r="CL223" s="260"/>
    </row>
    <row r="224" spans="7:90" s="172" customFormat="1" ht="39.950000000000003" customHeight="1" x14ac:dyDescent="0.2">
      <c r="G224" s="173"/>
      <c r="K224" s="166"/>
      <c r="L224" s="166"/>
      <c r="T224" s="174"/>
      <c r="U224" s="168"/>
      <c r="V224" s="260"/>
      <c r="W224" s="260"/>
      <c r="X224" s="260"/>
      <c r="Y224" s="260"/>
      <c r="Z224" s="260"/>
      <c r="AA224" s="260"/>
      <c r="AB224" s="260"/>
      <c r="AC224" s="260"/>
      <c r="AD224" s="260"/>
      <c r="AE224" s="260"/>
      <c r="AF224" s="260"/>
      <c r="AG224" s="260"/>
      <c r="AH224" s="260"/>
      <c r="AI224" s="260"/>
      <c r="AJ224" s="260"/>
      <c r="AK224" s="260"/>
      <c r="AL224" s="260"/>
      <c r="AM224" s="260"/>
      <c r="AN224" s="260"/>
      <c r="AO224" s="260"/>
      <c r="AP224" s="260"/>
      <c r="AQ224" s="260"/>
      <c r="AR224" s="260"/>
      <c r="AS224" s="260"/>
      <c r="AT224" s="260"/>
      <c r="AU224" s="260"/>
      <c r="AV224" s="260"/>
      <c r="AW224" s="260"/>
      <c r="AX224" s="260"/>
      <c r="AY224" s="260"/>
      <c r="AZ224" s="260"/>
      <c r="BA224" s="260"/>
      <c r="BB224" s="260"/>
      <c r="BC224" s="260"/>
      <c r="BD224" s="260"/>
      <c r="BE224" s="260"/>
      <c r="BF224" s="260"/>
      <c r="BG224" s="260"/>
      <c r="BH224" s="260"/>
      <c r="BI224" s="260"/>
      <c r="BJ224" s="260"/>
      <c r="BK224" s="260"/>
      <c r="BL224" s="260"/>
      <c r="BM224" s="260"/>
      <c r="BN224" s="260"/>
      <c r="BO224" s="260"/>
      <c r="BP224" s="260"/>
      <c r="BQ224" s="260"/>
      <c r="BR224" s="260"/>
      <c r="BS224" s="260"/>
      <c r="BT224" s="260"/>
      <c r="BU224" s="260"/>
      <c r="BV224" s="260"/>
      <c r="BW224" s="260"/>
      <c r="BX224" s="260"/>
      <c r="BY224" s="260"/>
      <c r="BZ224" s="260"/>
      <c r="CA224" s="260"/>
      <c r="CB224" s="260"/>
      <c r="CC224" s="260"/>
      <c r="CD224" s="260"/>
      <c r="CE224" s="260"/>
      <c r="CF224" s="260"/>
      <c r="CG224" s="260"/>
      <c r="CH224" s="260"/>
      <c r="CI224" s="260"/>
      <c r="CJ224" s="260"/>
      <c r="CK224" s="260"/>
      <c r="CL224" s="260"/>
    </row>
    <row r="225" spans="7:90" s="172" customFormat="1" ht="39.950000000000003" customHeight="1" x14ac:dyDescent="0.2">
      <c r="G225" s="173"/>
      <c r="K225" s="166"/>
      <c r="L225" s="166"/>
      <c r="T225" s="174"/>
      <c r="U225" s="168"/>
      <c r="V225" s="260"/>
      <c r="W225" s="260"/>
      <c r="X225" s="260"/>
      <c r="Y225" s="260"/>
      <c r="Z225" s="260"/>
      <c r="AA225" s="260"/>
      <c r="AB225" s="260"/>
      <c r="AC225" s="260"/>
      <c r="AD225" s="260"/>
      <c r="AE225" s="260"/>
      <c r="AF225" s="260"/>
      <c r="AG225" s="260"/>
      <c r="AH225" s="260"/>
      <c r="AI225" s="260"/>
      <c r="AJ225" s="260"/>
      <c r="AK225" s="260"/>
      <c r="AL225" s="260"/>
      <c r="AM225" s="260"/>
      <c r="AN225" s="260"/>
      <c r="AO225" s="260"/>
      <c r="AP225" s="260"/>
      <c r="AQ225" s="260"/>
      <c r="AR225" s="260"/>
      <c r="AS225" s="260"/>
      <c r="AT225" s="260"/>
      <c r="AU225" s="260"/>
      <c r="AV225" s="260"/>
      <c r="AW225" s="260"/>
      <c r="AX225" s="260"/>
      <c r="AY225" s="260"/>
      <c r="AZ225" s="260"/>
      <c r="BA225" s="260"/>
      <c r="BB225" s="260"/>
      <c r="BC225" s="260"/>
      <c r="BD225" s="260"/>
      <c r="BE225" s="260"/>
      <c r="BF225" s="260"/>
      <c r="BG225" s="260"/>
      <c r="BH225" s="260"/>
      <c r="BI225" s="260"/>
      <c r="BJ225" s="260"/>
      <c r="BK225" s="260"/>
      <c r="BL225" s="260"/>
      <c r="BM225" s="260"/>
      <c r="BN225" s="260"/>
      <c r="BO225" s="260"/>
      <c r="BP225" s="260"/>
      <c r="BQ225" s="260"/>
      <c r="BR225" s="260"/>
      <c r="BS225" s="260"/>
      <c r="BT225" s="260"/>
      <c r="BU225" s="260"/>
      <c r="BV225" s="260"/>
      <c r="BW225" s="260"/>
      <c r="BX225" s="260"/>
      <c r="BY225" s="260"/>
      <c r="BZ225" s="260"/>
      <c r="CA225" s="260"/>
      <c r="CB225" s="260"/>
      <c r="CC225" s="260"/>
      <c r="CD225" s="260"/>
      <c r="CE225" s="260"/>
      <c r="CF225" s="260"/>
      <c r="CG225" s="260"/>
      <c r="CH225" s="260"/>
      <c r="CI225" s="260"/>
      <c r="CJ225" s="260"/>
      <c r="CK225" s="260"/>
      <c r="CL225" s="260"/>
    </row>
    <row r="226" spans="7:90" s="172" customFormat="1" ht="39.950000000000003" customHeight="1" x14ac:dyDescent="0.2">
      <c r="G226" s="173"/>
      <c r="K226" s="166"/>
      <c r="L226" s="166"/>
      <c r="T226" s="174"/>
      <c r="U226" s="168"/>
      <c r="V226" s="260"/>
      <c r="W226" s="260"/>
      <c r="X226" s="260"/>
      <c r="Y226" s="260"/>
      <c r="Z226" s="260"/>
      <c r="AA226" s="260"/>
      <c r="AB226" s="260"/>
      <c r="AC226" s="260"/>
      <c r="AD226" s="260"/>
      <c r="AE226" s="260"/>
      <c r="AF226" s="260"/>
      <c r="AG226" s="260"/>
      <c r="AH226" s="260"/>
      <c r="AI226" s="260"/>
      <c r="AJ226" s="260"/>
      <c r="AK226" s="260"/>
      <c r="AL226" s="260"/>
      <c r="AM226" s="260"/>
      <c r="AN226" s="260"/>
      <c r="AO226" s="260"/>
      <c r="AP226" s="260"/>
      <c r="AQ226" s="260"/>
      <c r="AR226" s="260"/>
      <c r="AS226" s="260"/>
      <c r="AT226" s="260"/>
      <c r="AU226" s="260"/>
      <c r="AV226" s="260"/>
      <c r="AW226" s="260"/>
      <c r="AX226" s="260"/>
      <c r="AY226" s="260"/>
      <c r="AZ226" s="260"/>
      <c r="BA226" s="260"/>
      <c r="BB226" s="260"/>
      <c r="BC226" s="260"/>
      <c r="BD226" s="260"/>
      <c r="BE226" s="260"/>
      <c r="BF226" s="260"/>
      <c r="BG226" s="260"/>
      <c r="BH226" s="260"/>
      <c r="BI226" s="260"/>
      <c r="BJ226" s="260"/>
      <c r="BK226" s="260"/>
      <c r="BL226" s="260"/>
      <c r="BM226" s="260"/>
      <c r="BN226" s="260"/>
      <c r="BO226" s="260"/>
      <c r="BP226" s="260"/>
      <c r="BQ226" s="260"/>
      <c r="BR226" s="260"/>
      <c r="BS226" s="260"/>
      <c r="BT226" s="260"/>
      <c r="BU226" s="260"/>
      <c r="BV226" s="260"/>
      <c r="BW226" s="260"/>
      <c r="BX226" s="260"/>
      <c r="BY226" s="260"/>
      <c r="BZ226" s="260"/>
      <c r="CA226" s="260"/>
      <c r="CB226" s="260"/>
      <c r="CC226" s="260"/>
      <c r="CD226" s="260"/>
      <c r="CE226" s="260"/>
      <c r="CF226" s="260"/>
      <c r="CG226" s="260"/>
      <c r="CH226" s="260"/>
      <c r="CI226" s="260"/>
      <c r="CJ226" s="260"/>
      <c r="CK226" s="260"/>
      <c r="CL226" s="260"/>
    </row>
    <row r="227" spans="7:90" s="172" customFormat="1" ht="39.950000000000003" customHeight="1" x14ac:dyDescent="0.2">
      <c r="G227" s="173"/>
      <c r="K227" s="166"/>
      <c r="L227" s="166"/>
      <c r="T227" s="174"/>
      <c r="U227" s="168"/>
      <c r="V227" s="260"/>
      <c r="W227" s="260"/>
      <c r="X227" s="260"/>
      <c r="Y227" s="260"/>
      <c r="Z227" s="260"/>
      <c r="AA227" s="260"/>
      <c r="AB227" s="260"/>
      <c r="AC227" s="260"/>
      <c r="AD227" s="260"/>
      <c r="AE227" s="260"/>
      <c r="AF227" s="260"/>
      <c r="AG227" s="260"/>
      <c r="AH227" s="260"/>
      <c r="AI227" s="260"/>
      <c r="AJ227" s="260"/>
      <c r="AK227" s="260"/>
      <c r="AL227" s="260"/>
      <c r="AM227" s="260"/>
      <c r="AN227" s="260"/>
      <c r="AO227" s="260"/>
      <c r="AP227" s="260"/>
      <c r="AQ227" s="260"/>
      <c r="AR227" s="260"/>
      <c r="AS227" s="260"/>
      <c r="AT227" s="260"/>
      <c r="AU227" s="260"/>
      <c r="AV227" s="260"/>
      <c r="AW227" s="260"/>
      <c r="AX227" s="260"/>
      <c r="AY227" s="260"/>
      <c r="AZ227" s="260"/>
      <c r="BA227" s="260"/>
      <c r="BB227" s="260"/>
      <c r="BC227" s="260"/>
      <c r="BD227" s="260"/>
      <c r="BE227" s="260"/>
      <c r="BF227" s="260"/>
      <c r="BG227" s="260"/>
      <c r="BH227" s="260"/>
      <c r="BI227" s="260"/>
      <c r="BJ227" s="260"/>
      <c r="BK227" s="260"/>
      <c r="BL227" s="260"/>
      <c r="BM227" s="260"/>
      <c r="BN227" s="260"/>
      <c r="BO227" s="260"/>
      <c r="BP227" s="260"/>
      <c r="BQ227" s="260"/>
      <c r="BR227" s="260"/>
      <c r="BS227" s="260"/>
      <c r="BT227" s="260"/>
      <c r="BU227" s="260"/>
      <c r="BV227" s="260"/>
      <c r="BW227" s="260"/>
      <c r="BX227" s="260"/>
      <c r="BY227" s="260"/>
      <c r="BZ227" s="260"/>
      <c r="CA227" s="260"/>
      <c r="CB227" s="260"/>
      <c r="CC227" s="260"/>
      <c r="CD227" s="260"/>
      <c r="CE227" s="260"/>
      <c r="CF227" s="260"/>
      <c r="CG227" s="260"/>
      <c r="CH227" s="260"/>
      <c r="CI227" s="260"/>
      <c r="CJ227" s="260"/>
      <c r="CK227" s="260"/>
      <c r="CL227" s="260"/>
    </row>
    <row r="228" spans="7:90" s="172" customFormat="1" ht="39.950000000000003" customHeight="1" x14ac:dyDescent="0.2">
      <c r="G228" s="173"/>
      <c r="K228" s="166"/>
      <c r="L228" s="166"/>
      <c r="T228" s="174"/>
      <c r="U228" s="168"/>
      <c r="V228" s="260"/>
      <c r="W228" s="260"/>
      <c r="X228" s="260"/>
      <c r="Y228" s="260"/>
      <c r="Z228" s="260"/>
      <c r="AA228" s="260"/>
      <c r="AB228" s="260"/>
      <c r="AC228" s="260"/>
      <c r="AD228" s="260"/>
      <c r="AE228" s="260"/>
      <c r="AF228" s="260"/>
      <c r="AG228" s="260"/>
      <c r="AH228" s="260"/>
      <c r="AI228" s="260"/>
      <c r="AJ228" s="260"/>
      <c r="AK228" s="260"/>
      <c r="AL228" s="260"/>
      <c r="AM228" s="260"/>
      <c r="AN228" s="260"/>
      <c r="AO228" s="260"/>
      <c r="AP228" s="260"/>
      <c r="AQ228" s="260"/>
      <c r="AR228" s="260"/>
      <c r="AS228" s="260"/>
      <c r="AT228" s="260"/>
      <c r="AU228" s="260"/>
      <c r="AV228" s="260"/>
      <c r="AW228" s="260"/>
      <c r="AX228" s="260"/>
      <c r="AY228" s="260"/>
      <c r="AZ228" s="260"/>
      <c r="BA228" s="260"/>
      <c r="BB228" s="260"/>
      <c r="BC228" s="260"/>
      <c r="BD228" s="260"/>
      <c r="BE228" s="260"/>
      <c r="BF228" s="260"/>
      <c r="BG228" s="260"/>
      <c r="BH228" s="260"/>
      <c r="BI228" s="260"/>
      <c r="BJ228" s="260"/>
      <c r="BK228" s="260"/>
      <c r="BL228" s="260"/>
      <c r="BM228" s="260"/>
      <c r="BN228" s="260"/>
      <c r="BO228" s="260"/>
      <c r="BP228" s="260"/>
      <c r="BQ228" s="260"/>
      <c r="BR228" s="260"/>
      <c r="BS228" s="260"/>
      <c r="BT228" s="260"/>
      <c r="BU228" s="260"/>
      <c r="BV228" s="260"/>
      <c r="BW228" s="260"/>
      <c r="BX228" s="260"/>
      <c r="BY228" s="260"/>
      <c r="BZ228" s="260"/>
      <c r="CA228" s="260"/>
      <c r="CB228" s="260"/>
      <c r="CC228" s="260"/>
      <c r="CD228" s="260"/>
      <c r="CE228" s="260"/>
      <c r="CF228" s="260"/>
      <c r="CG228" s="260"/>
      <c r="CH228" s="260"/>
      <c r="CI228" s="260"/>
      <c r="CJ228" s="260"/>
      <c r="CK228" s="260"/>
      <c r="CL228" s="260"/>
    </row>
    <row r="229" spans="7:90" s="172" customFormat="1" ht="39.950000000000003" customHeight="1" x14ac:dyDescent="0.2">
      <c r="G229" s="173"/>
      <c r="K229" s="166"/>
      <c r="L229" s="166"/>
      <c r="T229" s="174"/>
      <c r="U229" s="168"/>
      <c r="V229" s="260"/>
      <c r="W229" s="260"/>
      <c r="X229" s="260"/>
      <c r="Y229" s="260"/>
      <c r="Z229" s="260"/>
      <c r="AA229" s="260"/>
      <c r="AB229" s="260"/>
      <c r="AC229" s="260"/>
      <c r="AD229" s="260"/>
      <c r="AE229" s="260"/>
      <c r="AF229" s="260"/>
      <c r="AG229" s="260"/>
      <c r="AH229" s="260"/>
      <c r="AI229" s="260"/>
      <c r="AJ229" s="260"/>
      <c r="AK229" s="260"/>
      <c r="AL229" s="260"/>
      <c r="AM229" s="260"/>
      <c r="AN229" s="260"/>
      <c r="AO229" s="260"/>
      <c r="AP229" s="260"/>
      <c r="AQ229" s="260"/>
      <c r="AR229" s="260"/>
      <c r="AS229" s="260"/>
      <c r="AT229" s="260"/>
      <c r="AU229" s="260"/>
      <c r="AV229" s="260"/>
      <c r="AW229" s="260"/>
      <c r="AX229" s="260"/>
      <c r="AY229" s="260"/>
      <c r="AZ229" s="260"/>
      <c r="BA229" s="260"/>
      <c r="BB229" s="260"/>
      <c r="BC229" s="260"/>
      <c r="BD229" s="260"/>
      <c r="BE229" s="260"/>
      <c r="BF229" s="260"/>
      <c r="BG229" s="260"/>
      <c r="BH229" s="260"/>
      <c r="BI229" s="260"/>
      <c r="BJ229" s="260"/>
      <c r="BK229" s="260"/>
      <c r="BL229" s="260"/>
      <c r="BM229" s="260"/>
      <c r="BN229" s="260"/>
      <c r="BO229" s="260"/>
      <c r="BP229" s="260"/>
      <c r="BQ229" s="260"/>
      <c r="BR229" s="260"/>
      <c r="BS229" s="260"/>
      <c r="BT229" s="260"/>
      <c r="BU229" s="260"/>
      <c r="BV229" s="260"/>
      <c r="BW229" s="260"/>
      <c r="BX229" s="260"/>
      <c r="BY229" s="260"/>
      <c r="BZ229" s="260"/>
      <c r="CA229" s="260"/>
      <c r="CB229" s="260"/>
      <c r="CC229" s="260"/>
      <c r="CD229" s="260"/>
      <c r="CE229" s="260"/>
      <c r="CF229" s="260"/>
      <c r="CG229" s="260"/>
      <c r="CH229" s="260"/>
      <c r="CI229" s="260"/>
      <c r="CJ229" s="260"/>
      <c r="CK229" s="260"/>
      <c r="CL229" s="260"/>
    </row>
    <row r="230" spans="7:90" s="172" customFormat="1" ht="39.950000000000003" customHeight="1" x14ac:dyDescent="0.2">
      <c r="G230" s="173"/>
      <c r="K230" s="166"/>
      <c r="L230" s="166"/>
      <c r="T230" s="174"/>
      <c r="U230" s="168"/>
      <c r="V230" s="260"/>
      <c r="W230" s="260"/>
      <c r="X230" s="260"/>
      <c r="Y230" s="260"/>
      <c r="Z230" s="260"/>
      <c r="AA230" s="260"/>
      <c r="AB230" s="260"/>
      <c r="AC230" s="260"/>
      <c r="AD230" s="260"/>
      <c r="AE230" s="260"/>
      <c r="AF230" s="260"/>
      <c r="AG230" s="260"/>
      <c r="AH230" s="260"/>
      <c r="AI230" s="260"/>
      <c r="AJ230" s="260"/>
      <c r="AK230" s="260"/>
      <c r="AL230" s="260"/>
      <c r="AM230" s="260"/>
      <c r="AN230" s="260"/>
      <c r="AO230" s="260"/>
      <c r="AP230" s="260"/>
      <c r="AQ230" s="260"/>
      <c r="AR230" s="260"/>
      <c r="AS230" s="260"/>
      <c r="AT230" s="260"/>
      <c r="AU230" s="260"/>
      <c r="AV230" s="260"/>
      <c r="AW230" s="260"/>
      <c r="AX230" s="260"/>
      <c r="AY230" s="260"/>
      <c r="AZ230" s="260"/>
      <c r="BA230" s="260"/>
      <c r="BB230" s="260"/>
      <c r="BC230" s="260"/>
      <c r="BD230" s="260"/>
      <c r="BE230" s="260"/>
      <c r="BF230" s="260"/>
      <c r="BG230" s="260"/>
      <c r="BH230" s="260"/>
      <c r="BI230" s="260"/>
      <c r="BJ230" s="260"/>
      <c r="BK230" s="260"/>
      <c r="BL230" s="260"/>
      <c r="BM230" s="260"/>
      <c r="BN230" s="260"/>
      <c r="BO230" s="260"/>
      <c r="BP230" s="260"/>
      <c r="BQ230" s="260"/>
      <c r="BR230" s="260"/>
      <c r="BS230" s="260"/>
      <c r="BT230" s="260"/>
      <c r="BU230" s="260"/>
      <c r="BV230" s="260"/>
      <c r="BW230" s="260"/>
      <c r="BX230" s="260"/>
      <c r="BY230" s="260"/>
      <c r="BZ230" s="260"/>
      <c r="CA230" s="260"/>
      <c r="CB230" s="260"/>
      <c r="CC230" s="260"/>
      <c r="CD230" s="260"/>
      <c r="CE230" s="260"/>
      <c r="CF230" s="260"/>
      <c r="CG230" s="260"/>
      <c r="CH230" s="260"/>
      <c r="CI230" s="260"/>
      <c r="CJ230" s="260"/>
      <c r="CK230" s="260"/>
      <c r="CL230" s="260"/>
    </row>
    <row r="231" spans="7:90" s="172" customFormat="1" ht="39.950000000000003" customHeight="1" x14ac:dyDescent="0.2">
      <c r="G231" s="173"/>
      <c r="K231" s="166"/>
      <c r="L231" s="166"/>
      <c r="T231" s="174"/>
      <c r="U231" s="168"/>
      <c r="V231" s="260"/>
      <c r="W231" s="260"/>
      <c r="X231" s="260"/>
      <c r="Y231" s="260"/>
      <c r="Z231" s="260"/>
      <c r="AA231" s="260"/>
      <c r="AB231" s="260"/>
      <c r="AC231" s="260"/>
      <c r="AD231" s="260"/>
      <c r="AE231" s="260"/>
      <c r="AF231" s="260"/>
      <c r="AG231" s="260"/>
      <c r="AH231" s="260"/>
      <c r="AI231" s="260"/>
      <c r="AJ231" s="260"/>
      <c r="AK231" s="260"/>
      <c r="AL231" s="260"/>
      <c r="AM231" s="260"/>
      <c r="AN231" s="260"/>
      <c r="AO231" s="260"/>
      <c r="AP231" s="260"/>
      <c r="AQ231" s="260"/>
      <c r="AR231" s="260"/>
      <c r="AS231" s="260"/>
      <c r="AT231" s="260"/>
      <c r="AU231" s="260"/>
      <c r="AV231" s="260"/>
      <c r="AW231" s="260"/>
      <c r="AX231" s="260"/>
      <c r="AY231" s="260"/>
      <c r="AZ231" s="260"/>
      <c r="BA231" s="260"/>
      <c r="BB231" s="260"/>
      <c r="BC231" s="260"/>
      <c r="BD231" s="260"/>
      <c r="BE231" s="260"/>
      <c r="BF231" s="260"/>
      <c r="BG231" s="260"/>
      <c r="BH231" s="260"/>
      <c r="BI231" s="260"/>
      <c r="BJ231" s="260"/>
      <c r="BK231" s="260"/>
      <c r="BL231" s="260"/>
      <c r="BM231" s="260"/>
      <c r="BN231" s="260"/>
      <c r="BO231" s="260"/>
      <c r="BP231" s="260"/>
      <c r="BQ231" s="260"/>
      <c r="BR231" s="260"/>
      <c r="BS231" s="260"/>
      <c r="BT231" s="260"/>
      <c r="BU231" s="260"/>
      <c r="BV231" s="260"/>
      <c r="BW231" s="260"/>
      <c r="BX231" s="260"/>
      <c r="BY231" s="260"/>
      <c r="BZ231" s="260"/>
      <c r="CA231" s="260"/>
      <c r="CB231" s="260"/>
      <c r="CC231" s="260"/>
      <c r="CD231" s="260"/>
      <c r="CE231" s="260"/>
      <c r="CF231" s="260"/>
      <c r="CG231" s="260"/>
      <c r="CH231" s="260"/>
      <c r="CI231" s="260"/>
      <c r="CJ231" s="260"/>
      <c r="CK231" s="260"/>
      <c r="CL231" s="260"/>
    </row>
    <row r="232" spans="7:90" s="172" customFormat="1" ht="39.950000000000003" customHeight="1" x14ac:dyDescent="0.2">
      <c r="G232" s="173"/>
      <c r="K232" s="166"/>
      <c r="L232" s="166"/>
      <c r="T232" s="174"/>
      <c r="U232" s="168"/>
      <c r="V232" s="260"/>
      <c r="W232" s="260"/>
      <c r="X232" s="260"/>
      <c r="Y232" s="260"/>
      <c r="Z232" s="260"/>
      <c r="AA232" s="260"/>
      <c r="AB232" s="260"/>
      <c r="AC232" s="260"/>
      <c r="AD232" s="260"/>
      <c r="AE232" s="260"/>
      <c r="AF232" s="260"/>
      <c r="AG232" s="260"/>
      <c r="AH232" s="260"/>
      <c r="AI232" s="260"/>
      <c r="AJ232" s="260"/>
      <c r="AK232" s="260"/>
      <c r="AL232" s="260"/>
      <c r="AM232" s="260"/>
      <c r="AN232" s="260"/>
      <c r="AO232" s="260"/>
      <c r="AP232" s="260"/>
      <c r="AQ232" s="260"/>
      <c r="AR232" s="260"/>
      <c r="AS232" s="260"/>
      <c r="AT232" s="260"/>
      <c r="AU232" s="260"/>
      <c r="AV232" s="260"/>
      <c r="AW232" s="260"/>
      <c r="AX232" s="260"/>
      <c r="AY232" s="260"/>
      <c r="AZ232" s="260"/>
      <c r="BA232" s="260"/>
      <c r="BB232" s="260"/>
      <c r="BC232" s="260"/>
      <c r="BD232" s="260"/>
      <c r="BE232" s="260"/>
      <c r="BF232" s="260"/>
      <c r="BG232" s="260"/>
      <c r="BH232" s="260"/>
      <c r="BI232" s="260"/>
      <c r="BJ232" s="260"/>
      <c r="BK232" s="260"/>
      <c r="BL232" s="260"/>
      <c r="BM232" s="260"/>
      <c r="BN232" s="260"/>
      <c r="BO232" s="260"/>
      <c r="BP232" s="260"/>
      <c r="BQ232" s="260"/>
      <c r="BR232" s="260"/>
      <c r="BS232" s="260"/>
      <c r="BT232" s="260"/>
      <c r="BU232" s="260"/>
      <c r="BV232" s="260"/>
      <c r="BW232" s="260"/>
      <c r="BX232" s="260"/>
      <c r="BY232" s="260"/>
      <c r="BZ232" s="260"/>
      <c r="CA232" s="260"/>
      <c r="CB232" s="260"/>
      <c r="CC232" s="260"/>
      <c r="CD232" s="260"/>
      <c r="CE232" s="260"/>
      <c r="CF232" s="260"/>
      <c r="CG232" s="260"/>
      <c r="CH232" s="260"/>
      <c r="CI232" s="260"/>
      <c r="CJ232" s="260"/>
      <c r="CK232" s="260"/>
      <c r="CL232" s="260"/>
    </row>
    <row r="233" spans="7:90" s="172" customFormat="1" ht="39.950000000000003" customHeight="1" x14ac:dyDescent="0.2">
      <c r="G233" s="173"/>
      <c r="K233" s="166"/>
      <c r="L233" s="166"/>
      <c r="T233" s="174"/>
      <c r="U233" s="168"/>
      <c r="V233" s="260"/>
      <c r="W233" s="260"/>
      <c r="X233" s="260"/>
      <c r="Y233" s="260"/>
      <c r="Z233" s="260"/>
      <c r="AA233" s="260"/>
      <c r="AB233" s="260"/>
      <c r="AC233" s="260"/>
      <c r="AD233" s="260"/>
      <c r="AE233" s="260"/>
      <c r="AF233" s="260"/>
      <c r="AG233" s="260"/>
      <c r="AH233" s="260"/>
      <c r="AI233" s="260"/>
      <c r="AJ233" s="260"/>
      <c r="AK233" s="260"/>
      <c r="AL233" s="260"/>
      <c r="AM233" s="260"/>
      <c r="AN233" s="260"/>
      <c r="AO233" s="260"/>
      <c r="AP233" s="260"/>
      <c r="AQ233" s="260"/>
      <c r="AR233" s="260"/>
      <c r="AS233" s="260"/>
      <c r="AT233" s="260"/>
      <c r="AU233" s="260"/>
      <c r="AV233" s="260"/>
      <c r="AW233" s="260"/>
      <c r="AX233" s="260"/>
      <c r="AY233" s="260"/>
      <c r="AZ233" s="260"/>
      <c r="BA233" s="260"/>
      <c r="BB233" s="260"/>
      <c r="BC233" s="260"/>
      <c r="BD233" s="260"/>
      <c r="BE233" s="260"/>
      <c r="BF233" s="260"/>
      <c r="BG233" s="260"/>
      <c r="BH233" s="260"/>
      <c r="BI233" s="260"/>
      <c r="BJ233" s="260"/>
      <c r="BK233" s="260"/>
      <c r="BL233" s="260"/>
      <c r="BM233" s="260"/>
      <c r="BN233" s="260"/>
      <c r="BO233" s="260"/>
      <c r="BP233" s="260"/>
      <c r="BQ233" s="260"/>
      <c r="BR233" s="260"/>
      <c r="BS233" s="260"/>
      <c r="BT233" s="260"/>
      <c r="BU233" s="260"/>
      <c r="BV233" s="260"/>
      <c r="BW233" s="260"/>
      <c r="BX233" s="260"/>
      <c r="BY233" s="260"/>
      <c r="BZ233" s="260"/>
      <c r="CA233" s="260"/>
      <c r="CB233" s="260"/>
      <c r="CC233" s="260"/>
      <c r="CD233" s="260"/>
      <c r="CE233" s="260"/>
      <c r="CF233" s="260"/>
      <c r="CG233" s="260"/>
      <c r="CH233" s="260"/>
      <c r="CI233" s="260"/>
      <c r="CJ233" s="260"/>
      <c r="CK233" s="260"/>
      <c r="CL233" s="260"/>
    </row>
    <row r="234" spans="7:90" s="172" customFormat="1" ht="39.950000000000003" customHeight="1" x14ac:dyDescent="0.2">
      <c r="G234" s="173"/>
      <c r="K234" s="166"/>
      <c r="L234" s="166"/>
      <c r="T234" s="174"/>
      <c r="U234" s="168"/>
      <c r="V234" s="260"/>
      <c r="W234" s="260"/>
      <c r="X234" s="260"/>
      <c r="Y234" s="260"/>
      <c r="Z234" s="260"/>
      <c r="AA234" s="260"/>
      <c r="AB234" s="260"/>
      <c r="AC234" s="260"/>
      <c r="AD234" s="260"/>
      <c r="AE234" s="260"/>
      <c r="AF234" s="260"/>
      <c r="AG234" s="260"/>
      <c r="AH234" s="260"/>
      <c r="AI234" s="260"/>
      <c r="AJ234" s="260"/>
      <c r="AK234" s="260"/>
      <c r="AL234" s="260"/>
      <c r="AM234" s="260"/>
      <c r="AN234" s="260"/>
      <c r="AO234" s="260"/>
      <c r="AP234" s="260"/>
      <c r="AQ234" s="260"/>
      <c r="AR234" s="260"/>
      <c r="AS234" s="260"/>
      <c r="AT234" s="260"/>
      <c r="AU234" s="260"/>
      <c r="AV234" s="260"/>
      <c r="AW234" s="260"/>
      <c r="AX234" s="260"/>
      <c r="AY234" s="260"/>
      <c r="AZ234" s="260"/>
      <c r="BA234" s="260"/>
      <c r="BB234" s="260"/>
      <c r="BC234" s="260"/>
      <c r="BD234" s="260"/>
      <c r="BE234" s="260"/>
      <c r="BF234" s="260"/>
      <c r="BG234" s="260"/>
      <c r="BH234" s="260"/>
      <c r="BI234" s="260"/>
      <c r="BJ234" s="260"/>
      <c r="BK234" s="260"/>
      <c r="BL234" s="260"/>
      <c r="BM234" s="260"/>
      <c r="BN234" s="260"/>
      <c r="BO234" s="260"/>
      <c r="BP234" s="260"/>
      <c r="BQ234" s="260"/>
      <c r="BR234" s="260"/>
      <c r="BS234" s="260"/>
      <c r="BT234" s="260"/>
      <c r="BU234" s="260"/>
      <c r="BV234" s="260"/>
      <c r="BW234" s="260"/>
      <c r="BX234" s="260"/>
      <c r="BY234" s="260"/>
      <c r="BZ234" s="260"/>
      <c r="CA234" s="260"/>
      <c r="CB234" s="260"/>
      <c r="CC234" s="260"/>
      <c r="CD234" s="260"/>
      <c r="CE234" s="260"/>
      <c r="CF234" s="260"/>
      <c r="CG234" s="260"/>
      <c r="CH234" s="260"/>
      <c r="CI234" s="260"/>
      <c r="CJ234" s="260"/>
      <c r="CK234" s="260"/>
      <c r="CL234" s="260"/>
    </row>
    <row r="235" spans="7:90" s="172" customFormat="1" ht="39.950000000000003" customHeight="1" x14ac:dyDescent="0.2">
      <c r="G235" s="173"/>
      <c r="K235" s="166"/>
      <c r="L235" s="166"/>
      <c r="T235" s="174"/>
      <c r="U235" s="168"/>
      <c r="V235" s="260"/>
      <c r="W235" s="260"/>
      <c r="X235" s="260"/>
      <c r="Y235" s="260"/>
      <c r="Z235" s="260"/>
      <c r="AA235" s="260"/>
      <c r="AB235" s="260"/>
      <c r="AC235" s="260"/>
      <c r="AD235" s="260"/>
      <c r="AE235" s="260"/>
      <c r="AF235" s="260"/>
      <c r="AG235" s="260"/>
      <c r="AH235" s="260"/>
      <c r="AI235" s="260"/>
      <c r="AJ235" s="260"/>
      <c r="AK235" s="260"/>
      <c r="AL235" s="260"/>
      <c r="AM235" s="260"/>
      <c r="AN235" s="260"/>
      <c r="AO235" s="260"/>
      <c r="AP235" s="260"/>
      <c r="AQ235" s="260"/>
      <c r="AR235" s="260"/>
      <c r="AS235" s="260"/>
      <c r="AT235" s="260"/>
      <c r="AU235" s="260"/>
      <c r="AV235" s="260"/>
      <c r="AW235" s="260"/>
      <c r="AX235" s="260"/>
      <c r="AY235" s="260"/>
      <c r="AZ235" s="260"/>
      <c r="BA235" s="260"/>
      <c r="BB235" s="260"/>
      <c r="BC235" s="260"/>
      <c r="BD235" s="260"/>
      <c r="BE235" s="260"/>
      <c r="BF235" s="260"/>
      <c r="BG235" s="260"/>
      <c r="BH235" s="260"/>
      <c r="BI235" s="260"/>
      <c r="BJ235" s="260"/>
      <c r="BK235" s="260"/>
      <c r="BL235" s="260"/>
      <c r="BM235" s="260"/>
      <c r="BN235" s="260"/>
      <c r="BO235" s="260"/>
      <c r="BP235" s="260"/>
      <c r="BQ235" s="260"/>
      <c r="BR235" s="260"/>
      <c r="BS235" s="260"/>
      <c r="BT235" s="260"/>
      <c r="BU235" s="260"/>
      <c r="BV235" s="260"/>
      <c r="BW235" s="260"/>
      <c r="BX235" s="260"/>
      <c r="BY235" s="260"/>
      <c r="BZ235" s="260"/>
      <c r="CA235" s="260"/>
      <c r="CB235" s="260"/>
      <c r="CC235" s="260"/>
      <c r="CD235" s="260"/>
      <c r="CE235" s="260"/>
      <c r="CF235" s="260"/>
      <c r="CG235" s="260"/>
      <c r="CH235" s="260"/>
      <c r="CI235" s="260"/>
      <c r="CJ235" s="260"/>
      <c r="CK235" s="260"/>
      <c r="CL235" s="260"/>
    </row>
    <row r="236" spans="7:90" s="172" customFormat="1" ht="39.950000000000003" customHeight="1" x14ac:dyDescent="0.2">
      <c r="G236" s="173"/>
      <c r="K236" s="166"/>
      <c r="L236" s="166"/>
      <c r="T236" s="174"/>
      <c r="U236" s="168"/>
      <c r="V236" s="260"/>
      <c r="W236" s="260"/>
      <c r="X236" s="260"/>
      <c r="Y236" s="260"/>
      <c r="Z236" s="260"/>
      <c r="AA236" s="260"/>
      <c r="AB236" s="260"/>
      <c r="AC236" s="260"/>
      <c r="AD236" s="260"/>
      <c r="AE236" s="260"/>
      <c r="AF236" s="260"/>
      <c r="AG236" s="260"/>
      <c r="AH236" s="260"/>
      <c r="AI236" s="260"/>
      <c r="AJ236" s="260"/>
      <c r="AK236" s="260"/>
      <c r="AL236" s="260"/>
      <c r="AM236" s="260"/>
      <c r="AN236" s="260"/>
      <c r="AO236" s="260"/>
      <c r="AP236" s="260"/>
      <c r="AQ236" s="260"/>
      <c r="AR236" s="260"/>
      <c r="AS236" s="260"/>
      <c r="AT236" s="260"/>
      <c r="AU236" s="260"/>
      <c r="AV236" s="260"/>
      <c r="AW236" s="260"/>
      <c r="AX236" s="260"/>
      <c r="AY236" s="260"/>
      <c r="AZ236" s="260"/>
      <c r="BA236" s="260"/>
      <c r="BB236" s="260"/>
      <c r="BC236" s="260"/>
      <c r="BD236" s="260"/>
      <c r="BE236" s="260"/>
      <c r="BF236" s="260"/>
      <c r="BG236" s="260"/>
      <c r="BH236" s="260"/>
      <c r="BI236" s="260"/>
      <c r="BJ236" s="260"/>
      <c r="BK236" s="260"/>
      <c r="BL236" s="260"/>
      <c r="BM236" s="260"/>
      <c r="BN236" s="260"/>
      <c r="BO236" s="260"/>
      <c r="BP236" s="260"/>
      <c r="BQ236" s="260"/>
      <c r="BR236" s="260"/>
      <c r="BS236" s="260"/>
      <c r="BT236" s="260"/>
      <c r="BU236" s="260"/>
      <c r="BV236" s="260"/>
      <c r="BW236" s="260"/>
      <c r="BX236" s="260"/>
      <c r="BY236" s="260"/>
      <c r="BZ236" s="260"/>
      <c r="CA236" s="260"/>
      <c r="CB236" s="260"/>
      <c r="CC236" s="260"/>
      <c r="CD236" s="260"/>
      <c r="CE236" s="260"/>
      <c r="CF236" s="260"/>
      <c r="CG236" s="260"/>
      <c r="CH236" s="260"/>
      <c r="CI236" s="260"/>
      <c r="CJ236" s="260"/>
      <c r="CK236" s="260"/>
      <c r="CL236" s="260"/>
    </row>
    <row r="237" spans="7:90" s="172" customFormat="1" ht="39.950000000000003" customHeight="1" x14ac:dyDescent="0.2">
      <c r="G237" s="173"/>
      <c r="K237" s="166"/>
      <c r="L237" s="166"/>
      <c r="T237" s="174"/>
      <c r="U237" s="168"/>
      <c r="V237" s="260"/>
      <c r="W237" s="260"/>
      <c r="X237" s="260"/>
      <c r="Y237" s="260"/>
      <c r="Z237" s="260"/>
      <c r="AA237" s="260"/>
      <c r="AB237" s="260"/>
      <c r="AC237" s="260"/>
      <c r="AD237" s="260"/>
      <c r="AE237" s="260"/>
      <c r="AF237" s="260"/>
      <c r="AG237" s="260"/>
      <c r="AH237" s="260"/>
      <c r="AI237" s="260"/>
      <c r="AJ237" s="260"/>
      <c r="AK237" s="260"/>
      <c r="AL237" s="260"/>
      <c r="AM237" s="260"/>
      <c r="AN237" s="260"/>
      <c r="AO237" s="260"/>
      <c r="AP237" s="260"/>
      <c r="AQ237" s="260"/>
      <c r="AR237" s="260"/>
      <c r="AS237" s="260"/>
      <c r="AT237" s="260"/>
      <c r="AU237" s="260"/>
      <c r="AV237" s="260"/>
      <c r="AW237" s="260"/>
      <c r="AX237" s="260"/>
      <c r="AY237" s="260"/>
      <c r="AZ237" s="260"/>
      <c r="BA237" s="260"/>
      <c r="BB237" s="260"/>
      <c r="BC237" s="260"/>
      <c r="BD237" s="260"/>
      <c r="BE237" s="260"/>
      <c r="BF237" s="260"/>
      <c r="BG237" s="260"/>
      <c r="BH237" s="260"/>
      <c r="BI237" s="260"/>
      <c r="BJ237" s="260"/>
      <c r="BK237" s="260"/>
      <c r="BL237" s="260"/>
      <c r="BM237" s="260"/>
      <c r="BN237" s="260"/>
      <c r="BO237" s="260"/>
      <c r="BP237" s="260"/>
      <c r="BQ237" s="260"/>
      <c r="BR237" s="260"/>
      <c r="BS237" s="260"/>
      <c r="BT237" s="260"/>
      <c r="BU237" s="260"/>
      <c r="BV237" s="260"/>
      <c r="BW237" s="260"/>
      <c r="BX237" s="260"/>
      <c r="BY237" s="260"/>
      <c r="BZ237" s="260"/>
      <c r="CA237" s="260"/>
      <c r="CB237" s="260"/>
      <c r="CC237" s="260"/>
      <c r="CD237" s="260"/>
      <c r="CE237" s="260"/>
      <c r="CF237" s="260"/>
      <c r="CG237" s="260"/>
      <c r="CH237" s="260"/>
      <c r="CI237" s="260"/>
      <c r="CJ237" s="260"/>
      <c r="CK237" s="260"/>
      <c r="CL237" s="260"/>
    </row>
    <row r="238" spans="7:90" s="172" customFormat="1" ht="39.950000000000003" customHeight="1" x14ac:dyDescent="0.2">
      <c r="G238" s="173"/>
      <c r="K238" s="166"/>
      <c r="L238" s="166"/>
      <c r="T238" s="174"/>
      <c r="U238" s="168"/>
      <c r="V238" s="260"/>
      <c r="W238" s="260"/>
      <c r="X238" s="260"/>
      <c r="Y238" s="260"/>
      <c r="Z238" s="260"/>
      <c r="AA238" s="260"/>
      <c r="AB238" s="260"/>
      <c r="AC238" s="260"/>
      <c r="AD238" s="260"/>
      <c r="AE238" s="260"/>
      <c r="AF238" s="260"/>
      <c r="AG238" s="260"/>
      <c r="AH238" s="260"/>
      <c r="AI238" s="260"/>
      <c r="AJ238" s="260"/>
      <c r="AK238" s="260"/>
      <c r="AL238" s="260"/>
      <c r="AM238" s="260"/>
      <c r="AN238" s="260"/>
      <c r="AO238" s="260"/>
      <c r="AP238" s="260"/>
      <c r="AQ238" s="260"/>
      <c r="AR238" s="260"/>
      <c r="AS238" s="260"/>
      <c r="AT238" s="260"/>
      <c r="AU238" s="260"/>
      <c r="AV238" s="260"/>
      <c r="AW238" s="260"/>
      <c r="AX238" s="260"/>
      <c r="AY238" s="260"/>
      <c r="AZ238" s="260"/>
      <c r="BA238" s="260"/>
      <c r="BB238" s="260"/>
      <c r="BC238" s="260"/>
      <c r="BD238" s="260"/>
      <c r="BE238" s="260"/>
      <c r="BF238" s="260"/>
      <c r="BG238" s="260"/>
      <c r="BH238" s="260"/>
      <c r="BI238" s="260"/>
      <c r="BJ238" s="260"/>
      <c r="BK238" s="260"/>
      <c r="BL238" s="260"/>
      <c r="BM238" s="260"/>
      <c r="BN238" s="260"/>
      <c r="BO238" s="260"/>
      <c r="BP238" s="260"/>
      <c r="BQ238" s="260"/>
      <c r="BR238" s="260"/>
      <c r="BS238" s="260"/>
      <c r="BT238" s="260"/>
      <c r="BU238" s="260"/>
      <c r="BV238" s="260"/>
      <c r="BW238" s="260"/>
      <c r="BX238" s="260"/>
      <c r="BY238" s="260"/>
      <c r="BZ238" s="260"/>
      <c r="CA238" s="260"/>
      <c r="CB238" s="260"/>
      <c r="CC238" s="260"/>
      <c r="CD238" s="260"/>
      <c r="CE238" s="260"/>
      <c r="CF238" s="260"/>
      <c r="CG238" s="260"/>
      <c r="CH238" s="260"/>
      <c r="CI238" s="260"/>
      <c r="CJ238" s="260"/>
      <c r="CK238" s="260"/>
      <c r="CL238" s="260"/>
    </row>
    <row r="239" spans="7:90" s="172" customFormat="1" ht="39.950000000000003" customHeight="1" x14ac:dyDescent="0.2">
      <c r="G239" s="173"/>
      <c r="K239" s="166"/>
      <c r="L239" s="166"/>
      <c r="T239" s="174"/>
      <c r="U239" s="168"/>
      <c r="V239" s="260"/>
      <c r="W239" s="260"/>
      <c r="X239" s="260"/>
      <c r="Y239" s="260"/>
      <c r="Z239" s="260"/>
      <c r="AA239" s="260"/>
      <c r="AB239" s="260"/>
      <c r="AC239" s="260"/>
      <c r="AD239" s="260"/>
      <c r="AE239" s="260"/>
      <c r="AF239" s="260"/>
      <c r="AG239" s="260"/>
      <c r="AH239" s="260"/>
      <c r="AI239" s="260"/>
      <c r="AJ239" s="260"/>
      <c r="AK239" s="260"/>
      <c r="AL239" s="260"/>
      <c r="AM239" s="260"/>
      <c r="AN239" s="260"/>
      <c r="AO239" s="260"/>
      <c r="AP239" s="260"/>
      <c r="AQ239" s="260"/>
      <c r="AR239" s="260"/>
      <c r="AS239" s="260"/>
      <c r="AT239" s="260"/>
      <c r="AU239" s="260"/>
      <c r="AV239" s="260"/>
      <c r="AW239" s="260"/>
      <c r="AX239" s="260"/>
      <c r="AY239" s="260"/>
      <c r="AZ239" s="260"/>
      <c r="BA239" s="260"/>
      <c r="BB239" s="260"/>
      <c r="BC239" s="260"/>
      <c r="BD239" s="260"/>
      <c r="BE239" s="260"/>
      <c r="BF239" s="260"/>
      <c r="BG239" s="260"/>
      <c r="BH239" s="260"/>
      <c r="BI239" s="260"/>
      <c r="BJ239" s="260"/>
      <c r="BK239" s="260"/>
      <c r="BL239" s="260"/>
      <c r="BM239" s="260"/>
      <c r="BN239" s="260"/>
      <c r="BO239" s="260"/>
      <c r="BP239" s="260"/>
      <c r="BQ239" s="260"/>
      <c r="BR239" s="260"/>
      <c r="BS239" s="260"/>
      <c r="BT239" s="260"/>
      <c r="BU239" s="260"/>
      <c r="BV239" s="260"/>
      <c r="BW239" s="260"/>
      <c r="BX239" s="260"/>
      <c r="BY239" s="260"/>
      <c r="BZ239" s="260"/>
      <c r="CA239" s="260"/>
      <c r="CB239" s="260"/>
      <c r="CC239" s="260"/>
      <c r="CD239" s="260"/>
      <c r="CE239" s="260"/>
      <c r="CF239" s="260"/>
      <c r="CG239" s="260"/>
      <c r="CH239" s="260"/>
      <c r="CI239" s="260"/>
      <c r="CJ239" s="260"/>
      <c r="CK239" s="260"/>
      <c r="CL239" s="260"/>
    </row>
    <row r="240" spans="7:90" s="172" customFormat="1" ht="39.950000000000003" customHeight="1" x14ac:dyDescent="0.2">
      <c r="G240" s="173"/>
      <c r="K240" s="166"/>
      <c r="L240" s="166"/>
      <c r="T240" s="174"/>
      <c r="U240" s="168"/>
      <c r="V240" s="260"/>
      <c r="W240" s="260"/>
      <c r="X240" s="260"/>
      <c r="Y240" s="260"/>
      <c r="Z240" s="260"/>
      <c r="AA240" s="260"/>
      <c r="AB240" s="260"/>
      <c r="AC240" s="260"/>
      <c r="AD240" s="260"/>
      <c r="AE240" s="260"/>
      <c r="AF240" s="260"/>
      <c r="AG240" s="260"/>
      <c r="AH240" s="260"/>
      <c r="AI240" s="260"/>
      <c r="AJ240" s="260"/>
      <c r="AK240" s="260"/>
      <c r="AL240" s="260"/>
      <c r="AM240" s="260"/>
      <c r="AN240" s="260"/>
      <c r="AO240" s="260"/>
      <c r="AP240" s="260"/>
      <c r="AQ240" s="260"/>
      <c r="AR240" s="260"/>
      <c r="AS240" s="260"/>
      <c r="AT240" s="260"/>
      <c r="AU240" s="260"/>
      <c r="AV240" s="260"/>
      <c r="AW240" s="260"/>
      <c r="AX240" s="260"/>
      <c r="AY240" s="260"/>
      <c r="AZ240" s="260"/>
      <c r="BA240" s="260"/>
      <c r="BB240" s="260"/>
      <c r="BC240" s="260"/>
      <c r="BD240" s="260"/>
      <c r="BE240" s="260"/>
      <c r="BF240" s="260"/>
      <c r="BG240" s="260"/>
      <c r="BH240" s="260"/>
      <c r="BI240" s="260"/>
      <c r="BJ240" s="260"/>
      <c r="BK240" s="260"/>
      <c r="BL240" s="260"/>
      <c r="BM240" s="260"/>
      <c r="BN240" s="260"/>
      <c r="BO240" s="260"/>
      <c r="BP240" s="260"/>
      <c r="BQ240" s="260"/>
      <c r="BR240" s="260"/>
      <c r="BS240" s="260"/>
      <c r="BT240" s="260"/>
      <c r="BU240" s="260"/>
      <c r="BV240" s="260"/>
      <c r="BW240" s="260"/>
      <c r="BX240" s="260"/>
      <c r="BY240" s="260"/>
      <c r="BZ240" s="260"/>
      <c r="CA240" s="260"/>
      <c r="CB240" s="260"/>
      <c r="CC240" s="260"/>
      <c r="CD240" s="260"/>
      <c r="CE240" s="260"/>
      <c r="CF240" s="260"/>
      <c r="CG240" s="260"/>
      <c r="CH240" s="260"/>
      <c r="CI240" s="260"/>
      <c r="CJ240" s="260"/>
      <c r="CK240" s="260"/>
      <c r="CL240" s="260"/>
    </row>
    <row r="241" spans="7:90" s="172" customFormat="1" ht="39.950000000000003" customHeight="1" x14ac:dyDescent="0.2">
      <c r="G241" s="173"/>
      <c r="K241" s="166"/>
      <c r="L241" s="166"/>
      <c r="T241" s="174"/>
      <c r="U241" s="168"/>
      <c r="V241" s="260"/>
      <c r="W241" s="260"/>
      <c r="X241" s="260"/>
      <c r="Y241" s="260"/>
      <c r="Z241" s="260"/>
      <c r="AA241" s="260"/>
      <c r="AB241" s="260"/>
      <c r="AC241" s="260"/>
      <c r="AD241" s="260"/>
      <c r="AE241" s="260"/>
      <c r="AF241" s="260"/>
      <c r="AG241" s="260"/>
      <c r="AH241" s="260"/>
      <c r="AI241" s="260"/>
      <c r="AJ241" s="260"/>
      <c r="AK241" s="260"/>
      <c r="AL241" s="260"/>
      <c r="AM241" s="260"/>
      <c r="AN241" s="260"/>
      <c r="AO241" s="260"/>
      <c r="AP241" s="260"/>
      <c r="AQ241" s="260"/>
      <c r="AR241" s="260"/>
      <c r="AS241" s="260"/>
      <c r="AT241" s="260"/>
      <c r="AU241" s="260"/>
      <c r="AV241" s="260"/>
      <c r="AW241" s="260"/>
      <c r="AX241" s="260"/>
      <c r="AY241" s="260"/>
      <c r="AZ241" s="260"/>
      <c r="BA241" s="260"/>
      <c r="BB241" s="260"/>
      <c r="BC241" s="260"/>
      <c r="BD241" s="260"/>
      <c r="BE241" s="260"/>
      <c r="BF241" s="260"/>
      <c r="BG241" s="260"/>
      <c r="BH241" s="260"/>
      <c r="BI241" s="260"/>
      <c r="BJ241" s="260"/>
      <c r="BK241" s="260"/>
      <c r="BL241" s="260"/>
      <c r="BM241" s="260"/>
      <c r="BN241" s="260"/>
      <c r="BO241" s="260"/>
      <c r="BP241" s="260"/>
      <c r="BQ241" s="260"/>
      <c r="BR241" s="260"/>
      <c r="BS241" s="260"/>
      <c r="BT241" s="260"/>
      <c r="BU241" s="260"/>
      <c r="BV241" s="260"/>
      <c r="BW241" s="260"/>
      <c r="BX241" s="260"/>
      <c r="BY241" s="260"/>
      <c r="BZ241" s="260"/>
      <c r="CA241" s="260"/>
      <c r="CB241" s="260"/>
      <c r="CC241" s="260"/>
      <c r="CD241" s="260"/>
      <c r="CE241" s="260"/>
      <c r="CF241" s="260"/>
      <c r="CG241" s="260"/>
      <c r="CH241" s="260"/>
      <c r="CI241" s="260"/>
      <c r="CJ241" s="260"/>
      <c r="CK241" s="260"/>
      <c r="CL241" s="260"/>
    </row>
    <row r="242" spans="7:90" s="172" customFormat="1" ht="39.950000000000003" customHeight="1" x14ac:dyDescent="0.2">
      <c r="G242" s="173"/>
      <c r="K242" s="166"/>
      <c r="L242" s="166"/>
      <c r="T242" s="174"/>
      <c r="U242" s="168"/>
      <c r="V242" s="260"/>
      <c r="W242" s="260"/>
      <c r="X242" s="260"/>
      <c r="Y242" s="260"/>
      <c r="Z242" s="260"/>
      <c r="AA242" s="260"/>
      <c r="AB242" s="260"/>
      <c r="AC242" s="260"/>
      <c r="AD242" s="260"/>
      <c r="AE242" s="260"/>
      <c r="AF242" s="260"/>
      <c r="AG242" s="260"/>
      <c r="AH242" s="260"/>
      <c r="AI242" s="260"/>
      <c r="AJ242" s="260"/>
      <c r="AK242" s="260"/>
      <c r="AL242" s="260"/>
      <c r="AM242" s="260"/>
      <c r="AN242" s="260"/>
      <c r="AO242" s="260"/>
      <c r="AP242" s="260"/>
      <c r="AQ242" s="260"/>
      <c r="AR242" s="260"/>
      <c r="AS242" s="260"/>
      <c r="AT242" s="260"/>
      <c r="AU242" s="260"/>
      <c r="AV242" s="260"/>
      <c r="AW242" s="260"/>
      <c r="AX242" s="260"/>
      <c r="AY242" s="260"/>
      <c r="AZ242" s="260"/>
      <c r="BA242" s="260"/>
      <c r="BB242" s="260"/>
      <c r="BC242" s="260"/>
      <c r="BD242" s="260"/>
      <c r="BE242" s="260"/>
      <c r="BF242" s="260"/>
      <c r="BG242" s="260"/>
      <c r="BH242" s="260"/>
      <c r="BI242" s="260"/>
      <c r="BJ242" s="260"/>
      <c r="BK242" s="260"/>
      <c r="BL242" s="260"/>
      <c r="BM242" s="260"/>
      <c r="BN242" s="260"/>
      <c r="BO242" s="260"/>
      <c r="BP242" s="260"/>
      <c r="BQ242" s="260"/>
      <c r="BR242" s="260"/>
      <c r="BS242" s="260"/>
      <c r="BT242" s="260"/>
      <c r="BU242" s="260"/>
      <c r="BV242" s="260"/>
      <c r="BW242" s="260"/>
      <c r="BX242" s="260"/>
      <c r="BY242" s="260"/>
      <c r="BZ242" s="260"/>
      <c r="CA242" s="260"/>
      <c r="CB242" s="260"/>
      <c r="CC242" s="260"/>
      <c r="CD242" s="260"/>
      <c r="CE242" s="260"/>
      <c r="CF242" s="260"/>
      <c r="CG242" s="260"/>
      <c r="CH242" s="260"/>
      <c r="CI242" s="260"/>
      <c r="CJ242" s="260"/>
      <c r="CK242" s="260"/>
      <c r="CL242" s="260"/>
    </row>
    <row r="243" spans="7:90" s="172" customFormat="1" ht="39.950000000000003" customHeight="1" x14ac:dyDescent="0.2">
      <c r="G243" s="173"/>
      <c r="K243" s="166"/>
      <c r="L243" s="166"/>
      <c r="T243" s="174"/>
      <c r="U243" s="168"/>
      <c r="V243" s="260"/>
      <c r="W243" s="260"/>
      <c r="X243" s="260"/>
      <c r="Y243" s="260"/>
      <c r="Z243" s="260"/>
      <c r="AA243" s="260"/>
      <c r="AB243" s="260"/>
      <c r="AC243" s="260"/>
      <c r="AD243" s="260"/>
      <c r="AE243" s="260"/>
      <c r="AF243" s="260"/>
      <c r="AG243" s="260"/>
      <c r="AH243" s="260"/>
      <c r="AI243" s="260"/>
      <c r="AJ243" s="260"/>
      <c r="AK243" s="260"/>
      <c r="AL243" s="260"/>
      <c r="AM243" s="260"/>
      <c r="AN243" s="260"/>
      <c r="AO243" s="260"/>
      <c r="AP243" s="260"/>
      <c r="AQ243" s="260"/>
      <c r="AR243" s="260"/>
      <c r="AS243" s="260"/>
      <c r="AT243" s="260"/>
      <c r="AU243" s="260"/>
      <c r="AV243" s="260"/>
      <c r="AW243" s="260"/>
      <c r="AX243" s="260"/>
      <c r="AY243" s="260"/>
      <c r="AZ243" s="260"/>
      <c r="BA243" s="260"/>
      <c r="BB243" s="260"/>
      <c r="BC243" s="260"/>
      <c r="BD243" s="260"/>
      <c r="BE243" s="260"/>
      <c r="BF243" s="260"/>
      <c r="BG243" s="260"/>
      <c r="BH243" s="260"/>
      <c r="BI243" s="260"/>
      <c r="BJ243" s="260"/>
      <c r="BK243" s="260"/>
      <c r="BL243" s="260"/>
      <c r="BM243" s="260"/>
      <c r="BN243" s="260"/>
      <c r="BO243" s="260"/>
      <c r="BP243" s="260"/>
      <c r="BQ243" s="260"/>
      <c r="BR243" s="260"/>
      <c r="BS243" s="260"/>
      <c r="BT243" s="260"/>
      <c r="BU243" s="260"/>
      <c r="BV243" s="260"/>
      <c r="BW243" s="260"/>
      <c r="BX243" s="260"/>
      <c r="BY243" s="260"/>
      <c r="BZ243" s="260"/>
      <c r="CA243" s="260"/>
      <c r="CB243" s="260"/>
      <c r="CC243" s="260"/>
      <c r="CD243" s="260"/>
      <c r="CE243" s="260"/>
      <c r="CF243" s="260"/>
      <c r="CG243" s="260"/>
      <c r="CH243" s="260"/>
      <c r="CI243" s="260"/>
      <c r="CJ243" s="260"/>
      <c r="CK243" s="260"/>
      <c r="CL243" s="260"/>
    </row>
    <row r="244" spans="7:90" s="172" customFormat="1" ht="39.950000000000003" customHeight="1" x14ac:dyDescent="0.2">
      <c r="G244" s="173"/>
      <c r="K244" s="166"/>
      <c r="L244" s="166"/>
      <c r="T244" s="174"/>
      <c r="U244" s="168"/>
      <c r="V244" s="260"/>
      <c r="W244" s="260"/>
      <c r="X244" s="260"/>
      <c r="Y244" s="260"/>
      <c r="Z244" s="260"/>
      <c r="AA244" s="260"/>
      <c r="AB244" s="260"/>
      <c r="AC244" s="260"/>
      <c r="AD244" s="260"/>
      <c r="AE244" s="260"/>
      <c r="AF244" s="260"/>
      <c r="AG244" s="260"/>
      <c r="AH244" s="260"/>
      <c r="AI244" s="260"/>
      <c r="AJ244" s="260"/>
      <c r="AK244" s="260"/>
      <c r="AL244" s="260"/>
      <c r="AM244" s="260"/>
      <c r="AN244" s="260"/>
      <c r="AO244" s="260"/>
      <c r="AP244" s="260"/>
      <c r="AQ244" s="260"/>
      <c r="AR244" s="260"/>
      <c r="AS244" s="260"/>
      <c r="AT244" s="260"/>
      <c r="AU244" s="260"/>
      <c r="AV244" s="260"/>
      <c r="AW244" s="260"/>
      <c r="AX244" s="260"/>
      <c r="AY244" s="260"/>
      <c r="AZ244" s="260"/>
      <c r="BA244" s="260"/>
      <c r="BB244" s="260"/>
      <c r="BC244" s="260"/>
      <c r="BD244" s="260"/>
      <c r="BE244" s="260"/>
      <c r="BF244" s="260"/>
      <c r="BG244" s="260"/>
      <c r="BH244" s="260"/>
      <c r="BI244" s="260"/>
      <c r="BJ244" s="260"/>
      <c r="BK244" s="260"/>
      <c r="BL244" s="260"/>
      <c r="BM244" s="260"/>
      <c r="BN244" s="260"/>
      <c r="BO244" s="260"/>
      <c r="BP244" s="260"/>
      <c r="BQ244" s="260"/>
      <c r="BR244" s="260"/>
      <c r="BS244" s="260"/>
      <c r="BT244" s="260"/>
      <c r="BU244" s="260"/>
      <c r="BV244" s="260"/>
      <c r="BW244" s="260"/>
      <c r="BX244" s="260"/>
      <c r="BY244" s="260"/>
      <c r="BZ244" s="260"/>
      <c r="CA244" s="260"/>
      <c r="CB244" s="260"/>
      <c r="CC244" s="260"/>
      <c r="CD244" s="260"/>
      <c r="CE244" s="260"/>
      <c r="CF244" s="260"/>
      <c r="CG244" s="260"/>
      <c r="CH244" s="260"/>
      <c r="CI244" s="260"/>
      <c r="CJ244" s="260"/>
      <c r="CK244" s="260"/>
      <c r="CL244" s="260"/>
    </row>
    <row r="245" spans="7:90" s="172" customFormat="1" ht="39.950000000000003" customHeight="1" x14ac:dyDescent="0.2">
      <c r="G245" s="173"/>
      <c r="K245" s="166"/>
      <c r="L245" s="166"/>
      <c r="T245" s="174"/>
      <c r="U245" s="168"/>
      <c r="V245" s="260"/>
      <c r="W245" s="260"/>
      <c r="X245" s="260"/>
      <c r="Y245" s="260"/>
      <c r="Z245" s="260"/>
      <c r="AA245" s="260"/>
      <c r="AB245" s="260"/>
      <c r="AC245" s="260"/>
      <c r="AD245" s="260"/>
      <c r="AE245" s="260"/>
      <c r="AF245" s="260"/>
      <c r="AG245" s="260"/>
      <c r="AH245" s="260"/>
      <c r="AI245" s="260"/>
      <c r="AJ245" s="260"/>
      <c r="AK245" s="260"/>
      <c r="AL245" s="260"/>
      <c r="AM245" s="260"/>
      <c r="AN245" s="260"/>
      <c r="AO245" s="260"/>
      <c r="AP245" s="260"/>
      <c r="AQ245" s="260"/>
      <c r="AR245" s="260"/>
      <c r="AS245" s="260"/>
      <c r="AT245" s="260"/>
      <c r="AU245" s="260"/>
      <c r="AV245" s="260"/>
      <c r="AW245" s="260"/>
      <c r="AX245" s="260"/>
      <c r="AY245" s="260"/>
      <c r="AZ245" s="260"/>
      <c r="BA245" s="260"/>
      <c r="BB245" s="260"/>
      <c r="BC245" s="260"/>
      <c r="BD245" s="260"/>
      <c r="BE245" s="260"/>
      <c r="BF245" s="260"/>
      <c r="BG245" s="260"/>
      <c r="BH245" s="260"/>
      <c r="BI245" s="260"/>
      <c r="BJ245" s="260"/>
      <c r="BK245" s="260"/>
      <c r="BL245" s="260"/>
      <c r="BM245" s="260"/>
      <c r="BN245" s="260"/>
      <c r="BO245" s="260"/>
      <c r="BP245" s="260"/>
      <c r="BQ245" s="260"/>
      <c r="BR245" s="260"/>
      <c r="BS245" s="260"/>
      <c r="BT245" s="260"/>
      <c r="BU245" s="260"/>
      <c r="BV245" s="260"/>
      <c r="BW245" s="260"/>
      <c r="BX245" s="260"/>
      <c r="BY245" s="260"/>
      <c r="BZ245" s="260"/>
      <c r="CA245" s="260"/>
      <c r="CB245" s="260"/>
      <c r="CC245" s="260"/>
      <c r="CD245" s="260"/>
      <c r="CE245" s="260"/>
      <c r="CF245" s="260"/>
      <c r="CG245" s="260"/>
      <c r="CH245" s="260"/>
      <c r="CI245" s="260"/>
      <c r="CJ245" s="260"/>
      <c r="CK245" s="260"/>
      <c r="CL245" s="260"/>
    </row>
    <row r="246" spans="7:90" s="172" customFormat="1" ht="39.950000000000003" customHeight="1" x14ac:dyDescent="0.2">
      <c r="G246" s="173"/>
      <c r="K246" s="166"/>
      <c r="L246" s="166"/>
      <c r="T246" s="174"/>
      <c r="U246" s="168"/>
      <c r="V246" s="260"/>
      <c r="W246" s="260"/>
      <c r="X246" s="260"/>
      <c r="Y246" s="260"/>
      <c r="Z246" s="260"/>
      <c r="AA246" s="260"/>
      <c r="AB246" s="260"/>
      <c r="AC246" s="260"/>
      <c r="AD246" s="260"/>
      <c r="AE246" s="260"/>
      <c r="AF246" s="260"/>
      <c r="AG246" s="260"/>
      <c r="AH246" s="260"/>
      <c r="AI246" s="260"/>
      <c r="AJ246" s="260"/>
      <c r="AK246" s="260"/>
      <c r="AL246" s="260"/>
      <c r="AM246" s="260"/>
      <c r="AN246" s="260"/>
      <c r="AO246" s="260"/>
      <c r="AP246" s="260"/>
      <c r="AQ246" s="260"/>
      <c r="AR246" s="260"/>
      <c r="AS246" s="260"/>
      <c r="AT246" s="260"/>
      <c r="AU246" s="260"/>
      <c r="AV246" s="260"/>
      <c r="AW246" s="260"/>
      <c r="AX246" s="260"/>
      <c r="AY246" s="260"/>
      <c r="AZ246" s="260"/>
      <c r="BA246" s="260"/>
      <c r="BB246" s="260"/>
      <c r="BC246" s="260"/>
      <c r="BD246" s="260"/>
      <c r="BE246" s="260"/>
      <c r="BF246" s="260"/>
      <c r="BG246" s="260"/>
      <c r="BH246" s="260"/>
      <c r="BI246" s="260"/>
      <c r="BJ246" s="260"/>
      <c r="BK246" s="260"/>
      <c r="BL246" s="260"/>
      <c r="BM246" s="260"/>
      <c r="BN246" s="260"/>
      <c r="BO246" s="260"/>
      <c r="BP246" s="260"/>
      <c r="BQ246" s="260"/>
      <c r="BR246" s="260"/>
      <c r="BS246" s="260"/>
      <c r="BT246" s="260"/>
      <c r="BU246" s="260"/>
      <c r="BV246" s="260"/>
      <c r="BW246" s="260"/>
      <c r="BX246" s="260"/>
      <c r="BY246" s="260"/>
      <c r="BZ246" s="260"/>
      <c r="CA246" s="260"/>
      <c r="CB246" s="260"/>
      <c r="CC246" s="260"/>
      <c r="CD246" s="260"/>
      <c r="CE246" s="260"/>
      <c r="CF246" s="260"/>
      <c r="CG246" s="260"/>
      <c r="CH246" s="260"/>
      <c r="CI246" s="260"/>
      <c r="CJ246" s="260"/>
      <c r="CK246" s="260"/>
      <c r="CL246" s="260"/>
    </row>
    <row r="247" spans="7:90" s="172" customFormat="1" ht="39.950000000000003" customHeight="1" x14ac:dyDescent="0.2">
      <c r="G247" s="173"/>
      <c r="K247" s="166"/>
      <c r="L247" s="166"/>
      <c r="T247" s="174"/>
      <c r="U247" s="168"/>
      <c r="V247" s="260"/>
      <c r="W247" s="260"/>
      <c r="X247" s="260"/>
      <c r="Y247" s="260"/>
      <c r="Z247" s="260"/>
      <c r="AA247" s="260"/>
      <c r="AB247" s="260"/>
      <c r="AC247" s="260"/>
      <c r="AD247" s="260"/>
      <c r="AE247" s="260"/>
      <c r="AF247" s="260"/>
      <c r="AG247" s="260"/>
      <c r="AH247" s="260"/>
      <c r="AI247" s="260"/>
      <c r="AJ247" s="260"/>
      <c r="AK247" s="260"/>
      <c r="AL247" s="260"/>
      <c r="AM247" s="260"/>
      <c r="AN247" s="260"/>
      <c r="AO247" s="260"/>
      <c r="AP247" s="260"/>
      <c r="AQ247" s="260"/>
      <c r="AR247" s="260"/>
      <c r="AS247" s="260"/>
      <c r="AT247" s="260"/>
      <c r="AU247" s="260"/>
      <c r="AV247" s="260"/>
      <c r="AW247" s="260"/>
      <c r="AX247" s="260"/>
      <c r="AY247" s="260"/>
      <c r="AZ247" s="260"/>
      <c r="BA247" s="260"/>
      <c r="BB247" s="260"/>
      <c r="BC247" s="260"/>
      <c r="BD247" s="260"/>
      <c r="BE247" s="260"/>
      <c r="BF247" s="260"/>
      <c r="BG247" s="260"/>
      <c r="BH247" s="260"/>
      <c r="BI247" s="260"/>
      <c r="BJ247" s="260"/>
      <c r="BK247" s="260"/>
      <c r="BL247" s="260"/>
      <c r="BM247" s="260"/>
      <c r="BN247" s="260"/>
      <c r="BO247" s="260"/>
      <c r="BP247" s="260"/>
      <c r="BQ247" s="260"/>
      <c r="BR247" s="260"/>
      <c r="BS247" s="260"/>
      <c r="BT247" s="260"/>
      <c r="BU247" s="260"/>
      <c r="BV247" s="260"/>
      <c r="BW247" s="260"/>
      <c r="BX247" s="260"/>
      <c r="BY247" s="260"/>
      <c r="BZ247" s="260"/>
      <c r="CA247" s="260"/>
      <c r="CB247" s="260"/>
      <c r="CC247" s="260"/>
      <c r="CD247" s="260"/>
      <c r="CE247" s="260"/>
      <c r="CF247" s="260"/>
      <c r="CG247" s="260"/>
      <c r="CH247" s="260"/>
      <c r="CI247" s="260"/>
      <c r="CJ247" s="260"/>
      <c r="CK247" s="260"/>
      <c r="CL247" s="260"/>
    </row>
    <row r="248" spans="7:90" s="172" customFormat="1" ht="39.950000000000003" customHeight="1" x14ac:dyDescent="0.2">
      <c r="G248" s="173"/>
      <c r="K248" s="166"/>
      <c r="L248" s="166"/>
      <c r="T248" s="174"/>
      <c r="U248" s="168"/>
      <c r="V248" s="260"/>
      <c r="W248" s="260"/>
      <c r="X248" s="260"/>
      <c r="Y248" s="260"/>
      <c r="Z248" s="260"/>
      <c r="AA248" s="260"/>
      <c r="AB248" s="260"/>
      <c r="AC248" s="260"/>
      <c r="AD248" s="260"/>
      <c r="AE248" s="260"/>
      <c r="AF248" s="260"/>
      <c r="AG248" s="260"/>
      <c r="AH248" s="260"/>
      <c r="AI248" s="260"/>
      <c r="AJ248" s="260"/>
      <c r="AK248" s="260"/>
      <c r="AL248" s="260"/>
      <c r="AM248" s="260"/>
      <c r="AN248" s="260"/>
      <c r="AO248" s="260"/>
      <c r="AP248" s="260"/>
      <c r="AQ248" s="260"/>
      <c r="AR248" s="260"/>
      <c r="AS248" s="260"/>
      <c r="AT248" s="260"/>
      <c r="AU248" s="260"/>
      <c r="AV248" s="260"/>
      <c r="AW248" s="260"/>
      <c r="AX248" s="260"/>
      <c r="AY248" s="260"/>
      <c r="AZ248" s="260"/>
      <c r="BA248" s="260"/>
      <c r="BB248" s="260"/>
      <c r="BC248" s="260"/>
      <c r="BD248" s="260"/>
      <c r="BE248" s="260"/>
      <c r="BF248" s="260"/>
      <c r="BG248" s="260"/>
      <c r="BH248" s="260"/>
      <c r="BI248" s="260"/>
      <c r="BJ248" s="260"/>
      <c r="BK248" s="260"/>
      <c r="BL248" s="260"/>
      <c r="BM248" s="260"/>
      <c r="BN248" s="260"/>
      <c r="BO248" s="260"/>
      <c r="BP248" s="260"/>
      <c r="BQ248" s="260"/>
      <c r="BR248" s="260"/>
      <c r="BS248" s="260"/>
      <c r="BT248" s="260"/>
      <c r="BU248" s="260"/>
      <c r="BV248" s="260"/>
      <c r="BW248" s="260"/>
      <c r="BX248" s="260"/>
      <c r="BY248" s="260"/>
      <c r="BZ248" s="260"/>
      <c r="CA248" s="260"/>
      <c r="CB248" s="260"/>
      <c r="CC248" s="260"/>
      <c r="CD248" s="260"/>
      <c r="CE248" s="260"/>
      <c r="CF248" s="260"/>
      <c r="CG248" s="260"/>
      <c r="CH248" s="260"/>
      <c r="CI248" s="260"/>
      <c r="CJ248" s="260"/>
      <c r="CK248" s="260"/>
      <c r="CL248" s="260"/>
    </row>
    <row r="249" spans="7:90" s="172" customFormat="1" ht="39.950000000000003" customHeight="1" x14ac:dyDescent="0.2">
      <c r="G249" s="173"/>
      <c r="K249" s="166"/>
      <c r="L249" s="166"/>
      <c r="T249" s="174"/>
      <c r="U249" s="168"/>
      <c r="V249" s="260"/>
      <c r="W249" s="260"/>
      <c r="X249" s="260"/>
      <c r="Y249" s="260"/>
      <c r="Z249" s="260"/>
      <c r="AA249" s="260"/>
      <c r="AB249" s="260"/>
      <c r="AC249" s="260"/>
      <c r="AD249" s="260"/>
      <c r="AE249" s="260"/>
      <c r="AF249" s="260"/>
      <c r="AG249" s="260"/>
      <c r="AH249" s="260"/>
      <c r="AI249" s="260"/>
      <c r="AJ249" s="260"/>
      <c r="AK249" s="260"/>
      <c r="AL249" s="260"/>
      <c r="AM249" s="260"/>
      <c r="AN249" s="260"/>
      <c r="AO249" s="260"/>
      <c r="AP249" s="260"/>
      <c r="AQ249" s="260"/>
      <c r="AR249" s="260"/>
      <c r="AS249" s="260"/>
      <c r="AT249" s="260"/>
      <c r="AU249" s="260"/>
      <c r="AV249" s="260"/>
      <c r="AW249" s="260"/>
      <c r="AX249" s="260"/>
      <c r="AY249" s="260"/>
      <c r="AZ249" s="260"/>
      <c r="BA249" s="260"/>
      <c r="BB249" s="260"/>
      <c r="BC249" s="260"/>
      <c r="BD249" s="260"/>
      <c r="BE249" s="260"/>
      <c r="BF249" s="260"/>
      <c r="BG249" s="260"/>
      <c r="BH249" s="260"/>
      <c r="BI249" s="260"/>
      <c r="BJ249" s="260"/>
      <c r="BK249" s="260"/>
      <c r="BL249" s="260"/>
      <c r="BM249" s="260"/>
      <c r="BN249" s="260"/>
      <c r="BO249" s="260"/>
      <c r="BP249" s="260"/>
      <c r="BQ249" s="260"/>
      <c r="BR249" s="260"/>
      <c r="BS249" s="260"/>
      <c r="BT249" s="260"/>
      <c r="BU249" s="260"/>
      <c r="BV249" s="260"/>
      <c r="BW249" s="260"/>
      <c r="BX249" s="260"/>
      <c r="BY249" s="260"/>
      <c r="BZ249" s="260"/>
      <c r="CA249" s="260"/>
      <c r="CB249" s="260"/>
      <c r="CC249" s="260"/>
      <c r="CD249" s="260"/>
      <c r="CE249" s="260"/>
      <c r="CF249" s="260"/>
      <c r="CG249" s="260"/>
      <c r="CH249" s="260"/>
      <c r="CI249" s="260"/>
      <c r="CJ249" s="260"/>
      <c r="CK249" s="260"/>
      <c r="CL249" s="260"/>
    </row>
    <row r="250" spans="7:90" s="172" customFormat="1" ht="39.950000000000003" customHeight="1" x14ac:dyDescent="0.2">
      <c r="G250" s="173"/>
      <c r="K250" s="166"/>
      <c r="L250" s="166"/>
      <c r="T250" s="174"/>
      <c r="U250" s="168"/>
      <c r="V250" s="260"/>
      <c r="W250" s="260"/>
      <c r="X250" s="260"/>
      <c r="Y250" s="260"/>
      <c r="Z250" s="260"/>
      <c r="AA250" s="260"/>
      <c r="AB250" s="260"/>
      <c r="AC250" s="260"/>
      <c r="AD250" s="260"/>
      <c r="AE250" s="260"/>
      <c r="AF250" s="260"/>
      <c r="AG250" s="260"/>
      <c r="AH250" s="260"/>
      <c r="AI250" s="260"/>
      <c r="AJ250" s="260"/>
      <c r="AK250" s="260"/>
      <c r="AL250" s="260"/>
      <c r="AM250" s="260"/>
      <c r="AN250" s="260"/>
      <c r="AO250" s="260"/>
      <c r="AP250" s="260"/>
      <c r="AQ250" s="260"/>
      <c r="AR250" s="260"/>
      <c r="AS250" s="260"/>
      <c r="AT250" s="260"/>
      <c r="AU250" s="260"/>
      <c r="AV250" s="260"/>
      <c r="AW250" s="260"/>
      <c r="AX250" s="260"/>
      <c r="AY250" s="260"/>
      <c r="AZ250" s="260"/>
      <c r="BA250" s="260"/>
      <c r="BB250" s="260"/>
      <c r="BC250" s="260"/>
      <c r="BD250" s="260"/>
      <c r="BE250" s="260"/>
      <c r="BF250" s="260"/>
      <c r="BG250" s="260"/>
      <c r="BH250" s="260"/>
      <c r="BI250" s="260"/>
      <c r="BJ250" s="260"/>
      <c r="BK250" s="260"/>
      <c r="BL250" s="260"/>
      <c r="BM250" s="260"/>
      <c r="BN250" s="260"/>
      <c r="BO250" s="260"/>
      <c r="BP250" s="260"/>
      <c r="BQ250" s="260"/>
      <c r="BR250" s="260"/>
      <c r="BS250" s="260"/>
      <c r="BT250" s="260"/>
      <c r="BU250" s="260"/>
      <c r="BV250" s="260"/>
      <c r="BW250" s="260"/>
      <c r="BX250" s="260"/>
      <c r="BY250" s="260"/>
      <c r="BZ250" s="260"/>
      <c r="CA250" s="260"/>
      <c r="CB250" s="260"/>
      <c r="CC250" s="260"/>
      <c r="CD250" s="260"/>
      <c r="CE250" s="260"/>
      <c r="CF250" s="260"/>
      <c r="CG250" s="260"/>
      <c r="CH250" s="260"/>
      <c r="CI250" s="260"/>
      <c r="CJ250" s="260"/>
      <c r="CK250" s="260"/>
      <c r="CL250" s="260"/>
    </row>
    <row r="251" spans="7:90" s="172" customFormat="1" ht="39.950000000000003" customHeight="1" x14ac:dyDescent="0.2">
      <c r="G251" s="173"/>
      <c r="K251" s="166"/>
      <c r="L251" s="166"/>
      <c r="T251" s="174"/>
      <c r="U251" s="168"/>
      <c r="V251" s="260"/>
      <c r="W251" s="260"/>
      <c r="X251" s="260"/>
      <c r="Y251" s="260"/>
      <c r="Z251" s="260"/>
      <c r="AA251" s="260"/>
      <c r="AB251" s="260"/>
      <c r="AC251" s="260"/>
      <c r="AD251" s="260"/>
      <c r="AE251" s="260"/>
      <c r="AF251" s="260"/>
      <c r="AG251" s="260"/>
      <c r="AH251" s="260"/>
      <c r="AI251" s="260"/>
      <c r="AJ251" s="260"/>
      <c r="AK251" s="260"/>
      <c r="AL251" s="260"/>
      <c r="AM251" s="260"/>
      <c r="AN251" s="260"/>
      <c r="AO251" s="260"/>
      <c r="AP251" s="260"/>
      <c r="AQ251" s="260"/>
      <c r="AR251" s="260"/>
      <c r="AS251" s="260"/>
      <c r="AT251" s="260"/>
      <c r="AU251" s="260"/>
      <c r="AV251" s="260"/>
      <c r="AW251" s="260"/>
      <c r="AX251" s="260"/>
      <c r="AY251" s="260"/>
      <c r="AZ251" s="260"/>
      <c r="BA251" s="260"/>
      <c r="BB251" s="260"/>
      <c r="BC251" s="260"/>
      <c r="BD251" s="260"/>
      <c r="BE251" s="260"/>
      <c r="BF251" s="260"/>
      <c r="BG251" s="260"/>
      <c r="BH251" s="260"/>
      <c r="BI251" s="260"/>
      <c r="BJ251" s="260"/>
      <c r="BK251" s="260"/>
      <c r="BL251" s="260"/>
      <c r="BM251" s="260"/>
      <c r="BN251" s="260"/>
      <c r="BO251" s="260"/>
      <c r="BP251" s="260"/>
      <c r="BQ251" s="260"/>
      <c r="BR251" s="260"/>
      <c r="BS251" s="260"/>
      <c r="BT251" s="260"/>
      <c r="BU251" s="260"/>
      <c r="BV251" s="260"/>
      <c r="BW251" s="260"/>
      <c r="BX251" s="260"/>
      <c r="BY251" s="260"/>
      <c r="BZ251" s="260"/>
      <c r="CA251" s="260"/>
      <c r="CB251" s="260"/>
      <c r="CC251" s="260"/>
      <c r="CD251" s="260"/>
      <c r="CE251" s="260"/>
      <c r="CF251" s="260"/>
      <c r="CG251" s="260"/>
      <c r="CH251" s="260"/>
      <c r="CI251" s="260"/>
      <c r="CJ251" s="260"/>
      <c r="CK251" s="260"/>
      <c r="CL251" s="260"/>
    </row>
    <row r="252" spans="7:90" s="172" customFormat="1" ht="39.950000000000003" customHeight="1" x14ac:dyDescent="0.2">
      <c r="G252" s="173"/>
      <c r="K252" s="166"/>
      <c r="L252" s="166"/>
      <c r="T252" s="174"/>
      <c r="U252" s="168"/>
      <c r="V252" s="260"/>
      <c r="W252" s="260"/>
      <c r="X252" s="260"/>
      <c r="Y252" s="260"/>
      <c r="Z252" s="260"/>
      <c r="AA252" s="260"/>
      <c r="AB252" s="260"/>
      <c r="AC252" s="260"/>
      <c r="AD252" s="260"/>
      <c r="AE252" s="260"/>
      <c r="AF252" s="260"/>
      <c r="AG252" s="260"/>
      <c r="AH252" s="260"/>
      <c r="AI252" s="260"/>
      <c r="AJ252" s="260"/>
      <c r="AK252" s="260"/>
      <c r="AL252" s="260"/>
      <c r="AM252" s="260"/>
      <c r="AN252" s="260"/>
      <c r="AO252" s="260"/>
      <c r="AP252" s="260"/>
      <c r="AQ252" s="260"/>
      <c r="AR252" s="260"/>
      <c r="AS252" s="260"/>
      <c r="AT252" s="260"/>
      <c r="AU252" s="260"/>
      <c r="AV252" s="260"/>
      <c r="AW252" s="260"/>
      <c r="AX252" s="260"/>
      <c r="AY252" s="260"/>
      <c r="AZ252" s="260"/>
      <c r="BA252" s="260"/>
      <c r="BB252" s="260"/>
      <c r="BC252" s="260"/>
      <c r="BD252" s="260"/>
      <c r="BE252" s="260"/>
      <c r="BF252" s="260"/>
      <c r="BG252" s="260"/>
      <c r="BH252" s="260"/>
      <c r="BI252" s="260"/>
      <c r="BJ252" s="260"/>
      <c r="BK252" s="260"/>
      <c r="BL252" s="260"/>
      <c r="BM252" s="260"/>
      <c r="BN252" s="260"/>
      <c r="BO252" s="260"/>
      <c r="BP252" s="260"/>
      <c r="BQ252" s="260"/>
      <c r="BR252" s="260"/>
      <c r="BS252" s="260"/>
      <c r="BT252" s="260"/>
      <c r="BU252" s="260"/>
      <c r="BV252" s="260"/>
      <c r="BW252" s="260"/>
      <c r="BX252" s="260"/>
      <c r="BY252" s="260"/>
      <c r="BZ252" s="260"/>
      <c r="CA252" s="260"/>
      <c r="CB252" s="260"/>
      <c r="CC252" s="260"/>
      <c r="CD252" s="260"/>
      <c r="CE252" s="260"/>
      <c r="CF252" s="260"/>
      <c r="CG252" s="260"/>
      <c r="CH252" s="260"/>
      <c r="CI252" s="260"/>
      <c r="CJ252" s="260"/>
      <c r="CK252" s="260"/>
      <c r="CL252" s="260"/>
    </row>
    <row r="253" spans="7:90" s="172" customFormat="1" ht="39.950000000000003" customHeight="1" x14ac:dyDescent="0.2">
      <c r="G253" s="173"/>
      <c r="K253" s="166"/>
      <c r="L253" s="166"/>
      <c r="T253" s="174"/>
      <c r="U253" s="168"/>
      <c r="V253" s="260"/>
      <c r="W253" s="260"/>
      <c r="X253" s="260"/>
      <c r="Y253" s="260"/>
      <c r="Z253" s="260"/>
      <c r="AA253" s="260"/>
      <c r="AB253" s="260"/>
      <c r="AC253" s="260"/>
      <c r="AD253" s="260"/>
      <c r="AE253" s="260"/>
      <c r="AF253" s="260"/>
      <c r="AG253" s="260"/>
      <c r="AH253" s="260"/>
      <c r="AI253" s="260"/>
      <c r="AJ253" s="260"/>
      <c r="AK253" s="260"/>
      <c r="AL253" s="260"/>
      <c r="AM253" s="260"/>
      <c r="AN253" s="260"/>
      <c r="AO253" s="260"/>
      <c r="AP253" s="260"/>
      <c r="AQ253" s="260"/>
      <c r="AR253" s="260"/>
      <c r="AS253" s="260"/>
      <c r="AT253" s="260"/>
      <c r="AU253" s="260"/>
      <c r="AV253" s="260"/>
      <c r="AW253" s="260"/>
      <c r="AX253" s="260"/>
      <c r="AY253" s="260"/>
      <c r="AZ253" s="260"/>
      <c r="BA253" s="260"/>
      <c r="BB253" s="260"/>
      <c r="BC253" s="260"/>
      <c r="BD253" s="260"/>
      <c r="BE253" s="260"/>
      <c r="BF253" s="260"/>
      <c r="BG253" s="260"/>
      <c r="BH253" s="260"/>
      <c r="BI253" s="260"/>
      <c r="BJ253" s="260"/>
      <c r="BK253" s="260"/>
      <c r="BL253" s="260"/>
      <c r="BM253" s="260"/>
      <c r="BN253" s="260"/>
      <c r="BO253" s="260"/>
      <c r="BP253" s="260"/>
      <c r="BQ253" s="260"/>
      <c r="BR253" s="260"/>
      <c r="BS253" s="260"/>
      <c r="BT253" s="260"/>
      <c r="BU253" s="260"/>
      <c r="BV253" s="260"/>
      <c r="BW253" s="260"/>
      <c r="BX253" s="260"/>
      <c r="BY253" s="260"/>
      <c r="BZ253" s="260"/>
      <c r="CA253" s="260"/>
      <c r="CB253" s="260"/>
      <c r="CC253" s="260"/>
      <c r="CD253" s="260"/>
      <c r="CE253" s="260"/>
      <c r="CF253" s="260"/>
      <c r="CG253" s="260"/>
      <c r="CH253" s="260"/>
      <c r="CI253" s="260"/>
      <c r="CJ253" s="260"/>
      <c r="CK253" s="260"/>
      <c r="CL253" s="260"/>
    </row>
    <row r="254" spans="7:90" s="172" customFormat="1" ht="39.950000000000003" customHeight="1" x14ac:dyDescent="0.2">
      <c r="G254" s="173"/>
      <c r="K254" s="166"/>
      <c r="L254" s="166"/>
      <c r="T254" s="174"/>
      <c r="U254" s="168"/>
      <c r="V254" s="260"/>
      <c r="W254" s="260"/>
      <c r="X254" s="260"/>
      <c r="Y254" s="260"/>
      <c r="Z254" s="260"/>
      <c r="AA254" s="260"/>
      <c r="AB254" s="260"/>
      <c r="AC254" s="260"/>
      <c r="AD254" s="260"/>
      <c r="AE254" s="260"/>
      <c r="AF254" s="260"/>
      <c r="AG254" s="260"/>
      <c r="AH254" s="260"/>
      <c r="AI254" s="260"/>
      <c r="AJ254" s="260"/>
      <c r="AK254" s="260"/>
      <c r="AL254" s="260"/>
      <c r="AM254" s="260"/>
      <c r="AN254" s="260"/>
      <c r="AO254" s="260"/>
      <c r="AP254" s="260"/>
      <c r="AQ254" s="260"/>
      <c r="AR254" s="260"/>
      <c r="AS254" s="260"/>
      <c r="AT254" s="260"/>
      <c r="AU254" s="260"/>
      <c r="AV254" s="260"/>
      <c r="AW254" s="260"/>
      <c r="AX254" s="260"/>
      <c r="AY254" s="260"/>
      <c r="AZ254" s="260"/>
      <c r="BA254" s="260"/>
      <c r="BB254" s="260"/>
      <c r="BC254" s="260"/>
      <c r="BD254" s="260"/>
      <c r="BE254" s="260"/>
      <c r="BF254" s="260"/>
      <c r="BG254" s="260"/>
      <c r="BH254" s="260"/>
      <c r="BI254" s="260"/>
      <c r="BJ254" s="260"/>
      <c r="BK254" s="260"/>
      <c r="BL254" s="260"/>
      <c r="BM254" s="260"/>
      <c r="BN254" s="260"/>
      <c r="BO254" s="260"/>
      <c r="BP254" s="260"/>
      <c r="BQ254" s="260"/>
      <c r="BR254" s="260"/>
      <c r="BS254" s="260"/>
      <c r="BT254" s="260"/>
      <c r="BU254" s="260"/>
      <c r="BV254" s="260"/>
      <c r="BW254" s="260"/>
      <c r="BX254" s="260"/>
      <c r="BY254" s="260"/>
      <c r="BZ254" s="260"/>
      <c r="CA254" s="260"/>
      <c r="CB254" s="260"/>
      <c r="CC254" s="260"/>
      <c r="CD254" s="260"/>
      <c r="CE254" s="260"/>
      <c r="CF254" s="260"/>
      <c r="CG254" s="260"/>
      <c r="CH254" s="260"/>
      <c r="CI254" s="260"/>
      <c r="CJ254" s="260"/>
      <c r="CK254" s="260"/>
      <c r="CL254" s="260"/>
    </row>
    <row r="255" spans="7:90" s="172" customFormat="1" ht="39.950000000000003" customHeight="1" x14ac:dyDescent="0.2">
      <c r="G255" s="173"/>
      <c r="K255" s="166"/>
      <c r="L255" s="166"/>
      <c r="T255" s="174"/>
      <c r="U255" s="168"/>
      <c r="V255" s="260"/>
      <c r="W255" s="260"/>
      <c r="X255" s="260"/>
      <c r="Y255" s="260"/>
      <c r="Z255" s="260"/>
      <c r="AA255" s="260"/>
      <c r="AB255" s="260"/>
      <c r="AC255" s="260"/>
      <c r="AD255" s="260"/>
      <c r="AE255" s="260"/>
      <c r="AF255" s="260"/>
      <c r="AG255" s="260"/>
      <c r="AH255" s="260"/>
      <c r="AI255" s="260"/>
      <c r="AJ255" s="260"/>
      <c r="AK255" s="260"/>
      <c r="AL255" s="260"/>
      <c r="AM255" s="260"/>
      <c r="AN255" s="260"/>
      <c r="AO255" s="260"/>
      <c r="AP255" s="260"/>
      <c r="AQ255" s="260"/>
      <c r="AR255" s="260"/>
      <c r="AS255" s="260"/>
      <c r="AT255" s="260"/>
      <c r="AU255" s="260"/>
      <c r="AV255" s="260"/>
      <c r="AW255" s="260"/>
      <c r="AX255" s="260"/>
      <c r="AY255" s="260"/>
      <c r="AZ255" s="260"/>
      <c r="BA255" s="260"/>
      <c r="BB255" s="260"/>
      <c r="BC255" s="260"/>
      <c r="BD255" s="260"/>
      <c r="BE255" s="260"/>
      <c r="BF255" s="260"/>
      <c r="BG255" s="260"/>
      <c r="BH255" s="260"/>
      <c r="BI255" s="260"/>
      <c r="BJ255" s="260"/>
      <c r="BK255" s="260"/>
      <c r="BL255" s="260"/>
      <c r="BM255" s="260"/>
      <c r="BN255" s="260"/>
      <c r="BO255" s="260"/>
      <c r="BP255" s="260"/>
      <c r="BQ255" s="260"/>
      <c r="BR255" s="260"/>
      <c r="BS255" s="260"/>
      <c r="BT255" s="260"/>
      <c r="BU255" s="260"/>
      <c r="BV255" s="260"/>
      <c r="BW255" s="260"/>
      <c r="BX255" s="260"/>
      <c r="BY255" s="260"/>
      <c r="BZ255" s="260"/>
      <c r="CA255" s="260"/>
      <c r="CB255" s="260"/>
      <c r="CC255" s="260"/>
      <c r="CD255" s="260"/>
      <c r="CE255" s="260"/>
      <c r="CF255" s="260"/>
      <c r="CG255" s="260"/>
      <c r="CH255" s="260"/>
      <c r="CI255" s="260"/>
      <c r="CJ255" s="260"/>
      <c r="CK255" s="260"/>
      <c r="CL255" s="260"/>
    </row>
    <row r="256" spans="7:90" s="172" customFormat="1" ht="39.950000000000003" customHeight="1" x14ac:dyDescent="0.2">
      <c r="G256" s="173"/>
      <c r="K256" s="166"/>
      <c r="L256" s="166"/>
      <c r="T256" s="174"/>
      <c r="U256" s="168"/>
      <c r="V256" s="260"/>
      <c r="W256" s="260"/>
      <c r="X256" s="260"/>
      <c r="Y256" s="260"/>
      <c r="Z256" s="260"/>
      <c r="AA256" s="260"/>
      <c r="AB256" s="260"/>
      <c r="AC256" s="260"/>
      <c r="AD256" s="260"/>
      <c r="AE256" s="260"/>
      <c r="AF256" s="260"/>
      <c r="AG256" s="260"/>
      <c r="AH256" s="260"/>
      <c r="AI256" s="260"/>
      <c r="AJ256" s="260"/>
      <c r="AK256" s="260"/>
      <c r="AL256" s="260"/>
      <c r="AM256" s="260"/>
      <c r="AN256" s="260"/>
      <c r="AO256" s="260"/>
      <c r="AP256" s="260"/>
      <c r="AQ256" s="260"/>
      <c r="AR256" s="260"/>
      <c r="AS256" s="260"/>
      <c r="AT256" s="260"/>
      <c r="AU256" s="260"/>
      <c r="AV256" s="260"/>
      <c r="AW256" s="260"/>
      <c r="AX256" s="260"/>
      <c r="AY256" s="260"/>
      <c r="AZ256" s="260"/>
      <c r="BA256" s="260"/>
      <c r="BB256" s="260"/>
      <c r="BC256" s="260"/>
      <c r="BD256" s="260"/>
      <c r="BE256" s="260"/>
      <c r="BF256" s="260"/>
      <c r="BG256" s="260"/>
      <c r="BH256" s="260"/>
      <c r="BI256" s="260"/>
      <c r="BJ256" s="260"/>
      <c r="BK256" s="260"/>
      <c r="BL256" s="260"/>
      <c r="BM256" s="260"/>
      <c r="BN256" s="260"/>
      <c r="BO256" s="260"/>
      <c r="BP256" s="260"/>
      <c r="BQ256" s="260"/>
      <c r="BR256" s="260"/>
      <c r="BS256" s="260"/>
      <c r="BT256" s="260"/>
      <c r="BU256" s="260"/>
      <c r="BV256" s="260"/>
      <c r="BW256" s="260"/>
      <c r="BX256" s="260"/>
      <c r="BY256" s="260"/>
      <c r="BZ256" s="260"/>
      <c r="CA256" s="260"/>
      <c r="CB256" s="260"/>
      <c r="CC256" s="260"/>
      <c r="CD256" s="260"/>
      <c r="CE256" s="260"/>
      <c r="CF256" s="260"/>
      <c r="CG256" s="260"/>
      <c r="CH256" s="260"/>
      <c r="CI256" s="260"/>
      <c r="CJ256" s="260"/>
      <c r="CK256" s="260"/>
      <c r="CL256" s="260"/>
    </row>
    <row r="257" spans="7:90" s="172" customFormat="1" ht="39.950000000000003" customHeight="1" x14ac:dyDescent="0.2">
      <c r="G257" s="173"/>
      <c r="K257" s="166"/>
      <c r="L257" s="166"/>
      <c r="T257" s="174"/>
      <c r="U257" s="168"/>
      <c r="V257" s="260"/>
      <c r="W257" s="260"/>
      <c r="X257" s="260"/>
      <c r="Y257" s="260"/>
      <c r="Z257" s="260"/>
      <c r="AA257" s="260"/>
      <c r="AB257" s="260"/>
      <c r="AC257" s="260"/>
      <c r="AD257" s="260"/>
      <c r="AE257" s="260"/>
      <c r="AF257" s="260"/>
      <c r="AG257" s="260"/>
      <c r="AH257" s="260"/>
      <c r="AI257" s="260"/>
      <c r="AJ257" s="260"/>
      <c r="AK257" s="260"/>
      <c r="AL257" s="260"/>
      <c r="AM257" s="260"/>
      <c r="AN257" s="260"/>
      <c r="AO257" s="260"/>
      <c r="AP257" s="260"/>
      <c r="AQ257" s="260"/>
      <c r="AR257" s="260"/>
      <c r="AS257" s="260"/>
      <c r="AT257" s="260"/>
      <c r="AU257" s="260"/>
      <c r="AV257" s="260"/>
      <c r="AW257" s="260"/>
      <c r="AX257" s="260"/>
      <c r="AY257" s="260"/>
      <c r="AZ257" s="260"/>
      <c r="BA257" s="260"/>
      <c r="BB257" s="260"/>
      <c r="BC257" s="260"/>
      <c r="BD257" s="260"/>
      <c r="BE257" s="260"/>
      <c r="BF257" s="260"/>
      <c r="BG257" s="260"/>
      <c r="BH257" s="260"/>
      <c r="BI257" s="260"/>
      <c r="BJ257" s="260"/>
      <c r="BK257" s="260"/>
      <c r="BL257" s="260"/>
      <c r="BM257" s="260"/>
      <c r="BN257" s="260"/>
      <c r="BO257" s="260"/>
      <c r="BP257" s="260"/>
      <c r="BQ257" s="260"/>
      <c r="BR257" s="260"/>
      <c r="BS257" s="260"/>
      <c r="BT257" s="260"/>
      <c r="BU257" s="260"/>
      <c r="BV257" s="260"/>
      <c r="BW257" s="260"/>
      <c r="BX257" s="260"/>
      <c r="BY257" s="260"/>
      <c r="BZ257" s="260"/>
      <c r="CA257" s="260"/>
      <c r="CB257" s="260"/>
      <c r="CC257" s="260"/>
      <c r="CD257" s="260"/>
      <c r="CE257" s="260"/>
      <c r="CF257" s="260"/>
      <c r="CG257" s="260"/>
      <c r="CH257" s="260"/>
      <c r="CI257" s="260"/>
      <c r="CJ257" s="260"/>
      <c r="CK257" s="260"/>
      <c r="CL257" s="260"/>
    </row>
    <row r="258" spans="7:90" s="172" customFormat="1" ht="39.950000000000003" customHeight="1" x14ac:dyDescent="0.2">
      <c r="G258" s="173"/>
      <c r="K258" s="166"/>
      <c r="L258" s="166"/>
      <c r="T258" s="174"/>
      <c r="U258" s="168"/>
      <c r="V258" s="260"/>
      <c r="W258" s="260"/>
      <c r="X258" s="260"/>
      <c r="Y258" s="260"/>
      <c r="Z258" s="260"/>
      <c r="AA258" s="260"/>
      <c r="AB258" s="260"/>
      <c r="AC258" s="260"/>
      <c r="AD258" s="260"/>
      <c r="AE258" s="260"/>
      <c r="AF258" s="260"/>
      <c r="AG258" s="260"/>
      <c r="AH258" s="260"/>
      <c r="AI258" s="260"/>
      <c r="AJ258" s="260"/>
      <c r="AK258" s="260"/>
      <c r="AL258" s="260"/>
      <c r="AM258" s="260"/>
      <c r="AN258" s="260"/>
      <c r="AO258" s="260"/>
      <c r="AP258" s="260"/>
      <c r="AQ258" s="260"/>
      <c r="AR258" s="260"/>
      <c r="AS258" s="260"/>
      <c r="AT258" s="260"/>
      <c r="AU258" s="260"/>
      <c r="AV258" s="260"/>
      <c r="AW258" s="260"/>
      <c r="AX258" s="260"/>
      <c r="AY258" s="260"/>
      <c r="AZ258" s="260"/>
      <c r="BA258" s="260"/>
      <c r="BB258" s="260"/>
      <c r="BC258" s="260"/>
      <c r="BD258" s="260"/>
      <c r="BE258" s="260"/>
      <c r="BF258" s="260"/>
      <c r="BG258" s="260"/>
      <c r="BH258" s="260"/>
      <c r="BI258" s="260"/>
      <c r="BJ258" s="260"/>
      <c r="BK258" s="260"/>
      <c r="BL258" s="260"/>
      <c r="BM258" s="260"/>
      <c r="BN258" s="260"/>
      <c r="BO258" s="260"/>
      <c r="BP258" s="260"/>
      <c r="BQ258" s="260"/>
      <c r="BR258" s="260"/>
      <c r="BS258" s="260"/>
      <c r="BT258" s="260"/>
      <c r="BU258" s="260"/>
      <c r="BV258" s="260"/>
      <c r="BW258" s="260"/>
      <c r="BX258" s="260"/>
      <c r="BY258" s="260"/>
      <c r="BZ258" s="260"/>
      <c r="CA258" s="260"/>
      <c r="CB258" s="260"/>
      <c r="CC258" s="260"/>
      <c r="CD258" s="260"/>
      <c r="CE258" s="260"/>
      <c r="CF258" s="260"/>
      <c r="CG258" s="260"/>
      <c r="CH258" s="260"/>
      <c r="CI258" s="260"/>
      <c r="CJ258" s="260"/>
      <c r="CK258" s="260"/>
      <c r="CL258" s="260"/>
    </row>
    <row r="259" spans="7:90" s="172" customFormat="1" ht="39.950000000000003" customHeight="1" x14ac:dyDescent="0.2">
      <c r="G259" s="173"/>
      <c r="K259" s="166"/>
      <c r="L259" s="166"/>
      <c r="T259" s="174"/>
      <c r="U259" s="168"/>
      <c r="V259" s="260"/>
      <c r="W259" s="260"/>
      <c r="X259" s="260"/>
      <c r="Y259" s="260"/>
      <c r="Z259" s="260"/>
      <c r="AA259" s="260"/>
      <c r="AB259" s="260"/>
      <c r="AC259" s="260"/>
      <c r="AD259" s="260"/>
      <c r="AE259" s="260"/>
      <c r="AF259" s="260"/>
      <c r="AG259" s="260"/>
      <c r="AH259" s="260"/>
      <c r="AI259" s="260"/>
      <c r="AJ259" s="260"/>
      <c r="AK259" s="260"/>
      <c r="AL259" s="260"/>
      <c r="AM259" s="260"/>
      <c r="AN259" s="260"/>
      <c r="AO259" s="260"/>
      <c r="AP259" s="260"/>
      <c r="AQ259" s="260"/>
      <c r="AR259" s="260"/>
      <c r="AS259" s="260"/>
      <c r="AT259" s="260"/>
      <c r="AU259" s="260"/>
      <c r="AV259" s="260"/>
      <c r="AW259" s="260"/>
      <c r="AX259" s="260"/>
      <c r="AY259" s="260"/>
      <c r="AZ259" s="260"/>
      <c r="BA259" s="260"/>
      <c r="BB259" s="260"/>
      <c r="BC259" s="260"/>
      <c r="BD259" s="260"/>
      <c r="BE259" s="260"/>
      <c r="BF259" s="260"/>
      <c r="BG259" s="260"/>
      <c r="BH259" s="260"/>
      <c r="BI259" s="260"/>
      <c r="BJ259" s="260"/>
      <c r="BK259" s="260"/>
      <c r="BL259" s="260"/>
      <c r="BM259" s="260"/>
      <c r="BN259" s="260"/>
      <c r="BO259" s="260"/>
      <c r="BP259" s="260"/>
      <c r="BQ259" s="260"/>
      <c r="BR259" s="260"/>
      <c r="BS259" s="260"/>
      <c r="BT259" s="260"/>
      <c r="BU259" s="260"/>
      <c r="BV259" s="260"/>
      <c r="BW259" s="260"/>
      <c r="BX259" s="260"/>
      <c r="BY259" s="260"/>
      <c r="BZ259" s="260"/>
      <c r="CA259" s="260"/>
      <c r="CB259" s="260"/>
      <c r="CC259" s="260"/>
      <c r="CD259" s="260"/>
      <c r="CE259" s="260"/>
      <c r="CF259" s="260"/>
      <c r="CG259" s="260"/>
      <c r="CH259" s="260"/>
      <c r="CI259" s="260"/>
      <c r="CJ259" s="260"/>
      <c r="CK259" s="260"/>
      <c r="CL259" s="260"/>
    </row>
    <row r="260" spans="7:90" s="172" customFormat="1" ht="39.950000000000003" customHeight="1" x14ac:dyDescent="0.2">
      <c r="G260" s="173"/>
      <c r="K260" s="166"/>
      <c r="L260" s="166"/>
      <c r="T260" s="174"/>
      <c r="U260" s="168"/>
      <c r="V260" s="260"/>
      <c r="W260" s="260"/>
      <c r="X260" s="260"/>
      <c r="Y260" s="260"/>
      <c r="Z260" s="260"/>
      <c r="AA260" s="260"/>
      <c r="AB260" s="260"/>
      <c r="AC260" s="260"/>
      <c r="AD260" s="260"/>
      <c r="AE260" s="260"/>
      <c r="AF260" s="260"/>
      <c r="AG260" s="260"/>
      <c r="AH260" s="260"/>
      <c r="AI260" s="260"/>
      <c r="AJ260" s="260"/>
      <c r="AK260" s="260"/>
      <c r="AL260" s="260"/>
      <c r="AM260" s="260"/>
      <c r="AN260" s="260"/>
      <c r="AO260" s="260"/>
      <c r="AP260" s="260"/>
      <c r="AQ260" s="260"/>
      <c r="AR260" s="260"/>
      <c r="AS260" s="260"/>
      <c r="AT260" s="260"/>
      <c r="AU260" s="260"/>
      <c r="AV260" s="260"/>
      <c r="AW260" s="260"/>
      <c r="AX260" s="260"/>
      <c r="AY260" s="260"/>
      <c r="AZ260" s="260"/>
      <c r="BA260" s="260"/>
      <c r="BB260" s="260"/>
      <c r="BC260" s="260"/>
      <c r="BD260" s="260"/>
      <c r="BE260" s="260"/>
      <c r="BF260" s="260"/>
      <c r="BG260" s="260"/>
      <c r="BH260" s="260"/>
      <c r="BI260" s="260"/>
      <c r="BJ260" s="260"/>
      <c r="BK260" s="260"/>
      <c r="BL260" s="260"/>
      <c r="BM260" s="260"/>
      <c r="BN260" s="260"/>
      <c r="BO260" s="260"/>
      <c r="BP260" s="260"/>
      <c r="BQ260" s="260"/>
      <c r="BR260" s="260"/>
      <c r="BS260" s="260"/>
      <c r="BT260" s="260"/>
      <c r="BU260" s="260"/>
      <c r="BV260" s="260"/>
      <c r="BW260" s="260"/>
      <c r="BX260" s="260"/>
      <c r="BY260" s="260"/>
      <c r="BZ260" s="260"/>
      <c r="CA260" s="260"/>
      <c r="CB260" s="260"/>
      <c r="CC260" s="260"/>
      <c r="CD260" s="260"/>
      <c r="CE260" s="260"/>
      <c r="CF260" s="260"/>
      <c r="CG260" s="260"/>
      <c r="CH260" s="260"/>
      <c r="CI260" s="260"/>
      <c r="CJ260" s="260"/>
      <c r="CK260" s="260"/>
      <c r="CL260" s="260"/>
    </row>
    <row r="261" spans="7:90" s="172" customFormat="1" ht="39.950000000000003" customHeight="1" x14ac:dyDescent="0.2">
      <c r="G261" s="173"/>
      <c r="K261" s="166"/>
      <c r="L261" s="166"/>
      <c r="T261" s="174"/>
      <c r="U261" s="168"/>
      <c r="V261" s="260"/>
      <c r="W261" s="260"/>
      <c r="X261" s="260"/>
      <c r="Y261" s="260"/>
      <c r="Z261" s="260"/>
      <c r="AA261" s="260"/>
      <c r="AB261" s="260"/>
      <c r="AC261" s="260"/>
      <c r="AD261" s="260"/>
      <c r="AE261" s="260"/>
      <c r="AF261" s="260"/>
      <c r="AG261" s="260"/>
      <c r="AH261" s="260"/>
      <c r="AI261" s="260"/>
      <c r="AJ261" s="260"/>
      <c r="AK261" s="260"/>
      <c r="AL261" s="260"/>
      <c r="AM261" s="260"/>
      <c r="AN261" s="260"/>
      <c r="AO261" s="260"/>
      <c r="AP261" s="260"/>
      <c r="AQ261" s="260"/>
      <c r="AR261" s="260"/>
      <c r="AS261" s="260"/>
      <c r="AT261" s="260"/>
      <c r="AU261" s="260"/>
      <c r="AV261" s="260"/>
      <c r="AW261" s="260"/>
      <c r="AX261" s="260"/>
      <c r="AY261" s="260"/>
      <c r="AZ261" s="260"/>
      <c r="BA261" s="260"/>
      <c r="BB261" s="260"/>
      <c r="BC261" s="260"/>
      <c r="BD261" s="260"/>
      <c r="BE261" s="260"/>
      <c r="BF261" s="260"/>
      <c r="BG261" s="260"/>
      <c r="BH261" s="260"/>
      <c r="BI261" s="260"/>
      <c r="BJ261" s="260"/>
      <c r="BK261" s="260"/>
      <c r="BL261" s="260"/>
      <c r="BM261" s="260"/>
      <c r="BN261" s="260"/>
      <c r="BO261" s="260"/>
      <c r="BP261" s="260"/>
      <c r="BQ261" s="260"/>
      <c r="BR261" s="260"/>
      <c r="BS261" s="260"/>
      <c r="BT261" s="260"/>
      <c r="BU261" s="260"/>
      <c r="BV261" s="260"/>
      <c r="BW261" s="260"/>
      <c r="BX261" s="260"/>
      <c r="BY261" s="260"/>
      <c r="BZ261" s="260"/>
      <c r="CA261" s="260"/>
      <c r="CB261" s="260"/>
      <c r="CC261" s="260"/>
      <c r="CD261" s="260"/>
      <c r="CE261" s="260"/>
      <c r="CF261" s="260"/>
      <c r="CG261" s="260"/>
      <c r="CH261" s="260"/>
      <c r="CI261" s="260"/>
      <c r="CJ261" s="260"/>
      <c r="CK261" s="260"/>
      <c r="CL261" s="260"/>
    </row>
    <row r="262" spans="7:90" s="172" customFormat="1" ht="39.950000000000003" customHeight="1" x14ac:dyDescent="0.2">
      <c r="G262" s="173"/>
      <c r="K262" s="166"/>
      <c r="L262" s="166"/>
      <c r="T262" s="174"/>
      <c r="U262" s="168"/>
      <c r="V262" s="260"/>
      <c r="W262" s="260"/>
      <c r="X262" s="260"/>
      <c r="Y262" s="260"/>
      <c r="Z262" s="260"/>
      <c r="AA262" s="260"/>
      <c r="AB262" s="260"/>
      <c r="AC262" s="260"/>
      <c r="AD262" s="260"/>
      <c r="AE262" s="260"/>
      <c r="AF262" s="260"/>
      <c r="AG262" s="260"/>
      <c r="AH262" s="260"/>
      <c r="AI262" s="260"/>
      <c r="AJ262" s="260"/>
      <c r="AK262" s="260"/>
      <c r="AL262" s="260"/>
      <c r="AM262" s="260"/>
      <c r="AN262" s="260"/>
      <c r="AO262" s="260"/>
      <c r="AP262" s="260"/>
      <c r="AQ262" s="260"/>
      <c r="AR262" s="260"/>
      <c r="AS262" s="260"/>
      <c r="AT262" s="260"/>
      <c r="AU262" s="260"/>
      <c r="AV262" s="260"/>
      <c r="AW262" s="260"/>
      <c r="AX262" s="260"/>
      <c r="AY262" s="260"/>
      <c r="AZ262" s="260"/>
      <c r="BA262" s="260"/>
      <c r="BB262" s="260"/>
      <c r="BC262" s="260"/>
      <c r="BD262" s="260"/>
      <c r="BE262" s="260"/>
      <c r="BF262" s="260"/>
      <c r="BG262" s="260"/>
      <c r="BH262" s="260"/>
      <c r="BI262" s="260"/>
      <c r="BJ262" s="260"/>
      <c r="BK262" s="260"/>
      <c r="BL262" s="260"/>
      <c r="BM262" s="260"/>
      <c r="BN262" s="260"/>
      <c r="BO262" s="260"/>
      <c r="BP262" s="260"/>
      <c r="BQ262" s="260"/>
      <c r="BR262" s="260"/>
      <c r="BS262" s="260"/>
      <c r="BT262" s="260"/>
      <c r="BU262" s="260"/>
      <c r="BV262" s="260"/>
      <c r="BW262" s="260"/>
      <c r="BX262" s="260"/>
      <c r="BY262" s="260"/>
      <c r="BZ262" s="260"/>
      <c r="CA262" s="260"/>
      <c r="CB262" s="260"/>
      <c r="CC262" s="260"/>
      <c r="CD262" s="260"/>
      <c r="CE262" s="260"/>
      <c r="CF262" s="260"/>
      <c r="CG262" s="260"/>
      <c r="CH262" s="260"/>
      <c r="CI262" s="260"/>
      <c r="CJ262" s="260"/>
      <c r="CK262" s="260"/>
      <c r="CL262" s="260"/>
    </row>
    <row r="263" spans="7:90" s="172" customFormat="1" ht="39.950000000000003" customHeight="1" x14ac:dyDescent="0.2">
      <c r="G263" s="173"/>
      <c r="K263" s="166"/>
      <c r="L263" s="166"/>
      <c r="T263" s="174"/>
      <c r="U263" s="168"/>
      <c r="V263" s="260"/>
      <c r="W263" s="260"/>
      <c r="X263" s="260"/>
      <c r="Y263" s="260"/>
      <c r="Z263" s="260"/>
      <c r="AA263" s="260"/>
      <c r="AB263" s="260"/>
      <c r="AC263" s="260"/>
      <c r="AD263" s="260"/>
      <c r="AE263" s="260"/>
      <c r="AF263" s="260"/>
      <c r="AG263" s="260"/>
      <c r="AH263" s="260"/>
      <c r="AI263" s="260"/>
      <c r="AJ263" s="260"/>
      <c r="AK263" s="260"/>
      <c r="AL263" s="260"/>
      <c r="AM263" s="260"/>
      <c r="AN263" s="260"/>
      <c r="AO263" s="260"/>
      <c r="AP263" s="260"/>
      <c r="AQ263" s="260"/>
      <c r="AR263" s="260"/>
      <c r="AS263" s="260"/>
      <c r="AT263" s="260"/>
      <c r="AU263" s="260"/>
      <c r="AV263" s="260"/>
      <c r="AW263" s="260"/>
      <c r="AX263" s="260"/>
      <c r="AY263" s="260"/>
      <c r="AZ263" s="260"/>
      <c r="BA263" s="260"/>
      <c r="BB263" s="260"/>
      <c r="BC263" s="260"/>
      <c r="BD263" s="260"/>
      <c r="BE263" s="260"/>
      <c r="BF263" s="260"/>
      <c r="BG263" s="260"/>
      <c r="BH263" s="260"/>
      <c r="BI263" s="260"/>
      <c r="BJ263" s="260"/>
      <c r="BK263" s="260"/>
      <c r="BL263" s="260"/>
      <c r="BM263" s="260"/>
      <c r="BN263" s="260"/>
      <c r="BO263" s="260"/>
      <c r="BP263" s="260"/>
      <c r="BQ263" s="260"/>
      <c r="BR263" s="260"/>
      <c r="BS263" s="260"/>
      <c r="BT263" s="260"/>
      <c r="BU263" s="260"/>
      <c r="BV263" s="260"/>
      <c r="BW263" s="260"/>
      <c r="BX263" s="260"/>
      <c r="BY263" s="260"/>
      <c r="BZ263" s="260"/>
      <c r="CA263" s="260"/>
      <c r="CB263" s="260"/>
      <c r="CC263" s="260"/>
      <c r="CD263" s="260"/>
      <c r="CE263" s="260"/>
      <c r="CF263" s="260"/>
      <c r="CG263" s="260"/>
      <c r="CH263" s="260"/>
      <c r="CI263" s="260"/>
      <c r="CJ263" s="260"/>
      <c r="CK263" s="260"/>
      <c r="CL263" s="260"/>
    </row>
    <row r="264" spans="7:90" s="172" customFormat="1" ht="39.950000000000003" customHeight="1" x14ac:dyDescent="0.2">
      <c r="G264" s="173"/>
      <c r="K264" s="166"/>
      <c r="L264" s="166"/>
      <c r="T264" s="174"/>
      <c r="U264" s="168"/>
      <c r="V264" s="260"/>
      <c r="W264" s="260"/>
      <c r="X264" s="260"/>
      <c r="Y264" s="260"/>
      <c r="Z264" s="260"/>
      <c r="AA264" s="260"/>
      <c r="AB264" s="260"/>
      <c r="AC264" s="260"/>
      <c r="AD264" s="260"/>
      <c r="AE264" s="260"/>
      <c r="AF264" s="260"/>
      <c r="AG264" s="260"/>
      <c r="AH264" s="260"/>
      <c r="AI264" s="260"/>
      <c r="AJ264" s="260"/>
      <c r="AK264" s="260"/>
      <c r="AL264" s="260"/>
      <c r="AM264" s="260"/>
      <c r="AN264" s="260"/>
      <c r="AO264" s="260"/>
      <c r="AP264" s="260"/>
      <c r="AQ264" s="260"/>
      <c r="AR264" s="260"/>
      <c r="AS264" s="260"/>
      <c r="AT264" s="260"/>
      <c r="AU264" s="260"/>
      <c r="AV264" s="260"/>
      <c r="AW264" s="260"/>
      <c r="AX264" s="260"/>
      <c r="AY264" s="260"/>
      <c r="AZ264" s="260"/>
      <c r="BA264" s="260"/>
      <c r="BB264" s="260"/>
      <c r="BC264" s="260"/>
      <c r="BD264" s="260"/>
      <c r="BE264" s="260"/>
      <c r="BF264" s="260"/>
      <c r="BG264" s="260"/>
      <c r="BH264" s="260"/>
      <c r="BI264" s="260"/>
      <c r="BJ264" s="260"/>
      <c r="BK264" s="260"/>
      <c r="BL264" s="260"/>
      <c r="BM264" s="260"/>
      <c r="BN264" s="260"/>
      <c r="BO264" s="260"/>
      <c r="BP264" s="260"/>
      <c r="BQ264" s="260"/>
      <c r="BR264" s="260"/>
      <c r="BS264" s="260"/>
      <c r="BT264" s="260"/>
      <c r="BU264" s="260"/>
      <c r="BV264" s="260"/>
      <c r="BW264" s="260"/>
      <c r="BX264" s="260"/>
      <c r="BY264" s="260"/>
      <c r="BZ264" s="260"/>
      <c r="CA264" s="260"/>
      <c r="CB264" s="260"/>
      <c r="CC264" s="260"/>
      <c r="CD264" s="260"/>
      <c r="CE264" s="260"/>
      <c r="CF264" s="260"/>
      <c r="CG264" s="260"/>
      <c r="CH264" s="260"/>
      <c r="CI264" s="260"/>
      <c r="CJ264" s="260"/>
      <c r="CK264" s="260"/>
      <c r="CL264" s="260"/>
    </row>
    <row r="265" spans="7:90" s="172" customFormat="1" ht="39.950000000000003" customHeight="1" x14ac:dyDescent="0.2">
      <c r="G265" s="173"/>
      <c r="K265" s="166"/>
      <c r="L265" s="166"/>
      <c r="T265" s="174"/>
      <c r="U265" s="168"/>
      <c r="V265" s="260"/>
      <c r="W265" s="260"/>
      <c r="X265" s="260"/>
      <c r="Y265" s="260"/>
      <c r="Z265" s="260"/>
      <c r="AA265" s="260"/>
      <c r="AB265" s="260"/>
      <c r="AC265" s="260"/>
      <c r="AD265" s="260"/>
      <c r="AE265" s="260"/>
      <c r="AF265" s="260"/>
      <c r="AG265" s="260"/>
      <c r="AH265" s="260"/>
      <c r="AI265" s="260"/>
      <c r="AJ265" s="260"/>
      <c r="AK265" s="260"/>
      <c r="AL265" s="260"/>
      <c r="AM265" s="260"/>
      <c r="AN265" s="260"/>
      <c r="AO265" s="260"/>
      <c r="AP265" s="260"/>
      <c r="AQ265" s="260"/>
      <c r="AR265" s="260"/>
      <c r="AS265" s="260"/>
      <c r="AT265" s="260"/>
      <c r="AU265" s="260"/>
      <c r="AV265" s="260"/>
      <c r="AW265" s="260"/>
      <c r="AX265" s="260"/>
      <c r="AY265" s="260"/>
      <c r="AZ265" s="260"/>
      <c r="BA265" s="260"/>
      <c r="BB265" s="260"/>
      <c r="BC265" s="260"/>
      <c r="BD265" s="260"/>
      <c r="BE265" s="260"/>
      <c r="BF265" s="260"/>
      <c r="BG265" s="260"/>
      <c r="BH265" s="260"/>
      <c r="BI265" s="260"/>
      <c r="BJ265" s="260"/>
      <c r="BK265" s="260"/>
      <c r="BL265" s="260"/>
      <c r="BM265" s="260"/>
      <c r="BN265" s="260"/>
      <c r="BO265" s="260"/>
      <c r="BP265" s="260"/>
      <c r="BQ265" s="260"/>
      <c r="BR265" s="260"/>
      <c r="BS265" s="260"/>
      <c r="BT265" s="260"/>
      <c r="BU265" s="260"/>
      <c r="BV265" s="260"/>
      <c r="BW265" s="260"/>
      <c r="BX265" s="260"/>
      <c r="BY265" s="260"/>
      <c r="BZ265" s="260"/>
      <c r="CA265" s="260"/>
      <c r="CB265" s="260"/>
      <c r="CC265" s="260"/>
      <c r="CD265" s="260"/>
      <c r="CE265" s="260"/>
      <c r="CF265" s="260"/>
      <c r="CG265" s="260"/>
      <c r="CH265" s="260"/>
      <c r="CI265" s="260"/>
      <c r="CJ265" s="260"/>
      <c r="CK265" s="260"/>
      <c r="CL265" s="260"/>
    </row>
    <row r="266" spans="7:90" s="172" customFormat="1" ht="39.950000000000003" customHeight="1" x14ac:dyDescent="0.2">
      <c r="G266" s="173"/>
      <c r="K266" s="166"/>
      <c r="L266" s="166"/>
      <c r="T266" s="174"/>
      <c r="U266" s="168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  <c r="AS266" s="260"/>
      <c r="AT266" s="260"/>
      <c r="AU266" s="260"/>
      <c r="AV266" s="260"/>
      <c r="AW266" s="260"/>
      <c r="AX266" s="260"/>
      <c r="AY266" s="260"/>
      <c r="AZ266" s="260"/>
      <c r="BA266" s="260"/>
      <c r="BB266" s="260"/>
      <c r="BC266" s="260"/>
      <c r="BD266" s="260"/>
      <c r="BE266" s="260"/>
      <c r="BF266" s="260"/>
      <c r="BG266" s="260"/>
      <c r="BH266" s="260"/>
      <c r="BI266" s="260"/>
      <c r="BJ266" s="260"/>
      <c r="BK266" s="260"/>
      <c r="BL266" s="260"/>
      <c r="BM266" s="260"/>
      <c r="BN266" s="260"/>
      <c r="BO266" s="260"/>
      <c r="BP266" s="260"/>
      <c r="BQ266" s="260"/>
      <c r="BR266" s="260"/>
      <c r="BS266" s="260"/>
      <c r="BT266" s="260"/>
      <c r="BU266" s="260"/>
      <c r="BV266" s="260"/>
      <c r="BW266" s="260"/>
      <c r="BX266" s="260"/>
      <c r="BY266" s="260"/>
      <c r="BZ266" s="260"/>
      <c r="CA266" s="260"/>
      <c r="CB266" s="260"/>
      <c r="CC266" s="260"/>
      <c r="CD266" s="260"/>
      <c r="CE266" s="260"/>
      <c r="CF266" s="260"/>
      <c r="CG266" s="260"/>
      <c r="CH266" s="260"/>
      <c r="CI266" s="260"/>
      <c r="CJ266" s="260"/>
      <c r="CK266" s="260"/>
      <c r="CL266" s="260"/>
    </row>
    <row r="267" spans="7:90" s="172" customFormat="1" ht="39.950000000000003" customHeight="1" x14ac:dyDescent="0.2">
      <c r="G267" s="173"/>
      <c r="K267" s="166"/>
      <c r="L267" s="166"/>
      <c r="T267" s="174"/>
      <c r="U267" s="168"/>
      <c r="V267" s="260"/>
      <c r="W267" s="260"/>
      <c r="X267" s="260"/>
      <c r="Y267" s="260"/>
      <c r="Z267" s="260"/>
      <c r="AA267" s="260"/>
      <c r="AB267" s="260"/>
      <c r="AC267" s="260"/>
      <c r="AD267" s="260"/>
      <c r="AE267" s="260"/>
      <c r="AF267" s="260"/>
      <c r="AG267" s="260"/>
      <c r="AH267" s="260"/>
      <c r="AI267" s="260"/>
      <c r="AJ267" s="260"/>
      <c r="AK267" s="260"/>
      <c r="AL267" s="260"/>
      <c r="AM267" s="260"/>
      <c r="AN267" s="260"/>
      <c r="AO267" s="260"/>
      <c r="AP267" s="260"/>
      <c r="AQ267" s="260"/>
      <c r="AR267" s="260"/>
      <c r="AS267" s="260"/>
      <c r="AT267" s="260"/>
      <c r="AU267" s="260"/>
      <c r="AV267" s="260"/>
      <c r="AW267" s="260"/>
      <c r="AX267" s="260"/>
      <c r="AY267" s="260"/>
      <c r="AZ267" s="260"/>
      <c r="BA267" s="260"/>
      <c r="BB267" s="260"/>
      <c r="BC267" s="260"/>
      <c r="BD267" s="260"/>
      <c r="BE267" s="260"/>
      <c r="BF267" s="260"/>
      <c r="BG267" s="260"/>
      <c r="BH267" s="260"/>
      <c r="BI267" s="260"/>
      <c r="BJ267" s="260"/>
      <c r="BK267" s="260"/>
      <c r="BL267" s="260"/>
      <c r="BM267" s="260"/>
      <c r="BN267" s="260"/>
      <c r="BO267" s="260"/>
      <c r="BP267" s="260"/>
      <c r="BQ267" s="260"/>
      <c r="BR267" s="260"/>
      <c r="BS267" s="260"/>
      <c r="BT267" s="260"/>
      <c r="BU267" s="260"/>
      <c r="BV267" s="260"/>
      <c r="BW267" s="260"/>
      <c r="BX267" s="260"/>
      <c r="BY267" s="260"/>
      <c r="BZ267" s="260"/>
      <c r="CA267" s="260"/>
      <c r="CB267" s="260"/>
      <c r="CC267" s="260"/>
      <c r="CD267" s="260"/>
      <c r="CE267" s="260"/>
      <c r="CF267" s="260"/>
      <c r="CG267" s="260"/>
      <c r="CH267" s="260"/>
      <c r="CI267" s="260"/>
      <c r="CJ267" s="260"/>
      <c r="CK267" s="260"/>
      <c r="CL267" s="260"/>
    </row>
    <row r="268" spans="7:90" s="172" customFormat="1" ht="39.950000000000003" customHeight="1" x14ac:dyDescent="0.2">
      <c r="G268" s="173"/>
      <c r="K268" s="166"/>
      <c r="L268" s="166"/>
      <c r="T268" s="174"/>
      <c r="U268" s="168"/>
      <c r="V268" s="260"/>
      <c r="W268" s="260"/>
      <c r="X268" s="260"/>
      <c r="Y268" s="260"/>
      <c r="Z268" s="260"/>
      <c r="AA268" s="260"/>
      <c r="AB268" s="260"/>
      <c r="AC268" s="260"/>
      <c r="AD268" s="260"/>
      <c r="AE268" s="260"/>
      <c r="AF268" s="260"/>
      <c r="AG268" s="260"/>
      <c r="AH268" s="260"/>
      <c r="AI268" s="260"/>
      <c r="AJ268" s="260"/>
      <c r="AK268" s="260"/>
      <c r="AL268" s="260"/>
      <c r="AM268" s="260"/>
      <c r="AN268" s="260"/>
      <c r="AO268" s="260"/>
      <c r="AP268" s="260"/>
      <c r="AQ268" s="260"/>
      <c r="AR268" s="260"/>
      <c r="AS268" s="260"/>
      <c r="AT268" s="260"/>
      <c r="AU268" s="260"/>
      <c r="AV268" s="260"/>
      <c r="AW268" s="260"/>
      <c r="AX268" s="260"/>
      <c r="AY268" s="260"/>
      <c r="AZ268" s="260"/>
      <c r="BA268" s="260"/>
      <c r="BB268" s="260"/>
      <c r="BC268" s="260"/>
      <c r="BD268" s="260"/>
      <c r="BE268" s="260"/>
      <c r="BF268" s="260"/>
      <c r="BG268" s="260"/>
      <c r="BH268" s="260"/>
      <c r="BI268" s="260"/>
      <c r="BJ268" s="260"/>
      <c r="BK268" s="260"/>
      <c r="BL268" s="260"/>
      <c r="BM268" s="260"/>
      <c r="BN268" s="260"/>
      <c r="BO268" s="260"/>
      <c r="BP268" s="260"/>
      <c r="BQ268" s="260"/>
      <c r="BR268" s="260"/>
      <c r="BS268" s="260"/>
      <c r="BT268" s="260"/>
      <c r="BU268" s="260"/>
      <c r="BV268" s="260"/>
      <c r="BW268" s="260"/>
      <c r="BX268" s="260"/>
      <c r="BY268" s="260"/>
      <c r="BZ268" s="260"/>
      <c r="CA268" s="260"/>
      <c r="CB268" s="260"/>
      <c r="CC268" s="260"/>
      <c r="CD268" s="260"/>
      <c r="CE268" s="260"/>
      <c r="CF268" s="260"/>
      <c r="CG268" s="260"/>
      <c r="CH268" s="260"/>
      <c r="CI268" s="260"/>
      <c r="CJ268" s="260"/>
      <c r="CK268" s="260"/>
      <c r="CL268" s="260"/>
    </row>
    <row r="269" spans="7:90" s="172" customFormat="1" ht="39.950000000000003" customHeight="1" x14ac:dyDescent="0.2">
      <c r="G269" s="173"/>
      <c r="K269" s="166"/>
      <c r="L269" s="166"/>
      <c r="T269" s="174"/>
      <c r="U269" s="168"/>
      <c r="V269" s="260"/>
      <c r="W269" s="260"/>
      <c r="X269" s="260"/>
      <c r="Y269" s="260"/>
      <c r="Z269" s="260"/>
      <c r="AA269" s="260"/>
      <c r="AB269" s="260"/>
      <c r="AC269" s="260"/>
      <c r="AD269" s="260"/>
      <c r="AE269" s="260"/>
      <c r="AF269" s="260"/>
      <c r="AG269" s="260"/>
      <c r="AH269" s="260"/>
      <c r="AI269" s="260"/>
      <c r="AJ269" s="260"/>
      <c r="AK269" s="260"/>
      <c r="AL269" s="260"/>
      <c r="AM269" s="260"/>
      <c r="AN269" s="260"/>
      <c r="AO269" s="260"/>
      <c r="AP269" s="260"/>
      <c r="AQ269" s="260"/>
      <c r="AR269" s="260"/>
      <c r="AS269" s="260"/>
      <c r="AT269" s="260"/>
      <c r="AU269" s="260"/>
      <c r="AV269" s="260"/>
      <c r="AW269" s="260"/>
      <c r="AX269" s="260"/>
      <c r="AY269" s="260"/>
      <c r="AZ269" s="260"/>
      <c r="BA269" s="260"/>
      <c r="BB269" s="260"/>
      <c r="BC269" s="260"/>
      <c r="BD269" s="260"/>
      <c r="BE269" s="260"/>
      <c r="BF269" s="260"/>
      <c r="BG269" s="260"/>
      <c r="BH269" s="260"/>
      <c r="BI269" s="260"/>
      <c r="BJ269" s="260"/>
      <c r="BK269" s="260"/>
      <c r="BL269" s="260"/>
      <c r="BM269" s="260"/>
      <c r="BN269" s="260"/>
      <c r="BO269" s="260"/>
      <c r="BP269" s="260"/>
      <c r="BQ269" s="260"/>
      <c r="BR269" s="260"/>
      <c r="BS269" s="260"/>
      <c r="BT269" s="260"/>
      <c r="BU269" s="260"/>
      <c r="BV269" s="260"/>
      <c r="BW269" s="260"/>
      <c r="BX269" s="260"/>
      <c r="BY269" s="260"/>
      <c r="BZ269" s="260"/>
      <c r="CA269" s="260"/>
      <c r="CB269" s="260"/>
      <c r="CC269" s="260"/>
      <c r="CD269" s="260"/>
      <c r="CE269" s="260"/>
      <c r="CF269" s="260"/>
      <c r="CG269" s="260"/>
      <c r="CH269" s="260"/>
      <c r="CI269" s="260"/>
      <c r="CJ269" s="260"/>
      <c r="CK269" s="260"/>
      <c r="CL269" s="260"/>
    </row>
    <row r="270" spans="7:90" s="172" customFormat="1" ht="39.950000000000003" customHeight="1" x14ac:dyDescent="0.2">
      <c r="G270" s="173"/>
      <c r="K270" s="166"/>
      <c r="L270" s="166"/>
      <c r="T270" s="174"/>
      <c r="U270" s="168"/>
      <c r="V270" s="260"/>
      <c r="W270" s="260"/>
      <c r="X270" s="260"/>
      <c r="Y270" s="260"/>
      <c r="Z270" s="260"/>
      <c r="AA270" s="260"/>
      <c r="AB270" s="260"/>
      <c r="AC270" s="260"/>
      <c r="AD270" s="260"/>
      <c r="AE270" s="260"/>
      <c r="AF270" s="260"/>
      <c r="AG270" s="260"/>
      <c r="AH270" s="260"/>
      <c r="AI270" s="260"/>
      <c r="AJ270" s="260"/>
      <c r="AK270" s="260"/>
      <c r="AL270" s="260"/>
      <c r="AM270" s="260"/>
      <c r="AN270" s="260"/>
      <c r="AO270" s="260"/>
      <c r="AP270" s="260"/>
      <c r="AQ270" s="260"/>
      <c r="AR270" s="260"/>
      <c r="AS270" s="260"/>
      <c r="AT270" s="260"/>
      <c r="AU270" s="260"/>
      <c r="AV270" s="260"/>
      <c r="AW270" s="260"/>
      <c r="AX270" s="260"/>
      <c r="AY270" s="260"/>
      <c r="AZ270" s="260"/>
      <c r="BA270" s="260"/>
      <c r="BB270" s="260"/>
      <c r="BC270" s="260"/>
      <c r="BD270" s="260"/>
      <c r="BE270" s="260"/>
      <c r="BF270" s="260"/>
      <c r="BG270" s="260"/>
      <c r="BH270" s="260"/>
      <c r="BI270" s="260"/>
      <c r="BJ270" s="260"/>
      <c r="BK270" s="260"/>
      <c r="BL270" s="260"/>
      <c r="BM270" s="260"/>
      <c r="BN270" s="260"/>
      <c r="BO270" s="260"/>
      <c r="BP270" s="260"/>
      <c r="BQ270" s="260"/>
      <c r="BR270" s="260"/>
      <c r="BS270" s="260"/>
      <c r="BT270" s="260"/>
      <c r="BU270" s="260"/>
      <c r="BV270" s="260"/>
      <c r="BW270" s="260"/>
      <c r="BX270" s="260"/>
      <c r="BY270" s="260"/>
      <c r="BZ270" s="260"/>
      <c r="CA270" s="260"/>
      <c r="CB270" s="260"/>
      <c r="CC270" s="260"/>
      <c r="CD270" s="260"/>
      <c r="CE270" s="260"/>
      <c r="CF270" s="260"/>
      <c r="CG270" s="260"/>
      <c r="CH270" s="260"/>
      <c r="CI270" s="260"/>
      <c r="CJ270" s="260"/>
      <c r="CK270" s="260"/>
      <c r="CL270" s="260"/>
    </row>
    <row r="271" spans="7:90" s="172" customFormat="1" ht="39.950000000000003" customHeight="1" x14ac:dyDescent="0.2">
      <c r="G271" s="173"/>
      <c r="K271" s="166"/>
      <c r="L271" s="166"/>
      <c r="T271" s="174"/>
      <c r="U271" s="168"/>
      <c r="V271" s="260"/>
      <c r="W271" s="260"/>
      <c r="X271" s="260"/>
      <c r="Y271" s="260"/>
      <c r="Z271" s="260"/>
      <c r="AA271" s="260"/>
      <c r="AB271" s="260"/>
      <c r="AC271" s="260"/>
      <c r="AD271" s="260"/>
      <c r="AE271" s="260"/>
      <c r="AF271" s="260"/>
      <c r="AG271" s="260"/>
      <c r="AH271" s="260"/>
      <c r="AI271" s="260"/>
      <c r="AJ271" s="260"/>
      <c r="AK271" s="260"/>
      <c r="AL271" s="260"/>
      <c r="AM271" s="260"/>
      <c r="AN271" s="260"/>
      <c r="AO271" s="260"/>
      <c r="AP271" s="260"/>
      <c r="AQ271" s="260"/>
      <c r="AR271" s="260"/>
      <c r="AS271" s="260"/>
      <c r="AT271" s="260"/>
      <c r="AU271" s="260"/>
      <c r="AV271" s="260"/>
      <c r="AW271" s="260"/>
      <c r="AX271" s="260"/>
      <c r="AY271" s="260"/>
      <c r="AZ271" s="260"/>
      <c r="BA271" s="260"/>
      <c r="BB271" s="260"/>
      <c r="BC271" s="260"/>
      <c r="BD271" s="260"/>
      <c r="BE271" s="260"/>
      <c r="BF271" s="260"/>
      <c r="BG271" s="260"/>
      <c r="BH271" s="260"/>
      <c r="BI271" s="260"/>
      <c r="BJ271" s="260"/>
      <c r="BK271" s="260"/>
      <c r="BL271" s="260"/>
      <c r="BM271" s="260"/>
      <c r="BN271" s="260"/>
      <c r="BO271" s="260"/>
      <c r="BP271" s="260"/>
      <c r="BQ271" s="260"/>
      <c r="BR271" s="260"/>
      <c r="BS271" s="260"/>
      <c r="BT271" s="260"/>
      <c r="BU271" s="260"/>
      <c r="BV271" s="260"/>
      <c r="BW271" s="260"/>
      <c r="BX271" s="260"/>
      <c r="BY271" s="260"/>
      <c r="BZ271" s="260"/>
      <c r="CA271" s="260"/>
      <c r="CB271" s="260"/>
      <c r="CC271" s="260"/>
      <c r="CD271" s="260"/>
      <c r="CE271" s="260"/>
      <c r="CF271" s="260"/>
      <c r="CG271" s="260"/>
      <c r="CH271" s="260"/>
      <c r="CI271" s="260"/>
      <c r="CJ271" s="260"/>
      <c r="CK271" s="260"/>
      <c r="CL271" s="260"/>
    </row>
    <row r="272" spans="7:90" s="172" customFormat="1" ht="39.950000000000003" customHeight="1" x14ac:dyDescent="0.2">
      <c r="G272" s="173"/>
      <c r="K272" s="166"/>
      <c r="L272" s="166"/>
      <c r="T272" s="174"/>
      <c r="U272" s="168"/>
      <c r="V272" s="260"/>
      <c r="W272" s="260"/>
      <c r="X272" s="260"/>
      <c r="Y272" s="260"/>
      <c r="Z272" s="260"/>
      <c r="AA272" s="260"/>
      <c r="AB272" s="260"/>
      <c r="AC272" s="260"/>
      <c r="AD272" s="260"/>
      <c r="AE272" s="260"/>
      <c r="AF272" s="260"/>
      <c r="AG272" s="260"/>
      <c r="AH272" s="260"/>
      <c r="AI272" s="260"/>
      <c r="AJ272" s="260"/>
      <c r="AK272" s="260"/>
      <c r="AL272" s="260"/>
      <c r="AM272" s="260"/>
      <c r="AN272" s="260"/>
      <c r="AO272" s="260"/>
      <c r="AP272" s="260"/>
      <c r="AQ272" s="260"/>
      <c r="AR272" s="260"/>
      <c r="AS272" s="260"/>
      <c r="AT272" s="260"/>
      <c r="AU272" s="260"/>
      <c r="AV272" s="260"/>
      <c r="AW272" s="260"/>
      <c r="AX272" s="260"/>
      <c r="AY272" s="260"/>
      <c r="AZ272" s="260"/>
      <c r="BA272" s="260"/>
      <c r="BB272" s="260"/>
      <c r="BC272" s="260"/>
      <c r="BD272" s="260"/>
      <c r="BE272" s="260"/>
      <c r="BF272" s="260"/>
      <c r="BG272" s="260"/>
      <c r="BH272" s="260"/>
      <c r="BI272" s="260"/>
      <c r="BJ272" s="260"/>
      <c r="BK272" s="260"/>
      <c r="BL272" s="260"/>
      <c r="BM272" s="260"/>
      <c r="BN272" s="260"/>
      <c r="BO272" s="260"/>
      <c r="BP272" s="260"/>
      <c r="BQ272" s="260"/>
      <c r="BR272" s="260"/>
      <c r="BS272" s="260"/>
      <c r="BT272" s="260"/>
      <c r="BU272" s="260"/>
      <c r="BV272" s="260"/>
      <c r="BW272" s="260"/>
      <c r="BX272" s="260"/>
      <c r="BY272" s="260"/>
      <c r="BZ272" s="260"/>
      <c r="CA272" s="260"/>
      <c r="CB272" s="260"/>
      <c r="CC272" s="260"/>
      <c r="CD272" s="260"/>
      <c r="CE272" s="260"/>
      <c r="CF272" s="260"/>
      <c r="CG272" s="260"/>
      <c r="CH272" s="260"/>
      <c r="CI272" s="260"/>
      <c r="CJ272" s="260"/>
      <c r="CK272" s="260"/>
      <c r="CL272" s="260"/>
    </row>
    <row r="273" spans="7:90" s="172" customFormat="1" ht="39.950000000000003" customHeight="1" x14ac:dyDescent="0.2">
      <c r="G273" s="173"/>
      <c r="K273" s="166"/>
      <c r="L273" s="166"/>
      <c r="T273" s="174"/>
      <c r="U273" s="168"/>
      <c r="V273" s="260"/>
      <c r="W273" s="260"/>
      <c r="X273" s="260"/>
      <c r="Y273" s="260"/>
      <c r="Z273" s="260"/>
      <c r="AA273" s="260"/>
      <c r="AB273" s="260"/>
      <c r="AC273" s="260"/>
      <c r="AD273" s="260"/>
      <c r="AE273" s="260"/>
      <c r="AF273" s="260"/>
      <c r="AG273" s="260"/>
      <c r="AH273" s="260"/>
      <c r="AI273" s="260"/>
      <c r="AJ273" s="260"/>
      <c r="AK273" s="260"/>
      <c r="AL273" s="260"/>
      <c r="AM273" s="260"/>
      <c r="AN273" s="260"/>
      <c r="AO273" s="260"/>
      <c r="AP273" s="260"/>
      <c r="AQ273" s="260"/>
      <c r="AR273" s="260"/>
      <c r="AS273" s="260"/>
      <c r="AT273" s="260"/>
      <c r="AU273" s="260"/>
      <c r="AV273" s="260"/>
      <c r="AW273" s="260"/>
      <c r="AX273" s="260"/>
      <c r="AY273" s="260"/>
      <c r="AZ273" s="260"/>
      <c r="BA273" s="260"/>
      <c r="BB273" s="260"/>
      <c r="BC273" s="260"/>
      <c r="BD273" s="260"/>
      <c r="BE273" s="260"/>
      <c r="BF273" s="260"/>
      <c r="BG273" s="260"/>
      <c r="BH273" s="260"/>
      <c r="BI273" s="260"/>
      <c r="BJ273" s="260"/>
      <c r="BK273" s="260"/>
      <c r="BL273" s="260"/>
      <c r="BM273" s="260"/>
      <c r="BN273" s="260"/>
      <c r="BO273" s="260"/>
      <c r="BP273" s="260"/>
      <c r="BQ273" s="260"/>
      <c r="BR273" s="260"/>
      <c r="BS273" s="260"/>
      <c r="BT273" s="260"/>
      <c r="BU273" s="260"/>
      <c r="BV273" s="260"/>
      <c r="BW273" s="260"/>
      <c r="BX273" s="260"/>
      <c r="BY273" s="260"/>
      <c r="BZ273" s="260"/>
      <c r="CA273" s="260"/>
      <c r="CB273" s="260"/>
      <c r="CC273" s="260"/>
      <c r="CD273" s="260"/>
      <c r="CE273" s="260"/>
      <c r="CF273" s="260"/>
      <c r="CG273" s="260"/>
      <c r="CH273" s="260"/>
      <c r="CI273" s="260"/>
      <c r="CJ273" s="260"/>
      <c r="CK273" s="260"/>
      <c r="CL273" s="260"/>
    </row>
    <row r="274" spans="7:90" s="172" customFormat="1" ht="39.950000000000003" customHeight="1" x14ac:dyDescent="0.2">
      <c r="G274" s="173"/>
      <c r="K274" s="166"/>
      <c r="L274" s="166"/>
      <c r="T274" s="174"/>
      <c r="U274" s="168"/>
      <c r="V274" s="260"/>
      <c r="W274" s="260"/>
      <c r="X274" s="260"/>
      <c r="Y274" s="260"/>
      <c r="Z274" s="260"/>
      <c r="AA274" s="260"/>
      <c r="AB274" s="260"/>
      <c r="AC274" s="260"/>
      <c r="AD274" s="260"/>
      <c r="AE274" s="260"/>
      <c r="AF274" s="260"/>
      <c r="AG274" s="260"/>
      <c r="AH274" s="260"/>
      <c r="AI274" s="260"/>
      <c r="AJ274" s="260"/>
      <c r="AK274" s="260"/>
      <c r="AL274" s="260"/>
      <c r="AM274" s="260"/>
      <c r="AN274" s="260"/>
      <c r="AO274" s="260"/>
      <c r="AP274" s="260"/>
      <c r="AQ274" s="260"/>
      <c r="AR274" s="260"/>
      <c r="AS274" s="260"/>
      <c r="AT274" s="260"/>
      <c r="AU274" s="260"/>
      <c r="AV274" s="260"/>
      <c r="AW274" s="260"/>
      <c r="AX274" s="260"/>
      <c r="AY274" s="260"/>
      <c r="AZ274" s="260"/>
      <c r="BA274" s="260"/>
      <c r="BB274" s="260"/>
      <c r="BC274" s="260"/>
      <c r="BD274" s="260"/>
      <c r="BE274" s="260"/>
      <c r="BF274" s="260"/>
      <c r="BG274" s="260"/>
      <c r="BH274" s="260"/>
      <c r="BI274" s="260"/>
      <c r="BJ274" s="260"/>
      <c r="BK274" s="260"/>
      <c r="BL274" s="260"/>
      <c r="BM274" s="260"/>
      <c r="BN274" s="260"/>
      <c r="BO274" s="260"/>
      <c r="BP274" s="260"/>
      <c r="BQ274" s="260"/>
      <c r="BR274" s="260"/>
      <c r="BS274" s="260"/>
      <c r="BT274" s="260"/>
      <c r="BU274" s="260"/>
      <c r="BV274" s="260"/>
      <c r="BW274" s="260"/>
      <c r="BX274" s="260"/>
      <c r="BY274" s="260"/>
      <c r="BZ274" s="260"/>
      <c r="CA274" s="260"/>
      <c r="CB274" s="260"/>
      <c r="CC274" s="260"/>
      <c r="CD274" s="260"/>
      <c r="CE274" s="260"/>
      <c r="CF274" s="260"/>
      <c r="CG274" s="260"/>
      <c r="CH274" s="260"/>
      <c r="CI274" s="260"/>
      <c r="CJ274" s="260"/>
      <c r="CK274" s="260"/>
      <c r="CL274" s="260"/>
    </row>
    <row r="275" spans="7:90" s="172" customFormat="1" ht="39.950000000000003" customHeight="1" x14ac:dyDescent="0.2">
      <c r="G275" s="173"/>
      <c r="K275" s="166"/>
      <c r="L275" s="166"/>
      <c r="T275" s="174"/>
      <c r="U275" s="168"/>
      <c r="V275" s="260"/>
      <c r="W275" s="260"/>
      <c r="X275" s="260"/>
      <c r="Y275" s="260"/>
      <c r="Z275" s="260"/>
      <c r="AA275" s="260"/>
      <c r="AB275" s="260"/>
      <c r="AC275" s="260"/>
      <c r="AD275" s="260"/>
      <c r="AE275" s="260"/>
      <c r="AF275" s="260"/>
      <c r="AG275" s="260"/>
      <c r="AH275" s="260"/>
      <c r="AI275" s="260"/>
      <c r="AJ275" s="260"/>
      <c r="AK275" s="260"/>
      <c r="AL275" s="260"/>
      <c r="AM275" s="260"/>
      <c r="AN275" s="260"/>
      <c r="AO275" s="260"/>
      <c r="AP275" s="260"/>
      <c r="AQ275" s="260"/>
      <c r="AR275" s="260"/>
      <c r="AS275" s="260"/>
      <c r="AT275" s="260"/>
      <c r="AU275" s="260"/>
      <c r="AV275" s="260"/>
      <c r="AW275" s="260"/>
      <c r="AX275" s="260"/>
      <c r="AY275" s="260"/>
      <c r="AZ275" s="260"/>
      <c r="BA275" s="260"/>
      <c r="BB275" s="260"/>
      <c r="BC275" s="260"/>
      <c r="BD275" s="260"/>
      <c r="BE275" s="260"/>
      <c r="BF275" s="260"/>
      <c r="BG275" s="260"/>
      <c r="BH275" s="260"/>
      <c r="BI275" s="260"/>
      <c r="BJ275" s="260"/>
      <c r="BK275" s="260"/>
      <c r="BL275" s="260"/>
      <c r="BM275" s="260"/>
      <c r="BN275" s="260"/>
      <c r="BO275" s="260"/>
      <c r="BP275" s="260"/>
      <c r="BQ275" s="260"/>
      <c r="BR275" s="260"/>
      <c r="BS275" s="260"/>
      <c r="BT275" s="260"/>
      <c r="BU275" s="260"/>
      <c r="BV275" s="260"/>
      <c r="BW275" s="260"/>
      <c r="BX275" s="260"/>
      <c r="BY275" s="260"/>
      <c r="BZ275" s="260"/>
      <c r="CA275" s="260"/>
      <c r="CB275" s="260"/>
      <c r="CC275" s="260"/>
      <c r="CD275" s="260"/>
      <c r="CE275" s="260"/>
      <c r="CF275" s="260"/>
      <c r="CG275" s="260"/>
      <c r="CH275" s="260"/>
      <c r="CI275" s="260"/>
      <c r="CJ275" s="260"/>
      <c r="CK275" s="260"/>
      <c r="CL275" s="260"/>
    </row>
    <row r="276" spans="7:90" s="172" customFormat="1" ht="39.950000000000003" customHeight="1" x14ac:dyDescent="0.2">
      <c r="G276" s="173"/>
      <c r="K276" s="166"/>
      <c r="L276" s="166"/>
      <c r="T276" s="174"/>
      <c r="U276" s="168"/>
      <c r="V276" s="260"/>
      <c r="W276" s="260"/>
      <c r="X276" s="260"/>
      <c r="Y276" s="260"/>
      <c r="Z276" s="260"/>
      <c r="AA276" s="260"/>
      <c r="AB276" s="260"/>
      <c r="AC276" s="260"/>
      <c r="AD276" s="260"/>
      <c r="AE276" s="260"/>
      <c r="AF276" s="260"/>
      <c r="AG276" s="260"/>
      <c r="AH276" s="260"/>
      <c r="AI276" s="260"/>
      <c r="AJ276" s="260"/>
      <c r="AK276" s="260"/>
      <c r="AL276" s="260"/>
      <c r="AM276" s="260"/>
      <c r="AN276" s="260"/>
      <c r="AO276" s="260"/>
      <c r="AP276" s="260"/>
      <c r="AQ276" s="260"/>
      <c r="AR276" s="260"/>
      <c r="AS276" s="260"/>
      <c r="AT276" s="260"/>
      <c r="AU276" s="260"/>
      <c r="AV276" s="260"/>
      <c r="AW276" s="260"/>
      <c r="AX276" s="260"/>
      <c r="AY276" s="260"/>
      <c r="AZ276" s="260"/>
      <c r="BA276" s="260"/>
      <c r="BB276" s="260"/>
      <c r="BC276" s="260"/>
      <c r="BD276" s="260"/>
      <c r="BE276" s="260"/>
      <c r="BF276" s="260"/>
      <c r="BG276" s="260"/>
      <c r="BH276" s="260"/>
      <c r="BI276" s="260"/>
      <c r="BJ276" s="260"/>
      <c r="BK276" s="260"/>
      <c r="BL276" s="260"/>
      <c r="BM276" s="260"/>
      <c r="BN276" s="260"/>
      <c r="BO276" s="260"/>
      <c r="BP276" s="260"/>
      <c r="BQ276" s="260"/>
      <c r="BR276" s="260"/>
      <c r="BS276" s="260"/>
      <c r="BT276" s="260"/>
      <c r="BU276" s="260"/>
      <c r="BV276" s="260"/>
      <c r="BW276" s="260"/>
      <c r="BX276" s="260"/>
      <c r="BY276" s="260"/>
      <c r="BZ276" s="260"/>
      <c r="CA276" s="260"/>
      <c r="CB276" s="260"/>
      <c r="CC276" s="260"/>
      <c r="CD276" s="260"/>
      <c r="CE276" s="260"/>
      <c r="CF276" s="260"/>
      <c r="CG276" s="260"/>
      <c r="CH276" s="260"/>
      <c r="CI276" s="260"/>
      <c r="CJ276" s="260"/>
      <c r="CK276" s="260"/>
      <c r="CL276" s="260"/>
    </row>
    <row r="277" spans="7:90" s="172" customFormat="1" ht="39.950000000000003" customHeight="1" x14ac:dyDescent="0.2">
      <c r="G277" s="173"/>
      <c r="K277" s="166"/>
      <c r="L277" s="166"/>
      <c r="T277" s="174"/>
      <c r="U277" s="168"/>
      <c r="V277" s="260"/>
      <c r="W277" s="260"/>
      <c r="X277" s="260"/>
      <c r="Y277" s="260"/>
      <c r="Z277" s="260"/>
      <c r="AA277" s="260"/>
      <c r="AB277" s="260"/>
      <c r="AC277" s="260"/>
      <c r="AD277" s="260"/>
      <c r="AE277" s="260"/>
      <c r="AF277" s="260"/>
      <c r="AG277" s="260"/>
      <c r="AH277" s="260"/>
      <c r="AI277" s="260"/>
      <c r="AJ277" s="260"/>
      <c r="AK277" s="260"/>
      <c r="AL277" s="260"/>
      <c r="AM277" s="260"/>
      <c r="AN277" s="260"/>
      <c r="AO277" s="260"/>
      <c r="AP277" s="260"/>
      <c r="AQ277" s="260"/>
      <c r="AR277" s="260"/>
      <c r="AS277" s="260"/>
      <c r="AT277" s="260"/>
      <c r="AU277" s="260"/>
      <c r="AV277" s="260"/>
      <c r="AW277" s="260"/>
      <c r="AX277" s="260"/>
      <c r="AY277" s="260"/>
      <c r="AZ277" s="260"/>
      <c r="BA277" s="260"/>
      <c r="BB277" s="260"/>
      <c r="BC277" s="260"/>
      <c r="BD277" s="260"/>
      <c r="BE277" s="260"/>
      <c r="BF277" s="260"/>
      <c r="BG277" s="260"/>
      <c r="BH277" s="260"/>
      <c r="BI277" s="260"/>
      <c r="BJ277" s="260"/>
      <c r="BK277" s="260"/>
      <c r="BL277" s="260"/>
      <c r="BM277" s="260"/>
      <c r="BN277" s="260"/>
      <c r="BO277" s="260"/>
      <c r="BP277" s="260"/>
      <c r="BQ277" s="260"/>
      <c r="BR277" s="260"/>
      <c r="BS277" s="260"/>
      <c r="BT277" s="260"/>
      <c r="BU277" s="260"/>
      <c r="BV277" s="260"/>
      <c r="BW277" s="260"/>
      <c r="BX277" s="260"/>
      <c r="BY277" s="260"/>
      <c r="BZ277" s="260"/>
      <c r="CA277" s="260"/>
      <c r="CB277" s="260"/>
      <c r="CC277" s="260"/>
      <c r="CD277" s="260"/>
      <c r="CE277" s="260"/>
      <c r="CF277" s="260"/>
      <c r="CG277" s="260"/>
      <c r="CH277" s="260"/>
      <c r="CI277" s="260"/>
      <c r="CJ277" s="260"/>
      <c r="CK277" s="260"/>
      <c r="CL277" s="260"/>
    </row>
    <row r="278" spans="7:90" s="172" customFormat="1" ht="39.950000000000003" customHeight="1" x14ac:dyDescent="0.2">
      <c r="G278" s="173"/>
      <c r="K278" s="166"/>
      <c r="L278" s="166"/>
      <c r="T278" s="174"/>
      <c r="U278" s="168"/>
      <c r="V278" s="260"/>
      <c r="W278" s="260"/>
      <c r="X278" s="260"/>
      <c r="Y278" s="260"/>
      <c r="Z278" s="260"/>
      <c r="AA278" s="260"/>
      <c r="AB278" s="260"/>
      <c r="AC278" s="260"/>
      <c r="AD278" s="260"/>
      <c r="AE278" s="260"/>
      <c r="AF278" s="260"/>
      <c r="AG278" s="260"/>
      <c r="AH278" s="260"/>
      <c r="AI278" s="260"/>
      <c r="AJ278" s="260"/>
      <c r="AK278" s="260"/>
      <c r="AL278" s="260"/>
      <c r="AM278" s="260"/>
      <c r="AN278" s="260"/>
      <c r="AO278" s="260"/>
      <c r="AP278" s="260"/>
      <c r="AQ278" s="260"/>
      <c r="AR278" s="260"/>
      <c r="AS278" s="260"/>
      <c r="AT278" s="260"/>
      <c r="AU278" s="260"/>
      <c r="AV278" s="260"/>
      <c r="AW278" s="260"/>
      <c r="AX278" s="260"/>
      <c r="AY278" s="260"/>
      <c r="AZ278" s="260"/>
      <c r="BA278" s="260"/>
      <c r="BB278" s="260"/>
      <c r="BC278" s="260"/>
      <c r="BD278" s="260"/>
      <c r="BE278" s="260"/>
      <c r="BF278" s="260"/>
      <c r="BG278" s="260"/>
      <c r="BH278" s="260"/>
      <c r="BI278" s="260"/>
      <c r="BJ278" s="260"/>
      <c r="BK278" s="260"/>
      <c r="BL278" s="260"/>
      <c r="BM278" s="260"/>
      <c r="BN278" s="260"/>
      <c r="BO278" s="260"/>
      <c r="BP278" s="260"/>
      <c r="BQ278" s="260"/>
      <c r="BR278" s="260"/>
      <c r="BS278" s="260"/>
      <c r="BT278" s="260"/>
      <c r="BU278" s="260"/>
      <c r="BV278" s="260"/>
      <c r="BW278" s="260"/>
      <c r="BX278" s="260"/>
      <c r="BY278" s="260"/>
      <c r="BZ278" s="260"/>
      <c r="CA278" s="260"/>
      <c r="CB278" s="260"/>
      <c r="CC278" s="260"/>
      <c r="CD278" s="260"/>
      <c r="CE278" s="260"/>
      <c r="CF278" s="260"/>
      <c r="CG278" s="260"/>
      <c r="CH278" s="260"/>
      <c r="CI278" s="260"/>
      <c r="CJ278" s="260"/>
      <c r="CK278" s="260"/>
      <c r="CL278" s="260"/>
    </row>
    <row r="279" spans="7:90" s="172" customFormat="1" ht="39.950000000000003" customHeight="1" x14ac:dyDescent="0.2">
      <c r="G279" s="173"/>
      <c r="K279" s="166"/>
      <c r="L279" s="166"/>
      <c r="T279" s="174"/>
      <c r="U279" s="168"/>
      <c r="V279" s="260"/>
      <c r="W279" s="260"/>
      <c r="X279" s="260"/>
      <c r="Y279" s="260"/>
      <c r="Z279" s="260"/>
      <c r="AA279" s="260"/>
      <c r="AB279" s="260"/>
      <c r="AC279" s="260"/>
      <c r="AD279" s="260"/>
      <c r="AE279" s="260"/>
      <c r="AF279" s="260"/>
      <c r="AG279" s="260"/>
      <c r="AH279" s="260"/>
      <c r="AI279" s="260"/>
      <c r="AJ279" s="260"/>
      <c r="AK279" s="260"/>
      <c r="AL279" s="260"/>
      <c r="AM279" s="260"/>
      <c r="AN279" s="260"/>
      <c r="AO279" s="260"/>
      <c r="AP279" s="260"/>
      <c r="AQ279" s="260"/>
      <c r="AR279" s="260"/>
      <c r="AS279" s="260"/>
      <c r="AT279" s="260"/>
      <c r="AU279" s="260"/>
      <c r="AV279" s="260"/>
      <c r="AW279" s="260"/>
      <c r="AX279" s="260"/>
      <c r="AY279" s="260"/>
      <c r="AZ279" s="260"/>
      <c r="BA279" s="260"/>
      <c r="BB279" s="260"/>
      <c r="BC279" s="260"/>
      <c r="BD279" s="260"/>
      <c r="BE279" s="260"/>
      <c r="BF279" s="260"/>
      <c r="BG279" s="260"/>
      <c r="BH279" s="260"/>
      <c r="BI279" s="260"/>
      <c r="BJ279" s="260"/>
      <c r="BK279" s="260"/>
      <c r="BL279" s="260"/>
      <c r="BM279" s="260"/>
      <c r="BN279" s="260"/>
      <c r="BO279" s="260"/>
      <c r="BP279" s="260"/>
      <c r="BQ279" s="260"/>
      <c r="BR279" s="260"/>
      <c r="BS279" s="260"/>
      <c r="BT279" s="260"/>
      <c r="BU279" s="260"/>
      <c r="BV279" s="260"/>
      <c r="BW279" s="260"/>
      <c r="BX279" s="260"/>
      <c r="BY279" s="260"/>
      <c r="BZ279" s="260"/>
      <c r="CA279" s="260"/>
      <c r="CB279" s="260"/>
      <c r="CC279" s="260"/>
      <c r="CD279" s="260"/>
      <c r="CE279" s="260"/>
      <c r="CF279" s="260"/>
      <c r="CG279" s="260"/>
      <c r="CH279" s="260"/>
      <c r="CI279" s="260"/>
      <c r="CJ279" s="260"/>
      <c r="CK279" s="260"/>
      <c r="CL279" s="260"/>
    </row>
    <row r="280" spans="7:90" s="172" customFormat="1" ht="39.950000000000003" customHeight="1" x14ac:dyDescent="0.2">
      <c r="G280" s="173"/>
      <c r="K280" s="166"/>
      <c r="L280" s="166"/>
      <c r="T280" s="174"/>
      <c r="U280" s="168"/>
      <c r="V280" s="260"/>
      <c r="W280" s="260"/>
      <c r="X280" s="260"/>
      <c r="Y280" s="260"/>
      <c r="Z280" s="260"/>
      <c r="AA280" s="260"/>
      <c r="AB280" s="260"/>
      <c r="AC280" s="260"/>
      <c r="AD280" s="260"/>
      <c r="AE280" s="260"/>
      <c r="AF280" s="260"/>
      <c r="AG280" s="260"/>
      <c r="AH280" s="260"/>
      <c r="AI280" s="260"/>
      <c r="AJ280" s="260"/>
      <c r="AK280" s="260"/>
      <c r="AL280" s="260"/>
      <c r="AM280" s="260"/>
      <c r="AN280" s="260"/>
      <c r="AO280" s="260"/>
      <c r="AP280" s="260"/>
      <c r="AQ280" s="260"/>
      <c r="AR280" s="260"/>
      <c r="AS280" s="260"/>
      <c r="AT280" s="260"/>
      <c r="AU280" s="260"/>
      <c r="AV280" s="260"/>
      <c r="AW280" s="260"/>
      <c r="AX280" s="260"/>
      <c r="AY280" s="260"/>
      <c r="AZ280" s="260"/>
      <c r="BA280" s="260"/>
      <c r="BB280" s="260"/>
      <c r="BC280" s="260"/>
      <c r="BD280" s="260"/>
      <c r="BE280" s="260"/>
      <c r="BF280" s="260"/>
      <c r="BG280" s="260"/>
      <c r="BH280" s="260"/>
      <c r="BI280" s="260"/>
      <c r="BJ280" s="260"/>
      <c r="BK280" s="260"/>
      <c r="BL280" s="260"/>
      <c r="BM280" s="260"/>
      <c r="BN280" s="260"/>
      <c r="BO280" s="260"/>
      <c r="BP280" s="260"/>
      <c r="BQ280" s="260"/>
      <c r="BR280" s="260"/>
      <c r="BS280" s="260"/>
      <c r="BT280" s="260"/>
      <c r="BU280" s="260"/>
      <c r="BV280" s="260"/>
      <c r="BW280" s="260"/>
      <c r="BX280" s="260"/>
      <c r="BY280" s="260"/>
      <c r="BZ280" s="260"/>
      <c r="CA280" s="260"/>
      <c r="CB280" s="260"/>
      <c r="CC280" s="260"/>
      <c r="CD280" s="260"/>
      <c r="CE280" s="260"/>
      <c r="CF280" s="260"/>
      <c r="CG280" s="260"/>
      <c r="CH280" s="260"/>
      <c r="CI280" s="260"/>
      <c r="CJ280" s="260"/>
      <c r="CK280" s="260"/>
      <c r="CL280" s="260"/>
    </row>
    <row r="281" spans="7:90" s="172" customFormat="1" ht="39.950000000000003" customHeight="1" x14ac:dyDescent="0.2">
      <c r="G281" s="173"/>
      <c r="K281" s="166"/>
      <c r="L281" s="166"/>
      <c r="T281" s="174"/>
      <c r="U281" s="168"/>
      <c r="V281" s="260"/>
      <c r="W281" s="260"/>
      <c r="X281" s="260"/>
      <c r="Y281" s="260"/>
      <c r="Z281" s="260"/>
      <c r="AA281" s="260"/>
      <c r="AB281" s="260"/>
      <c r="AC281" s="260"/>
      <c r="AD281" s="260"/>
      <c r="AE281" s="260"/>
      <c r="AF281" s="260"/>
      <c r="AG281" s="260"/>
      <c r="AH281" s="260"/>
      <c r="AI281" s="260"/>
      <c r="AJ281" s="260"/>
      <c r="AK281" s="260"/>
      <c r="AL281" s="260"/>
      <c r="AM281" s="260"/>
      <c r="AN281" s="260"/>
      <c r="AO281" s="260"/>
      <c r="AP281" s="260"/>
      <c r="AQ281" s="260"/>
      <c r="AR281" s="260"/>
      <c r="AS281" s="260"/>
      <c r="AT281" s="260"/>
      <c r="AU281" s="260"/>
      <c r="AV281" s="260"/>
      <c r="AW281" s="260"/>
      <c r="AX281" s="260"/>
      <c r="AY281" s="260"/>
      <c r="AZ281" s="260"/>
      <c r="BA281" s="260"/>
      <c r="BB281" s="260"/>
      <c r="BC281" s="260"/>
      <c r="BD281" s="260"/>
      <c r="BE281" s="260"/>
      <c r="BF281" s="260"/>
      <c r="BG281" s="260"/>
      <c r="BH281" s="260"/>
      <c r="BI281" s="260"/>
      <c r="BJ281" s="260"/>
      <c r="BK281" s="260"/>
      <c r="BL281" s="260"/>
      <c r="BM281" s="260"/>
      <c r="BN281" s="260"/>
      <c r="BO281" s="260"/>
      <c r="BP281" s="260"/>
      <c r="BQ281" s="260"/>
      <c r="BR281" s="260"/>
      <c r="BS281" s="260"/>
      <c r="BT281" s="260"/>
      <c r="BU281" s="260"/>
      <c r="BV281" s="260"/>
      <c r="BW281" s="260"/>
      <c r="BX281" s="260"/>
      <c r="BY281" s="260"/>
      <c r="BZ281" s="260"/>
      <c r="CA281" s="260"/>
      <c r="CB281" s="260"/>
      <c r="CC281" s="260"/>
      <c r="CD281" s="260"/>
      <c r="CE281" s="260"/>
      <c r="CF281" s="260"/>
      <c r="CG281" s="260"/>
      <c r="CH281" s="260"/>
      <c r="CI281" s="260"/>
      <c r="CJ281" s="260"/>
      <c r="CK281" s="260"/>
      <c r="CL281" s="260"/>
    </row>
    <row r="282" spans="7:90" s="172" customFormat="1" ht="39.950000000000003" customHeight="1" x14ac:dyDescent="0.2">
      <c r="G282" s="173"/>
      <c r="K282" s="166"/>
      <c r="L282" s="166"/>
      <c r="T282" s="174"/>
      <c r="U282" s="168"/>
      <c r="V282" s="260"/>
      <c r="W282" s="260"/>
      <c r="X282" s="260"/>
      <c r="Y282" s="260"/>
      <c r="Z282" s="260"/>
      <c r="AA282" s="260"/>
      <c r="AB282" s="260"/>
      <c r="AC282" s="260"/>
      <c r="AD282" s="260"/>
      <c r="AE282" s="260"/>
      <c r="AF282" s="260"/>
      <c r="AG282" s="260"/>
      <c r="AH282" s="260"/>
      <c r="AI282" s="260"/>
      <c r="AJ282" s="260"/>
      <c r="AK282" s="260"/>
      <c r="AL282" s="260"/>
      <c r="AM282" s="260"/>
      <c r="AN282" s="260"/>
      <c r="AO282" s="260"/>
      <c r="AP282" s="260"/>
      <c r="AQ282" s="260"/>
      <c r="AR282" s="260"/>
      <c r="AS282" s="260"/>
      <c r="AT282" s="260"/>
      <c r="AU282" s="260"/>
      <c r="AV282" s="260"/>
      <c r="AW282" s="260"/>
      <c r="AX282" s="260"/>
      <c r="AY282" s="260"/>
      <c r="AZ282" s="260"/>
      <c r="BA282" s="260"/>
      <c r="BB282" s="260"/>
      <c r="BC282" s="260"/>
      <c r="BD282" s="260"/>
      <c r="BE282" s="260"/>
      <c r="BF282" s="260"/>
      <c r="BG282" s="260"/>
      <c r="BH282" s="260"/>
      <c r="BI282" s="260"/>
      <c r="BJ282" s="260"/>
      <c r="BK282" s="260"/>
      <c r="BL282" s="260"/>
      <c r="BM282" s="260"/>
      <c r="BN282" s="260"/>
      <c r="BO282" s="260"/>
      <c r="BP282" s="260"/>
      <c r="BQ282" s="260"/>
      <c r="BR282" s="260"/>
      <c r="BS282" s="260"/>
      <c r="BT282" s="260"/>
      <c r="BU282" s="260"/>
      <c r="BV282" s="260"/>
      <c r="BW282" s="260"/>
      <c r="BX282" s="260"/>
      <c r="BY282" s="260"/>
      <c r="BZ282" s="260"/>
      <c r="CA282" s="260"/>
      <c r="CB282" s="260"/>
      <c r="CC282" s="260"/>
      <c r="CD282" s="260"/>
      <c r="CE282" s="260"/>
      <c r="CF282" s="260"/>
      <c r="CG282" s="260"/>
      <c r="CH282" s="260"/>
      <c r="CI282" s="260"/>
      <c r="CJ282" s="260"/>
      <c r="CK282" s="260"/>
      <c r="CL282" s="260"/>
    </row>
    <row r="283" spans="7:90" s="172" customFormat="1" ht="39.950000000000003" customHeight="1" x14ac:dyDescent="0.2">
      <c r="G283" s="173"/>
      <c r="K283" s="166"/>
      <c r="L283" s="166"/>
      <c r="T283" s="174"/>
      <c r="U283" s="168"/>
      <c r="V283" s="260"/>
      <c r="W283" s="260"/>
      <c r="X283" s="260"/>
      <c r="Y283" s="260"/>
      <c r="Z283" s="260"/>
      <c r="AA283" s="260"/>
      <c r="AB283" s="260"/>
      <c r="AC283" s="260"/>
      <c r="AD283" s="260"/>
      <c r="AE283" s="260"/>
      <c r="AF283" s="260"/>
      <c r="AG283" s="260"/>
      <c r="AH283" s="260"/>
      <c r="AI283" s="260"/>
      <c r="AJ283" s="260"/>
      <c r="AK283" s="260"/>
      <c r="AL283" s="260"/>
      <c r="AM283" s="260"/>
      <c r="AN283" s="260"/>
      <c r="AO283" s="260"/>
      <c r="AP283" s="260"/>
      <c r="AQ283" s="260"/>
      <c r="AR283" s="260"/>
      <c r="AS283" s="260"/>
      <c r="AT283" s="260"/>
      <c r="AU283" s="260"/>
      <c r="AV283" s="260"/>
      <c r="AW283" s="260"/>
      <c r="AX283" s="260"/>
      <c r="AY283" s="260"/>
      <c r="AZ283" s="260"/>
      <c r="BA283" s="260"/>
      <c r="BB283" s="260"/>
      <c r="BC283" s="260"/>
      <c r="BD283" s="260"/>
      <c r="BE283" s="260"/>
      <c r="BF283" s="260"/>
      <c r="BG283" s="260"/>
      <c r="BH283" s="260"/>
      <c r="BI283" s="260"/>
      <c r="BJ283" s="260"/>
      <c r="BK283" s="260"/>
      <c r="BL283" s="260"/>
      <c r="BM283" s="260"/>
      <c r="BN283" s="260"/>
      <c r="BO283" s="260"/>
      <c r="BP283" s="260"/>
      <c r="BQ283" s="260"/>
      <c r="BR283" s="260"/>
      <c r="BS283" s="260"/>
      <c r="BT283" s="260"/>
      <c r="BU283" s="260"/>
      <c r="BV283" s="260"/>
      <c r="BW283" s="260"/>
      <c r="BX283" s="260"/>
      <c r="BY283" s="260"/>
      <c r="BZ283" s="260"/>
      <c r="CA283" s="260"/>
      <c r="CB283" s="260"/>
      <c r="CC283" s="260"/>
      <c r="CD283" s="260"/>
      <c r="CE283" s="260"/>
      <c r="CF283" s="260"/>
      <c r="CG283" s="260"/>
      <c r="CH283" s="260"/>
      <c r="CI283" s="260"/>
      <c r="CJ283" s="260"/>
      <c r="CK283" s="260"/>
      <c r="CL283" s="260"/>
    </row>
    <row r="284" spans="7:90" s="172" customFormat="1" ht="39.950000000000003" customHeight="1" x14ac:dyDescent="0.2">
      <c r="G284" s="173"/>
      <c r="K284" s="166"/>
      <c r="L284" s="166"/>
      <c r="T284" s="174"/>
      <c r="U284" s="168"/>
      <c r="V284" s="260"/>
      <c r="W284" s="260"/>
      <c r="X284" s="260"/>
      <c r="Y284" s="260"/>
      <c r="Z284" s="260"/>
      <c r="AA284" s="260"/>
      <c r="AB284" s="260"/>
      <c r="AC284" s="260"/>
      <c r="AD284" s="260"/>
      <c r="AE284" s="260"/>
      <c r="AF284" s="260"/>
      <c r="AG284" s="260"/>
      <c r="AH284" s="260"/>
      <c r="AI284" s="260"/>
      <c r="AJ284" s="260"/>
      <c r="AK284" s="260"/>
      <c r="AL284" s="260"/>
      <c r="AM284" s="260"/>
      <c r="AN284" s="260"/>
      <c r="AO284" s="260"/>
      <c r="AP284" s="260"/>
      <c r="AQ284" s="260"/>
      <c r="AR284" s="260"/>
      <c r="AS284" s="260"/>
      <c r="AT284" s="260"/>
      <c r="AU284" s="260"/>
      <c r="AV284" s="260"/>
      <c r="AW284" s="260"/>
      <c r="AX284" s="260"/>
      <c r="AY284" s="260"/>
      <c r="AZ284" s="260"/>
      <c r="BA284" s="260"/>
      <c r="BB284" s="260"/>
      <c r="BC284" s="260"/>
      <c r="BD284" s="260"/>
      <c r="BE284" s="260"/>
      <c r="BF284" s="260"/>
      <c r="BG284" s="260"/>
      <c r="BH284" s="260"/>
      <c r="BI284" s="260"/>
      <c r="BJ284" s="260"/>
      <c r="BK284" s="260"/>
      <c r="BL284" s="260"/>
      <c r="BM284" s="260"/>
      <c r="BN284" s="260"/>
      <c r="BO284" s="260"/>
      <c r="BP284" s="260"/>
      <c r="BQ284" s="260"/>
      <c r="BR284" s="260"/>
      <c r="BS284" s="260"/>
      <c r="BT284" s="260"/>
      <c r="BU284" s="260"/>
      <c r="BV284" s="260"/>
      <c r="BW284" s="260"/>
      <c r="BX284" s="260"/>
      <c r="BY284" s="260"/>
      <c r="BZ284" s="260"/>
      <c r="CA284" s="260"/>
      <c r="CB284" s="260"/>
      <c r="CC284" s="260"/>
      <c r="CD284" s="260"/>
      <c r="CE284" s="260"/>
      <c r="CF284" s="260"/>
      <c r="CG284" s="260"/>
      <c r="CH284" s="260"/>
      <c r="CI284" s="260"/>
      <c r="CJ284" s="260"/>
      <c r="CK284" s="260"/>
      <c r="CL284" s="260"/>
    </row>
    <row r="285" spans="7:90" s="172" customFormat="1" ht="39.950000000000003" customHeight="1" x14ac:dyDescent="0.2">
      <c r="G285" s="173"/>
      <c r="K285" s="166"/>
      <c r="L285" s="166"/>
      <c r="T285" s="174"/>
      <c r="U285" s="168"/>
      <c r="V285" s="260"/>
      <c r="W285" s="260"/>
      <c r="X285" s="260"/>
      <c r="Y285" s="260"/>
      <c r="Z285" s="260"/>
      <c r="AA285" s="260"/>
      <c r="AB285" s="260"/>
      <c r="AC285" s="260"/>
      <c r="AD285" s="260"/>
      <c r="AE285" s="260"/>
      <c r="AF285" s="260"/>
      <c r="AG285" s="260"/>
      <c r="AH285" s="260"/>
      <c r="AI285" s="260"/>
      <c r="AJ285" s="260"/>
      <c r="AK285" s="260"/>
      <c r="AL285" s="260"/>
      <c r="AM285" s="260"/>
      <c r="AN285" s="260"/>
      <c r="AO285" s="260"/>
      <c r="AP285" s="260"/>
      <c r="AQ285" s="260"/>
      <c r="AR285" s="260"/>
      <c r="AS285" s="260"/>
      <c r="AT285" s="260"/>
      <c r="AU285" s="260"/>
      <c r="AV285" s="260"/>
      <c r="AW285" s="260"/>
      <c r="AX285" s="260"/>
      <c r="AY285" s="260"/>
      <c r="AZ285" s="260"/>
      <c r="BA285" s="260"/>
      <c r="BB285" s="260"/>
      <c r="BC285" s="260"/>
      <c r="BD285" s="260"/>
      <c r="BE285" s="260"/>
      <c r="BF285" s="260"/>
      <c r="BG285" s="260"/>
      <c r="BH285" s="260"/>
      <c r="BI285" s="260"/>
      <c r="BJ285" s="260"/>
      <c r="BK285" s="260"/>
      <c r="BL285" s="260"/>
      <c r="BM285" s="260"/>
      <c r="BN285" s="260"/>
      <c r="BO285" s="260"/>
      <c r="BP285" s="260"/>
      <c r="BQ285" s="260"/>
      <c r="BR285" s="260"/>
      <c r="BS285" s="260"/>
      <c r="BT285" s="260"/>
      <c r="BU285" s="260"/>
      <c r="BV285" s="260"/>
      <c r="BW285" s="260"/>
      <c r="BX285" s="260"/>
      <c r="BY285" s="260"/>
      <c r="BZ285" s="260"/>
      <c r="CA285" s="260"/>
      <c r="CB285" s="260"/>
      <c r="CC285" s="260"/>
      <c r="CD285" s="260"/>
      <c r="CE285" s="260"/>
      <c r="CF285" s="260"/>
      <c r="CG285" s="260"/>
      <c r="CH285" s="260"/>
      <c r="CI285" s="260"/>
      <c r="CJ285" s="260"/>
      <c r="CK285" s="260"/>
      <c r="CL285" s="260"/>
    </row>
    <row r="286" spans="7:90" s="172" customFormat="1" ht="39.950000000000003" customHeight="1" x14ac:dyDescent="0.2">
      <c r="G286" s="173"/>
      <c r="K286" s="166"/>
      <c r="L286" s="166"/>
      <c r="T286" s="174"/>
      <c r="U286" s="168"/>
      <c r="V286" s="260"/>
      <c r="W286" s="260"/>
      <c r="X286" s="260"/>
      <c r="Y286" s="260"/>
      <c r="Z286" s="260"/>
      <c r="AA286" s="260"/>
      <c r="AB286" s="260"/>
      <c r="AC286" s="260"/>
      <c r="AD286" s="260"/>
      <c r="AE286" s="260"/>
      <c r="AF286" s="260"/>
      <c r="AG286" s="260"/>
      <c r="AH286" s="260"/>
      <c r="AI286" s="260"/>
      <c r="AJ286" s="260"/>
      <c r="AK286" s="260"/>
      <c r="AL286" s="260"/>
      <c r="AM286" s="260"/>
      <c r="AN286" s="260"/>
      <c r="AO286" s="260"/>
      <c r="AP286" s="260"/>
      <c r="AQ286" s="260"/>
      <c r="AR286" s="260"/>
      <c r="AS286" s="260"/>
      <c r="AT286" s="260"/>
      <c r="AU286" s="260"/>
      <c r="AV286" s="260"/>
      <c r="AW286" s="260"/>
      <c r="AX286" s="260"/>
      <c r="AY286" s="260"/>
      <c r="AZ286" s="260"/>
      <c r="BA286" s="260"/>
      <c r="BB286" s="260"/>
      <c r="BC286" s="260"/>
      <c r="BD286" s="260"/>
      <c r="BE286" s="260"/>
      <c r="BF286" s="260"/>
      <c r="BG286" s="260"/>
      <c r="BH286" s="260"/>
      <c r="BI286" s="260"/>
      <c r="BJ286" s="260"/>
      <c r="BK286" s="260"/>
      <c r="BL286" s="260"/>
      <c r="BM286" s="260"/>
      <c r="BN286" s="260"/>
      <c r="BO286" s="260"/>
      <c r="BP286" s="260"/>
      <c r="BQ286" s="260"/>
      <c r="BR286" s="260"/>
      <c r="BS286" s="260"/>
      <c r="BT286" s="260"/>
      <c r="BU286" s="260"/>
      <c r="BV286" s="260"/>
      <c r="BW286" s="260"/>
      <c r="BX286" s="260"/>
      <c r="BY286" s="260"/>
      <c r="BZ286" s="260"/>
      <c r="CA286" s="260"/>
      <c r="CB286" s="260"/>
      <c r="CC286" s="260"/>
      <c r="CD286" s="260"/>
      <c r="CE286" s="260"/>
      <c r="CF286" s="260"/>
      <c r="CG286" s="260"/>
      <c r="CH286" s="260"/>
      <c r="CI286" s="260"/>
      <c r="CJ286" s="260"/>
      <c r="CK286" s="260"/>
      <c r="CL286" s="260"/>
    </row>
    <row r="287" spans="7:90" s="172" customFormat="1" ht="39.950000000000003" customHeight="1" x14ac:dyDescent="0.2">
      <c r="G287" s="173"/>
      <c r="K287" s="166"/>
      <c r="L287" s="166"/>
      <c r="T287" s="174"/>
      <c r="U287" s="168"/>
      <c r="V287" s="260"/>
      <c r="W287" s="260"/>
      <c r="X287" s="260"/>
      <c r="Y287" s="260"/>
      <c r="Z287" s="260"/>
      <c r="AA287" s="260"/>
      <c r="AB287" s="260"/>
      <c r="AC287" s="260"/>
      <c r="AD287" s="260"/>
      <c r="AE287" s="260"/>
      <c r="AF287" s="260"/>
      <c r="AG287" s="260"/>
      <c r="AH287" s="260"/>
      <c r="AI287" s="260"/>
      <c r="AJ287" s="260"/>
      <c r="AK287" s="260"/>
      <c r="AL287" s="260"/>
      <c r="AM287" s="260"/>
      <c r="AN287" s="260"/>
      <c r="AO287" s="260"/>
      <c r="AP287" s="260"/>
      <c r="AQ287" s="260"/>
      <c r="AR287" s="260"/>
      <c r="AS287" s="260"/>
      <c r="AT287" s="260"/>
      <c r="AU287" s="260"/>
      <c r="AV287" s="260"/>
      <c r="AW287" s="260"/>
      <c r="AX287" s="260"/>
      <c r="AY287" s="260"/>
      <c r="AZ287" s="260"/>
      <c r="BA287" s="260"/>
      <c r="BB287" s="260"/>
      <c r="BC287" s="260"/>
      <c r="BD287" s="260"/>
      <c r="BE287" s="260"/>
      <c r="BF287" s="260"/>
      <c r="BG287" s="260"/>
      <c r="BH287" s="260"/>
      <c r="BI287" s="260"/>
      <c r="BJ287" s="260"/>
      <c r="BK287" s="260"/>
      <c r="BL287" s="260"/>
      <c r="BM287" s="260"/>
      <c r="BN287" s="260"/>
      <c r="BO287" s="260"/>
      <c r="BP287" s="260"/>
      <c r="BQ287" s="260"/>
      <c r="BR287" s="260"/>
      <c r="BS287" s="260"/>
      <c r="BT287" s="260"/>
      <c r="BU287" s="260"/>
      <c r="BV287" s="260"/>
      <c r="BW287" s="260"/>
      <c r="BX287" s="260"/>
      <c r="BY287" s="260"/>
      <c r="BZ287" s="260"/>
      <c r="CA287" s="260"/>
      <c r="CB287" s="260"/>
      <c r="CC287" s="260"/>
      <c r="CD287" s="260"/>
      <c r="CE287" s="260"/>
      <c r="CF287" s="260"/>
      <c r="CG287" s="260"/>
      <c r="CH287" s="260"/>
      <c r="CI287" s="260"/>
      <c r="CJ287" s="260"/>
      <c r="CK287" s="260"/>
      <c r="CL287" s="260"/>
    </row>
    <row r="288" spans="7:90" s="172" customFormat="1" ht="39.950000000000003" customHeight="1" x14ac:dyDescent="0.2">
      <c r="G288" s="173"/>
      <c r="K288" s="166"/>
      <c r="L288" s="166"/>
      <c r="T288" s="174"/>
      <c r="U288" s="168"/>
      <c r="V288" s="260"/>
      <c r="W288" s="260"/>
      <c r="X288" s="260"/>
      <c r="Y288" s="260"/>
      <c r="Z288" s="260"/>
      <c r="AA288" s="260"/>
      <c r="AB288" s="260"/>
      <c r="AC288" s="260"/>
      <c r="AD288" s="260"/>
      <c r="AE288" s="260"/>
      <c r="AF288" s="260"/>
      <c r="AG288" s="260"/>
      <c r="AH288" s="260"/>
      <c r="AI288" s="260"/>
      <c r="AJ288" s="260"/>
      <c r="AK288" s="260"/>
      <c r="AL288" s="260"/>
      <c r="AM288" s="260"/>
      <c r="AN288" s="260"/>
      <c r="AO288" s="260"/>
      <c r="AP288" s="260"/>
      <c r="AQ288" s="260"/>
      <c r="AR288" s="260"/>
      <c r="AS288" s="260"/>
      <c r="AT288" s="260"/>
      <c r="AU288" s="260"/>
      <c r="AV288" s="260"/>
      <c r="AW288" s="260"/>
      <c r="AX288" s="260"/>
      <c r="AY288" s="260"/>
      <c r="AZ288" s="260"/>
      <c r="BA288" s="260"/>
      <c r="BB288" s="260"/>
      <c r="BC288" s="260"/>
      <c r="BD288" s="260"/>
      <c r="BE288" s="260"/>
      <c r="BF288" s="260"/>
      <c r="BG288" s="260"/>
      <c r="BH288" s="260"/>
      <c r="BI288" s="260"/>
      <c r="BJ288" s="260"/>
      <c r="BK288" s="260"/>
      <c r="BL288" s="260"/>
      <c r="BM288" s="260"/>
      <c r="BN288" s="260"/>
      <c r="BO288" s="260"/>
      <c r="BP288" s="260"/>
      <c r="BQ288" s="260"/>
      <c r="BR288" s="260"/>
      <c r="BS288" s="260"/>
      <c r="BT288" s="260"/>
      <c r="BU288" s="260"/>
      <c r="BV288" s="260"/>
      <c r="BW288" s="260"/>
      <c r="BX288" s="260"/>
      <c r="BY288" s="260"/>
      <c r="BZ288" s="260"/>
      <c r="CA288" s="260"/>
      <c r="CB288" s="260"/>
      <c r="CC288" s="260"/>
      <c r="CD288" s="260"/>
      <c r="CE288" s="260"/>
      <c r="CF288" s="260"/>
      <c r="CG288" s="260"/>
      <c r="CH288" s="260"/>
      <c r="CI288" s="260"/>
      <c r="CJ288" s="260"/>
      <c r="CK288" s="260"/>
      <c r="CL288" s="260"/>
    </row>
    <row r="289" spans="7:90" s="172" customFormat="1" ht="39.950000000000003" customHeight="1" x14ac:dyDescent="0.2">
      <c r="G289" s="173"/>
      <c r="K289" s="166"/>
      <c r="L289" s="166"/>
      <c r="T289" s="174"/>
      <c r="U289" s="168"/>
      <c r="V289" s="260"/>
      <c r="W289" s="260"/>
      <c r="X289" s="260"/>
      <c r="Y289" s="260"/>
      <c r="Z289" s="260"/>
      <c r="AA289" s="260"/>
      <c r="AB289" s="260"/>
      <c r="AC289" s="260"/>
      <c r="AD289" s="260"/>
      <c r="AE289" s="260"/>
      <c r="AF289" s="260"/>
      <c r="AG289" s="260"/>
      <c r="AH289" s="260"/>
      <c r="AI289" s="260"/>
      <c r="AJ289" s="260"/>
      <c r="AK289" s="260"/>
      <c r="AL289" s="260"/>
      <c r="AM289" s="260"/>
      <c r="AN289" s="260"/>
      <c r="AO289" s="260"/>
      <c r="AP289" s="260"/>
      <c r="AQ289" s="260"/>
      <c r="AR289" s="260"/>
      <c r="AS289" s="260"/>
      <c r="AT289" s="260"/>
      <c r="AU289" s="260"/>
      <c r="AV289" s="260"/>
      <c r="AW289" s="260"/>
      <c r="AX289" s="260"/>
      <c r="AY289" s="260"/>
      <c r="AZ289" s="260"/>
      <c r="BA289" s="260"/>
      <c r="BB289" s="260"/>
      <c r="BC289" s="260"/>
      <c r="BD289" s="260"/>
      <c r="BE289" s="260"/>
      <c r="BF289" s="260"/>
      <c r="BG289" s="260"/>
      <c r="BH289" s="260"/>
      <c r="BI289" s="260"/>
      <c r="BJ289" s="260"/>
      <c r="BK289" s="260"/>
      <c r="BL289" s="260"/>
      <c r="BM289" s="260"/>
      <c r="BN289" s="260"/>
      <c r="BO289" s="260"/>
      <c r="BP289" s="260"/>
      <c r="BQ289" s="260"/>
      <c r="BR289" s="260"/>
      <c r="BS289" s="260"/>
      <c r="BT289" s="260"/>
      <c r="BU289" s="260"/>
      <c r="BV289" s="260"/>
      <c r="BW289" s="260"/>
      <c r="BX289" s="260"/>
      <c r="BY289" s="260"/>
      <c r="BZ289" s="260"/>
      <c r="CA289" s="260"/>
      <c r="CB289" s="260"/>
      <c r="CC289" s="260"/>
      <c r="CD289" s="260"/>
      <c r="CE289" s="260"/>
      <c r="CF289" s="260"/>
      <c r="CG289" s="260"/>
      <c r="CH289" s="260"/>
      <c r="CI289" s="260"/>
      <c r="CJ289" s="260"/>
      <c r="CK289" s="260"/>
      <c r="CL289" s="260"/>
    </row>
    <row r="290" spans="7:90" s="172" customFormat="1" ht="39.950000000000003" customHeight="1" x14ac:dyDescent="0.2">
      <c r="G290" s="173"/>
      <c r="K290" s="166"/>
      <c r="L290" s="166"/>
      <c r="T290" s="174"/>
      <c r="U290" s="168"/>
      <c r="V290" s="260"/>
      <c r="W290" s="260"/>
      <c r="X290" s="260"/>
      <c r="Y290" s="260"/>
      <c r="Z290" s="260"/>
      <c r="AA290" s="260"/>
      <c r="AB290" s="260"/>
      <c r="AC290" s="260"/>
      <c r="AD290" s="260"/>
      <c r="AE290" s="260"/>
      <c r="AF290" s="260"/>
      <c r="AG290" s="260"/>
      <c r="AH290" s="260"/>
      <c r="AI290" s="260"/>
      <c r="AJ290" s="260"/>
      <c r="AK290" s="260"/>
      <c r="AL290" s="260"/>
      <c r="AM290" s="260"/>
      <c r="AN290" s="260"/>
      <c r="AO290" s="260"/>
      <c r="AP290" s="260"/>
      <c r="AQ290" s="260"/>
      <c r="AR290" s="260"/>
      <c r="AS290" s="260"/>
      <c r="AT290" s="260"/>
      <c r="AU290" s="260"/>
      <c r="AV290" s="260"/>
      <c r="AW290" s="260"/>
      <c r="AX290" s="260"/>
      <c r="AY290" s="260"/>
      <c r="AZ290" s="260"/>
      <c r="BA290" s="260"/>
      <c r="BB290" s="260"/>
      <c r="BC290" s="260"/>
      <c r="BD290" s="260"/>
      <c r="BE290" s="260"/>
      <c r="BF290" s="260"/>
      <c r="BG290" s="260"/>
      <c r="BH290" s="260"/>
      <c r="BI290" s="260"/>
      <c r="BJ290" s="260"/>
      <c r="BK290" s="260"/>
      <c r="BL290" s="260"/>
      <c r="BM290" s="260"/>
      <c r="BN290" s="260"/>
      <c r="BO290" s="260"/>
      <c r="BP290" s="260"/>
      <c r="BQ290" s="260"/>
      <c r="BR290" s="260"/>
      <c r="BS290" s="260"/>
      <c r="BT290" s="260"/>
      <c r="BU290" s="260"/>
      <c r="BV290" s="260"/>
      <c r="BW290" s="260"/>
      <c r="BX290" s="260"/>
      <c r="BY290" s="260"/>
      <c r="BZ290" s="260"/>
      <c r="CA290" s="260"/>
      <c r="CB290" s="260"/>
      <c r="CC290" s="260"/>
      <c r="CD290" s="260"/>
      <c r="CE290" s="260"/>
      <c r="CF290" s="260"/>
      <c r="CG290" s="260"/>
      <c r="CH290" s="260"/>
      <c r="CI290" s="260"/>
      <c r="CJ290" s="260"/>
      <c r="CK290" s="260"/>
      <c r="CL290" s="260"/>
    </row>
    <row r="291" spans="7:90" s="172" customFormat="1" ht="39.950000000000003" customHeight="1" x14ac:dyDescent="0.2">
      <c r="G291" s="173"/>
      <c r="K291" s="166"/>
      <c r="L291" s="166"/>
      <c r="T291" s="174"/>
      <c r="U291" s="168"/>
      <c r="V291" s="260"/>
      <c r="W291" s="260"/>
      <c r="X291" s="260"/>
      <c r="Y291" s="260"/>
      <c r="Z291" s="260"/>
      <c r="AA291" s="260"/>
      <c r="AB291" s="260"/>
      <c r="AC291" s="260"/>
      <c r="AD291" s="260"/>
      <c r="AE291" s="260"/>
      <c r="AF291" s="260"/>
      <c r="AG291" s="260"/>
      <c r="AH291" s="260"/>
      <c r="AI291" s="260"/>
      <c r="AJ291" s="260"/>
      <c r="AK291" s="260"/>
      <c r="AL291" s="260"/>
      <c r="AM291" s="260"/>
      <c r="AN291" s="260"/>
      <c r="AO291" s="260"/>
      <c r="AP291" s="260"/>
      <c r="AQ291" s="260"/>
      <c r="AR291" s="260"/>
      <c r="AS291" s="260"/>
      <c r="AT291" s="260"/>
      <c r="AU291" s="260"/>
      <c r="AV291" s="260"/>
      <c r="AW291" s="260"/>
      <c r="AX291" s="260"/>
      <c r="AY291" s="260"/>
      <c r="AZ291" s="260"/>
      <c r="BA291" s="260"/>
      <c r="BB291" s="260"/>
      <c r="BC291" s="260"/>
      <c r="BD291" s="260"/>
      <c r="BE291" s="260"/>
      <c r="BF291" s="260"/>
      <c r="BG291" s="260"/>
      <c r="BH291" s="260"/>
      <c r="BI291" s="260"/>
      <c r="BJ291" s="260"/>
      <c r="BK291" s="260"/>
      <c r="BL291" s="260"/>
      <c r="BM291" s="260"/>
      <c r="BN291" s="260"/>
      <c r="BO291" s="260"/>
      <c r="BP291" s="260"/>
      <c r="BQ291" s="260"/>
      <c r="BR291" s="260"/>
      <c r="BS291" s="260"/>
      <c r="BT291" s="260"/>
      <c r="BU291" s="260"/>
      <c r="BV291" s="260"/>
      <c r="BW291" s="260"/>
      <c r="BX291" s="260"/>
      <c r="BY291" s="260"/>
      <c r="BZ291" s="260"/>
      <c r="CA291" s="260"/>
      <c r="CB291" s="260"/>
      <c r="CC291" s="260"/>
      <c r="CD291" s="260"/>
      <c r="CE291" s="260"/>
      <c r="CF291" s="260"/>
      <c r="CG291" s="260"/>
      <c r="CH291" s="260"/>
      <c r="CI291" s="260"/>
      <c r="CJ291" s="260"/>
      <c r="CK291" s="260"/>
      <c r="CL291" s="260"/>
    </row>
    <row r="292" spans="7:90" s="172" customFormat="1" ht="39.950000000000003" customHeight="1" x14ac:dyDescent="0.2">
      <c r="G292" s="173"/>
      <c r="K292" s="166"/>
      <c r="L292" s="166"/>
      <c r="T292" s="174"/>
      <c r="U292" s="168"/>
      <c r="V292" s="260"/>
      <c r="W292" s="260"/>
      <c r="X292" s="260"/>
      <c r="Y292" s="260"/>
      <c r="Z292" s="260"/>
      <c r="AA292" s="260"/>
      <c r="AB292" s="260"/>
      <c r="AC292" s="260"/>
      <c r="AD292" s="260"/>
      <c r="AE292" s="260"/>
      <c r="AF292" s="260"/>
      <c r="AG292" s="260"/>
      <c r="AH292" s="260"/>
      <c r="AI292" s="260"/>
      <c r="AJ292" s="260"/>
      <c r="AK292" s="260"/>
      <c r="AL292" s="260"/>
      <c r="AM292" s="260"/>
      <c r="AN292" s="260"/>
      <c r="AO292" s="260"/>
      <c r="AP292" s="260"/>
      <c r="AQ292" s="260"/>
      <c r="AR292" s="260"/>
      <c r="AS292" s="260"/>
      <c r="AT292" s="260"/>
      <c r="AU292" s="260"/>
      <c r="AV292" s="260"/>
      <c r="AW292" s="260"/>
      <c r="AX292" s="260"/>
      <c r="AY292" s="260"/>
      <c r="AZ292" s="260"/>
      <c r="BA292" s="260"/>
      <c r="BB292" s="260"/>
      <c r="BC292" s="260"/>
      <c r="BD292" s="260"/>
      <c r="BE292" s="260"/>
      <c r="BF292" s="260"/>
      <c r="BG292" s="260"/>
      <c r="BH292" s="260"/>
      <c r="BI292" s="260"/>
      <c r="BJ292" s="260"/>
      <c r="BK292" s="260"/>
      <c r="BL292" s="260"/>
      <c r="BM292" s="260"/>
      <c r="BN292" s="260"/>
      <c r="BO292" s="260"/>
      <c r="BP292" s="260"/>
      <c r="BQ292" s="260"/>
      <c r="BR292" s="260"/>
      <c r="BS292" s="260"/>
      <c r="BT292" s="260"/>
      <c r="BU292" s="260"/>
      <c r="BV292" s="260"/>
      <c r="BW292" s="260"/>
      <c r="BX292" s="260"/>
      <c r="BY292" s="260"/>
      <c r="BZ292" s="260"/>
      <c r="CA292" s="260"/>
      <c r="CB292" s="260"/>
      <c r="CC292" s="260"/>
      <c r="CD292" s="260"/>
      <c r="CE292" s="260"/>
      <c r="CF292" s="260"/>
      <c r="CG292" s="260"/>
      <c r="CH292" s="260"/>
      <c r="CI292" s="260"/>
      <c r="CJ292" s="260"/>
      <c r="CK292" s="260"/>
      <c r="CL292" s="260"/>
    </row>
    <row r="293" spans="7:90" s="172" customFormat="1" ht="39.950000000000003" customHeight="1" x14ac:dyDescent="0.2">
      <c r="G293" s="173"/>
      <c r="K293" s="166"/>
      <c r="L293" s="166"/>
      <c r="T293" s="174"/>
      <c r="U293" s="168"/>
      <c r="V293" s="260"/>
      <c r="W293" s="260"/>
      <c r="X293" s="260"/>
      <c r="Y293" s="260"/>
      <c r="Z293" s="260"/>
      <c r="AA293" s="260"/>
      <c r="AB293" s="260"/>
      <c r="AC293" s="260"/>
      <c r="AD293" s="260"/>
      <c r="AE293" s="260"/>
      <c r="AF293" s="260"/>
      <c r="AG293" s="260"/>
      <c r="AH293" s="260"/>
      <c r="AI293" s="260"/>
      <c r="AJ293" s="260"/>
      <c r="AK293" s="260"/>
      <c r="AL293" s="260"/>
      <c r="AM293" s="260"/>
      <c r="AN293" s="260"/>
      <c r="AO293" s="260"/>
      <c r="AP293" s="260"/>
      <c r="AQ293" s="260"/>
      <c r="AR293" s="260"/>
      <c r="AS293" s="260"/>
      <c r="AT293" s="260"/>
      <c r="AU293" s="260"/>
      <c r="AV293" s="260"/>
      <c r="AW293" s="260"/>
      <c r="AX293" s="260"/>
      <c r="AY293" s="260"/>
      <c r="AZ293" s="260"/>
      <c r="BA293" s="260"/>
      <c r="BB293" s="260"/>
      <c r="BC293" s="260"/>
      <c r="BD293" s="260"/>
      <c r="BE293" s="260"/>
      <c r="BF293" s="260"/>
      <c r="BG293" s="260"/>
      <c r="BH293" s="260"/>
      <c r="BI293" s="260"/>
      <c r="BJ293" s="260"/>
      <c r="BK293" s="260"/>
      <c r="BL293" s="260"/>
      <c r="BM293" s="260"/>
      <c r="BN293" s="260"/>
      <c r="BO293" s="260"/>
      <c r="BP293" s="260"/>
      <c r="BQ293" s="260"/>
      <c r="BR293" s="260"/>
      <c r="BS293" s="260"/>
      <c r="BT293" s="260"/>
      <c r="BU293" s="260"/>
      <c r="BV293" s="260"/>
      <c r="BW293" s="260"/>
      <c r="BX293" s="260"/>
      <c r="BY293" s="260"/>
      <c r="BZ293" s="260"/>
      <c r="CA293" s="260"/>
      <c r="CB293" s="260"/>
      <c r="CC293" s="260"/>
      <c r="CD293" s="260"/>
      <c r="CE293" s="260"/>
      <c r="CF293" s="260"/>
      <c r="CG293" s="260"/>
      <c r="CH293" s="260"/>
      <c r="CI293" s="260"/>
      <c r="CJ293" s="260"/>
      <c r="CK293" s="260"/>
      <c r="CL293" s="260"/>
    </row>
    <row r="294" spans="7:90" s="172" customFormat="1" ht="39.950000000000003" customHeight="1" x14ac:dyDescent="0.2">
      <c r="G294" s="173"/>
      <c r="K294" s="166"/>
      <c r="L294" s="166"/>
      <c r="T294" s="174"/>
      <c r="U294" s="168"/>
      <c r="V294" s="260"/>
      <c r="W294" s="260"/>
      <c r="X294" s="260"/>
      <c r="Y294" s="260"/>
      <c r="Z294" s="260"/>
      <c r="AA294" s="260"/>
      <c r="AB294" s="260"/>
      <c r="AC294" s="260"/>
      <c r="AD294" s="260"/>
      <c r="AE294" s="260"/>
      <c r="AF294" s="260"/>
      <c r="AG294" s="260"/>
      <c r="AH294" s="260"/>
      <c r="AI294" s="260"/>
      <c r="AJ294" s="260"/>
      <c r="AK294" s="260"/>
      <c r="AL294" s="260"/>
      <c r="AM294" s="260"/>
      <c r="AN294" s="260"/>
      <c r="AO294" s="260"/>
      <c r="AP294" s="260"/>
      <c r="AQ294" s="260"/>
      <c r="AR294" s="260"/>
      <c r="AS294" s="260"/>
      <c r="AT294" s="260"/>
      <c r="AU294" s="260"/>
      <c r="AV294" s="260"/>
      <c r="AW294" s="260"/>
      <c r="AX294" s="260"/>
      <c r="AY294" s="260"/>
      <c r="AZ294" s="260"/>
      <c r="BA294" s="260"/>
      <c r="BB294" s="260"/>
      <c r="BC294" s="260"/>
      <c r="BD294" s="260"/>
      <c r="BE294" s="260"/>
      <c r="BF294" s="260"/>
      <c r="BG294" s="260"/>
      <c r="BH294" s="260"/>
      <c r="BI294" s="260"/>
      <c r="BJ294" s="260"/>
      <c r="BK294" s="260"/>
      <c r="BL294" s="260"/>
      <c r="BM294" s="260"/>
      <c r="BN294" s="260"/>
      <c r="BO294" s="260"/>
      <c r="BP294" s="260"/>
      <c r="BQ294" s="260"/>
      <c r="BR294" s="260"/>
      <c r="BS294" s="260"/>
      <c r="BT294" s="260"/>
      <c r="BU294" s="260"/>
      <c r="BV294" s="260"/>
      <c r="BW294" s="260"/>
      <c r="BX294" s="260"/>
      <c r="BY294" s="260"/>
      <c r="BZ294" s="260"/>
      <c r="CA294" s="260"/>
      <c r="CB294" s="260"/>
      <c r="CC294" s="260"/>
      <c r="CD294" s="260"/>
      <c r="CE294" s="260"/>
      <c r="CF294" s="260"/>
      <c r="CG294" s="260"/>
      <c r="CH294" s="260"/>
      <c r="CI294" s="260"/>
      <c r="CJ294" s="260"/>
      <c r="CK294" s="260"/>
      <c r="CL294" s="260"/>
    </row>
    <row r="295" spans="7:90" s="172" customFormat="1" ht="39.950000000000003" customHeight="1" x14ac:dyDescent="0.2">
      <c r="G295" s="173"/>
      <c r="K295" s="166"/>
      <c r="L295" s="166"/>
      <c r="T295" s="174"/>
      <c r="U295" s="168"/>
      <c r="V295" s="260"/>
      <c r="W295" s="260"/>
      <c r="X295" s="260"/>
      <c r="Y295" s="260"/>
      <c r="Z295" s="260"/>
      <c r="AA295" s="260"/>
      <c r="AB295" s="260"/>
      <c r="AC295" s="260"/>
      <c r="AD295" s="260"/>
      <c r="AE295" s="260"/>
      <c r="AF295" s="260"/>
      <c r="AG295" s="260"/>
      <c r="AH295" s="260"/>
      <c r="AI295" s="260"/>
      <c r="AJ295" s="260"/>
      <c r="AK295" s="260"/>
      <c r="AL295" s="260"/>
      <c r="AM295" s="260"/>
      <c r="AN295" s="260"/>
      <c r="AO295" s="260"/>
      <c r="AP295" s="260"/>
      <c r="AQ295" s="260"/>
      <c r="AR295" s="260"/>
      <c r="AS295" s="260"/>
      <c r="AT295" s="260"/>
      <c r="AU295" s="260"/>
      <c r="AV295" s="260"/>
      <c r="AW295" s="260"/>
      <c r="AX295" s="260"/>
      <c r="AY295" s="260"/>
      <c r="AZ295" s="260"/>
      <c r="BA295" s="260"/>
      <c r="BB295" s="260"/>
      <c r="BC295" s="260"/>
      <c r="BD295" s="260"/>
      <c r="BE295" s="260"/>
      <c r="BF295" s="260"/>
      <c r="BG295" s="260"/>
      <c r="BH295" s="260"/>
      <c r="BI295" s="260"/>
      <c r="BJ295" s="260"/>
      <c r="BK295" s="260"/>
      <c r="BL295" s="260"/>
      <c r="BM295" s="260"/>
      <c r="BN295" s="260"/>
      <c r="BO295" s="260"/>
      <c r="BP295" s="260"/>
      <c r="BQ295" s="260"/>
      <c r="BR295" s="260"/>
      <c r="BS295" s="260"/>
      <c r="BT295" s="260"/>
      <c r="BU295" s="260"/>
      <c r="BV295" s="260"/>
      <c r="BW295" s="260"/>
      <c r="BX295" s="260"/>
      <c r="BY295" s="260"/>
      <c r="BZ295" s="260"/>
      <c r="CA295" s="260"/>
      <c r="CB295" s="260"/>
      <c r="CC295" s="260"/>
      <c r="CD295" s="260"/>
      <c r="CE295" s="260"/>
      <c r="CF295" s="260"/>
      <c r="CG295" s="260"/>
      <c r="CH295" s="260"/>
      <c r="CI295" s="260"/>
      <c r="CJ295" s="260"/>
      <c r="CK295" s="260"/>
      <c r="CL295" s="260"/>
    </row>
    <row r="296" spans="7:90" s="172" customFormat="1" ht="39.950000000000003" customHeight="1" x14ac:dyDescent="0.2">
      <c r="G296" s="173"/>
      <c r="K296" s="166"/>
      <c r="L296" s="166"/>
      <c r="T296" s="174"/>
      <c r="U296" s="168"/>
      <c r="V296" s="260"/>
      <c r="W296" s="260"/>
      <c r="X296" s="260"/>
      <c r="Y296" s="260"/>
      <c r="Z296" s="260"/>
      <c r="AA296" s="260"/>
      <c r="AB296" s="260"/>
      <c r="AC296" s="260"/>
      <c r="AD296" s="260"/>
      <c r="AE296" s="260"/>
      <c r="AF296" s="260"/>
      <c r="AG296" s="260"/>
      <c r="AH296" s="260"/>
      <c r="AI296" s="260"/>
      <c r="AJ296" s="260"/>
      <c r="AK296" s="260"/>
      <c r="AL296" s="260"/>
      <c r="AM296" s="260"/>
      <c r="AN296" s="260"/>
      <c r="AO296" s="260"/>
      <c r="AP296" s="260"/>
      <c r="AQ296" s="260"/>
      <c r="AR296" s="260"/>
      <c r="AS296" s="260"/>
      <c r="AT296" s="260"/>
      <c r="AU296" s="260"/>
      <c r="AV296" s="260"/>
      <c r="AW296" s="260"/>
      <c r="AX296" s="260"/>
      <c r="AY296" s="260"/>
      <c r="AZ296" s="260"/>
      <c r="BA296" s="260"/>
      <c r="BB296" s="260"/>
      <c r="BC296" s="260"/>
      <c r="BD296" s="260"/>
      <c r="BE296" s="260"/>
      <c r="BF296" s="260"/>
      <c r="BG296" s="260"/>
      <c r="BH296" s="260"/>
      <c r="BI296" s="260"/>
      <c r="BJ296" s="260"/>
      <c r="BK296" s="260"/>
      <c r="BL296" s="260"/>
      <c r="BM296" s="260"/>
      <c r="BN296" s="260"/>
      <c r="BO296" s="260"/>
      <c r="BP296" s="260"/>
      <c r="BQ296" s="260"/>
      <c r="BR296" s="260"/>
      <c r="BS296" s="260"/>
      <c r="BT296" s="260"/>
      <c r="BU296" s="260"/>
      <c r="BV296" s="260"/>
      <c r="BW296" s="260"/>
      <c r="BX296" s="260"/>
      <c r="BY296" s="260"/>
      <c r="BZ296" s="260"/>
      <c r="CA296" s="260"/>
      <c r="CB296" s="260"/>
      <c r="CC296" s="260"/>
      <c r="CD296" s="260"/>
      <c r="CE296" s="260"/>
      <c r="CF296" s="260"/>
      <c r="CG296" s="260"/>
      <c r="CH296" s="260"/>
      <c r="CI296" s="260"/>
      <c r="CJ296" s="260"/>
      <c r="CK296" s="260"/>
      <c r="CL296" s="260"/>
    </row>
    <row r="297" spans="7:90" s="172" customFormat="1" ht="39.950000000000003" customHeight="1" x14ac:dyDescent="0.2">
      <c r="G297" s="173"/>
      <c r="K297" s="166"/>
      <c r="L297" s="166"/>
      <c r="T297" s="174"/>
      <c r="U297" s="168"/>
      <c r="V297" s="260"/>
      <c r="W297" s="260"/>
      <c r="X297" s="260"/>
      <c r="Y297" s="260"/>
      <c r="Z297" s="260"/>
      <c r="AA297" s="260"/>
      <c r="AB297" s="260"/>
      <c r="AC297" s="260"/>
      <c r="AD297" s="260"/>
      <c r="AE297" s="260"/>
      <c r="AF297" s="260"/>
      <c r="AG297" s="260"/>
      <c r="AH297" s="260"/>
      <c r="AI297" s="260"/>
      <c r="AJ297" s="260"/>
      <c r="AK297" s="260"/>
      <c r="AL297" s="260"/>
      <c r="AM297" s="260"/>
      <c r="AN297" s="260"/>
      <c r="AO297" s="260"/>
      <c r="AP297" s="260"/>
      <c r="AQ297" s="260"/>
      <c r="AR297" s="260"/>
      <c r="AS297" s="260"/>
      <c r="AT297" s="260"/>
      <c r="AU297" s="260"/>
      <c r="AV297" s="260"/>
      <c r="AW297" s="260"/>
      <c r="AX297" s="260"/>
      <c r="AY297" s="260"/>
      <c r="AZ297" s="260"/>
      <c r="BA297" s="260"/>
      <c r="BB297" s="260"/>
      <c r="BC297" s="260"/>
      <c r="BD297" s="260"/>
      <c r="BE297" s="260"/>
      <c r="BF297" s="260"/>
      <c r="BG297" s="260"/>
      <c r="BH297" s="260"/>
      <c r="BI297" s="260"/>
      <c r="BJ297" s="260"/>
      <c r="BK297" s="260"/>
      <c r="BL297" s="260"/>
      <c r="BM297" s="260"/>
      <c r="BN297" s="260"/>
      <c r="BO297" s="260"/>
      <c r="BP297" s="260"/>
      <c r="BQ297" s="260"/>
      <c r="BR297" s="260"/>
      <c r="BS297" s="260"/>
      <c r="BT297" s="260"/>
      <c r="BU297" s="260"/>
      <c r="BV297" s="260"/>
      <c r="BW297" s="260"/>
      <c r="BX297" s="260"/>
      <c r="BY297" s="260"/>
      <c r="BZ297" s="260"/>
      <c r="CA297" s="260"/>
      <c r="CB297" s="260"/>
      <c r="CC297" s="260"/>
      <c r="CD297" s="260"/>
      <c r="CE297" s="260"/>
      <c r="CF297" s="260"/>
      <c r="CG297" s="260"/>
      <c r="CH297" s="260"/>
      <c r="CI297" s="260"/>
      <c r="CJ297" s="260"/>
      <c r="CK297" s="260"/>
      <c r="CL297" s="260"/>
    </row>
    <row r="298" spans="7:90" s="172" customFormat="1" ht="39.950000000000003" customHeight="1" x14ac:dyDescent="0.2">
      <c r="G298" s="173"/>
      <c r="K298" s="166"/>
      <c r="L298" s="166"/>
      <c r="T298" s="174"/>
      <c r="U298" s="168"/>
      <c r="V298" s="260"/>
      <c r="W298" s="260"/>
      <c r="X298" s="260"/>
      <c r="Y298" s="260"/>
      <c r="Z298" s="260"/>
      <c r="AA298" s="260"/>
      <c r="AB298" s="260"/>
      <c r="AC298" s="260"/>
      <c r="AD298" s="260"/>
      <c r="AE298" s="260"/>
      <c r="AF298" s="260"/>
      <c r="AG298" s="260"/>
      <c r="AH298" s="260"/>
      <c r="AI298" s="260"/>
      <c r="AJ298" s="260"/>
      <c r="AK298" s="260"/>
      <c r="AL298" s="260"/>
      <c r="AM298" s="260"/>
      <c r="AN298" s="260"/>
      <c r="AO298" s="260"/>
      <c r="AP298" s="260"/>
      <c r="AQ298" s="260"/>
      <c r="AR298" s="260"/>
      <c r="AS298" s="260"/>
      <c r="AT298" s="260"/>
      <c r="AU298" s="260"/>
      <c r="AV298" s="260"/>
      <c r="AW298" s="260"/>
      <c r="AX298" s="260"/>
      <c r="AY298" s="260"/>
      <c r="AZ298" s="260"/>
      <c r="BA298" s="260"/>
      <c r="BB298" s="260"/>
      <c r="BC298" s="260"/>
      <c r="BD298" s="260"/>
      <c r="BE298" s="260"/>
      <c r="BF298" s="260"/>
      <c r="BG298" s="260"/>
      <c r="BH298" s="260"/>
      <c r="BI298" s="260"/>
      <c r="BJ298" s="260"/>
      <c r="BK298" s="260"/>
      <c r="BL298" s="260"/>
      <c r="BM298" s="260"/>
      <c r="BN298" s="260"/>
      <c r="BO298" s="260"/>
      <c r="BP298" s="260"/>
      <c r="BQ298" s="260"/>
      <c r="BR298" s="260"/>
      <c r="BS298" s="260"/>
      <c r="BT298" s="260"/>
      <c r="BU298" s="260"/>
      <c r="BV298" s="260"/>
      <c r="BW298" s="260"/>
      <c r="BX298" s="260"/>
      <c r="BY298" s="260"/>
      <c r="BZ298" s="260"/>
      <c r="CA298" s="260"/>
      <c r="CB298" s="260"/>
      <c r="CC298" s="260"/>
      <c r="CD298" s="260"/>
      <c r="CE298" s="260"/>
      <c r="CF298" s="260"/>
      <c r="CG298" s="260"/>
      <c r="CH298" s="260"/>
      <c r="CI298" s="260"/>
      <c r="CJ298" s="260"/>
      <c r="CK298" s="260"/>
      <c r="CL298" s="260"/>
    </row>
    <row r="299" spans="7:90" s="172" customFormat="1" ht="39.950000000000003" customHeight="1" x14ac:dyDescent="0.2">
      <c r="G299" s="173"/>
      <c r="K299" s="166"/>
      <c r="L299" s="166"/>
      <c r="T299" s="174"/>
      <c r="U299" s="168"/>
      <c r="V299" s="260"/>
      <c r="W299" s="260"/>
      <c r="X299" s="260"/>
      <c r="Y299" s="260"/>
      <c r="Z299" s="260"/>
      <c r="AA299" s="260"/>
      <c r="AB299" s="260"/>
      <c r="AC299" s="260"/>
      <c r="AD299" s="260"/>
      <c r="AE299" s="260"/>
      <c r="AF299" s="260"/>
      <c r="AG299" s="260"/>
      <c r="AH299" s="260"/>
      <c r="AI299" s="260"/>
      <c r="AJ299" s="260"/>
      <c r="AK299" s="260"/>
      <c r="AL299" s="260"/>
      <c r="AM299" s="260"/>
      <c r="AN299" s="260"/>
      <c r="AO299" s="260"/>
      <c r="AP299" s="260"/>
      <c r="AQ299" s="260"/>
      <c r="AR299" s="260"/>
      <c r="AS299" s="260"/>
      <c r="AT299" s="260"/>
      <c r="AU299" s="260"/>
      <c r="AV299" s="260"/>
      <c r="AW299" s="260"/>
      <c r="AX299" s="260"/>
      <c r="AY299" s="260"/>
      <c r="AZ299" s="260"/>
      <c r="BA299" s="260"/>
      <c r="BB299" s="260"/>
      <c r="BC299" s="260"/>
      <c r="BD299" s="260"/>
      <c r="BE299" s="260"/>
      <c r="BF299" s="260"/>
      <c r="BG299" s="260"/>
      <c r="BH299" s="260"/>
      <c r="BI299" s="260"/>
      <c r="BJ299" s="260"/>
      <c r="BK299" s="260"/>
      <c r="BL299" s="260"/>
      <c r="BM299" s="260"/>
      <c r="BN299" s="260"/>
      <c r="BO299" s="260"/>
      <c r="BP299" s="260"/>
      <c r="BQ299" s="260"/>
      <c r="BR299" s="260"/>
      <c r="BS299" s="260"/>
      <c r="BT299" s="260"/>
      <c r="BU299" s="260"/>
      <c r="BV299" s="260"/>
      <c r="BW299" s="260"/>
      <c r="BX299" s="260"/>
      <c r="BY299" s="260"/>
      <c r="BZ299" s="260"/>
      <c r="CA299" s="260"/>
      <c r="CB299" s="260"/>
      <c r="CC299" s="260"/>
      <c r="CD299" s="260"/>
      <c r="CE299" s="260"/>
      <c r="CF299" s="260"/>
      <c r="CG299" s="260"/>
      <c r="CH299" s="260"/>
      <c r="CI299" s="260"/>
      <c r="CJ299" s="260"/>
      <c r="CK299" s="260"/>
      <c r="CL299" s="260"/>
    </row>
    <row r="300" spans="7:90" s="172" customFormat="1" ht="39.950000000000003" customHeight="1" x14ac:dyDescent="0.2">
      <c r="G300" s="173"/>
      <c r="K300" s="166"/>
      <c r="L300" s="166"/>
      <c r="T300" s="174"/>
      <c r="U300" s="168"/>
      <c r="V300" s="260"/>
      <c r="W300" s="260"/>
      <c r="X300" s="260"/>
      <c r="Y300" s="260"/>
      <c r="Z300" s="260"/>
      <c r="AA300" s="260"/>
      <c r="AB300" s="260"/>
      <c r="AC300" s="260"/>
      <c r="AD300" s="260"/>
      <c r="AE300" s="260"/>
      <c r="AF300" s="260"/>
      <c r="AG300" s="260"/>
      <c r="AH300" s="260"/>
      <c r="AI300" s="260"/>
      <c r="AJ300" s="260"/>
      <c r="AK300" s="260"/>
      <c r="AL300" s="260"/>
      <c r="AM300" s="260"/>
      <c r="AN300" s="260"/>
      <c r="AO300" s="260"/>
      <c r="AP300" s="260"/>
      <c r="AQ300" s="260"/>
      <c r="AR300" s="260"/>
      <c r="AS300" s="260"/>
      <c r="AT300" s="260"/>
      <c r="AU300" s="260"/>
      <c r="AV300" s="260"/>
      <c r="AW300" s="260"/>
      <c r="AX300" s="260"/>
      <c r="AY300" s="260"/>
      <c r="AZ300" s="260"/>
      <c r="BA300" s="260"/>
      <c r="BB300" s="260"/>
      <c r="BC300" s="260"/>
      <c r="BD300" s="260"/>
      <c r="BE300" s="260"/>
      <c r="BF300" s="260"/>
      <c r="BG300" s="260"/>
      <c r="BH300" s="260"/>
      <c r="BI300" s="260"/>
      <c r="BJ300" s="260"/>
      <c r="BK300" s="260"/>
      <c r="BL300" s="260"/>
      <c r="BM300" s="260"/>
      <c r="BN300" s="260"/>
      <c r="BO300" s="260"/>
      <c r="BP300" s="260"/>
      <c r="BQ300" s="260"/>
      <c r="BR300" s="260"/>
      <c r="BS300" s="260"/>
      <c r="BT300" s="260"/>
      <c r="BU300" s="260"/>
      <c r="BV300" s="260"/>
      <c r="BW300" s="260"/>
      <c r="BX300" s="260"/>
      <c r="BY300" s="260"/>
      <c r="BZ300" s="260"/>
      <c r="CA300" s="260"/>
      <c r="CB300" s="260"/>
      <c r="CC300" s="260"/>
      <c r="CD300" s="260"/>
      <c r="CE300" s="260"/>
      <c r="CF300" s="260"/>
      <c r="CG300" s="260"/>
      <c r="CH300" s="260"/>
      <c r="CI300" s="260"/>
      <c r="CJ300" s="260"/>
      <c r="CK300" s="260"/>
      <c r="CL300" s="260"/>
    </row>
    <row r="301" spans="7:90" s="172" customFormat="1" ht="39.950000000000003" customHeight="1" x14ac:dyDescent="0.2">
      <c r="G301" s="173"/>
      <c r="K301" s="166"/>
      <c r="L301" s="166"/>
      <c r="T301" s="174"/>
      <c r="U301" s="168"/>
      <c r="V301" s="260"/>
      <c r="W301" s="260"/>
      <c r="X301" s="260"/>
      <c r="Y301" s="260"/>
      <c r="Z301" s="260"/>
      <c r="AA301" s="260"/>
      <c r="AB301" s="260"/>
      <c r="AC301" s="260"/>
      <c r="AD301" s="260"/>
      <c r="AE301" s="260"/>
      <c r="AF301" s="260"/>
      <c r="AG301" s="260"/>
      <c r="AH301" s="260"/>
      <c r="AI301" s="260"/>
      <c r="AJ301" s="260"/>
      <c r="AK301" s="260"/>
      <c r="AL301" s="260"/>
      <c r="AM301" s="260"/>
      <c r="AN301" s="260"/>
      <c r="AO301" s="260"/>
      <c r="AP301" s="260"/>
      <c r="AQ301" s="260"/>
      <c r="AR301" s="260"/>
      <c r="AS301" s="260"/>
      <c r="AT301" s="260"/>
      <c r="AU301" s="260"/>
      <c r="AV301" s="260"/>
      <c r="AW301" s="260"/>
      <c r="AX301" s="260"/>
      <c r="AY301" s="260"/>
      <c r="AZ301" s="260"/>
      <c r="BA301" s="260"/>
      <c r="BB301" s="260"/>
      <c r="BC301" s="260"/>
      <c r="BD301" s="260"/>
      <c r="BE301" s="260"/>
      <c r="BF301" s="260"/>
      <c r="BG301" s="260"/>
      <c r="BH301" s="260"/>
      <c r="BI301" s="260"/>
      <c r="BJ301" s="260"/>
      <c r="BK301" s="260"/>
      <c r="BL301" s="260"/>
      <c r="BM301" s="260"/>
      <c r="BN301" s="260"/>
      <c r="BO301" s="260"/>
      <c r="BP301" s="260"/>
      <c r="BQ301" s="260"/>
      <c r="BR301" s="260"/>
      <c r="BS301" s="260"/>
      <c r="BT301" s="260"/>
      <c r="BU301" s="260"/>
      <c r="BV301" s="260"/>
      <c r="BW301" s="260"/>
      <c r="BX301" s="260"/>
      <c r="BY301" s="260"/>
      <c r="BZ301" s="260"/>
      <c r="CA301" s="260"/>
      <c r="CB301" s="260"/>
      <c r="CC301" s="260"/>
      <c r="CD301" s="260"/>
      <c r="CE301" s="260"/>
      <c r="CF301" s="260"/>
      <c r="CG301" s="260"/>
      <c r="CH301" s="260"/>
      <c r="CI301" s="260"/>
      <c r="CJ301" s="260"/>
      <c r="CK301" s="260"/>
      <c r="CL301" s="260"/>
    </row>
    <row r="302" spans="7:90" s="172" customFormat="1" ht="39.950000000000003" customHeight="1" x14ac:dyDescent="0.2">
      <c r="G302" s="173"/>
      <c r="K302" s="166"/>
      <c r="L302" s="166"/>
      <c r="T302" s="174"/>
      <c r="U302" s="168"/>
      <c r="V302" s="260"/>
      <c r="W302" s="260"/>
      <c r="X302" s="260"/>
      <c r="Y302" s="260"/>
      <c r="Z302" s="260"/>
      <c r="AA302" s="260"/>
      <c r="AB302" s="260"/>
      <c r="AC302" s="260"/>
      <c r="AD302" s="260"/>
      <c r="AE302" s="260"/>
      <c r="AF302" s="260"/>
      <c r="AG302" s="260"/>
      <c r="AH302" s="260"/>
      <c r="AI302" s="260"/>
      <c r="AJ302" s="260"/>
      <c r="AK302" s="260"/>
      <c r="AL302" s="260"/>
      <c r="AM302" s="260"/>
      <c r="AN302" s="260"/>
      <c r="AO302" s="260"/>
      <c r="AP302" s="260"/>
      <c r="AQ302" s="260"/>
      <c r="AR302" s="260"/>
      <c r="AS302" s="260"/>
      <c r="AT302" s="260"/>
      <c r="AU302" s="260"/>
      <c r="AV302" s="260"/>
      <c r="AW302" s="260"/>
      <c r="AX302" s="260"/>
      <c r="AY302" s="260"/>
      <c r="AZ302" s="260"/>
      <c r="BA302" s="260"/>
      <c r="BB302" s="260"/>
      <c r="BC302" s="260"/>
      <c r="BD302" s="260"/>
      <c r="BE302" s="260"/>
      <c r="BF302" s="260"/>
      <c r="BG302" s="260"/>
      <c r="BH302" s="260"/>
      <c r="BI302" s="260"/>
      <c r="BJ302" s="260"/>
      <c r="BK302" s="260"/>
      <c r="BL302" s="260"/>
      <c r="BM302" s="260"/>
      <c r="BN302" s="260"/>
      <c r="BO302" s="260"/>
      <c r="BP302" s="260"/>
      <c r="BQ302" s="260"/>
      <c r="BR302" s="260"/>
      <c r="BS302" s="260"/>
      <c r="BT302" s="260"/>
      <c r="BU302" s="260"/>
      <c r="BV302" s="260"/>
      <c r="BW302" s="260"/>
      <c r="BX302" s="260"/>
      <c r="BY302" s="260"/>
      <c r="BZ302" s="260"/>
      <c r="CA302" s="260"/>
      <c r="CB302" s="260"/>
      <c r="CC302" s="260"/>
      <c r="CD302" s="260"/>
      <c r="CE302" s="260"/>
      <c r="CF302" s="260"/>
      <c r="CG302" s="260"/>
      <c r="CH302" s="260"/>
      <c r="CI302" s="260"/>
      <c r="CJ302" s="260"/>
      <c r="CK302" s="260"/>
      <c r="CL302" s="260"/>
    </row>
    <row r="303" spans="7:90" s="172" customFormat="1" ht="39.950000000000003" customHeight="1" x14ac:dyDescent="0.2">
      <c r="G303" s="173"/>
      <c r="K303" s="166"/>
      <c r="L303" s="166"/>
      <c r="T303" s="174"/>
      <c r="U303" s="168"/>
      <c r="V303" s="260"/>
      <c r="W303" s="260"/>
      <c r="X303" s="260"/>
      <c r="Y303" s="260"/>
      <c r="Z303" s="260"/>
      <c r="AA303" s="260"/>
      <c r="AB303" s="260"/>
      <c r="AC303" s="260"/>
      <c r="AD303" s="260"/>
      <c r="AE303" s="260"/>
      <c r="AF303" s="260"/>
      <c r="AG303" s="260"/>
      <c r="AH303" s="260"/>
      <c r="AI303" s="260"/>
      <c r="AJ303" s="260"/>
      <c r="AK303" s="260"/>
      <c r="AL303" s="260"/>
      <c r="AM303" s="260"/>
      <c r="AN303" s="260"/>
      <c r="AO303" s="260"/>
      <c r="AP303" s="260"/>
      <c r="AQ303" s="260"/>
      <c r="AR303" s="260"/>
      <c r="AS303" s="260"/>
      <c r="AT303" s="260"/>
      <c r="AU303" s="260"/>
      <c r="AV303" s="260"/>
      <c r="AW303" s="260"/>
      <c r="AX303" s="260"/>
      <c r="AY303" s="260"/>
      <c r="AZ303" s="260"/>
      <c r="BA303" s="260"/>
      <c r="BB303" s="260"/>
      <c r="BC303" s="260"/>
      <c r="BD303" s="260"/>
      <c r="BE303" s="260"/>
      <c r="BF303" s="260"/>
      <c r="BG303" s="260"/>
      <c r="BH303" s="260"/>
      <c r="BI303" s="260"/>
      <c r="BJ303" s="260"/>
      <c r="BK303" s="260"/>
      <c r="BL303" s="260"/>
      <c r="BM303" s="260"/>
      <c r="BN303" s="260"/>
      <c r="BO303" s="260"/>
      <c r="BP303" s="260"/>
      <c r="BQ303" s="260"/>
      <c r="BR303" s="260"/>
      <c r="BS303" s="260"/>
      <c r="BT303" s="260"/>
      <c r="BU303" s="260"/>
      <c r="BV303" s="260"/>
      <c r="BW303" s="260"/>
      <c r="BX303" s="260"/>
      <c r="BY303" s="260"/>
      <c r="BZ303" s="260"/>
      <c r="CA303" s="260"/>
      <c r="CB303" s="260"/>
      <c r="CC303" s="260"/>
      <c r="CD303" s="260"/>
      <c r="CE303" s="260"/>
      <c r="CF303" s="260"/>
      <c r="CG303" s="260"/>
      <c r="CH303" s="260"/>
      <c r="CI303" s="260"/>
      <c r="CJ303" s="260"/>
      <c r="CK303" s="260"/>
      <c r="CL303" s="260"/>
    </row>
    <row r="304" spans="7:90" s="172" customFormat="1" ht="39.950000000000003" customHeight="1" x14ac:dyDescent="0.2">
      <c r="G304" s="173"/>
      <c r="K304" s="166"/>
      <c r="L304" s="166"/>
      <c r="T304" s="174"/>
      <c r="U304" s="168"/>
      <c r="V304" s="260"/>
      <c r="W304" s="260"/>
      <c r="X304" s="260"/>
      <c r="Y304" s="260"/>
      <c r="Z304" s="260"/>
      <c r="AA304" s="260"/>
      <c r="AB304" s="260"/>
      <c r="AC304" s="260"/>
      <c r="AD304" s="260"/>
      <c r="AE304" s="260"/>
      <c r="AF304" s="260"/>
      <c r="AG304" s="260"/>
      <c r="AH304" s="260"/>
      <c r="AI304" s="260"/>
      <c r="AJ304" s="260"/>
      <c r="AK304" s="260"/>
      <c r="AL304" s="260"/>
      <c r="AM304" s="260"/>
      <c r="AN304" s="260"/>
      <c r="AO304" s="260"/>
      <c r="AP304" s="260"/>
      <c r="AQ304" s="260"/>
      <c r="AR304" s="260"/>
      <c r="AS304" s="260"/>
      <c r="AT304" s="260"/>
      <c r="AU304" s="260"/>
      <c r="AV304" s="260"/>
      <c r="AW304" s="260"/>
      <c r="AX304" s="260"/>
      <c r="AY304" s="260"/>
      <c r="AZ304" s="260"/>
      <c r="BA304" s="260"/>
      <c r="BB304" s="260"/>
      <c r="BC304" s="260"/>
      <c r="BD304" s="260"/>
      <c r="BE304" s="260"/>
      <c r="BF304" s="260"/>
      <c r="BG304" s="260"/>
      <c r="BH304" s="260"/>
      <c r="BI304" s="260"/>
      <c r="BJ304" s="260"/>
      <c r="BK304" s="260"/>
      <c r="BL304" s="260"/>
      <c r="BM304" s="260"/>
      <c r="BN304" s="260"/>
      <c r="BO304" s="260"/>
      <c r="BP304" s="260"/>
      <c r="BQ304" s="260"/>
      <c r="BR304" s="260"/>
      <c r="BS304" s="260"/>
      <c r="BT304" s="260"/>
      <c r="BU304" s="260"/>
      <c r="BV304" s="260"/>
      <c r="BW304" s="260"/>
      <c r="BX304" s="260"/>
      <c r="BY304" s="260"/>
      <c r="BZ304" s="260"/>
      <c r="CA304" s="260"/>
      <c r="CB304" s="260"/>
      <c r="CC304" s="260"/>
      <c r="CD304" s="260"/>
      <c r="CE304" s="260"/>
      <c r="CF304" s="260"/>
      <c r="CG304" s="260"/>
      <c r="CH304" s="260"/>
      <c r="CI304" s="260"/>
      <c r="CJ304" s="260"/>
      <c r="CK304" s="260"/>
      <c r="CL304" s="260"/>
    </row>
    <row r="305" spans="7:90" s="172" customFormat="1" ht="39.950000000000003" customHeight="1" x14ac:dyDescent="0.2">
      <c r="G305" s="173"/>
      <c r="K305" s="166"/>
      <c r="L305" s="166"/>
      <c r="T305" s="174"/>
      <c r="U305" s="168"/>
      <c r="V305" s="260"/>
      <c r="W305" s="260"/>
      <c r="X305" s="260"/>
      <c r="Y305" s="260"/>
      <c r="Z305" s="260"/>
      <c r="AA305" s="260"/>
      <c r="AB305" s="260"/>
      <c r="AC305" s="260"/>
      <c r="AD305" s="260"/>
      <c r="AE305" s="260"/>
      <c r="AF305" s="260"/>
      <c r="AG305" s="260"/>
      <c r="AH305" s="260"/>
      <c r="AI305" s="260"/>
      <c r="AJ305" s="260"/>
      <c r="AK305" s="260"/>
      <c r="AL305" s="260"/>
      <c r="AM305" s="260"/>
      <c r="AN305" s="260"/>
      <c r="AO305" s="260"/>
      <c r="AP305" s="260"/>
      <c r="AQ305" s="260"/>
      <c r="AR305" s="260"/>
      <c r="AS305" s="260"/>
      <c r="AT305" s="260"/>
      <c r="AU305" s="260"/>
      <c r="AV305" s="260"/>
      <c r="AW305" s="260"/>
      <c r="AX305" s="260"/>
      <c r="AY305" s="260"/>
      <c r="AZ305" s="260"/>
      <c r="BA305" s="260"/>
      <c r="BB305" s="260"/>
      <c r="BC305" s="260"/>
      <c r="BD305" s="260"/>
      <c r="BE305" s="260"/>
      <c r="BF305" s="260"/>
      <c r="BG305" s="260"/>
      <c r="BH305" s="260"/>
      <c r="BI305" s="260"/>
      <c r="BJ305" s="260"/>
      <c r="BK305" s="260"/>
      <c r="BL305" s="260"/>
      <c r="BM305" s="260"/>
      <c r="BN305" s="260"/>
      <c r="BO305" s="260"/>
      <c r="BP305" s="260"/>
      <c r="BQ305" s="260"/>
      <c r="BR305" s="260"/>
      <c r="BS305" s="260"/>
      <c r="BT305" s="260"/>
      <c r="BU305" s="260"/>
      <c r="BV305" s="260"/>
      <c r="BW305" s="260"/>
      <c r="BX305" s="260"/>
      <c r="BY305" s="260"/>
      <c r="BZ305" s="260"/>
      <c r="CA305" s="260"/>
      <c r="CB305" s="260"/>
      <c r="CC305" s="260"/>
      <c r="CD305" s="260"/>
      <c r="CE305" s="260"/>
      <c r="CF305" s="260"/>
      <c r="CG305" s="260"/>
      <c r="CH305" s="260"/>
      <c r="CI305" s="260"/>
      <c r="CJ305" s="260"/>
      <c r="CK305" s="260"/>
      <c r="CL305" s="260"/>
    </row>
    <row r="306" spans="7:90" s="172" customFormat="1" ht="39.950000000000003" customHeight="1" x14ac:dyDescent="0.2">
      <c r="G306" s="173"/>
      <c r="K306" s="166"/>
      <c r="L306" s="166"/>
      <c r="T306" s="174"/>
      <c r="U306" s="168"/>
      <c r="V306" s="260"/>
      <c r="W306" s="260"/>
      <c r="X306" s="260"/>
      <c r="Y306" s="260"/>
      <c r="Z306" s="260"/>
      <c r="AA306" s="260"/>
      <c r="AB306" s="260"/>
      <c r="AC306" s="260"/>
      <c r="AD306" s="260"/>
      <c r="AE306" s="260"/>
      <c r="AF306" s="260"/>
      <c r="AG306" s="260"/>
      <c r="AH306" s="260"/>
      <c r="AI306" s="260"/>
      <c r="AJ306" s="260"/>
      <c r="AK306" s="260"/>
      <c r="AL306" s="260"/>
      <c r="AM306" s="260"/>
      <c r="AN306" s="260"/>
      <c r="AO306" s="260"/>
      <c r="AP306" s="260"/>
      <c r="AQ306" s="260"/>
      <c r="AR306" s="260"/>
      <c r="AS306" s="260"/>
      <c r="AT306" s="260"/>
      <c r="AU306" s="260"/>
      <c r="AV306" s="260"/>
      <c r="AW306" s="260"/>
      <c r="AX306" s="260"/>
      <c r="AY306" s="260"/>
      <c r="AZ306" s="260"/>
      <c r="BA306" s="260"/>
      <c r="BB306" s="260"/>
      <c r="BC306" s="260"/>
      <c r="BD306" s="260"/>
      <c r="BE306" s="260"/>
      <c r="BF306" s="260"/>
      <c r="BG306" s="260"/>
      <c r="BH306" s="260"/>
      <c r="BI306" s="260"/>
      <c r="BJ306" s="260"/>
      <c r="BK306" s="260"/>
      <c r="BL306" s="260"/>
      <c r="BM306" s="260"/>
      <c r="BN306" s="260"/>
      <c r="BO306" s="260"/>
      <c r="BP306" s="260"/>
      <c r="BQ306" s="260"/>
      <c r="BR306" s="260"/>
      <c r="BS306" s="260"/>
      <c r="BT306" s="260"/>
      <c r="BU306" s="260"/>
      <c r="BV306" s="260"/>
      <c r="BW306" s="260"/>
      <c r="BX306" s="260"/>
      <c r="BY306" s="260"/>
      <c r="BZ306" s="260"/>
      <c r="CA306" s="260"/>
      <c r="CB306" s="260"/>
      <c r="CC306" s="260"/>
      <c r="CD306" s="260"/>
      <c r="CE306" s="260"/>
      <c r="CF306" s="260"/>
      <c r="CG306" s="260"/>
      <c r="CH306" s="260"/>
      <c r="CI306" s="260"/>
      <c r="CJ306" s="260"/>
      <c r="CK306" s="260"/>
      <c r="CL306" s="260"/>
    </row>
    <row r="307" spans="7:90" s="172" customFormat="1" ht="39.950000000000003" customHeight="1" x14ac:dyDescent="0.2">
      <c r="G307" s="173"/>
      <c r="K307" s="166"/>
      <c r="L307" s="166"/>
      <c r="T307" s="174"/>
      <c r="U307" s="168"/>
      <c r="V307" s="260"/>
      <c r="W307" s="260"/>
      <c r="X307" s="260"/>
      <c r="Y307" s="260"/>
      <c r="Z307" s="260"/>
      <c r="AA307" s="260"/>
      <c r="AB307" s="260"/>
      <c r="AC307" s="260"/>
      <c r="AD307" s="260"/>
      <c r="AE307" s="260"/>
      <c r="AF307" s="260"/>
      <c r="AG307" s="260"/>
      <c r="AH307" s="260"/>
      <c r="AI307" s="260"/>
      <c r="AJ307" s="260"/>
      <c r="AK307" s="260"/>
      <c r="AL307" s="260"/>
      <c r="AM307" s="260"/>
      <c r="AN307" s="260"/>
      <c r="AO307" s="260"/>
      <c r="AP307" s="260"/>
      <c r="AQ307" s="260"/>
      <c r="AR307" s="260"/>
      <c r="AS307" s="260"/>
      <c r="AT307" s="260"/>
      <c r="AU307" s="260"/>
      <c r="AV307" s="260"/>
      <c r="AW307" s="260"/>
      <c r="AX307" s="260"/>
      <c r="AY307" s="260"/>
      <c r="AZ307" s="260"/>
      <c r="BA307" s="260"/>
      <c r="BB307" s="260"/>
      <c r="BC307" s="260"/>
      <c r="BD307" s="260"/>
      <c r="BE307" s="260"/>
      <c r="BF307" s="260"/>
      <c r="BG307" s="260"/>
      <c r="BH307" s="260"/>
      <c r="BI307" s="260"/>
      <c r="BJ307" s="260"/>
      <c r="BK307" s="260"/>
      <c r="BL307" s="260"/>
      <c r="BM307" s="260"/>
      <c r="BN307" s="260"/>
      <c r="BO307" s="260"/>
      <c r="BP307" s="260"/>
      <c r="BQ307" s="260"/>
      <c r="BR307" s="260"/>
      <c r="BS307" s="260"/>
      <c r="BT307" s="260"/>
      <c r="BU307" s="260"/>
      <c r="BV307" s="260"/>
      <c r="BW307" s="260"/>
      <c r="BX307" s="260"/>
      <c r="BY307" s="260"/>
      <c r="BZ307" s="260"/>
      <c r="CA307" s="260"/>
      <c r="CB307" s="260"/>
      <c r="CC307" s="260"/>
      <c r="CD307" s="260"/>
      <c r="CE307" s="260"/>
      <c r="CF307" s="260"/>
      <c r="CG307" s="260"/>
      <c r="CH307" s="260"/>
      <c r="CI307" s="260"/>
      <c r="CJ307" s="260"/>
      <c r="CK307" s="260"/>
      <c r="CL307" s="260"/>
    </row>
    <row r="308" spans="7:90" s="172" customFormat="1" ht="39.950000000000003" customHeight="1" x14ac:dyDescent="0.2">
      <c r="G308" s="173"/>
      <c r="K308" s="166"/>
      <c r="L308" s="166"/>
      <c r="T308" s="174"/>
      <c r="U308" s="168"/>
      <c r="V308" s="260"/>
      <c r="W308" s="260"/>
      <c r="X308" s="260"/>
      <c r="Y308" s="260"/>
      <c r="Z308" s="260"/>
      <c r="AA308" s="260"/>
      <c r="AB308" s="260"/>
      <c r="AC308" s="260"/>
      <c r="AD308" s="260"/>
      <c r="AE308" s="260"/>
      <c r="AF308" s="260"/>
      <c r="AG308" s="260"/>
      <c r="AH308" s="260"/>
      <c r="AI308" s="260"/>
      <c r="AJ308" s="260"/>
      <c r="AK308" s="260"/>
      <c r="AL308" s="260"/>
      <c r="AM308" s="260"/>
      <c r="AN308" s="260"/>
      <c r="AO308" s="260"/>
      <c r="AP308" s="260"/>
      <c r="AQ308" s="260"/>
      <c r="AR308" s="260"/>
      <c r="AS308" s="260"/>
      <c r="AT308" s="260"/>
      <c r="AU308" s="260"/>
      <c r="AV308" s="260"/>
      <c r="AW308" s="260"/>
      <c r="AX308" s="260"/>
      <c r="AY308" s="260"/>
      <c r="AZ308" s="260"/>
      <c r="BA308" s="260"/>
      <c r="BB308" s="260"/>
      <c r="BC308" s="260"/>
      <c r="BD308" s="260"/>
      <c r="BE308" s="260"/>
      <c r="BF308" s="260"/>
      <c r="BG308" s="260"/>
      <c r="BH308" s="260"/>
      <c r="BI308" s="260"/>
      <c r="BJ308" s="260"/>
      <c r="BK308" s="260"/>
      <c r="BL308" s="260"/>
      <c r="BM308" s="260"/>
      <c r="BN308" s="260"/>
      <c r="BO308" s="260"/>
      <c r="BP308" s="260"/>
      <c r="BQ308" s="260"/>
      <c r="BR308" s="260"/>
      <c r="BS308" s="260"/>
      <c r="BT308" s="260"/>
      <c r="BU308" s="260"/>
      <c r="BV308" s="260"/>
      <c r="BW308" s="260"/>
      <c r="BX308" s="260"/>
      <c r="BY308" s="260"/>
      <c r="BZ308" s="260"/>
      <c r="CA308" s="260"/>
      <c r="CB308" s="260"/>
      <c r="CC308" s="260"/>
      <c r="CD308" s="260"/>
      <c r="CE308" s="260"/>
      <c r="CF308" s="260"/>
      <c r="CG308" s="260"/>
      <c r="CH308" s="260"/>
      <c r="CI308" s="260"/>
      <c r="CJ308" s="260"/>
      <c r="CK308" s="260"/>
      <c r="CL308" s="260"/>
    </row>
    <row r="309" spans="7:90" s="172" customFormat="1" ht="39.950000000000003" customHeight="1" x14ac:dyDescent="0.2">
      <c r="G309" s="173"/>
      <c r="K309" s="166"/>
      <c r="L309" s="166"/>
      <c r="T309" s="174"/>
      <c r="U309" s="168"/>
      <c r="V309" s="260"/>
      <c r="W309" s="260"/>
      <c r="X309" s="260"/>
      <c r="Y309" s="260"/>
      <c r="Z309" s="260"/>
      <c r="AA309" s="260"/>
      <c r="AB309" s="260"/>
      <c r="AC309" s="260"/>
      <c r="AD309" s="260"/>
      <c r="AE309" s="260"/>
      <c r="AF309" s="260"/>
      <c r="AG309" s="260"/>
      <c r="AH309" s="260"/>
      <c r="AI309" s="260"/>
      <c r="AJ309" s="260"/>
      <c r="AK309" s="260"/>
      <c r="AL309" s="260"/>
      <c r="AM309" s="260"/>
      <c r="AN309" s="260"/>
      <c r="AO309" s="260"/>
      <c r="AP309" s="260"/>
      <c r="AQ309" s="260"/>
      <c r="AR309" s="260"/>
      <c r="AS309" s="260"/>
      <c r="AT309" s="260"/>
      <c r="AU309" s="260"/>
      <c r="AV309" s="260"/>
      <c r="AW309" s="260"/>
      <c r="AX309" s="260"/>
      <c r="AY309" s="260"/>
      <c r="AZ309" s="260"/>
      <c r="BA309" s="260"/>
      <c r="BB309" s="260"/>
      <c r="BC309" s="260"/>
      <c r="BD309" s="260"/>
      <c r="BE309" s="260"/>
      <c r="BF309" s="260"/>
      <c r="BG309" s="260"/>
      <c r="BH309" s="260"/>
      <c r="BI309" s="260"/>
      <c r="BJ309" s="260"/>
      <c r="BK309" s="260"/>
      <c r="BL309" s="260"/>
      <c r="BM309" s="260"/>
      <c r="BN309" s="260"/>
      <c r="BO309" s="260"/>
      <c r="BP309" s="260"/>
      <c r="BQ309" s="260"/>
      <c r="BR309" s="260"/>
      <c r="BS309" s="260"/>
      <c r="BT309" s="260"/>
      <c r="BU309" s="260"/>
      <c r="BV309" s="260"/>
      <c r="BW309" s="260"/>
      <c r="BX309" s="260"/>
      <c r="BY309" s="260"/>
      <c r="BZ309" s="260"/>
      <c r="CA309" s="260"/>
      <c r="CB309" s="260"/>
      <c r="CC309" s="260"/>
      <c r="CD309" s="260"/>
      <c r="CE309" s="260"/>
      <c r="CF309" s="260"/>
      <c r="CG309" s="260"/>
      <c r="CH309" s="260"/>
      <c r="CI309" s="260"/>
      <c r="CJ309" s="260"/>
      <c r="CK309" s="260"/>
      <c r="CL309" s="260"/>
    </row>
    <row r="310" spans="7:90" s="172" customFormat="1" ht="39.950000000000003" customHeight="1" x14ac:dyDescent="0.2">
      <c r="G310" s="173"/>
      <c r="K310" s="166"/>
      <c r="L310" s="166"/>
      <c r="T310" s="174"/>
      <c r="U310" s="168"/>
      <c r="V310" s="260"/>
      <c r="W310" s="260"/>
      <c r="X310" s="260"/>
      <c r="Y310" s="260"/>
      <c r="Z310" s="260"/>
      <c r="AA310" s="260"/>
      <c r="AB310" s="260"/>
      <c r="AC310" s="260"/>
      <c r="AD310" s="260"/>
      <c r="AE310" s="260"/>
      <c r="AF310" s="260"/>
      <c r="AG310" s="260"/>
      <c r="AH310" s="260"/>
      <c r="AI310" s="260"/>
      <c r="AJ310" s="260"/>
      <c r="AK310" s="260"/>
      <c r="AL310" s="260"/>
      <c r="AM310" s="260"/>
      <c r="AN310" s="260"/>
      <c r="AO310" s="260"/>
      <c r="AP310" s="260"/>
      <c r="AQ310" s="260"/>
      <c r="AR310" s="260"/>
      <c r="AS310" s="260"/>
      <c r="AT310" s="260"/>
      <c r="AU310" s="260"/>
      <c r="AV310" s="260"/>
      <c r="AW310" s="260"/>
      <c r="AX310" s="260"/>
      <c r="AY310" s="260"/>
      <c r="AZ310" s="260"/>
      <c r="BA310" s="260"/>
      <c r="BB310" s="260"/>
      <c r="BC310" s="260"/>
      <c r="BD310" s="260"/>
      <c r="BE310" s="260"/>
      <c r="BF310" s="260"/>
      <c r="BG310" s="260"/>
      <c r="BH310" s="260"/>
      <c r="BI310" s="260"/>
      <c r="BJ310" s="260"/>
      <c r="BK310" s="260"/>
      <c r="BL310" s="260"/>
      <c r="BM310" s="260"/>
      <c r="BN310" s="260"/>
      <c r="BO310" s="260"/>
      <c r="BP310" s="260"/>
      <c r="BQ310" s="260"/>
      <c r="BR310" s="260"/>
      <c r="BS310" s="260"/>
      <c r="BT310" s="260"/>
      <c r="BU310" s="260"/>
      <c r="BV310" s="260"/>
      <c r="BW310" s="260"/>
      <c r="BX310" s="260"/>
      <c r="BY310" s="260"/>
      <c r="BZ310" s="260"/>
      <c r="CA310" s="260"/>
      <c r="CB310" s="260"/>
      <c r="CC310" s="260"/>
      <c r="CD310" s="260"/>
      <c r="CE310" s="260"/>
      <c r="CF310" s="260"/>
      <c r="CG310" s="260"/>
      <c r="CH310" s="260"/>
      <c r="CI310" s="260"/>
      <c r="CJ310" s="260"/>
      <c r="CK310" s="260"/>
      <c r="CL310" s="260"/>
    </row>
    <row r="311" spans="7:90" s="172" customFormat="1" ht="39.950000000000003" customHeight="1" x14ac:dyDescent="0.2">
      <c r="G311" s="173"/>
      <c r="K311" s="166"/>
      <c r="L311" s="166"/>
      <c r="T311" s="174"/>
      <c r="U311" s="168"/>
      <c r="V311" s="260"/>
      <c r="W311" s="260"/>
      <c r="X311" s="260"/>
      <c r="Y311" s="260"/>
      <c r="Z311" s="260"/>
      <c r="AA311" s="260"/>
      <c r="AB311" s="260"/>
      <c r="AC311" s="260"/>
      <c r="AD311" s="260"/>
      <c r="AE311" s="260"/>
      <c r="AF311" s="260"/>
      <c r="AG311" s="260"/>
      <c r="AH311" s="260"/>
      <c r="AI311" s="260"/>
      <c r="AJ311" s="260"/>
      <c r="AK311" s="260"/>
      <c r="AL311" s="260"/>
      <c r="AM311" s="260"/>
      <c r="AN311" s="260"/>
      <c r="AO311" s="260"/>
      <c r="AP311" s="260"/>
      <c r="AQ311" s="260"/>
      <c r="AR311" s="260"/>
      <c r="AS311" s="260"/>
      <c r="AT311" s="260"/>
      <c r="AU311" s="260"/>
      <c r="AV311" s="260"/>
      <c r="AW311" s="260"/>
      <c r="AX311" s="260"/>
      <c r="AY311" s="260"/>
      <c r="AZ311" s="260"/>
      <c r="BA311" s="260"/>
      <c r="BB311" s="260"/>
      <c r="BC311" s="260"/>
      <c r="BD311" s="260"/>
      <c r="BE311" s="260"/>
      <c r="BF311" s="260"/>
      <c r="BG311" s="260"/>
      <c r="BH311" s="260"/>
      <c r="BI311" s="260"/>
      <c r="BJ311" s="260"/>
      <c r="BK311" s="260"/>
      <c r="BL311" s="260"/>
      <c r="BM311" s="260"/>
      <c r="BN311" s="260"/>
      <c r="BO311" s="260"/>
      <c r="BP311" s="260"/>
      <c r="BQ311" s="260"/>
      <c r="BR311" s="260"/>
      <c r="BS311" s="260"/>
      <c r="BT311" s="260"/>
      <c r="BU311" s="260"/>
      <c r="BV311" s="260"/>
      <c r="BW311" s="260"/>
      <c r="BX311" s="260"/>
      <c r="BY311" s="260"/>
      <c r="BZ311" s="260"/>
      <c r="CA311" s="260"/>
      <c r="CB311" s="260"/>
      <c r="CC311" s="260"/>
      <c r="CD311" s="260"/>
      <c r="CE311" s="260"/>
      <c r="CF311" s="260"/>
      <c r="CG311" s="260"/>
      <c r="CH311" s="260"/>
      <c r="CI311" s="260"/>
      <c r="CJ311" s="260"/>
      <c r="CK311" s="260"/>
      <c r="CL311" s="260"/>
    </row>
    <row r="312" spans="7:90" s="172" customFormat="1" ht="39.950000000000003" customHeight="1" x14ac:dyDescent="0.2">
      <c r="G312" s="173"/>
      <c r="K312" s="166"/>
      <c r="L312" s="166"/>
      <c r="T312" s="174"/>
      <c r="U312" s="168"/>
      <c r="V312" s="260"/>
      <c r="W312" s="260"/>
      <c r="X312" s="260"/>
      <c r="Y312" s="260"/>
      <c r="Z312" s="260"/>
      <c r="AA312" s="260"/>
      <c r="AB312" s="260"/>
      <c r="AC312" s="260"/>
      <c r="AD312" s="260"/>
      <c r="AE312" s="260"/>
      <c r="AF312" s="260"/>
      <c r="AG312" s="260"/>
      <c r="AH312" s="260"/>
      <c r="AI312" s="260"/>
      <c r="AJ312" s="260"/>
      <c r="AK312" s="260"/>
      <c r="AL312" s="260"/>
      <c r="AM312" s="260"/>
      <c r="AN312" s="260"/>
      <c r="AO312" s="260"/>
      <c r="AP312" s="260"/>
      <c r="AQ312" s="260"/>
      <c r="AR312" s="260"/>
      <c r="AS312" s="260"/>
      <c r="AT312" s="260"/>
      <c r="AU312" s="260"/>
      <c r="AV312" s="260"/>
      <c r="AW312" s="260"/>
      <c r="AX312" s="260"/>
      <c r="AY312" s="260"/>
      <c r="AZ312" s="260"/>
      <c r="BA312" s="260"/>
      <c r="BB312" s="260"/>
      <c r="BC312" s="260"/>
      <c r="BD312" s="260"/>
      <c r="BE312" s="260"/>
      <c r="BF312" s="260"/>
      <c r="BG312" s="260"/>
      <c r="BH312" s="260"/>
      <c r="BI312" s="260"/>
      <c r="BJ312" s="260"/>
      <c r="BK312" s="260"/>
      <c r="BL312" s="260"/>
      <c r="BM312" s="260"/>
      <c r="BN312" s="260"/>
      <c r="BO312" s="260"/>
      <c r="BP312" s="260"/>
      <c r="BQ312" s="260"/>
      <c r="BR312" s="260"/>
      <c r="BS312" s="260"/>
      <c r="BT312" s="260"/>
      <c r="BU312" s="260"/>
      <c r="BV312" s="260"/>
      <c r="BW312" s="260"/>
      <c r="BX312" s="260"/>
      <c r="BY312" s="260"/>
      <c r="BZ312" s="260"/>
      <c r="CA312" s="260"/>
      <c r="CB312" s="260"/>
      <c r="CC312" s="260"/>
      <c r="CD312" s="260"/>
      <c r="CE312" s="260"/>
      <c r="CF312" s="260"/>
      <c r="CG312" s="260"/>
      <c r="CH312" s="260"/>
      <c r="CI312" s="260"/>
      <c r="CJ312" s="260"/>
      <c r="CK312" s="260"/>
      <c r="CL312" s="260"/>
    </row>
    <row r="313" spans="7:90" s="172" customFormat="1" ht="39.950000000000003" customHeight="1" x14ac:dyDescent="0.2">
      <c r="G313" s="173"/>
      <c r="K313" s="166"/>
      <c r="L313" s="166"/>
      <c r="T313" s="174"/>
      <c r="U313" s="168"/>
      <c r="V313" s="260"/>
      <c r="W313" s="260"/>
      <c r="X313" s="260"/>
      <c r="Y313" s="260"/>
      <c r="Z313" s="260"/>
      <c r="AA313" s="260"/>
      <c r="AB313" s="260"/>
      <c r="AC313" s="260"/>
      <c r="AD313" s="260"/>
      <c r="AE313" s="260"/>
      <c r="AF313" s="260"/>
      <c r="AG313" s="260"/>
      <c r="AH313" s="260"/>
      <c r="AI313" s="260"/>
      <c r="AJ313" s="260"/>
      <c r="AK313" s="260"/>
      <c r="AL313" s="260"/>
      <c r="AM313" s="260"/>
      <c r="AN313" s="260"/>
      <c r="AO313" s="260"/>
      <c r="AP313" s="260"/>
      <c r="AQ313" s="260"/>
      <c r="AR313" s="260"/>
      <c r="AS313" s="260"/>
      <c r="AT313" s="260"/>
      <c r="AU313" s="260"/>
      <c r="AV313" s="260"/>
      <c r="AW313" s="260"/>
      <c r="AX313" s="260"/>
      <c r="AY313" s="260"/>
      <c r="AZ313" s="260"/>
      <c r="BA313" s="260"/>
      <c r="BB313" s="260"/>
      <c r="BC313" s="260"/>
      <c r="BD313" s="260"/>
      <c r="BE313" s="260"/>
      <c r="BF313" s="260"/>
      <c r="BG313" s="260"/>
      <c r="BH313" s="260"/>
      <c r="BI313" s="260"/>
      <c r="BJ313" s="260"/>
      <c r="BK313" s="260"/>
      <c r="BL313" s="260"/>
      <c r="BM313" s="260"/>
      <c r="BN313" s="260"/>
      <c r="BO313" s="260"/>
      <c r="BP313" s="260"/>
      <c r="BQ313" s="260"/>
      <c r="BR313" s="260"/>
      <c r="BS313" s="260"/>
      <c r="BT313" s="260"/>
      <c r="BU313" s="260"/>
      <c r="BV313" s="260"/>
      <c r="BW313" s="260"/>
      <c r="BX313" s="260"/>
      <c r="BY313" s="260"/>
      <c r="BZ313" s="260"/>
      <c r="CA313" s="260"/>
      <c r="CB313" s="260"/>
      <c r="CC313" s="260"/>
      <c r="CD313" s="260"/>
      <c r="CE313" s="260"/>
      <c r="CF313" s="260"/>
      <c r="CG313" s="260"/>
      <c r="CH313" s="260"/>
      <c r="CI313" s="260"/>
      <c r="CJ313" s="260"/>
      <c r="CK313" s="260"/>
      <c r="CL313" s="260"/>
    </row>
    <row r="314" spans="7:90" s="172" customFormat="1" ht="39.950000000000003" customHeight="1" x14ac:dyDescent="0.2">
      <c r="G314" s="173"/>
      <c r="K314" s="166"/>
      <c r="L314" s="166"/>
      <c r="T314" s="174"/>
      <c r="U314" s="168"/>
      <c r="V314" s="260"/>
      <c r="W314" s="260"/>
      <c r="X314" s="260"/>
      <c r="Y314" s="260"/>
      <c r="Z314" s="260"/>
      <c r="AA314" s="260"/>
      <c r="AB314" s="260"/>
      <c r="AC314" s="260"/>
      <c r="AD314" s="260"/>
      <c r="AE314" s="260"/>
      <c r="AF314" s="260"/>
      <c r="AG314" s="260"/>
      <c r="AH314" s="260"/>
      <c r="AI314" s="260"/>
      <c r="AJ314" s="260"/>
      <c r="AK314" s="260"/>
      <c r="AL314" s="260"/>
      <c r="AM314" s="260"/>
      <c r="AN314" s="260"/>
      <c r="AO314" s="260"/>
      <c r="AP314" s="260"/>
      <c r="AQ314" s="260"/>
      <c r="AR314" s="260"/>
      <c r="AS314" s="260"/>
      <c r="AT314" s="260"/>
      <c r="AU314" s="260"/>
      <c r="AV314" s="260"/>
      <c r="AW314" s="260"/>
      <c r="AX314" s="260"/>
      <c r="AY314" s="260"/>
      <c r="AZ314" s="260"/>
      <c r="BA314" s="260"/>
      <c r="BB314" s="260"/>
      <c r="BC314" s="260"/>
      <c r="BD314" s="260"/>
      <c r="BE314" s="260"/>
      <c r="BF314" s="260"/>
      <c r="BG314" s="260"/>
      <c r="BH314" s="260"/>
      <c r="BI314" s="260"/>
      <c r="BJ314" s="260"/>
      <c r="BK314" s="260"/>
      <c r="BL314" s="260"/>
      <c r="BM314" s="260"/>
      <c r="BN314" s="260"/>
      <c r="BO314" s="260"/>
      <c r="BP314" s="260"/>
      <c r="BQ314" s="260"/>
      <c r="BR314" s="260"/>
      <c r="BS314" s="260"/>
      <c r="BT314" s="260"/>
      <c r="BU314" s="260"/>
      <c r="BV314" s="260"/>
      <c r="BW314" s="260"/>
      <c r="BX314" s="260"/>
      <c r="BY314" s="260"/>
      <c r="BZ314" s="260"/>
      <c r="CA314" s="260"/>
      <c r="CB314" s="260"/>
      <c r="CC314" s="260"/>
      <c r="CD314" s="260"/>
      <c r="CE314" s="260"/>
      <c r="CF314" s="260"/>
      <c r="CG314" s="260"/>
      <c r="CH314" s="260"/>
      <c r="CI314" s="260"/>
      <c r="CJ314" s="260"/>
      <c r="CK314" s="260"/>
      <c r="CL314" s="260"/>
    </row>
    <row r="315" spans="7:90" s="172" customFormat="1" ht="39.950000000000003" customHeight="1" x14ac:dyDescent="0.2">
      <c r="G315" s="173"/>
      <c r="K315" s="166"/>
      <c r="L315" s="166"/>
      <c r="T315" s="174"/>
      <c r="U315" s="168"/>
      <c r="V315" s="260"/>
      <c r="W315" s="260"/>
      <c r="X315" s="260"/>
      <c r="Y315" s="260"/>
      <c r="Z315" s="260"/>
      <c r="AA315" s="260"/>
      <c r="AB315" s="260"/>
      <c r="AC315" s="260"/>
      <c r="AD315" s="260"/>
      <c r="AE315" s="260"/>
      <c r="AF315" s="260"/>
      <c r="AG315" s="260"/>
      <c r="AH315" s="260"/>
      <c r="AI315" s="260"/>
      <c r="AJ315" s="260"/>
      <c r="AK315" s="260"/>
      <c r="AL315" s="260"/>
      <c r="AM315" s="260"/>
      <c r="AN315" s="260"/>
      <c r="AO315" s="260"/>
      <c r="AP315" s="260"/>
      <c r="AQ315" s="260"/>
      <c r="AR315" s="260"/>
      <c r="AS315" s="260"/>
      <c r="AT315" s="260"/>
      <c r="AU315" s="260"/>
      <c r="AV315" s="260"/>
      <c r="AW315" s="260"/>
      <c r="AX315" s="260"/>
      <c r="AY315" s="260"/>
      <c r="AZ315" s="260"/>
      <c r="BA315" s="260"/>
      <c r="BB315" s="260"/>
      <c r="BC315" s="260"/>
      <c r="BD315" s="260"/>
      <c r="BE315" s="260"/>
      <c r="BF315" s="260"/>
      <c r="BG315" s="260"/>
      <c r="BH315" s="260"/>
      <c r="BI315" s="260"/>
      <c r="BJ315" s="260"/>
      <c r="BK315" s="260"/>
      <c r="BL315" s="260"/>
      <c r="BM315" s="260"/>
      <c r="BN315" s="260"/>
      <c r="BO315" s="260"/>
      <c r="BP315" s="260"/>
      <c r="BQ315" s="260"/>
      <c r="BR315" s="260"/>
      <c r="BS315" s="260"/>
      <c r="BT315" s="260"/>
      <c r="BU315" s="260"/>
      <c r="BV315" s="260"/>
      <c r="BW315" s="260"/>
      <c r="BX315" s="260"/>
      <c r="BY315" s="260"/>
      <c r="BZ315" s="260"/>
      <c r="CA315" s="260"/>
      <c r="CB315" s="260"/>
      <c r="CC315" s="260"/>
      <c r="CD315" s="260"/>
      <c r="CE315" s="260"/>
      <c r="CF315" s="260"/>
      <c r="CG315" s="260"/>
      <c r="CH315" s="260"/>
      <c r="CI315" s="260"/>
      <c r="CJ315" s="260"/>
      <c r="CK315" s="260"/>
      <c r="CL315" s="260"/>
    </row>
    <row r="316" spans="7:90" s="172" customFormat="1" ht="39.950000000000003" customHeight="1" x14ac:dyDescent="0.2">
      <c r="G316" s="173"/>
      <c r="K316" s="166"/>
      <c r="L316" s="166"/>
      <c r="T316" s="174"/>
      <c r="U316" s="168"/>
      <c r="V316" s="260"/>
      <c r="W316" s="260"/>
      <c r="X316" s="260"/>
      <c r="Y316" s="260"/>
      <c r="Z316" s="260"/>
      <c r="AA316" s="260"/>
      <c r="AB316" s="260"/>
      <c r="AC316" s="260"/>
      <c r="AD316" s="260"/>
      <c r="AE316" s="260"/>
      <c r="AF316" s="260"/>
      <c r="AG316" s="260"/>
      <c r="AH316" s="260"/>
      <c r="AI316" s="260"/>
      <c r="AJ316" s="260"/>
      <c r="AK316" s="260"/>
      <c r="AL316" s="260"/>
      <c r="AM316" s="260"/>
      <c r="AN316" s="260"/>
      <c r="AO316" s="260"/>
      <c r="AP316" s="260"/>
      <c r="AQ316" s="260"/>
      <c r="AR316" s="260"/>
      <c r="AS316" s="260"/>
      <c r="AT316" s="260"/>
      <c r="AU316" s="260"/>
      <c r="AV316" s="260"/>
      <c r="AW316" s="260"/>
      <c r="AX316" s="260"/>
      <c r="AY316" s="260"/>
      <c r="AZ316" s="260"/>
      <c r="BA316" s="260"/>
      <c r="BB316" s="260"/>
      <c r="BC316" s="260"/>
      <c r="BD316" s="260"/>
      <c r="BE316" s="260"/>
      <c r="BF316" s="260"/>
      <c r="BG316" s="260"/>
      <c r="BH316" s="260"/>
      <c r="BI316" s="260"/>
      <c r="BJ316" s="260"/>
      <c r="BK316" s="260"/>
      <c r="BL316" s="260"/>
      <c r="BM316" s="260"/>
      <c r="BN316" s="260"/>
      <c r="BO316" s="260"/>
      <c r="BP316" s="260"/>
      <c r="BQ316" s="260"/>
      <c r="BR316" s="260"/>
      <c r="BS316" s="260"/>
      <c r="BT316" s="260"/>
      <c r="BU316" s="260"/>
      <c r="BV316" s="260"/>
      <c r="BW316" s="260"/>
      <c r="BX316" s="260"/>
      <c r="BY316" s="260"/>
      <c r="BZ316" s="260"/>
      <c r="CA316" s="260"/>
      <c r="CB316" s="260"/>
      <c r="CC316" s="260"/>
      <c r="CD316" s="260"/>
      <c r="CE316" s="260"/>
      <c r="CF316" s="260"/>
      <c r="CG316" s="260"/>
      <c r="CH316" s="260"/>
      <c r="CI316" s="260"/>
      <c r="CJ316" s="260"/>
      <c r="CK316" s="260"/>
      <c r="CL316" s="260"/>
    </row>
    <row r="317" spans="7:90" s="172" customFormat="1" ht="39.950000000000003" customHeight="1" x14ac:dyDescent="0.2">
      <c r="G317" s="173"/>
      <c r="K317" s="166"/>
      <c r="L317" s="166"/>
      <c r="T317" s="174"/>
      <c r="U317" s="168"/>
      <c r="V317" s="260"/>
      <c r="W317" s="260"/>
      <c r="X317" s="260"/>
      <c r="Y317" s="260"/>
      <c r="Z317" s="260"/>
      <c r="AA317" s="260"/>
      <c r="AB317" s="260"/>
      <c r="AC317" s="260"/>
      <c r="AD317" s="260"/>
      <c r="AE317" s="260"/>
      <c r="AF317" s="260"/>
      <c r="AG317" s="260"/>
      <c r="AH317" s="260"/>
      <c r="AI317" s="260"/>
      <c r="AJ317" s="260"/>
      <c r="AK317" s="260"/>
      <c r="AL317" s="260"/>
      <c r="AM317" s="260"/>
      <c r="AN317" s="260"/>
      <c r="AO317" s="260"/>
      <c r="AP317" s="260"/>
      <c r="AQ317" s="260"/>
      <c r="AR317" s="260"/>
      <c r="AS317" s="260"/>
      <c r="AT317" s="260"/>
      <c r="AU317" s="260"/>
      <c r="AV317" s="260"/>
      <c r="AW317" s="260"/>
      <c r="AX317" s="260"/>
      <c r="AY317" s="260"/>
      <c r="AZ317" s="260"/>
      <c r="BA317" s="260"/>
      <c r="BB317" s="260"/>
      <c r="BC317" s="260"/>
      <c r="BD317" s="260"/>
      <c r="BE317" s="260"/>
      <c r="BF317" s="260"/>
      <c r="BG317" s="260"/>
      <c r="BH317" s="260"/>
      <c r="BI317" s="260"/>
      <c r="BJ317" s="260"/>
      <c r="BK317" s="260"/>
      <c r="BL317" s="260"/>
      <c r="BM317" s="260"/>
      <c r="BN317" s="260"/>
      <c r="BO317" s="260"/>
      <c r="BP317" s="260"/>
      <c r="BQ317" s="260"/>
      <c r="BR317" s="260"/>
      <c r="BS317" s="260"/>
      <c r="BT317" s="260"/>
      <c r="BU317" s="260"/>
      <c r="BV317" s="260"/>
      <c r="BW317" s="260"/>
      <c r="BX317" s="260"/>
      <c r="BY317" s="260"/>
      <c r="BZ317" s="260"/>
      <c r="CA317" s="260"/>
      <c r="CB317" s="260"/>
      <c r="CC317" s="260"/>
      <c r="CD317" s="260"/>
      <c r="CE317" s="260"/>
      <c r="CF317" s="260"/>
      <c r="CG317" s="260"/>
      <c r="CH317" s="260"/>
      <c r="CI317" s="260"/>
      <c r="CJ317" s="260"/>
      <c r="CK317" s="260"/>
      <c r="CL317" s="260"/>
    </row>
    <row r="318" spans="7:90" s="172" customFormat="1" ht="39.950000000000003" customHeight="1" x14ac:dyDescent="0.2">
      <c r="G318" s="173"/>
      <c r="K318" s="166"/>
      <c r="L318" s="166"/>
      <c r="T318" s="174"/>
      <c r="U318" s="168"/>
      <c r="V318" s="260"/>
      <c r="W318" s="260"/>
      <c r="X318" s="260"/>
      <c r="Y318" s="260"/>
      <c r="Z318" s="260"/>
      <c r="AA318" s="260"/>
      <c r="AB318" s="260"/>
      <c r="AC318" s="260"/>
      <c r="AD318" s="260"/>
      <c r="AE318" s="260"/>
      <c r="AF318" s="260"/>
      <c r="AG318" s="260"/>
      <c r="AH318" s="260"/>
      <c r="AI318" s="260"/>
      <c r="AJ318" s="260"/>
      <c r="AK318" s="260"/>
      <c r="AL318" s="260"/>
      <c r="AM318" s="260"/>
      <c r="AN318" s="260"/>
      <c r="AO318" s="260"/>
      <c r="AP318" s="260"/>
      <c r="AQ318" s="260"/>
      <c r="AR318" s="260"/>
      <c r="AS318" s="260"/>
      <c r="AT318" s="260"/>
      <c r="AU318" s="260"/>
      <c r="AV318" s="260"/>
      <c r="AW318" s="260"/>
      <c r="AX318" s="260"/>
      <c r="AY318" s="260"/>
      <c r="AZ318" s="260"/>
      <c r="BA318" s="260"/>
      <c r="BB318" s="260"/>
      <c r="BC318" s="260"/>
      <c r="BD318" s="260"/>
      <c r="BE318" s="260"/>
      <c r="BF318" s="260"/>
      <c r="BG318" s="260"/>
      <c r="BH318" s="260"/>
      <c r="BI318" s="260"/>
      <c r="BJ318" s="260"/>
      <c r="BK318" s="260"/>
      <c r="BL318" s="260"/>
      <c r="BM318" s="260"/>
      <c r="BN318" s="260"/>
      <c r="BO318" s="260"/>
      <c r="BP318" s="260"/>
      <c r="BQ318" s="260"/>
      <c r="BR318" s="260"/>
      <c r="BS318" s="260"/>
      <c r="BT318" s="260"/>
      <c r="BU318" s="260"/>
      <c r="BV318" s="260"/>
      <c r="BW318" s="260"/>
      <c r="BX318" s="260"/>
      <c r="BY318" s="260"/>
      <c r="BZ318" s="260"/>
      <c r="CA318" s="260"/>
      <c r="CB318" s="260"/>
      <c r="CC318" s="260"/>
      <c r="CD318" s="260"/>
      <c r="CE318" s="260"/>
      <c r="CF318" s="260"/>
      <c r="CG318" s="260"/>
      <c r="CH318" s="260"/>
      <c r="CI318" s="260"/>
      <c r="CJ318" s="260"/>
      <c r="CK318" s="260"/>
      <c r="CL318" s="260"/>
    </row>
    <row r="319" spans="7:90" s="172" customFormat="1" ht="39.950000000000003" customHeight="1" x14ac:dyDescent="0.2">
      <c r="G319" s="173"/>
      <c r="K319" s="166"/>
      <c r="L319" s="166"/>
      <c r="T319" s="174"/>
      <c r="U319" s="168"/>
      <c r="V319" s="260"/>
      <c r="W319" s="260"/>
      <c r="X319" s="260"/>
      <c r="Y319" s="260"/>
      <c r="Z319" s="260"/>
      <c r="AA319" s="260"/>
      <c r="AB319" s="260"/>
      <c r="AC319" s="260"/>
      <c r="AD319" s="260"/>
      <c r="AE319" s="260"/>
      <c r="AF319" s="260"/>
      <c r="AG319" s="260"/>
      <c r="AH319" s="260"/>
      <c r="AI319" s="260"/>
      <c r="AJ319" s="260"/>
      <c r="AK319" s="260"/>
      <c r="AL319" s="260"/>
      <c r="AM319" s="260"/>
      <c r="AN319" s="260"/>
      <c r="AO319" s="260"/>
      <c r="AP319" s="260"/>
      <c r="AQ319" s="260"/>
      <c r="AR319" s="260"/>
      <c r="AS319" s="260"/>
      <c r="AT319" s="260"/>
      <c r="AU319" s="260"/>
      <c r="AV319" s="260"/>
      <c r="AW319" s="260"/>
      <c r="AX319" s="260"/>
      <c r="AY319" s="260"/>
      <c r="AZ319" s="260"/>
      <c r="BA319" s="260"/>
      <c r="BB319" s="260"/>
      <c r="BC319" s="260"/>
      <c r="BD319" s="260"/>
      <c r="BE319" s="260"/>
      <c r="BF319" s="260"/>
      <c r="BG319" s="260"/>
      <c r="BH319" s="260"/>
      <c r="BI319" s="260"/>
      <c r="BJ319" s="260"/>
      <c r="BK319" s="260"/>
      <c r="BL319" s="260"/>
      <c r="BM319" s="260"/>
      <c r="BN319" s="260"/>
      <c r="BO319" s="260"/>
      <c r="BP319" s="260"/>
      <c r="BQ319" s="260"/>
      <c r="BR319" s="260"/>
      <c r="BS319" s="260"/>
      <c r="BT319" s="260"/>
      <c r="BU319" s="260"/>
      <c r="BV319" s="260"/>
      <c r="BW319" s="260"/>
      <c r="BX319" s="260"/>
      <c r="BY319" s="260"/>
      <c r="BZ319" s="260"/>
      <c r="CA319" s="260"/>
      <c r="CB319" s="260"/>
      <c r="CC319" s="260"/>
      <c r="CD319" s="260"/>
      <c r="CE319" s="260"/>
      <c r="CF319" s="260"/>
      <c r="CG319" s="260"/>
      <c r="CH319" s="260"/>
      <c r="CI319" s="260"/>
      <c r="CJ319" s="260"/>
      <c r="CK319" s="260"/>
      <c r="CL319" s="260"/>
    </row>
    <row r="320" spans="7:90" s="172" customFormat="1" ht="39.950000000000003" customHeight="1" x14ac:dyDescent="0.2">
      <c r="G320" s="173"/>
      <c r="K320" s="166"/>
      <c r="L320" s="166"/>
      <c r="T320" s="174"/>
      <c r="U320" s="168"/>
      <c r="V320" s="260"/>
      <c r="W320" s="260"/>
      <c r="X320" s="260"/>
      <c r="Y320" s="260"/>
      <c r="Z320" s="260"/>
      <c r="AA320" s="260"/>
      <c r="AB320" s="260"/>
      <c r="AC320" s="260"/>
      <c r="AD320" s="260"/>
      <c r="AE320" s="260"/>
      <c r="AF320" s="260"/>
      <c r="AG320" s="260"/>
      <c r="AH320" s="260"/>
      <c r="AI320" s="260"/>
      <c r="AJ320" s="260"/>
      <c r="AK320" s="260"/>
      <c r="AL320" s="260"/>
      <c r="AM320" s="260"/>
      <c r="AN320" s="260"/>
      <c r="AO320" s="260"/>
      <c r="AP320" s="260"/>
      <c r="AQ320" s="260"/>
      <c r="AR320" s="260"/>
      <c r="AS320" s="260"/>
      <c r="AT320" s="260"/>
      <c r="AU320" s="260"/>
      <c r="AV320" s="260"/>
      <c r="AW320" s="260"/>
      <c r="AX320" s="260"/>
      <c r="AY320" s="260"/>
      <c r="AZ320" s="260"/>
      <c r="BA320" s="260"/>
      <c r="BB320" s="260"/>
      <c r="BC320" s="260"/>
      <c r="BD320" s="260"/>
      <c r="BE320" s="260"/>
      <c r="BF320" s="260"/>
      <c r="BG320" s="260"/>
      <c r="BH320" s="260"/>
      <c r="BI320" s="260"/>
      <c r="BJ320" s="260"/>
      <c r="BK320" s="260"/>
      <c r="BL320" s="260"/>
      <c r="BM320" s="260"/>
      <c r="BN320" s="260"/>
      <c r="BO320" s="260"/>
      <c r="BP320" s="260"/>
      <c r="BQ320" s="260"/>
      <c r="BR320" s="260"/>
      <c r="BS320" s="260"/>
      <c r="BT320" s="260"/>
      <c r="BU320" s="260"/>
      <c r="BV320" s="260"/>
      <c r="BW320" s="260"/>
      <c r="BX320" s="260"/>
      <c r="BY320" s="260"/>
      <c r="BZ320" s="260"/>
      <c r="CA320" s="260"/>
      <c r="CB320" s="260"/>
      <c r="CC320" s="260"/>
      <c r="CD320" s="260"/>
      <c r="CE320" s="260"/>
      <c r="CF320" s="260"/>
      <c r="CG320" s="260"/>
      <c r="CH320" s="260"/>
      <c r="CI320" s="260"/>
      <c r="CJ320" s="260"/>
      <c r="CK320" s="260"/>
      <c r="CL320" s="260"/>
    </row>
    <row r="321" spans="7:90" s="172" customFormat="1" ht="39.950000000000003" customHeight="1" x14ac:dyDescent="0.2">
      <c r="G321" s="173"/>
      <c r="K321" s="166"/>
      <c r="L321" s="166"/>
      <c r="T321" s="174"/>
      <c r="U321" s="168"/>
      <c r="V321" s="260"/>
      <c r="W321" s="260"/>
      <c r="X321" s="260"/>
      <c r="Y321" s="260"/>
      <c r="Z321" s="260"/>
      <c r="AA321" s="260"/>
      <c r="AB321" s="260"/>
      <c r="AC321" s="260"/>
      <c r="AD321" s="260"/>
      <c r="AE321" s="260"/>
      <c r="AF321" s="260"/>
      <c r="AG321" s="260"/>
      <c r="AH321" s="260"/>
      <c r="AI321" s="260"/>
      <c r="AJ321" s="260"/>
      <c r="AK321" s="260"/>
      <c r="AL321" s="260"/>
      <c r="AM321" s="260"/>
      <c r="AN321" s="260"/>
      <c r="AO321" s="260"/>
      <c r="AP321" s="260"/>
      <c r="AQ321" s="260"/>
      <c r="AR321" s="260"/>
      <c r="AS321" s="260"/>
      <c r="AT321" s="260"/>
      <c r="AU321" s="260"/>
      <c r="AV321" s="260"/>
      <c r="AW321" s="260"/>
      <c r="AX321" s="260"/>
      <c r="AY321" s="260"/>
      <c r="AZ321" s="260"/>
      <c r="BA321" s="260"/>
      <c r="BB321" s="260"/>
      <c r="BC321" s="260"/>
      <c r="BD321" s="260"/>
      <c r="BE321" s="260"/>
      <c r="BF321" s="260"/>
      <c r="BG321" s="260"/>
      <c r="BH321" s="260"/>
      <c r="BI321" s="260"/>
      <c r="BJ321" s="260"/>
      <c r="BK321" s="260"/>
      <c r="BL321" s="260"/>
      <c r="BM321" s="260"/>
      <c r="BN321" s="260"/>
      <c r="BO321" s="260"/>
      <c r="BP321" s="260"/>
      <c r="BQ321" s="260"/>
      <c r="BR321" s="260"/>
      <c r="BS321" s="260"/>
      <c r="BT321" s="260"/>
      <c r="BU321" s="260"/>
      <c r="BV321" s="260"/>
      <c r="BW321" s="260"/>
      <c r="BX321" s="260"/>
      <c r="BY321" s="260"/>
      <c r="BZ321" s="260"/>
      <c r="CA321" s="260"/>
      <c r="CB321" s="260"/>
      <c r="CC321" s="260"/>
      <c r="CD321" s="260"/>
      <c r="CE321" s="260"/>
      <c r="CF321" s="260"/>
      <c r="CG321" s="260"/>
      <c r="CH321" s="260"/>
      <c r="CI321" s="260"/>
      <c r="CJ321" s="260"/>
      <c r="CK321" s="260"/>
      <c r="CL321" s="260"/>
    </row>
    <row r="322" spans="7:90" s="172" customFormat="1" ht="39.950000000000003" customHeight="1" x14ac:dyDescent="0.2">
      <c r="G322" s="173"/>
      <c r="K322" s="166"/>
      <c r="L322" s="166"/>
      <c r="T322" s="174"/>
      <c r="U322" s="168"/>
      <c r="V322" s="260"/>
      <c r="W322" s="260"/>
      <c r="X322" s="260"/>
      <c r="Y322" s="260"/>
      <c r="Z322" s="260"/>
      <c r="AA322" s="260"/>
      <c r="AB322" s="260"/>
      <c r="AC322" s="260"/>
      <c r="AD322" s="260"/>
      <c r="AE322" s="260"/>
      <c r="AF322" s="260"/>
      <c r="AG322" s="260"/>
      <c r="AH322" s="260"/>
      <c r="AI322" s="260"/>
      <c r="AJ322" s="260"/>
      <c r="AK322" s="260"/>
      <c r="AL322" s="260"/>
      <c r="AM322" s="260"/>
      <c r="AN322" s="260"/>
      <c r="AO322" s="260"/>
      <c r="AP322" s="260"/>
      <c r="AQ322" s="260"/>
      <c r="AR322" s="260"/>
      <c r="AS322" s="260"/>
      <c r="AT322" s="260"/>
      <c r="AU322" s="260"/>
      <c r="AV322" s="260"/>
      <c r="AW322" s="260"/>
      <c r="AX322" s="260"/>
      <c r="AY322" s="260"/>
      <c r="AZ322" s="260"/>
      <c r="BA322" s="260"/>
      <c r="BB322" s="260"/>
      <c r="BC322" s="260"/>
      <c r="BD322" s="260"/>
      <c r="BE322" s="260"/>
      <c r="BF322" s="260"/>
      <c r="BG322" s="260"/>
      <c r="BH322" s="260"/>
      <c r="BI322" s="260"/>
      <c r="BJ322" s="260"/>
      <c r="BK322" s="260"/>
      <c r="BL322" s="260"/>
      <c r="BM322" s="260"/>
      <c r="BN322" s="260"/>
      <c r="BO322" s="260"/>
      <c r="BP322" s="260"/>
      <c r="BQ322" s="260"/>
      <c r="BR322" s="260"/>
      <c r="BS322" s="260"/>
      <c r="BT322" s="260"/>
      <c r="BU322" s="260"/>
      <c r="BV322" s="260"/>
      <c r="BW322" s="260"/>
      <c r="BX322" s="260"/>
      <c r="BY322" s="260"/>
      <c r="BZ322" s="260"/>
      <c r="CA322" s="260"/>
      <c r="CB322" s="260"/>
      <c r="CC322" s="260"/>
      <c r="CD322" s="260"/>
      <c r="CE322" s="260"/>
      <c r="CF322" s="260"/>
      <c r="CG322" s="260"/>
      <c r="CH322" s="260"/>
      <c r="CI322" s="260"/>
      <c r="CJ322" s="260"/>
      <c r="CK322" s="260"/>
      <c r="CL322" s="260"/>
    </row>
    <row r="323" spans="7:90" s="172" customFormat="1" ht="39.950000000000003" customHeight="1" x14ac:dyDescent="0.2">
      <c r="G323" s="173"/>
      <c r="K323" s="166"/>
      <c r="L323" s="166"/>
      <c r="T323" s="174"/>
      <c r="U323" s="168"/>
      <c r="V323" s="260"/>
      <c r="W323" s="260"/>
      <c r="X323" s="260"/>
      <c r="Y323" s="260"/>
      <c r="Z323" s="260"/>
      <c r="AA323" s="260"/>
      <c r="AB323" s="260"/>
      <c r="AC323" s="260"/>
      <c r="AD323" s="260"/>
      <c r="AE323" s="260"/>
      <c r="AF323" s="260"/>
      <c r="AG323" s="260"/>
      <c r="AH323" s="260"/>
      <c r="AI323" s="260"/>
      <c r="AJ323" s="260"/>
      <c r="AK323" s="260"/>
      <c r="AL323" s="260"/>
      <c r="AM323" s="260"/>
      <c r="AN323" s="260"/>
      <c r="AO323" s="260"/>
      <c r="AP323" s="260"/>
      <c r="AQ323" s="260"/>
      <c r="AR323" s="260"/>
      <c r="AS323" s="260"/>
      <c r="AT323" s="260"/>
      <c r="AU323" s="260"/>
      <c r="AV323" s="260"/>
      <c r="AW323" s="260"/>
      <c r="AX323" s="260"/>
      <c r="AY323" s="260"/>
      <c r="AZ323" s="260"/>
      <c r="BA323" s="260"/>
      <c r="BB323" s="260"/>
      <c r="BC323" s="260"/>
      <c r="BD323" s="260"/>
      <c r="BE323" s="260"/>
      <c r="BF323" s="260"/>
      <c r="BG323" s="260"/>
      <c r="BH323" s="260"/>
      <c r="BI323" s="260"/>
      <c r="BJ323" s="260"/>
      <c r="BK323" s="260"/>
      <c r="BL323" s="260"/>
      <c r="BM323" s="260"/>
      <c r="BN323" s="260"/>
      <c r="BO323" s="260"/>
      <c r="BP323" s="260"/>
      <c r="BQ323" s="260"/>
      <c r="BR323" s="260"/>
      <c r="BS323" s="260"/>
      <c r="BT323" s="260"/>
      <c r="BU323" s="260"/>
      <c r="BV323" s="260"/>
      <c r="BW323" s="260"/>
      <c r="BX323" s="260"/>
      <c r="BY323" s="260"/>
      <c r="BZ323" s="260"/>
      <c r="CA323" s="260"/>
      <c r="CB323" s="260"/>
      <c r="CC323" s="260"/>
      <c r="CD323" s="260"/>
      <c r="CE323" s="260"/>
      <c r="CF323" s="260"/>
      <c r="CG323" s="260"/>
      <c r="CH323" s="260"/>
      <c r="CI323" s="260"/>
      <c r="CJ323" s="260"/>
      <c r="CK323" s="260"/>
      <c r="CL323" s="260"/>
    </row>
    <row r="324" spans="7:90" s="172" customFormat="1" ht="39.950000000000003" customHeight="1" x14ac:dyDescent="0.2">
      <c r="G324" s="173"/>
      <c r="K324" s="166"/>
      <c r="L324" s="166"/>
      <c r="T324" s="174"/>
      <c r="U324" s="168"/>
      <c r="V324" s="260"/>
      <c r="W324" s="260"/>
      <c r="X324" s="260"/>
      <c r="Y324" s="260"/>
      <c r="Z324" s="260"/>
      <c r="AA324" s="260"/>
      <c r="AB324" s="260"/>
      <c r="AC324" s="260"/>
      <c r="AD324" s="260"/>
      <c r="AE324" s="260"/>
      <c r="AF324" s="260"/>
      <c r="AG324" s="260"/>
      <c r="AH324" s="260"/>
      <c r="AI324" s="260"/>
      <c r="AJ324" s="260"/>
      <c r="AK324" s="260"/>
      <c r="AL324" s="260"/>
      <c r="AM324" s="260"/>
      <c r="AN324" s="260"/>
      <c r="AO324" s="260"/>
      <c r="AP324" s="260"/>
      <c r="AQ324" s="260"/>
      <c r="AR324" s="260"/>
      <c r="AS324" s="260"/>
      <c r="AT324" s="260"/>
      <c r="AU324" s="260"/>
      <c r="AV324" s="260"/>
      <c r="AW324" s="260"/>
      <c r="AX324" s="260"/>
      <c r="AY324" s="260"/>
      <c r="AZ324" s="260"/>
      <c r="BA324" s="260"/>
      <c r="BB324" s="260"/>
      <c r="BC324" s="260"/>
      <c r="BD324" s="260"/>
      <c r="BE324" s="260"/>
      <c r="BF324" s="260"/>
      <c r="BG324" s="260"/>
      <c r="BH324" s="260"/>
      <c r="BI324" s="260"/>
      <c r="BJ324" s="260"/>
      <c r="BK324" s="260"/>
      <c r="BL324" s="260"/>
      <c r="BM324" s="260"/>
      <c r="BN324" s="260"/>
      <c r="BO324" s="260"/>
      <c r="BP324" s="260"/>
      <c r="BQ324" s="260"/>
      <c r="BR324" s="260"/>
      <c r="BS324" s="260"/>
      <c r="BT324" s="260"/>
      <c r="BU324" s="260"/>
      <c r="BV324" s="260"/>
      <c r="BW324" s="260"/>
      <c r="BX324" s="260"/>
      <c r="BY324" s="260"/>
      <c r="BZ324" s="260"/>
      <c r="CA324" s="260"/>
      <c r="CB324" s="260"/>
      <c r="CC324" s="260"/>
      <c r="CD324" s="260"/>
      <c r="CE324" s="260"/>
      <c r="CF324" s="260"/>
      <c r="CG324" s="260"/>
      <c r="CH324" s="260"/>
      <c r="CI324" s="260"/>
      <c r="CJ324" s="260"/>
      <c r="CK324" s="260"/>
      <c r="CL324" s="260"/>
    </row>
    <row r="325" spans="7:90" s="172" customFormat="1" ht="39.950000000000003" customHeight="1" x14ac:dyDescent="0.2">
      <c r="G325" s="173"/>
      <c r="K325" s="166"/>
      <c r="L325" s="166"/>
      <c r="T325" s="174"/>
      <c r="U325" s="168"/>
      <c r="V325" s="260"/>
      <c r="W325" s="260"/>
      <c r="X325" s="260"/>
      <c r="Y325" s="260"/>
      <c r="Z325" s="260"/>
      <c r="AA325" s="260"/>
      <c r="AB325" s="260"/>
      <c r="AC325" s="260"/>
      <c r="AD325" s="260"/>
      <c r="AE325" s="260"/>
      <c r="AF325" s="260"/>
      <c r="AG325" s="260"/>
      <c r="AH325" s="260"/>
      <c r="AI325" s="260"/>
      <c r="AJ325" s="260"/>
      <c r="AK325" s="260"/>
      <c r="AL325" s="260"/>
      <c r="AM325" s="260"/>
      <c r="AN325" s="260"/>
      <c r="AO325" s="260"/>
      <c r="AP325" s="260"/>
      <c r="AQ325" s="260"/>
      <c r="AR325" s="260"/>
      <c r="AS325" s="260"/>
      <c r="AT325" s="260"/>
      <c r="AU325" s="260"/>
      <c r="AV325" s="260"/>
      <c r="AW325" s="260"/>
      <c r="AX325" s="260"/>
      <c r="AY325" s="260"/>
      <c r="AZ325" s="260"/>
      <c r="BA325" s="260"/>
      <c r="BB325" s="260"/>
      <c r="BC325" s="260"/>
      <c r="BD325" s="260"/>
      <c r="BE325" s="260"/>
      <c r="BF325" s="260"/>
      <c r="BG325" s="260"/>
      <c r="BH325" s="260"/>
      <c r="BI325" s="260"/>
      <c r="BJ325" s="260"/>
      <c r="BK325" s="260"/>
      <c r="BL325" s="260"/>
      <c r="BM325" s="260"/>
      <c r="BN325" s="260"/>
      <c r="BO325" s="260"/>
      <c r="BP325" s="260"/>
      <c r="BQ325" s="260"/>
      <c r="BR325" s="260"/>
      <c r="BS325" s="260"/>
      <c r="BT325" s="260"/>
      <c r="BU325" s="260"/>
      <c r="BV325" s="260"/>
      <c r="BW325" s="260"/>
      <c r="BX325" s="260"/>
      <c r="BY325" s="260"/>
      <c r="BZ325" s="260"/>
      <c r="CA325" s="260"/>
      <c r="CB325" s="260"/>
      <c r="CC325" s="260"/>
      <c r="CD325" s="260"/>
      <c r="CE325" s="260"/>
      <c r="CF325" s="260"/>
      <c r="CG325" s="260"/>
      <c r="CH325" s="260"/>
      <c r="CI325" s="260"/>
      <c r="CJ325" s="260"/>
      <c r="CK325" s="260"/>
      <c r="CL325" s="260"/>
    </row>
    <row r="326" spans="7:90" s="172" customFormat="1" ht="39.950000000000003" customHeight="1" x14ac:dyDescent="0.2">
      <c r="G326" s="173"/>
      <c r="K326" s="166"/>
      <c r="L326" s="166"/>
      <c r="T326" s="174"/>
      <c r="U326" s="168"/>
      <c r="V326" s="260"/>
      <c r="W326" s="260"/>
      <c r="X326" s="260"/>
      <c r="Y326" s="260"/>
      <c r="Z326" s="260"/>
      <c r="AA326" s="260"/>
      <c r="AB326" s="260"/>
      <c r="AC326" s="260"/>
      <c r="AD326" s="260"/>
      <c r="AE326" s="260"/>
      <c r="AF326" s="260"/>
      <c r="AG326" s="260"/>
      <c r="AH326" s="260"/>
      <c r="AI326" s="260"/>
      <c r="AJ326" s="260"/>
      <c r="AK326" s="260"/>
      <c r="AL326" s="260"/>
      <c r="AM326" s="260"/>
      <c r="AN326" s="260"/>
      <c r="AO326" s="260"/>
      <c r="AP326" s="260"/>
      <c r="AQ326" s="260"/>
      <c r="AR326" s="260"/>
      <c r="AS326" s="260"/>
      <c r="AT326" s="260"/>
      <c r="AU326" s="260"/>
      <c r="AV326" s="260"/>
      <c r="AW326" s="260"/>
      <c r="AX326" s="260"/>
      <c r="AY326" s="260"/>
      <c r="AZ326" s="260"/>
      <c r="BA326" s="260"/>
      <c r="BB326" s="260"/>
      <c r="BC326" s="260"/>
      <c r="BD326" s="260"/>
      <c r="BE326" s="260"/>
      <c r="BF326" s="260"/>
      <c r="BG326" s="260"/>
      <c r="BH326" s="260"/>
      <c r="BI326" s="260"/>
      <c r="BJ326" s="260"/>
      <c r="BK326" s="260"/>
      <c r="BL326" s="260"/>
      <c r="BM326" s="260"/>
      <c r="BN326" s="260"/>
      <c r="BO326" s="260"/>
      <c r="BP326" s="260"/>
      <c r="BQ326" s="260"/>
      <c r="BR326" s="260"/>
      <c r="BS326" s="260"/>
      <c r="BT326" s="260"/>
      <c r="BU326" s="260"/>
      <c r="BV326" s="260"/>
      <c r="BW326" s="260"/>
      <c r="BX326" s="260"/>
      <c r="BY326" s="260"/>
      <c r="BZ326" s="260"/>
      <c r="CA326" s="260"/>
      <c r="CB326" s="260"/>
      <c r="CC326" s="260"/>
      <c r="CD326" s="260"/>
      <c r="CE326" s="260"/>
      <c r="CF326" s="260"/>
      <c r="CG326" s="260"/>
      <c r="CH326" s="260"/>
      <c r="CI326" s="260"/>
      <c r="CJ326" s="260"/>
      <c r="CK326" s="260"/>
      <c r="CL326" s="260"/>
    </row>
    <row r="327" spans="7:90" s="172" customFormat="1" ht="39.950000000000003" customHeight="1" x14ac:dyDescent="0.2">
      <c r="G327" s="173"/>
      <c r="K327" s="166"/>
      <c r="L327" s="166"/>
      <c r="T327" s="174"/>
      <c r="U327" s="168"/>
      <c r="V327" s="260"/>
      <c r="W327" s="260"/>
      <c r="X327" s="260"/>
      <c r="Y327" s="260"/>
      <c r="Z327" s="260"/>
      <c r="AA327" s="260"/>
      <c r="AB327" s="260"/>
      <c r="AC327" s="260"/>
      <c r="AD327" s="260"/>
      <c r="AE327" s="260"/>
      <c r="AF327" s="260"/>
      <c r="AG327" s="260"/>
      <c r="AH327" s="260"/>
      <c r="AI327" s="260"/>
      <c r="AJ327" s="260"/>
      <c r="AK327" s="260"/>
      <c r="AL327" s="260"/>
      <c r="AM327" s="260"/>
      <c r="AN327" s="260"/>
      <c r="AO327" s="260"/>
      <c r="AP327" s="260"/>
      <c r="AQ327" s="260"/>
      <c r="AR327" s="260"/>
      <c r="AS327" s="260"/>
      <c r="AT327" s="260"/>
      <c r="AU327" s="260"/>
      <c r="AV327" s="260"/>
      <c r="AW327" s="260"/>
      <c r="AX327" s="260"/>
      <c r="AY327" s="260"/>
      <c r="AZ327" s="260"/>
      <c r="BA327" s="260"/>
      <c r="BB327" s="260"/>
      <c r="BC327" s="260"/>
      <c r="BD327" s="260"/>
      <c r="BE327" s="260"/>
      <c r="BF327" s="260"/>
      <c r="BG327" s="260"/>
      <c r="BH327" s="260"/>
      <c r="BI327" s="260"/>
      <c r="BJ327" s="260"/>
      <c r="BK327" s="260"/>
      <c r="BL327" s="260"/>
      <c r="BM327" s="260"/>
      <c r="BN327" s="260"/>
      <c r="BO327" s="260"/>
      <c r="BP327" s="260"/>
      <c r="BQ327" s="260"/>
      <c r="BR327" s="260"/>
      <c r="BS327" s="260"/>
      <c r="BT327" s="260"/>
      <c r="BU327" s="260"/>
      <c r="BV327" s="260"/>
      <c r="BW327" s="260"/>
      <c r="BX327" s="260"/>
      <c r="BY327" s="260"/>
      <c r="BZ327" s="260"/>
      <c r="CA327" s="260"/>
      <c r="CB327" s="260"/>
      <c r="CC327" s="260"/>
      <c r="CD327" s="260"/>
      <c r="CE327" s="260"/>
      <c r="CF327" s="260"/>
      <c r="CG327" s="260"/>
      <c r="CH327" s="260"/>
      <c r="CI327" s="260"/>
      <c r="CJ327" s="260"/>
      <c r="CK327" s="260"/>
      <c r="CL327" s="260"/>
    </row>
    <row r="328" spans="7:90" s="172" customFormat="1" ht="39.950000000000003" customHeight="1" x14ac:dyDescent="0.2">
      <c r="G328" s="173"/>
      <c r="K328" s="166"/>
      <c r="L328" s="166"/>
      <c r="T328" s="174"/>
      <c r="U328" s="168"/>
      <c r="V328" s="260"/>
      <c r="W328" s="260"/>
      <c r="X328" s="260"/>
      <c r="Y328" s="260"/>
      <c r="Z328" s="260"/>
      <c r="AA328" s="260"/>
      <c r="AB328" s="260"/>
      <c r="AC328" s="260"/>
      <c r="AD328" s="260"/>
      <c r="AE328" s="260"/>
      <c r="AF328" s="260"/>
      <c r="AG328" s="260"/>
      <c r="AH328" s="260"/>
      <c r="AI328" s="260"/>
      <c r="AJ328" s="260"/>
      <c r="AK328" s="260"/>
      <c r="AL328" s="260"/>
      <c r="AM328" s="260"/>
      <c r="AN328" s="260"/>
      <c r="AO328" s="260"/>
      <c r="AP328" s="260"/>
      <c r="AQ328" s="260"/>
      <c r="AR328" s="260"/>
      <c r="AS328" s="260"/>
      <c r="AT328" s="260"/>
      <c r="AU328" s="260"/>
      <c r="AV328" s="260"/>
      <c r="AW328" s="260"/>
      <c r="AX328" s="260"/>
      <c r="AY328" s="260"/>
      <c r="AZ328" s="260"/>
      <c r="BA328" s="260"/>
      <c r="BB328" s="260"/>
      <c r="BC328" s="260"/>
      <c r="BD328" s="260"/>
      <c r="BE328" s="260"/>
      <c r="BF328" s="260"/>
      <c r="BG328" s="260"/>
      <c r="BH328" s="260"/>
      <c r="BI328" s="260"/>
      <c r="BJ328" s="260"/>
      <c r="BK328" s="260"/>
      <c r="BL328" s="260"/>
      <c r="BM328" s="260"/>
      <c r="BN328" s="260"/>
      <c r="BO328" s="260"/>
      <c r="BP328" s="260"/>
      <c r="BQ328" s="260"/>
      <c r="BR328" s="260"/>
      <c r="BS328" s="260"/>
      <c r="BT328" s="260"/>
      <c r="BU328" s="260"/>
      <c r="BV328" s="260"/>
      <c r="BW328" s="260"/>
      <c r="BX328" s="260"/>
      <c r="BY328" s="260"/>
      <c r="BZ328" s="260"/>
      <c r="CA328" s="260"/>
      <c r="CB328" s="260"/>
      <c r="CC328" s="260"/>
      <c r="CD328" s="260"/>
      <c r="CE328" s="260"/>
      <c r="CF328" s="260"/>
      <c r="CG328" s="260"/>
      <c r="CH328" s="260"/>
      <c r="CI328" s="260"/>
      <c r="CJ328" s="260"/>
      <c r="CK328" s="260"/>
      <c r="CL328" s="260"/>
    </row>
    <row r="329" spans="7:90" s="172" customFormat="1" ht="39.950000000000003" customHeight="1" x14ac:dyDescent="0.2">
      <c r="G329" s="173"/>
      <c r="K329" s="166"/>
      <c r="L329" s="166"/>
      <c r="T329" s="174"/>
      <c r="U329" s="168"/>
      <c r="V329" s="260"/>
      <c r="W329" s="260"/>
      <c r="X329" s="260"/>
      <c r="Y329" s="260"/>
      <c r="Z329" s="260"/>
      <c r="AA329" s="260"/>
      <c r="AB329" s="260"/>
      <c r="AC329" s="260"/>
      <c r="AD329" s="260"/>
      <c r="AE329" s="260"/>
      <c r="AF329" s="260"/>
      <c r="AG329" s="260"/>
      <c r="AH329" s="260"/>
      <c r="AI329" s="260"/>
      <c r="AJ329" s="260"/>
      <c r="AK329" s="260"/>
      <c r="AL329" s="260"/>
      <c r="AM329" s="260"/>
      <c r="AN329" s="260"/>
      <c r="AO329" s="260"/>
      <c r="AP329" s="260"/>
      <c r="AQ329" s="260"/>
      <c r="AR329" s="260"/>
      <c r="AS329" s="260"/>
      <c r="AT329" s="260"/>
      <c r="AU329" s="260"/>
      <c r="AV329" s="260"/>
      <c r="AW329" s="260"/>
      <c r="AX329" s="260"/>
      <c r="AY329" s="260"/>
      <c r="AZ329" s="260"/>
      <c r="BA329" s="260"/>
      <c r="BB329" s="260"/>
      <c r="BC329" s="260"/>
      <c r="BD329" s="260"/>
      <c r="BE329" s="260"/>
      <c r="BF329" s="260"/>
      <c r="BG329" s="260"/>
      <c r="BH329" s="260"/>
      <c r="BI329" s="260"/>
      <c r="BJ329" s="260"/>
      <c r="BK329" s="260"/>
      <c r="BL329" s="260"/>
      <c r="BM329" s="260"/>
      <c r="BN329" s="260"/>
      <c r="BO329" s="260"/>
      <c r="BP329" s="260"/>
      <c r="BQ329" s="260"/>
      <c r="BR329" s="260"/>
      <c r="BS329" s="260"/>
      <c r="BT329" s="260"/>
      <c r="BU329" s="260"/>
      <c r="BV329" s="260"/>
      <c r="BW329" s="260"/>
      <c r="BX329" s="260"/>
      <c r="BY329" s="260"/>
      <c r="BZ329" s="260"/>
      <c r="CA329" s="260"/>
      <c r="CB329" s="260"/>
      <c r="CC329" s="260"/>
      <c r="CD329" s="260"/>
      <c r="CE329" s="260"/>
      <c r="CF329" s="260"/>
      <c r="CG329" s="260"/>
      <c r="CH329" s="260"/>
      <c r="CI329" s="260"/>
      <c r="CJ329" s="260"/>
      <c r="CK329" s="260"/>
      <c r="CL329" s="260"/>
    </row>
    <row r="330" spans="7:90" s="172" customFormat="1" ht="39.950000000000003" customHeight="1" x14ac:dyDescent="0.2">
      <c r="G330" s="173"/>
      <c r="K330" s="166"/>
      <c r="L330" s="166"/>
      <c r="T330" s="174"/>
      <c r="U330" s="168"/>
      <c r="V330" s="260"/>
      <c r="W330" s="260"/>
      <c r="X330" s="260"/>
      <c r="Y330" s="260"/>
      <c r="Z330" s="260"/>
      <c r="AA330" s="260"/>
      <c r="AB330" s="260"/>
      <c r="AC330" s="260"/>
      <c r="AD330" s="260"/>
      <c r="AE330" s="260"/>
      <c r="AF330" s="260"/>
      <c r="AG330" s="260"/>
      <c r="AH330" s="260"/>
      <c r="AI330" s="260"/>
      <c r="AJ330" s="260"/>
      <c r="AK330" s="260"/>
      <c r="AL330" s="260"/>
      <c r="AM330" s="260"/>
      <c r="AN330" s="260"/>
      <c r="AO330" s="260"/>
      <c r="AP330" s="260"/>
      <c r="AQ330" s="260"/>
      <c r="AR330" s="260"/>
      <c r="AS330" s="260"/>
      <c r="AT330" s="260"/>
      <c r="AU330" s="260"/>
      <c r="AV330" s="260"/>
      <c r="AW330" s="260"/>
      <c r="AX330" s="260"/>
      <c r="AY330" s="260"/>
      <c r="AZ330" s="260"/>
      <c r="BA330" s="260"/>
      <c r="BB330" s="260"/>
      <c r="BC330" s="260"/>
      <c r="BD330" s="260"/>
      <c r="BE330" s="260"/>
      <c r="BF330" s="260"/>
      <c r="BG330" s="260"/>
      <c r="BH330" s="260"/>
      <c r="BI330" s="260"/>
      <c r="BJ330" s="260"/>
      <c r="BK330" s="260"/>
      <c r="BL330" s="260"/>
      <c r="BM330" s="260"/>
      <c r="BN330" s="260"/>
      <c r="BO330" s="260"/>
      <c r="BP330" s="260"/>
      <c r="BQ330" s="260"/>
      <c r="BR330" s="260"/>
      <c r="BS330" s="260"/>
      <c r="BT330" s="260"/>
      <c r="BU330" s="260"/>
      <c r="BV330" s="260"/>
      <c r="BW330" s="260"/>
      <c r="BX330" s="260"/>
      <c r="BY330" s="260"/>
      <c r="BZ330" s="260"/>
      <c r="CA330" s="260"/>
      <c r="CB330" s="260"/>
      <c r="CC330" s="260"/>
      <c r="CD330" s="260"/>
      <c r="CE330" s="260"/>
      <c r="CF330" s="260"/>
      <c r="CG330" s="260"/>
      <c r="CH330" s="260"/>
      <c r="CI330" s="260"/>
      <c r="CJ330" s="260"/>
      <c r="CK330" s="260"/>
      <c r="CL330" s="260"/>
    </row>
    <row r="331" spans="7:90" s="172" customFormat="1" ht="39.950000000000003" customHeight="1" x14ac:dyDescent="0.2">
      <c r="G331" s="173"/>
      <c r="K331" s="166"/>
      <c r="L331" s="166"/>
      <c r="T331" s="174"/>
      <c r="U331" s="168"/>
      <c r="V331" s="260"/>
      <c r="W331" s="260"/>
      <c r="X331" s="260"/>
      <c r="Y331" s="260"/>
      <c r="Z331" s="260"/>
      <c r="AA331" s="260"/>
      <c r="AB331" s="260"/>
      <c r="AC331" s="260"/>
      <c r="AD331" s="260"/>
      <c r="AE331" s="260"/>
      <c r="AF331" s="260"/>
      <c r="AG331" s="260"/>
      <c r="AH331" s="260"/>
      <c r="AI331" s="260"/>
      <c r="AJ331" s="260"/>
      <c r="AK331" s="260"/>
      <c r="AL331" s="260"/>
      <c r="AM331" s="260"/>
      <c r="AN331" s="260"/>
      <c r="AO331" s="260"/>
      <c r="AP331" s="260"/>
      <c r="AQ331" s="260"/>
      <c r="AR331" s="260"/>
      <c r="AS331" s="260"/>
      <c r="AT331" s="260"/>
      <c r="AU331" s="260"/>
      <c r="AV331" s="260"/>
      <c r="AW331" s="260"/>
      <c r="AX331" s="260"/>
      <c r="AY331" s="260"/>
      <c r="AZ331" s="260"/>
      <c r="BA331" s="260"/>
      <c r="BB331" s="260"/>
      <c r="BC331" s="260"/>
      <c r="BD331" s="260"/>
      <c r="BE331" s="260"/>
      <c r="BF331" s="260"/>
      <c r="BG331" s="260"/>
      <c r="BH331" s="260"/>
      <c r="BI331" s="260"/>
      <c r="BJ331" s="260"/>
      <c r="BK331" s="260"/>
      <c r="BL331" s="260"/>
      <c r="BM331" s="260"/>
      <c r="BN331" s="260"/>
      <c r="BO331" s="260"/>
      <c r="BP331" s="260"/>
      <c r="BQ331" s="260"/>
      <c r="BR331" s="260"/>
      <c r="BS331" s="260"/>
      <c r="BT331" s="260"/>
      <c r="BU331" s="260"/>
      <c r="BV331" s="260"/>
      <c r="BW331" s="260"/>
      <c r="BX331" s="260"/>
      <c r="BY331" s="260"/>
      <c r="BZ331" s="260"/>
      <c r="CA331" s="260"/>
      <c r="CB331" s="260"/>
      <c r="CC331" s="260"/>
      <c r="CD331" s="260"/>
      <c r="CE331" s="260"/>
      <c r="CF331" s="260"/>
      <c r="CG331" s="260"/>
      <c r="CH331" s="260"/>
      <c r="CI331" s="260"/>
      <c r="CJ331" s="260"/>
      <c r="CK331" s="260"/>
      <c r="CL331" s="260"/>
    </row>
    <row r="332" spans="7:90" s="172" customFormat="1" ht="39.950000000000003" customHeight="1" x14ac:dyDescent="0.2">
      <c r="G332" s="173"/>
      <c r="K332" s="166"/>
      <c r="L332" s="166"/>
      <c r="T332" s="174"/>
      <c r="U332" s="168"/>
      <c r="V332" s="260"/>
      <c r="W332" s="260"/>
      <c r="X332" s="260"/>
      <c r="Y332" s="260"/>
      <c r="Z332" s="260"/>
      <c r="AA332" s="260"/>
      <c r="AB332" s="260"/>
      <c r="AC332" s="260"/>
      <c r="AD332" s="260"/>
      <c r="AE332" s="260"/>
      <c r="AF332" s="260"/>
      <c r="AG332" s="260"/>
      <c r="AH332" s="260"/>
      <c r="AI332" s="260"/>
      <c r="AJ332" s="260"/>
      <c r="AK332" s="260"/>
      <c r="AL332" s="260"/>
      <c r="AM332" s="260"/>
      <c r="AN332" s="260"/>
      <c r="AO332" s="260"/>
      <c r="AP332" s="260"/>
      <c r="AQ332" s="260"/>
      <c r="AR332" s="260"/>
      <c r="AS332" s="260"/>
      <c r="AT332" s="260"/>
      <c r="AU332" s="260"/>
      <c r="AV332" s="260"/>
      <c r="AW332" s="260"/>
      <c r="AX332" s="260"/>
      <c r="AY332" s="260"/>
      <c r="AZ332" s="260"/>
      <c r="BA332" s="260"/>
      <c r="BB332" s="260"/>
      <c r="BC332" s="260"/>
      <c r="BD332" s="260"/>
      <c r="BE332" s="260"/>
      <c r="BF332" s="260"/>
      <c r="BG332" s="260"/>
      <c r="BH332" s="260"/>
      <c r="BI332" s="260"/>
      <c r="BJ332" s="260"/>
      <c r="BK332" s="260"/>
      <c r="BL332" s="260"/>
      <c r="BM332" s="260"/>
      <c r="BN332" s="260"/>
      <c r="BO332" s="260"/>
      <c r="BP332" s="260"/>
      <c r="BQ332" s="260"/>
      <c r="BR332" s="260"/>
      <c r="BS332" s="260"/>
      <c r="BT332" s="260"/>
      <c r="BU332" s="260"/>
      <c r="BV332" s="260"/>
      <c r="BW332" s="260"/>
      <c r="BX332" s="260"/>
      <c r="BY332" s="260"/>
      <c r="BZ332" s="260"/>
      <c r="CA332" s="260"/>
      <c r="CB332" s="260"/>
      <c r="CC332" s="260"/>
      <c r="CD332" s="260"/>
      <c r="CE332" s="260"/>
      <c r="CF332" s="260"/>
      <c r="CG332" s="260"/>
      <c r="CH332" s="260"/>
      <c r="CI332" s="260"/>
      <c r="CJ332" s="260"/>
      <c r="CK332" s="260"/>
      <c r="CL332" s="260"/>
    </row>
    <row r="333" spans="7:90" s="172" customFormat="1" ht="39.950000000000003" customHeight="1" x14ac:dyDescent="0.2">
      <c r="G333" s="173"/>
      <c r="K333" s="166"/>
      <c r="L333" s="166"/>
      <c r="T333" s="174"/>
      <c r="U333" s="168"/>
      <c r="V333" s="260"/>
      <c r="W333" s="260"/>
      <c r="X333" s="260"/>
      <c r="Y333" s="260"/>
      <c r="Z333" s="260"/>
      <c r="AA333" s="260"/>
      <c r="AB333" s="260"/>
      <c r="AC333" s="260"/>
      <c r="AD333" s="260"/>
      <c r="AE333" s="260"/>
      <c r="AF333" s="260"/>
      <c r="AG333" s="260"/>
      <c r="AH333" s="260"/>
      <c r="AI333" s="260"/>
      <c r="AJ333" s="260"/>
      <c r="AK333" s="260"/>
      <c r="AL333" s="260"/>
      <c r="AM333" s="260"/>
      <c r="AN333" s="260"/>
      <c r="AO333" s="260"/>
      <c r="AP333" s="260"/>
      <c r="AQ333" s="260"/>
      <c r="AR333" s="260"/>
      <c r="AS333" s="260"/>
      <c r="AT333" s="260"/>
      <c r="AU333" s="260"/>
      <c r="AV333" s="260"/>
      <c r="AW333" s="260"/>
      <c r="AX333" s="260"/>
      <c r="AY333" s="260"/>
      <c r="AZ333" s="260"/>
      <c r="BA333" s="260"/>
      <c r="BB333" s="260"/>
      <c r="BC333" s="260"/>
      <c r="BD333" s="260"/>
      <c r="BE333" s="260"/>
      <c r="BF333" s="260"/>
      <c r="BG333" s="260"/>
      <c r="BH333" s="260"/>
      <c r="BI333" s="260"/>
      <c r="BJ333" s="260"/>
      <c r="BK333" s="260"/>
      <c r="BL333" s="260"/>
      <c r="BM333" s="260"/>
      <c r="BN333" s="260"/>
      <c r="BO333" s="260"/>
      <c r="BP333" s="260"/>
      <c r="BQ333" s="260"/>
      <c r="BR333" s="260"/>
      <c r="BS333" s="260"/>
      <c r="BT333" s="260"/>
      <c r="BU333" s="260"/>
      <c r="BV333" s="260"/>
      <c r="BW333" s="260"/>
      <c r="BX333" s="260"/>
      <c r="BY333" s="260"/>
      <c r="BZ333" s="260"/>
      <c r="CA333" s="260"/>
      <c r="CB333" s="260"/>
      <c r="CC333" s="260"/>
      <c r="CD333" s="260"/>
      <c r="CE333" s="260"/>
      <c r="CF333" s="260"/>
      <c r="CG333" s="260"/>
      <c r="CH333" s="260"/>
      <c r="CI333" s="260"/>
      <c r="CJ333" s="260"/>
      <c r="CK333" s="260"/>
      <c r="CL333" s="260"/>
    </row>
    <row r="334" spans="7:90" s="172" customFormat="1" ht="39.950000000000003" customHeight="1" x14ac:dyDescent="0.2">
      <c r="G334" s="173"/>
      <c r="K334" s="166"/>
      <c r="L334" s="166"/>
      <c r="T334" s="174"/>
      <c r="U334" s="168"/>
      <c r="V334" s="260"/>
      <c r="W334" s="260"/>
      <c r="X334" s="260"/>
      <c r="Y334" s="260"/>
      <c r="Z334" s="260"/>
      <c r="AA334" s="260"/>
      <c r="AB334" s="260"/>
      <c r="AC334" s="260"/>
      <c r="AD334" s="260"/>
      <c r="AE334" s="260"/>
      <c r="AF334" s="260"/>
      <c r="AG334" s="260"/>
      <c r="AH334" s="260"/>
      <c r="AI334" s="260"/>
      <c r="AJ334" s="260"/>
      <c r="AK334" s="260"/>
      <c r="AL334" s="260"/>
      <c r="AM334" s="260"/>
      <c r="AN334" s="260"/>
      <c r="AO334" s="260"/>
      <c r="AP334" s="260"/>
      <c r="AQ334" s="260"/>
      <c r="AR334" s="260"/>
      <c r="AS334" s="260"/>
      <c r="AT334" s="260"/>
      <c r="AU334" s="260"/>
      <c r="AV334" s="260"/>
      <c r="AW334" s="260"/>
      <c r="AX334" s="260"/>
      <c r="AY334" s="260"/>
      <c r="AZ334" s="260"/>
      <c r="BA334" s="260"/>
      <c r="BB334" s="260"/>
      <c r="BC334" s="260"/>
      <c r="BD334" s="260"/>
      <c r="BE334" s="260"/>
      <c r="BF334" s="260"/>
      <c r="BG334" s="260"/>
      <c r="BH334" s="260"/>
      <c r="BI334" s="260"/>
      <c r="BJ334" s="260"/>
      <c r="BK334" s="260"/>
      <c r="BL334" s="260"/>
      <c r="BM334" s="260"/>
      <c r="BN334" s="260"/>
      <c r="BO334" s="260"/>
      <c r="BP334" s="260"/>
      <c r="BQ334" s="260"/>
      <c r="BR334" s="260"/>
      <c r="BS334" s="260"/>
      <c r="BT334" s="260"/>
      <c r="BU334" s="260"/>
      <c r="BV334" s="260"/>
      <c r="BW334" s="260"/>
      <c r="BX334" s="260"/>
      <c r="BY334" s="260"/>
      <c r="BZ334" s="260"/>
      <c r="CA334" s="260"/>
      <c r="CB334" s="260"/>
      <c r="CC334" s="260"/>
      <c r="CD334" s="260"/>
      <c r="CE334" s="260"/>
      <c r="CF334" s="260"/>
      <c r="CG334" s="260"/>
      <c r="CH334" s="260"/>
      <c r="CI334" s="260"/>
      <c r="CJ334" s="260"/>
      <c r="CK334" s="260"/>
      <c r="CL334" s="260"/>
    </row>
    <row r="335" spans="7:90" s="172" customFormat="1" ht="39.950000000000003" customHeight="1" x14ac:dyDescent="0.2">
      <c r="G335" s="173"/>
      <c r="K335" s="166"/>
      <c r="L335" s="166"/>
      <c r="T335" s="174"/>
      <c r="U335" s="168"/>
      <c r="V335" s="260"/>
      <c r="W335" s="260"/>
      <c r="X335" s="260"/>
      <c r="Y335" s="260"/>
      <c r="Z335" s="260"/>
      <c r="AA335" s="260"/>
      <c r="AB335" s="260"/>
      <c r="AC335" s="260"/>
      <c r="AD335" s="260"/>
      <c r="AE335" s="260"/>
      <c r="AF335" s="260"/>
      <c r="AG335" s="260"/>
      <c r="AH335" s="260"/>
      <c r="AI335" s="260"/>
      <c r="AJ335" s="260"/>
      <c r="AK335" s="260"/>
      <c r="AL335" s="260"/>
      <c r="AM335" s="260"/>
      <c r="AN335" s="260"/>
      <c r="AO335" s="260"/>
      <c r="AP335" s="260"/>
      <c r="AQ335" s="260"/>
      <c r="AR335" s="260"/>
      <c r="AS335" s="260"/>
      <c r="AT335" s="260"/>
      <c r="AU335" s="260"/>
      <c r="AV335" s="260"/>
      <c r="AW335" s="260"/>
      <c r="AX335" s="260"/>
      <c r="AY335" s="260"/>
      <c r="AZ335" s="260"/>
      <c r="BA335" s="260"/>
      <c r="BB335" s="260"/>
      <c r="BC335" s="260"/>
      <c r="BD335" s="260"/>
      <c r="BE335" s="260"/>
      <c r="BF335" s="260"/>
      <c r="BG335" s="260"/>
      <c r="BH335" s="260"/>
      <c r="BI335" s="260"/>
      <c r="BJ335" s="260"/>
      <c r="BK335" s="260"/>
      <c r="BL335" s="260"/>
      <c r="BM335" s="260"/>
      <c r="BN335" s="260"/>
      <c r="BO335" s="260"/>
      <c r="BP335" s="260"/>
      <c r="BQ335" s="260"/>
      <c r="BR335" s="260"/>
      <c r="BS335" s="260"/>
      <c r="BT335" s="260"/>
      <c r="BU335" s="260"/>
      <c r="BV335" s="260"/>
      <c r="BW335" s="260"/>
      <c r="BX335" s="260"/>
      <c r="BY335" s="260"/>
      <c r="BZ335" s="260"/>
      <c r="CA335" s="260"/>
      <c r="CB335" s="260"/>
      <c r="CC335" s="260"/>
      <c r="CD335" s="260"/>
      <c r="CE335" s="260"/>
      <c r="CF335" s="260"/>
      <c r="CG335" s="260"/>
      <c r="CH335" s="260"/>
      <c r="CI335" s="260"/>
      <c r="CJ335" s="260"/>
      <c r="CK335" s="260"/>
      <c r="CL335" s="260"/>
    </row>
    <row r="336" spans="7:90" s="172" customFormat="1" ht="39.950000000000003" customHeight="1" x14ac:dyDescent="0.2">
      <c r="G336" s="173"/>
      <c r="K336" s="166"/>
      <c r="L336" s="166"/>
      <c r="T336" s="174"/>
      <c r="U336" s="168"/>
      <c r="V336" s="260"/>
      <c r="W336" s="260"/>
      <c r="X336" s="260"/>
      <c r="Y336" s="260"/>
      <c r="Z336" s="260"/>
      <c r="AA336" s="260"/>
      <c r="AB336" s="260"/>
      <c r="AC336" s="260"/>
      <c r="AD336" s="260"/>
      <c r="AE336" s="260"/>
      <c r="AF336" s="260"/>
      <c r="AG336" s="260"/>
      <c r="AH336" s="260"/>
      <c r="AI336" s="260"/>
      <c r="AJ336" s="260"/>
      <c r="AK336" s="260"/>
      <c r="AL336" s="260"/>
      <c r="AM336" s="260"/>
      <c r="AN336" s="260"/>
      <c r="AO336" s="260"/>
      <c r="AP336" s="260"/>
      <c r="AQ336" s="260"/>
      <c r="AR336" s="260"/>
      <c r="AS336" s="260"/>
      <c r="AT336" s="260"/>
      <c r="AU336" s="260"/>
      <c r="AV336" s="260"/>
      <c r="AW336" s="260"/>
      <c r="AX336" s="260"/>
      <c r="AY336" s="260"/>
      <c r="AZ336" s="260"/>
      <c r="BA336" s="260"/>
      <c r="BB336" s="260"/>
      <c r="BC336" s="260"/>
      <c r="BD336" s="260"/>
      <c r="BE336" s="260"/>
      <c r="BF336" s="260"/>
      <c r="BG336" s="260"/>
      <c r="BH336" s="260"/>
      <c r="BI336" s="260"/>
      <c r="BJ336" s="260"/>
      <c r="BK336" s="260"/>
      <c r="BL336" s="260"/>
      <c r="BM336" s="260"/>
      <c r="BN336" s="260"/>
      <c r="BO336" s="260"/>
      <c r="BP336" s="260"/>
      <c r="BQ336" s="260"/>
      <c r="BR336" s="260"/>
      <c r="BS336" s="260"/>
      <c r="BT336" s="260"/>
      <c r="BU336" s="260"/>
      <c r="BV336" s="260"/>
      <c r="BW336" s="260"/>
      <c r="BX336" s="260"/>
      <c r="BY336" s="260"/>
      <c r="BZ336" s="260"/>
      <c r="CA336" s="260"/>
      <c r="CB336" s="260"/>
      <c r="CC336" s="260"/>
      <c r="CD336" s="260"/>
      <c r="CE336" s="260"/>
      <c r="CF336" s="260"/>
      <c r="CG336" s="260"/>
      <c r="CH336" s="260"/>
      <c r="CI336" s="260"/>
      <c r="CJ336" s="260"/>
      <c r="CK336" s="260"/>
      <c r="CL336" s="260"/>
    </row>
    <row r="337" spans="7:90" s="172" customFormat="1" ht="39.950000000000003" customHeight="1" x14ac:dyDescent="0.2">
      <c r="G337" s="173"/>
      <c r="K337" s="166"/>
      <c r="L337" s="166"/>
      <c r="T337" s="174"/>
      <c r="U337" s="168"/>
      <c r="V337" s="260"/>
      <c r="W337" s="260"/>
      <c r="X337" s="260"/>
      <c r="Y337" s="260"/>
      <c r="Z337" s="260"/>
      <c r="AA337" s="260"/>
      <c r="AB337" s="260"/>
      <c r="AC337" s="260"/>
      <c r="AD337" s="260"/>
      <c r="AE337" s="260"/>
      <c r="AF337" s="260"/>
      <c r="AG337" s="260"/>
      <c r="AH337" s="260"/>
      <c r="AI337" s="260"/>
      <c r="AJ337" s="260"/>
      <c r="AK337" s="260"/>
      <c r="AL337" s="260"/>
      <c r="AM337" s="260"/>
      <c r="AN337" s="260"/>
      <c r="AO337" s="260"/>
      <c r="AP337" s="260"/>
      <c r="AQ337" s="260"/>
      <c r="AR337" s="260"/>
      <c r="AS337" s="260"/>
      <c r="AT337" s="260"/>
      <c r="AU337" s="260"/>
      <c r="AV337" s="260"/>
      <c r="AW337" s="260"/>
      <c r="AX337" s="260"/>
      <c r="AY337" s="260"/>
      <c r="AZ337" s="260"/>
      <c r="BA337" s="260"/>
      <c r="BB337" s="260"/>
      <c r="BC337" s="260"/>
      <c r="BD337" s="260"/>
      <c r="BE337" s="260"/>
      <c r="BF337" s="260"/>
      <c r="BG337" s="260"/>
      <c r="BH337" s="260"/>
      <c r="BI337" s="260"/>
      <c r="BJ337" s="260"/>
      <c r="BK337" s="260"/>
      <c r="BL337" s="260"/>
      <c r="BM337" s="260"/>
      <c r="BN337" s="260"/>
      <c r="BO337" s="260"/>
      <c r="BP337" s="260"/>
      <c r="BQ337" s="260"/>
      <c r="BR337" s="260"/>
      <c r="BS337" s="260"/>
      <c r="BT337" s="260"/>
      <c r="BU337" s="260"/>
      <c r="BV337" s="260"/>
      <c r="BW337" s="260"/>
      <c r="BX337" s="260"/>
      <c r="BY337" s="260"/>
      <c r="BZ337" s="260"/>
      <c r="CA337" s="260"/>
      <c r="CB337" s="260"/>
      <c r="CC337" s="260"/>
      <c r="CD337" s="260"/>
      <c r="CE337" s="260"/>
      <c r="CF337" s="260"/>
      <c r="CG337" s="260"/>
      <c r="CH337" s="260"/>
      <c r="CI337" s="260"/>
      <c r="CJ337" s="260"/>
      <c r="CK337" s="260"/>
      <c r="CL337" s="260"/>
    </row>
    <row r="338" spans="7:90" s="172" customFormat="1" ht="39.950000000000003" customHeight="1" x14ac:dyDescent="0.2">
      <c r="G338" s="173"/>
      <c r="K338" s="166"/>
      <c r="L338" s="166"/>
      <c r="T338" s="174"/>
      <c r="U338" s="168"/>
      <c r="V338" s="260"/>
      <c r="W338" s="260"/>
      <c r="X338" s="260"/>
      <c r="Y338" s="260"/>
      <c r="Z338" s="260"/>
      <c r="AA338" s="260"/>
      <c r="AB338" s="260"/>
      <c r="AC338" s="260"/>
      <c r="AD338" s="260"/>
      <c r="AE338" s="260"/>
      <c r="AF338" s="260"/>
      <c r="AG338" s="260"/>
      <c r="AH338" s="260"/>
      <c r="AI338" s="260"/>
      <c r="AJ338" s="260"/>
      <c r="AK338" s="260"/>
      <c r="AL338" s="260"/>
      <c r="AM338" s="260"/>
      <c r="AN338" s="260"/>
      <c r="AO338" s="260"/>
      <c r="AP338" s="260"/>
      <c r="AQ338" s="260"/>
      <c r="AR338" s="260"/>
      <c r="AS338" s="260"/>
      <c r="AT338" s="260"/>
      <c r="AU338" s="260"/>
      <c r="AV338" s="260"/>
      <c r="AW338" s="260"/>
      <c r="AX338" s="260"/>
      <c r="AY338" s="260"/>
      <c r="AZ338" s="260"/>
      <c r="BA338" s="260"/>
      <c r="BB338" s="260"/>
      <c r="BC338" s="260"/>
      <c r="BD338" s="260"/>
      <c r="BE338" s="260"/>
      <c r="BF338" s="260"/>
      <c r="BG338" s="260"/>
      <c r="BH338" s="260"/>
      <c r="BI338" s="260"/>
      <c r="BJ338" s="260"/>
      <c r="BK338" s="260"/>
      <c r="BL338" s="260"/>
      <c r="BM338" s="260"/>
      <c r="BN338" s="260"/>
      <c r="BO338" s="260"/>
      <c r="BP338" s="260"/>
      <c r="BQ338" s="260"/>
      <c r="BR338" s="260"/>
      <c r="BS338" s="260"/>
      <c r="BT338" s="260"/>
      <c r="BU338" s="260"/>
      <c r="BV338" s="260"/>
      <c r="BW338" s="260"/>
      <c r="BX338" s="260"/>
      <c r="BY338" s="260"/>
      <c r="BZ338" s="260"/>
      <c r="CA338" s="260"/>
      <c r="CB338" s="260"/>
      <c r="CC338" s="260"/>
      <c r="CD338" s="260"/>
      <c r="CE338" s="260"/>
      <c r="CF338" s="260"/>
      <c r="CG338" s="260"/>
      <c r="CH338" s="260"/>
      <c r="CI338" s="260"/>
      <c r="CJ338" s="260"/>
      <c r="CK338" s="260"/>
      <c r="CL338" s="260"/>
    </row>
    <row r="339" spans="7:90" s="172" customFormat="1" ht="39.950000000000003" customHeight="1" x14ac:dyDescent="0.2">
      <c r="G339" s="173"/>
      <c r="K339" s="166"/>
      <c r="L339" s="166"/>
      <c r="T339" s="174"/>
      <c r="U339" s="168"/>
      <c r="V339" s="260"/>
      <c r="W339" s="260"/>
      <c r="X339" s="260"/>
      <c r="Y339" s="260"/>
      <c r="Z339" s="260"/>
      <c r="AA339" s="260"/>
      <c r="AB339" s="260"/>
      <c r="AC339" s="260"/>
      <c r="AD339" s="260"/>
      <c r="AE339" s="260"/>
      <c r="AF339" s="260"/>
      <c r="AG339" s="260"/>
      <c r="AH339" s="260"/>
      <c r="AI339" s="260"/>
      <c r="AJ339" s="260"/>
      <c r="AK339" s="260"/>
      <c r="AL339" s="260"/>
      <c r="AM339" s="260"/>
      <c r="AN339" s="260"/>
      <c r="AO339" s="260"/>
      <c r="AP339" s="260"/>
      <c r="AQ339" s="260"/>
      <c r="AR339" s="260"/>
      <c r="AS339" s="260"/>
      <c r="AT339" s="260"/>
      <c r="AU339" s="260"/>
      <c r="AV339" s="260"/>
      <c r="AW339" s="260"/>
      <c r="AX339" s="260"/>
      <c r="AY339" s="260"/>
      <c r="AZ339" s="260"/>
      <c r="BA339" s="260"/>
      <c r="BB339" s="260"/>
      <c r="BC339" s="260"/>
      <c r="BD339" s="260"/>
      <c r="BE339" s="260"/>
      <c r="BF339" s="260"/>
      <c r="BG339" s="260"/>
      <c r="BH339" s="260"/>
      <c r="BI339" s="260"/>
      <c r="BJ339" s="260"/>
      <c r="BK339" s="260"/>
      <c r="BL339" s="260"/>
      <c r="BM339" s="260"/>
      <c r="BN339" s="260"/>
      <c r="BO339" s="260"/>
      <c r="BP339" s="260"/>
      <c r="BQ339" s="260"/>
      <c r="BR339" s="260"/>
      <c r="BS339" s="260"/>
      <c r="BT339" s="260"/>
      <c r="BU339" s="260"/>
      <c r="BV339" s="260"/>
      <c r="BW339" s="260"/>
      <c r="BX339" s="260"/>
      <c r="BY339" s="260"/>
      <c r="BZ339" s="260"/>
      <c r="CA339" s="260"/>
      <c r="CB339" s="260"/>
      <c r="CC339" s="260"/>
      <c r="CD339" s="260"/>
      <c r="CE339" s="260"/>
      <c r="CF339" s="260"/>
      <c r="CG339" s="260"/>
      <c r="CH339" s="260"/>
      <c r="CI339" s="260"/>
      <c r="CJ339" s="260"/>
      <c r="CK339" s="260"/>
      <c r="CL339" s="260"/>
    </row>
    <row r="340" spans="7:90" s="172" customFormat="1" ht="39.950000000000003" customHeight="1" x14ac:dyDescent="0.2">
      <c r="G340" s="173"/>
      <c r="K340" s="166"/>
      <c r="L340" s="166"/>
      <c r="T340" s="174"/>
      <c r="U340" s="168"/>
      <c r="V340" s="260"/>
      <c r="W340" s="260"/>
      <c r="X340" s="260"/>
      <c r="Y340" s="260"/>
      <c r="Z340" s="260"/>
      <c r="AA340" s="260"/>
      <c r="AB340" s="260"/>
      <c r="AC340" s="260"/>
      <c r="AD340" s="260"/>
      <c r="AE340" s="260"/>
      <c r="AF340" s="260"/>
      <c r="AG340" s="260"/>
      <c r="AH340" s="260"/>
      <c r="AI340" s="260"/>
      <c r="AJ340" s="260"/>
      <c r="AK340" s="260"/>
      <c r="AL340" s="260"/>
      <c r="AM340" s="260"/>
      <c r="AN340" s="260"/>
      <c r="AO340" s="260"/>
      <c r="AP340" s="260"/>
      <c r="AQ340" s="260"/>
      <c r="AR340" s="260"/>
      <c r="AS340" s="260"/>
      <c r="AT340" s="260"/>
      <c r="AU340" s="260"/>
      <c r="AV340" s="260"/>
      <c r="AW340" s="260"/>
      <c r="AX340" s="260"/>
      <c r="AY340" s="260"/>
      <c r="AZ340" s="260"/>
      <c r="BA340" s="260"/>
      <c r="BB340" s="260"/>
      <c r="BC340" s="260"/>
      <c r="BD340" s="260"/>
      <c r="BE340" s="260"/>
      <c r="BF340" s="260"/>
      <c r="BG340" s="260"/>
      <c r="BH340" s="260"/>
      <c r="BI340" s="260"/>
      <c r="BJ340" s="260"/>
      <c r="BK340" s="260"/>
      <c r="BL340" s="260"/>
      <c r="BM340" s="260"/>
      <c r="BN340" s="260"/>
      <c r="BO340" s="260"/>
      <c r="BP340" s="260"/>
      <c r="BQ340" s="260"/>
      <c r="BR340" s="260"/>
      <c r="BS340" s="260"/>
      <c r="BT340" s="260"/>
      <c r="BU340" s="260"/>
      <c r="BV340" s="260"/>
      <c r="BW340" s="260"/>
      <c r="BX340" s="260"/>
      <c r="BY340" s="260"/>
      <c r="BZ340" s="260"/>
      <c r="CA340" s="260"/>
      <c r="CB340" s="260"/>
      <c r="CC340" s="260"/>
      <c r="CD340" s="260"/>
      <c r="CE340" s="260"/>
      <c r="CF340" s="260"/>
      <c r="CG340" s="260"/>
      <c r="CH340" s="260"/>
      <c r="CI340" s="260"/>
      <c r="CJ340" s="260"/>
      <c r="CK340" s="260"/>
      <c r="CL340" s="260"/>
    </row>
    <row r="341" spans="7:90" s="172" customFormat="1" ht="39.950000000000003" customHeight="1" x14ac:dyDescent="0.2">
      <c r="G341" s="173"/>
      <c r="K341" s="166"/>
      <c r="L341" s="166"/>
      <c r="T341" s="174"/>
      <c r="U341" s="168"/>
      <c r="V341" s="260"/>
      <c r="W341" s="260"/>
      <c r="X341" s="260"/>
      <c r="Y341" s="260"/>
      <c r="Z341" s="260"/>
      <c r="AA341" s="260"/>
      <c r="AB341" s="260"/>
      <c r="AC341" s="260"/>
      <c r="AD341" s="260"/>
      <c r="AE341" s="260"/>
      <c r="AF341" s="260"/>
      <c r="AG341" s="260"/>
      <c r="AH341" s="260"/>
      <c r="AI341" s="260"/>
      <c r="AJ341" s="260"/>
      <c r="AK341" s="260"/>
      <c r="AL341" s="260"/>
      <c r="AM341" s="260"/>
      <c r="AN341" s="260"/>
      <c r="AO341" s="260"/>
      <c r="AP341" s="260"/>
      <c r="AQ341" s="260"/>
      <c r="AR341" s="260"/>
      <c r="AS341" s="260"/>
      <c r="AT341" s="260"/>
      <c r="AU341" s="260"/>
      <c r="AV341" s="260"/>
      <c r="AW341" s="260"/>
      <c r="AX341" s="260"/>
      <c r="AY341" s="260"/>
      <c r="AZ341" s="260"/>
      <c r="BA341" s="260"/>
      <c r="BB341" s="260"/>
      <c r="BC341" s="260"/>
      <c r="BD341" s="260"/>
      <c r="BE341" s="260"/>
      <c r="BF341" s="260"/>
      <c r="BG341" s="260"/>
      <c r="BH341" s="260"/>
      <c r="BI341" s="260"/>
      <c r="BJ341" s="260"/>
      <c r="BK341" s="260"/>
      <c r="BL341" s="260"/>
      <c r="BM341" s="260"/>
      <c r="BN341" s="260"/>
      <c r="BO341" s="260"/>
      <c r="BP341" s="260"/>
      <c r="BQ341" s="260"/>
      <c r="BR341" s="260"/>
      <c r="BS341" s="260"/>
      <c r="BT341" s="260"/>
      <c r="BU341" s="260"/>
      <c r="BV341" s="260"/>
      <c r="BW341" s="260"/>
      <c r="BX341" s="260"/>
      <c r="BY341" s="260"/>
      <c r="BZ341" s="260"/>
      <c r="CA341" s="260"/>
      <c r="CB341" s="260"/>
      <c r="CC341" s="260"/>
      <c r="CD341" s="260"/>
      <c r="CE341" s="260"/>
      <c r="CF341" s="260"/>
      <c r="CG341" s="260"/>
      <c r="CH341" s="260"/>
      <c r="CI341" s="260"/>
      <c r="CJ341" s="260"/>
      <c r="CK341" s="260"/>
      <c r="CL341" s="260"/>
    </row>
    <row r="342" spans="7:90" s="172" customFormat="1" ht="39.950000000000003" customHeight="1" x14ac:dyDescent="0.2">
      <c r="G342" s="173"/>
      <c r="K342" s="166"/>
      <c r="L342" s="166"/>
      <c r="T342" s="174"/>
      <c r="U342" s="168"/>
      <c r="V342" s="260"/>
      <c r="W342" s="260"/>
      <c r="X342" s="260"/>
      <c r="Y342" s="260"/>
      <c r="Z342" s="260"/>
      <c r="AA342" s="260"/>
      <c r="AB342" s="260"/>
      <c r="AC342" s="260"/>
      <c r="AD342" s="260"/>
      <c r="AE342" s="260"/>
      <c r="AF342" s="260"/>
      <c r="AG342" s="260"/>
      <c r="AH342" s="260"/>
      <c r="AI342" s="260"/>
      <c r="AJ342" s="260"/>
      <c r="AK342" s="260"/>
      <c r="AL342" s="260"/>
      <c r="AM342" s="260"/>
      <c r="AN342" s="260"/>
      <c r="AO342" s="260"/>
      <c r="AP342" s="260"/>
      <c r="AQ342" s="260"/>
      <c r="AR342" s="260"/>
      <c r="AS342" s="260"/>
      <c r="AT342" s="260"/>
      <c r="AU342" s="260"/>
      <c r="AV342" s="260"/>
      <c r="AW342" s="260"/>
      <c r="AX342" s="260"/>
      <c r="AY342" s="260"/>
      <c r="AZ342" s="260"/>
      <c r="BA342" s="260"/>
      <c r="BB342" s="260"/>
      <c r="BC342" s="260"/>
      <c r="BD342" s="260"/>
      <c r="BE342" s="260"/>
      <c r="BF342" s="260"/>
      <c r="BG342" s="260"/>
      <c r="BH342" s="260"/>
      <c r="BI342" s="260"/>
      <c r="BJ342" s="260"/>
      <c r="BK342" s="260"/>
      <c r="BL342" s="260"/>
      <c r="BM342" s="260"/>
      <c r="BN342" s="260"/>
      <c r="BO342" s="260"/>
      <c r="BP342" s="260"/>
      <c r="BQ342" s="260"/>
      <c r="BR342" s="260"/>
      <c r="BS342" s="260"/>
      <c r="BT342" s="260"/>
      <c r="BU342" s="260"/>
      <c r="BV342" s="260"/>
      <c r="BW342" s="260"/>
      <c r="BX342" s="260"/>
      <c r="BY342" s="260"/>
      <c r="BZ342" s="260"/>
      <c r="CA342" s="260"/>
      <c r="CB342" s="260"/>
      <c r="CC342" s="260"/>
      <c r="CD342" s="260"/>
      <c r="CE342" s="260"/>
      <c r="CF342" s="260"/>
      <c r="CG342" s="260"/>
      <c r="CH342" s="260"/>
      <c r="CI342" s="260"/>
      <c r="CJ342" s="260"/>
      <c r="CK342" s="260"/>
      <c r="CL342" s="260"/>
    </row>
    <row r="343" spans="7:90" s="172" customFormat="1" ht="39.950000000000003" customHeight="1" x14ac:dyDescent="0.2">
      <c r="G343" s="173"/>
      <c r="K343" s="166"/>
      <c r="L343" s="166"/>
      <c r="T343" s="174"/>
      <c r="U343" s="168"/>
      <c r="V343" s="260"/>
      <c r="W343" s="260"/>
      <c r="X343" s="260"/>
      <c r="Y343" s="260"/>
      <c r="Z343" s="260"/>
      <c r="AA343" s="260"/>
      <c r="AB343" s="260"/>
      <c r="AC343" s="260"/>
      <c r="AD343" s="260"/>
      <c r="AE343" s="260"/>
      <c r="AF343" s="260"/>
      <c r="AG343" s="260"/>
      <c r="AH343" s="260"/>
      <c r="AI343" s="260"/>
      <c r="AJ343" s="260"/>
      <c r="AK343" s="260"/>
      <c r="AL343" s="260"/>
      <c r="AM343" s="260"/>
      <c r="AN343" s="260"/>
      <c r="AO343" s="260"/>
      <c r="AP343" s="260"/>
      <c r="AQ343" s="260"/>
      <c r="AR343" s="260"/>
      <c r="AS343" s="260"/>
      <c r="AT343" s="260"/>
      <c r="AU343" s="260"/>
      <c r="AV343" s="260"/>
      <c r="AW343" s="260"/>
      <c r="AX343" s="260"/>
      <c r="AY343" s="260"/>
      <c r="AZ343" s="260"/>
      <c r="BA343" s="260"/>
      <c r="BB343" s="260"/>
      <c r="BC343" s="260"/>
      <c r="BD343" s="260"/>
      <c r="BE343" s="260"/>
      <c r="BF343" s="260"/>
      <c r="BG343" s="260"/>
      <c r="BH343" s="260"/>
      <c r="BI343" s="260"/>
      <c r="BJ343" s="260"/>
      <c r="BK343" s="260"/>
      <c r="BL343" s="260"/>
      <c r="BM343" s="260"/>
      <c r="BN343" s="260"/>
      <c r="BO343" s="260"/>
      <c r="BP343" s="260"/>
      <c r="BQ343" s="260"/>
      <c r="BR343" s="260"/>
      <c r="BS343" s="260"/>
      <c r="BT343" s="260"/>
      <c r="BU343" s="260"/>
      <c r="BV343" s="260"/>
      <c r="BW343" s="260"/>
      <c r="BX343" s="260"/>
      <c r="BY343" s="260"/>
      <c r="BZ343" s="260"/>
      <c r="CA343" s="260"/>
      <c r="CB343" s="260"/>
      <c r="CC343" s="260"/>
      <c r="CD343" s="260"/>
      <c r="CE343" s="260"/>
      <c r="CF343" s="260"/>
      <c r="CG343" s="260"/>
      <c r="CH343" s="260"/>
      <c r="CI343" s="260"/>
      <c r="CJ343" s="260"/>
      <c r="CK343" s="260"/>
      <c r="CL343" s="260"/>
    </row>
    <row r="344" spans="7:90" s="172" customFormat="1" ht="39.950000000000003" customHeight="1" x14ac:dyDescent="0.2">
      <c r="G344" s="173"/>
      <c r="K344" s="166"/>
      <c r="L344" s="166"/>
      <c r="T344" s="174"/>
      <c r="U344" s="168"/>
      <c r="V344" s="260"/>
      <c r="W344" s="260"/>
      <c r="X344" s="260"/>
      <c r="Y344" s="260"/>
      <c r="Z344" s="260"/>
      <c r="AA344" s="260"/>
      <c r="AB344" s="260"/>
      <c r="AC344" s="260"/>
      <c r="AD344" s="260"/>
      <c r="AE344" s="260"/>
      <c r="AF344" s="260"/>
      <c r="AG344" s="260"/>
      <c r="AH344" s="260"/>
      <c r="AI344" s="260"/>
      <c r="AJ344" s="260"/>
      <c r="AK344" s="260"/>
      <c r="AL344" s="260"/>
      <c r="AM344" s="260"/>
      <c r="AN344" s="260"/>
      <c r="AO344" s="260"/>
      <c r="AP344" s="260"/>
      <c r="AQ344" s="260"/>
      <c r="AR344" s="260"/>
      <c r="AS344" s="260"/>
      <c r="AT344" s="260"/>
      <c r="AU344" s="260"/>
      <c r="AV344" s="260"/>
      <c r="AW344" s="260"/>
      <c r="AX344" s="260"/>
      <c r="AY344" s="260"/>
      <c r="AZ344" s="260"/>
      <c r="BA344" s="260"/>
      <c r="BB344" s="260"/>
      <c r="BC344" s="260"/>
      <c r="BD344" s="260"/>
      <c r="BE344" s="260"/>
      <c r="BF344" s="260"/>
      <c r="BG344" s="260"/>
      <c r="BH344" s="260"/>
      <c r="BI344" s="260"/>
      <c r="BJ344" s="260"/>
      <c r="BK344" s="260"/>
      <c r="BL344" s="260"/>
      <c r="BM344" s="260"/>
      <c r="BN344" s="260"/>
      <c r="BO344" s="260"/>
      <c r="BP344" s="260"/>
      <c r="BQ344" s="260"/>
      <c r="BR344" s="260"/>
      <c r="BS344" s="260"/>
      <c r="BT344" s="260"/>
      <c r="BU344" s="260"/>
      <c r="BV344" s="260"/>
      <c r="BW344" s="260"/>
      <c r="BX344" s="260"/>
      <c r="BY344" s="260"/>
      <c r="BZ344" s="260"/>
      <c r="CA344" s="260"/>
      <c r="CB344" s="260"/>
      <c r="CC344" s="260"/>
      <c r="CD344" s="260"/>
      <c r="CE344" s="260"/>
      <c r="CF344" s="260"/>
      <c r="CG344" s="260"/>
      <c r="CH344" s="260"/>
      <c r="CI344" s="260"/>
      <c r="CJ344" s="260"/>
      <c r="CK344" s="260"/>
      <c r="CL344" s="260"/>
    </row>
    <row r="345" spans="7:90" s="172" customFormat="1" ht="39.950000000000003" customHeight="1" x14ac:dyDescent="0.2">
      <c r="G345" s="173"/>
      <c r="K345" s="166"/>
      <c r="L345" s="166"/>
      <c r="T345" s="174"/>
      <c r="U345" s="168"/>
      <c r="V345" s="260"/>
      <c r="W345" s="260"/>
      <c r="X345" s="260"/>
      <c r="Y345" s="260"/>
      <c r="Z345" s="260"/>
      <c r="AA345" s="260"/>
      <c r="AB345" s="260"/>
      <c r="AC345" s="260"/>
      <c r="AD345" s="260"/>
      <c r="AE345" s="260"/>
      <c r="AF345" s="260"/>
      <c r="AG345" s="260"/>
      <c r="AH345" s="260"/>
      <c r="AI345" s="260"/>
      <c r="AJ345" s="260"/>
      <c r="AK345" s="260"/>
      <c r="AL345" s="260"/>
      <c r="AM345" s="260"/>
      <c r="AN345" s="260"/>
      <c r="AO345" s="260"/>
      <c r="AP345" s="260"/>
      <c r="AQ345" s="260"/>
      <c r="AR345" s="260"/>
      <c r="AS345" s="260"/>
      <c r="AT345" s="260"/>
      <c r="AU345" s="260"/>
      <c r="AV345" s="260"/>
      <c r="AW345" s="260"/>
      <c r="AX345" s="260"/>
      <c r="AY345" s="260"/>
      <c r="AZ345" s="260"/>
      <c r="BA345" s="260"/>
      <c r="BB345" s="260"/>
      <c r="BC345" s="260"/>
      <c r="BD345" s="260"/>
      <c r="BE345" s="260"/>
      <c r="BF345" s="260"/>
      <c r="BG345" s="260"/>
      <c r="BH345" s="260"/>
      <c r="BI345" s="260"/>
      <c r="BJ345" s="260"/>
      <c r="BK345" s="260"/>
      <c r="BL345" s="260"/>
      <c r="BM345" s="260"/>
      <c r="BN345" s="260"/>
      <c r="BO345" s="260"/>
      <c r="BP345" s="260"/>
      <c r="BQ345" s="260"/>
      <c r="BR345" s="260"/>
      <c r="BS345" s="260"/>
      <c r="BT345" s="260"/>
      <c r="BU345" s="260"/>
      <c r="BV345" s="260"/>
      <c r="BW345" s="260"/>
      <c r="BX345" s="260"/>
      <c r="BY345" s="260"/>
      <c r="BZ345" s="260"/>
      <c r="CA345" s="260"/>
      <c r="CB345" s="260"/>
      <c r="CC345" s="260"/>
      <c r="CD345" s="260"/>
      <c r="CE345" s="260"/>
      <c r="CF345" s="260"/>
      <c r="CG345" s="260"/>
      <c r="CH345" s="260"/>
      <c r="CI345" s="260"/>
      <c r="CJ345" s="260"/>
      <c r="CK345" s="260"/>
      <c r="CL345" s="260"/>
    </row>
    <row r="346" spans="7:90" s="172" customFormat="1" ht="39.950000000000003" customHeight="1" x14ac:dyDescent="0.2">
      <c r="G346" s="173"/>
      <c r="K346" s="166"/>
      <c r="L346" s="166"/>
      <c r="T346" s="174"/>
      <c r="U346" s="168"/>
      <c r="V346" s="260"/>
      <c r="W346" s="260"/>
      <c r="X346" s="260"/>
      <c r="Y346" s="260"/>
      <c r="Z346" s="260"/>
      <c r="AA346" s="260"/>
      <c r="AB346" s="260"/>
      <c r="AC346" s="260"/>
      <c r="AD346" s="260"/>
      <c r="AE346" s="260"/>
      <c r="AF346" s="260"/>
      <c r="AG346" s="260"/>
      <c r="AH346" s="260"/>
      <c r="AI346" s="260"/>
      <c r="AJ346" s="260"/>
      <c r="AK346" s="260"/>
      <c r="AL346" s="260"/>
      <c r="AM346" s="260"/>
      <c r="AN346" s="260"/>
      <c r="AO346" s="260"/>
      <c r="AP346" s="260"/>
      <c r="AQ346" s="260"/>
      <c r="AR346" s="260"/>
      <c r="AS346" s="260"/>
      <c r="AT346" s="260"/>
      <c r="AU346" s="260"/>
      <c r="AV346" s="260"/>
      <c r="AW346" s="260"/>
      <c r="AX346" s="260"/>
      <c r="AY346" s="260"/>
      <c r="AZ346" s="260"/>
      <c r="BA346" s="260"/>
      <c r="BB346" s="260"/>
      <c r="BC346" s="260"/>
      <c r="BD346" s="260"/>
      <c r="BE346" s="260"/>
      <c r="BF346" s="260"/>
      <c r="BG346" s="260"/>
      <c r="BH346" s="260"/>
      <c r="BI346" s="260"/>
      <c r="BJ346" s="260"/>
      <c r="BK346" s="260"/>
      <c r="BL346" s="260"/>
      <c r="BM346" s="260"/>
      <c r="BN346" s="260"/>
      <c r="BO346" s="260"/>
      <c r="BP346" s="260"/>
      <c r="BQ346" s="260"/>
      <c r="BR346" s="260"/>
      <c r="BS346" s="260"/>
      <c r="BT346" s="260"/>
      <c r="BU346" s="260"/>
      <c r="BV346" s="260"/>
      <c r="BW346" s="260"/>
      <c r="BX346" s="260"/>
      <c r="BY346" s="260"/>
      <c r="BZ346" s="260"/>
      <c r="CA346" s="260"/>
      <c r="CB346" s="260"/>
      <c r="CC346" s="260"/>
      <c r="CD346" s="260"/>
      <c r="CE346" s="260"/>
      <c r="CF346" s="260"/>
      <c r="CG346" s="260"/>
      <c r="CH346" s="260"/>
      <c r="CI346" s="260"/>
      <c r="CJ346" s="260"/>
      <c r="CK346" s="260"/>
      <c r="CL346" s="260"/>
    </row>
    <row r="347" spans="7:90" s="172" customFormat="1" ht="39.950000000000003" customHeight="1" x14ac:dyDescent="0.2">
      <c r="G347" s="173"/>
      <c r="K347" s="166"/>
      <c r="L347" s="166"/>
      <c r="T347" s="174"/>
      <c r="U347" s="168"/>
      <c r="V347" s="260"/>
      <c r="W347" s="260"/>
      <c r="X347" s="260"/>
      <c r="Y347" s="260"/>
      <c r="Z347" s="260"/>
      <c r="AA347" s="260"/>
      <c r="AB347" s="260"/>
      <c r="AC347" s="260"/>
      <c r="AD347" s="260"/>
      <c r="AE347" s="260"/>
      <c r="AF347" s="260"/>
      <c r="AG347" s="260"/>
      <c r="AH347" s="260"/>
      <c r="AI347" s="260"/>
      <c r="AJ347" s="260"/>
      <c r="AK347" s="260"/>
      <c r="AL347" s="260"/>
      <c r="AM347" s="260"/>
      <c r="AN347" s="260"/>
      <c r="AO347" s="260"/>
      <c r="AP347" s="260"/>
      <c r="AQ347" s="260"/>
      <c r="AR347" s="260"/>
      <c r="AS347" s="260"/>
      <c r="AT347" s="260"/>
      <c r="AU347" s="260"/>
      <c r="AV347" s="260"/>
      <c r="AW347" s="260"/>
      <c r="AX347" s="260"/>
      <c r="AY347" s="260"/>
      <c r="AZ347" s="260"/>
      <c r="BA347" s="260"/>
      <c r="BB347" s="260"/>
      <c r="BC347" s="260"/>
      <c r="BD347" s="260"/>
      <c r="BE347" s="260"/>
      <c r="BF347" s="260"/>
      <c r="BG347" s="260"/>
      <c r="BH347" s="260"/>
      <c r="BI347" s="260"/>
      <c r="BJ347" s="260"/>
      <c r="BK347" s="260"/>
      <c r="BL347" s="260"/>
      <c r="BM347" s="260"/>
      <c r="BN347" s="260"/>
      <c r="BO347" s="260"/>
      <c r="BP347" s="260"/>
      <c r="BQ347" s="260"/>
      <c r="BR347" s="260"/>
      <c r="BS347" s="260"/>
      <c r="BT347" s="260"/>
      <c r="BU347" s="260"/>
      <c r="BV347" s="260"/>
      <c r="BW347" s="260"/>
      <c r="BX347" s="260"/>
      <c r="BY347" s="260"/>
      <c r="BZ347" s="260"/>
      <c r="CA347" s="260"/>
      <c r="CB347" s="260"/>
      <c r="CC347" s="260"/>
      <c r="CD347" s="260"/>
      <c r="CE347" s="260"/>
      <c r="CF347" s="260"/>
      <c r="CG347" s="260"/>
      <c r="CH347" s="260"/>
      <c r="CI347" s="260"/>
      <c r="CJ347" s="260"/>
      <c r="CK347" s="260"/>
      <c r="CL347" s="260"/>
    </row>
    <row r="348" spans="7:90" s="172" customFormat="1" ht="39.950000000000003" customHeight="1" x14ac:dyDescent="0.2">
      <c r="G348" s="173"/>
      <c r="K348" s="166"/>
      <c r="L348" s="166"/>
      <c r="T348" s="174"/>
      <c r="U348" s="168"/>
      <c r="V348" s="260"/>
      <c r="W348" s="260"/>
      <c r="X348" s="260"/>
      <c r="Y348" s="260"/>
      <c r="Z348" s="260"/>
      <c r="AA348" s="260"/>
      <c r="AB348" s="260"/>
      <c r="AC348" s="260"/>
      <c r="AD348" s="260"/>
      <c r="AE348" s="260"/>
      <c r="AF348" s="260"/>
      <c r="AG348" s="260"/>
      <c r="AH348" s="260"/>
      <c r="AI348" s="260"/>
      <c r="AJ348" s="260"/>
      <c r="AK348" s="260"/>
      <c r="AL348" s="260"/>
      <c r="AM348" s="260"/>
      <c r="AN348" s="260"/>
      <c r="AO348" s="260"/>
      <c r="AP348" s="260"/>
      <c r="AQ348" s="260"/>
      <c r="AR348" s="260"/>
      <c r="AS348" s="260"/>
      <c r="AT348" s="260"/>
      <c r="AU348" s="260"/>
      <c r="AV348" s="260"/>
      <c r="AW348" s="260"/>
      <c r="AX348" s="260"/>
      <c r="AY348" s="260"/>
      <c r="AZ348" s="260"/>
      <c r="BA348" s="260"/>
      <c r="BB348" s="260"/>
      <c r="BC348" s="260"/>
      <c r="BD348" s="260"/>
      <c r="BE348" s="260"/>
      <c r="BF348" s="260"/>
      <c r="BG348" s="260"/>
      <c r="BH348" s="260"/>
      <c r="BI348" s="260"/>
      <c r="BJ348" s="260"/>
      <c r="BK348" s="260"/>
      <c r="BL348" s="260"/>
      <c r="BM348" s="260"/>
      <c r="BN348" s="260"/>
      <c r="BO348" s="260"/>
      <c r="BP348" s="260"/>
      <c r="BQ348" s="260"/>
      <c r="BR348" s="260"/>
      <c r="BS348" s="260"/>
      <c r="BT348" s="260"/>
      <c r="BU348" s="260"/>
      <c r="BV348" s="260"/>
      <c r="BW348" s="260"/>
      <c r="BX348" s="260"/>
      <c r="BY348" s="260"/>
      <c r="BZ348" s="260"/>
      <c r="CA348" s="260"/>
      <c r="CB348" s="260"/>
      <c r="CC348" s="260"/>
      <c r="CD348" s="260"/>
      <c r="CE348" s="260"/>
      <c r="CF348" s="260"/>
      <c r="CG348" s="260"/>
      <c r="CH348" s="260"/>
      <c r="CI348" s="260"/>
      <c r="CJ348" s="260"/>
      <c r="CK348" s="260"/>
      <c r="CL348" s="260"/>
    </row>
    <row r="349" spans="7:90" s="172" customFormat="1" ht="39.950000000000003" customHeight="1" x14ac:dyDescent="0.2">
      <c r="G349" s="173"/>
      <c r="K349" s="166"/>
      <c r="L349" s="166"/>
      <c r="T349" s="174"/>
      <c r="U349" s="168"/>
      <c r="V349" s="260"/>
      <c r="W349" s="260"/>
      <c r="X349" s="260"/>
      <c r="Y349" s="260"/>
      <c r="Z349" s="260"/>
      <c r="AA349" s="260"/>
      <c r="AB349" s="260"/>
      <c r="AC349" s="260"/>
      <c r="AD349" s="260"/>
      <c r="AE349" s="260"/>
      <c r="AF349" s="260"/>
      <c r="AG349" s="260"/>
      <c r="AH349" s="260"/>
      <c r="AI349" s="260"/>
      <c r="AJ349" s="260"/>
      <c r="AK349" s="260"/>
      <c r="AL349" s="260"/>
      <c r="AM349" s="260"/>
      <c r="AN349" s="260"/>
      <c r="AO349" s="260"/>
      <c r="AP349" s="260"/>
      <c r="AQ349" s="260"/>
      <c r="AR349" s="260"/>
      <c r="AS349" s="260"/>
      <c r="AT349" s="260"/>
      <c r="AU349" s="260"/>
      <c r="AV349" s="260"/>
      <c r="AW349" s="260"/>
      <c r="AX349" s="260"/>
      <c r="AY349" s="260"/>
      <c r="AZ349" s="260"/>
      <c r="BA349" s="260"/>
      <c r="BB349" s="260"/>
      <c r="BC349" s="260"/>
      <c r="BD349" s="260"/>
      <c r="BE349" s="260"/>
      <c r="BF349" s="260"/>
      <c r="BG349" s="260"/>
      <c r="BH349" s="260"/>
      <c r="BI349" s="260"/>
      <c r="BJ349" s="260"/>
      <c r="BK349" s="260"/>
      <c r="BL349" s="260"/>
      <c r="BM349" s="260"/>
      <c r="BN349" s="260"/>
      <c r="BO349" s="260"/>
      <c r="BP349" s="260"/>
      <c r="BQ349" s="260"/>
      <c r="BR349" s="260"/>
      <c r="BS349" s="260"/>
      <c r="BT349" s="260"/>
      <c r="BU349" s="260"/>
      <c r="BV349" s="260"/>
      <c r="BW349" s="260"/>
      <c r="BX349" s="260"/>
      <c r="BY349" s="260"/>
      <c r="BZ349" s="260"/>
      <c r="CA349" s="260"/>
      <c r="CB349" s="260"/>
      <c r="CC349" s="260"/>
      <c r="CD349" s="260"/>
      <c r="CE349" s="260"/>
      <c r="CF349" s="260"/>
      <c r="CG349" s="260"/>
      <c r="CH349" s="260"/>
      <c r="CI349" s="260"/>
      <c r="CJ349" s="260"/>
      <c r="CK349" s="260"/>
      <c r="CL349" s="260"/>
    </row>
    <row r="350" spans="7:90" s="172" customFormat="1" ht="39.950000000000003" customHeight="1" x14ac:dyDescent="0.2">
      <c r="G350" s="173"/>
      <c r="K350" s="166"/>
      <c r="L350" s="166"/>
      <c r="T350" s="174"/>
      <c r="U350" s="168"/>
      <c r="V350" s="260"/>
      <c r="W350" s="260"/>
      <c r="X350" s="260"/>
      <c r="Y350" s="260"/>
      <c r="Z350" s="260"/>
      <c r="AA350" s="260"/>
      <c r="AB350" s="260"/>
      <c r="AC350" s="260"/>
      <c r="AD350" s="260"/>
      <c r="AE350" s="260"/>
      <c r="AF350" s="260"/>
      <c r="AG350" s="260"/>
      <c r="AH350" s="260"/>
      <c r="AI350" s="260"/>
      <c r="AJ350" s="260"/>
      <c r="AK350" s="260"/>
      <c r="AL350" s="260"/>
      <c r="AM350" s="260"/>
      <c r="AN350" s="260"/>
      <c r="AO350" s="260"/>
      <c r="AP350" s="260"/>
      <c r="AQ350" s="260"/>
      <c r="AR350" s="260"/>
      <c r="AS350" s="260"/>
      <c r="AT350" s="260"/>
      <c r="AU350" s="260"/>
      <c r="AV350" s="260"/>
      <c r="AW350" s="260"/>
      <c r="AX350" s="260"/>
      <c r="AY350" s="260"/>
      <c r="AZ350" s="260"/>
      <c r="BA350" s="260"/>
      <c r="BB350" s="260"/>
      <c r="BC350" s="260"/>
      <c r="BD350" s="260"/>
      <c r="BE350" s="260"/>
      <c r="BF350" s="260"/>
      <c r="BG350" s="260"/>
      <c r="BH350" s="260"/>
      <c r="BI350" s="260"/>
      <c r="BJ350" s="260"/>
      <c r="BK350" s="260"/>
      <c r="BL350" s="260"/>
      <c r="BM350" s="260"/>
      <c r="BN350" s="260"/>
      <c r="BO350" s="260"/>
      <c r="BP350" s="260"/>
      <c r="BQ350" s="260"/>
      <c r="BR350" s="260"/>
      <c r="BS350" s="260"/>
      <c r="BT350" s="260"/>
      <c r="BU350" s="260"/>
      <c r="BV350" s="260"/>
      <c r="BW350" s="260"/>
      <c r="BX350" s="260"/>
      <c r="BY350" s="260"/>
      <c r="BZ350" s="260"/>
      <c r="CA350" s="260"/>
      <c r="CB350" s="260"/>
      <c r="CC350" s="260"/>
      <c r="CD350" s="260"/>
      <c r="CE350" s="260"/>
      <c r="CF350" s="260"/>
      <c r="CG350" s="260"/>
      <c r="CH350" s="260"/>
      <c r="CI350" s="260"/>
      <c r="CJ350" s="260"/>
      <c r="CK350" s="260"/>
      <c r="CL350" s="260"/>
    </row>
    <row r="351" spans="7:90" s="172" customFormat="1" ht="39.950000000000003" customHeight="1" x14ac:dyDescent="0.2">
      <c r="G351" s="173"/>
      <c r="K351" s="166"/>
      <c r="L351" s="166"/>
      <c r="T351" s="174"/>
      <c r="U351" s="168"/>
      <c r="V351" s="260"/>
      <c r="W351" s="260"/>
      <c r="X351" s="260"/>
      <c r="Y351" s="260"/>
      <c r="Z351" s="260"/>
      <c r="AA351" s="260"/>
      <c r="AB351" s="260"/>
      <c r="AC351" s="260"/>
      <c r="AD351" s="260"/>
      <c r="AE351" s="260"/>
      <c r="AF351" s="260"/>
      <c r="AG351" s="260"/>
      <c r="AH351" s="260"/>
      <c r="AI351" s="260"/>
      <c r="AJ351" s="260"/>
      <c r="AK351" s="260"/>
      <c r="AL351" s="260"/>
      <c r="AM351" s="260"/>
      <c r="AN351" s="260"/>
      <c r="AO351" s="260"/>
      <c r="AP351" s="260"/>
      <c r="AQ351" s="260"/>
      <c r="AR351" s="260"/>
      <c r="AS351" s="260"/>
      <c r="AT351" s="260"/>
      <c r="AU351" s="260"/>
      <c r="AV351" s="260"/>
      <c r="AW351" s="260"/>
      <c r="AX351" s="260"/>
      <c r="AY351" s="260"/>
      <c r="AZ351" s="260"/>
      <c r="BA351" s="260"/>
      <c r="BB351" s="260"/>
      <c r="BC351" s="260"/>
      <c r="BD351" s="260"/>
      <c r="BE351" s="260"/>
      <c r="BF351" s="260"/>
      <c r="BG351" s="260"/>
      <c r="BH351" s="260"/>
      <c r="BI351" s="260"/>
      <c r="BJ351" s="260"/>
      <c r="BK351" s="260"/>
      <c r="BL351" s="260"/>
      <c r="BM351" s="260"/>
      <c r="BN351" s="260"/>
      <c r="BO351" s="260"/>
      <c r="BP351" s="260"/>
      <c r="BQ351" s="260"/>
      <c r="BR351" s="260"/>
      <c r="BS351" s="260"/>
      <c r="BT351" s="260"/>
      <c r="BU351" s="260"/>
      <c r="BV351" s="260"/>
      <c r="BW351" s="260"/>
      <c r="BX351" s="260"/>
      <c r="BY351" s="260"/>
      <c r="BZ351" s="260"/>
      <c r="CA351" s="260"/>
      <c r="CB351" s="260"/>
      <c r="CC351" s="260"/>
      <c r="CD351" s="260"/>
      <c r="CE351" s="260"/>
      <c r="CF351" s="260"/>
      <c r="CG351" s="260"/>
      <c r="CH351" s="260"/>
      <c r="CI351" s="260"/>
      <c r="CJ351" s="260"/>
      <c r="CK351" s="260"/>
      <c r="CL351" s="260"/>
    </row>
    <row r="352" spans="7:90" s="172" customFormat="1" ht="39.950000000000003" customHeight="1" x14ac:dyDescent="0.2">
      <c r="G352" s="173"/>
      <c r="K352" s="166"/>
      <c r="L352" s="166"/>
      <c r="T352" s="174"/>
      <c r="U352" s="168"/>
      <c r="V352" s="260"/>
      <c r="W352" s="260"/>
      <c r="X352" s="260"/>
      <c r="Y352" s="260"/>
      <c r="Z352" s="260"/>
      <c r="AA352" s="260"/>
      <c r="AB352" s="260"/>
      <c r="AC352" s="260"/>
      <c r="AD352" s="260"/>
      <c r="AE352" s="260"/>
      <c r="AF352" s="260"/>
      <c r="AG352" s="260"/>
      <c r="AH352" s="260"/>
      <c r="AI352" s="260"/>
      <c r="AJ352" s="260"/>
      <c r="AK352" s="260"/>
      <c r="AL352" s="260"/>
      <c r="AM352" s="260"/>
      <c r="AN352" s="260"/>
      <c r="AO352" s="260"/>
      <c r="AP352" s="260"/>
      <c r="AQ352" s="260"/>
      <c r="AR352" s="260"/>
      <c r="AS352" s="260"/>
      <c r="AT352" s="260"/>
      <c r="AU352" s="260"/>
      <c r="AV352" s="260"/>
      <c r="AW352" s="260"/>
      <c r="AX352" s="260"/>
      <c r="AY352" s="260"/>
      <c r="AZ352" s="260"/>
      <c r="BA352" s="260"/>
      <c r="BB352" s="260"/>
      <c r="BC352" s="260"/>
      <c r="BD352" s="260"/>
      <c r="BE352" s="260"/>
      <c r="BF352" s="260"/>
      <c r="BG352" s="260"/>
      <c r="BH352" s="260"/>
      <c r="BI352" s="260"/>
      <c r="BJ352" s="260"/>
      <c r="BK352" s="260"/>
      <c r="BL352" s="260"/>
      <c r="BM352" s="260"/>
      <c r="BN352" s="260"/>
      <c r="BO352" s="260"/>
      <c r="BP352" s="260"/>
      <c r="BQ352" s="260"/>
      <c r="BR352" s="260"/>
      <c r="BS352" s="260"/>
      <c r="BT352" s="260"/>
      <c r="BU352" s="260"/>
      <c r="BV352" s="260"/>
      <c r="BW352" s="260"/>
      <c r="BX352" s="260"/>
      <c r="BY352" s="260"/>
      <c r="BZ352" s="260"/>
      <c r="CA352" s="260"/>
      <c r="CB352" s="260"/>
      <c r="CC352" s="260"/>
      <c r="CD352" s="260"/>
      <c r="CE352" s="260"/>
      <c r="CF352" s="260"/>
      <c r="CG352" s="260"/>
      <c r="CH352" s="260"/>
      <c r="CI352" s="260"/>
      <c r="CJ352" s="260"/>
      <c r="CK352" s="260"/>
      <c r="CL352" s="260"/>
    </row>
    <row r="353" spans="7:90" s="172" customFormat="1" ht="39.950000000000003" customHeight="1" x14ac:dyDescent="0.2">
      <c r="G353" s="173"/>
      <c r="K353" s="166"/>
      <c r="L353" s="166"/>
      <c r="T353" s="174"/>
      <c r="U353" s="168"/>
      <c r="V353" s="260"/>
      <c r="W353" s="260"/>
      <c r="X353" s="260"/>
      <c r="Y353" s="260"/>
      <c r="Z353" s="260"/>
      <c r="AA353" s="260"/>
      <c r="AB353" s="260"/>
      <c r="AC353" s="260"/>
      <c r="AD353" s="260"/>
      <c r="AE353" s="260"/>
      <c r="AF353" s="260"/>
      <c r="AG353" s="260"/>
      <c r="AH353" s="260"/>
      <c r="AI353" s="260"/>
      <c r="AJ353" s="260"/>
      <c r="AK353" s="260"/>
      <c r="AL353" s="260"/>
      <c r="AM353" s="260"/>
      <c r="AN353" s="260"/>
      <c r="AO353" s="260"/>
      <c r="AP353" s="260"/>
      <c r="AQ353" s="260"/>
      <c r="AR353" s="260"/>
      <c r="AS353" s="260"/>
      <c r="AT353" s="260"/>
      <c r="AU353" s="260"/>
      <c r="AV353" s="260"/>
      <c r="AW353" s="260"/>
      <c r="AX353" s="260"/>
      <c r="AY353" s="260"/>
      <c r="AZ353" s="260"/>
      <c r="BA353" s="260"/>
      <c r="BB353" s="260"/>
      <c r="BC353" s="260"/>
      <c r="BD353" s="260"/>
      <c r="BE353" s="260"/>
      <c r="BF353" s="260"/>
      <c r="BG353" s="260"/>
      <c r="BH353" s="260"/>
      <c r="BI353" s="260"/>
      <c r="BJ353" s="260"/>
      <c r="BK353" s="260"/>
      <c r="BL353" s="260"/>
      <c r="BM353" s="260"/>
      <c r="BN353" s="260"/>
      <c r="BO353" s="260"/>
      <c r="BP353" s="260"/>
      <c r="BQ353" s="260"/>
      <c r="BR353" s="260"/>
      <c r="BS353" s="260"/>
      <c r="BT353" s="260"/>
      <c r="BU353" s="260"/>
      <c r="BV353" s="260"/>
      <c r="BW353" s="260"/>
      <c r="BX353" s="260"/>
      <c r="BY353" s="260"/>
      <c r="BZ353" s="260"/>
      <c r="CA353" s="260"/>
      <c r="CB353" s="260"/>
      <c r="CC353" s="260"/>
      <c r="CD353" s="260"/>
      <c r="CE353" s="260"/>
      <c r="CF353" s="260"/>
      <c r="CG353" s="260"/>
      <c r="CH353" s="260"/>
      <c r="CI353" s="260"/>
      <c r="CJ353" s="260"/>
      <c r="CK353" s="260"/>
      <c r="CL353" s="260"/>
    </row>
    <row r="354" spans="7:90" s="172" customFormat="1" ht="39.950000000000003" customHeight="1" x14ac:dyDescent="0.2">
      <c r="G354" s="173"/>
      <c r="K354" s="166"/>
      <c r="L354" s="166"/>
      <c r="T354" s="174"/>
      <c r="U354" s="168"/>
      <c r="V354" s="260"/>
      <c r="W354" s="260"/>
      <c r="X354" s="260"/>
      <c r="Y354" s="260"/>
      <c r="Z354" s="260"/>
      <c r="AA354" s="260"/>
      <c r="AB354" s="260"/>
      <c r="AC354" s="260"/>
      <c r="AD354" s="260"/>
      <c r="AE354" s="260"/>
      <c r="AF354" s="260"/>
      <c r="AG354" s="260"/>
      <c r="AH354" s="260"/>
      <c r="AI354" s="260"/>
      <c r="AJ354" s="260"/>
      <c r="AK354" s="260"/>
      <c r="AL354" s="260"/>
      <c r="AM354" s="260"/>
      <c r="AN354" s="260"/>
      <c r="AO354" s="260"/>
      <c r="AP354" s="260"/>
      <c r="AQ354" s="260"/>
      <c r="AR354" s="260"/>
      <c r="AS354" s="260"/>
      <c r="AT354" s="260"/>
      <c r="AU354" s="260"/>
      <c r="AV354" s="260"/>
      <c r="AW354" s="260"/>
      <c r="AX354" s="260"/>
      <c r="AY354" s="260"/>
      <c r="AZ354" s="260"/>
      <c r="BA354" s="260"/>
      <c r="BB354" s="260"/>
      <c r="BC354" s="260"/>
      <c r="BD354" s="260"/>
      <c r="BE354" s="260"/>
      <c r="BF354" s="260"/>
      <c r="BG354" s="260"/>
      <c r="BH354" s="260"/>
      <c r="BI354" s="260"/>
      <c r="BJ354" s="260"/>
      <c r="BK354" s="260"/>
      <c r="BL354" s="260"/>
      <c r="BM354" s="260"/>
      <c r="BN354" s="260"/>
      <c r="BO354" s="260"/>
      <c r="BP354" s="260"/>
      <c r="BQ354" s="260"/>
      <c r="BR354" s="260"/>
      <c r="BS354" s="260"/>
      <c r="BT354" s="260"/>
      <c r="BU354" s="260"/>
      <c r="BV354" s="260"/>
      <c r="BW354" s="260"/>
      <c r="BX354" s="260"/>
      <c r="BY354" s="260"/>
      <c r="BZ354" s="260"/>
      <c r="CA354" s="260"/>
      <c r="CB354" s="260"/>
      <c r="CC354" s="260"/>
      <c r="CD354" s="260"/>
      <c r="CE354" s="260"/>
      <c r="CF354" s="260"/>
      <c r="CG354" s="260"/>
      <c r="CH354" s="260"/>
      <c r="CI354" s="260"/>
      <c r="CJ354" s="260"/>
      <c r="CK354" s="260"/>
      <c r="CL354" s="260"/>
    </row>
    <row r="355" spans="7:90" s="172" customFormat="1" ht="39.950000000000003" customHeight="1" x14ac:dyDescent="0.2">
      <c r="G355" s="173"/>
      <c r="K355" s="166"/>
      <c r="L355" s="166"/>
      <c r="T355" s="174"/>
      <c r="U355" s="168"/>
      <c r="V355" s="260"/>
      <c r="W355" s="260"/>
      <c r="X355" s="260"/>
      <c r="Y355" s="260"/>
      <c r="Z355" s="260"/>
      <c r="AA355" s="260"/>
      <c r="AB355" s="260"/>
      <c r="AC355" s="260"/>
      <c r="AD355" s="260"/>
      <c r="AE355" s="260"/>
      <c r="AF355" s="260"/>
      <c r="AG355" s="260"/>
      <c r="AH355" s="260"/>
      <c r="AI355" s="260"/>
      <c r="AJ355" s="260"/>
      <c r="AK355" s="260"/>
      <c r="AL355" s="260"/>
      <c r="AM355" s="260"/>
      <c r="AN355" s="260"/>
      <c r="AO355" s="260"/>
      <c r="AP355" s="260"/>
      <c r="AQ355" s="260"/>
      <c r="AR355" s="260"/>
      <c r="AS355" s="260"/>
      <c r="AT355" s="260"/>
      <c r="AU355" s="260"/>
      <c r="AV355" s="260"/>
      <c r="AW355" s="260"/>
      <c r="AX355" s="260"/>
      <c r="AY355" s="260"/>
      <c r="AZ355" s="260"/>
      <c r="BA355" s="260"/>
      <c r="BB355" s="260"/>
      <c r="BC355" s="260"/>
      <c r="BD355" s="260"/>
      <c r="BE355" s="260"/>
      <c r="BF355" s="260"/>
      <c r="BG355" s="260"/>
      <c r="BH355" s="260"/>
      <c r="BI355" s="260"/>
      <c r="BJ355" s="260"/>
      <c r="BK355" s="260"/>
      <c r="BL355" s="260"/>
      <c r="BM355" s="260"/>
      <c r="BN355" s="260"/>
      <c r="BO355" s="260"/>
      <c r="BP355" s="260"/>
      <c r="BQ355" s="260"/>
      <c r="BR355" s="260"/>
      <c r="BS355" s="260"/>
      <c r="BT355" s="260"/>
      <c r="BU355" s="260"/>
      <c r="BV355" s="260"/>
      <c r="BW355" s="260"/>
      <c r="BX355" s="260"/>
      <c r="BY355" s="260"/>
      <c r="BZ355" s="260"/>
      <c r="CA355" s="260"/>
      <c r="CB355" s="260"/>
      <c r="CC355" s="260"/>
      <c r="CD355" s="260"/>
      <c r="CE355" s="260"/>
      <c r="CF355" s="260"/>
      <c r="CG355" s="260"/>
      <c r="CH355" s="260"/>
      <c r="CI355" s="260"/>
      <c r="CJ355" s="260"/>
      <c r="CK355" s="260"/>
      <c r="CL355" s="260"/>
    </row>
    <row r="356" spans="7:90" s="172" customFormat="1" ht="39.950000000000003" customHeight="1" x14ac:dyDescent="0.2">
      <c r="G356" s="173"/>
      <c r="K356" s="166"/>
      <c r="L356" s="166"/>
      <c r="T356" s="174"/>
      <c r="U356" s="168"/>
      <c r="V356" s="260"/>
      <c r="W356" s="260"/>
      <c r="X356" s="260"/>
      <c r="Y356" s="260"/>
      <c r="Z356" s="260"/>
      <c r="AA356" s="260"/>
      <c r="AB356" s="260"/>
      <c r="AC356" s="260"/>
      <c r="AD356" s="260"/>
      <c r="AE356" s="260"/>
      <c r="AF356" s="260"/>
      <c r="AG356" s="260"/>
      <c r="AH356" s="260"/>
      <c r="AI356" s="260"/>
      <c r="AJ356" s="260"/>
      <c r="AK356" s="260"/>
      <c r="AL356" s="260"/>
      <c r="AM356" s="260"/>
      <c r="AN356" s="260"/>
      <c r="AO356" s="260"/>
      <c r="AP356" s="260"/>
      <c r="AQ356" s="260"/>
      <c r="AR356" s="260"/>
      <c r="AS356" s="260"/>
      <c r="AT356" s="260"/>
      <c r="AU356" s="260"/>
      <c r="AV356" s="260"/>
      <c r="AW356" s="260"/>
      <c r="AX356" s="260"/>
      <c r="AY356" s="260"/>
      <c r="AZ356" s="260"/>
      <c r="BA356" s="260"/>
      <c r="BB356" s="260"/>
      <c r="BC356" s="260"/>
      <c r="BD356" s="260"/>
      <c r="BE356" s="260"/>
      <c r="BF356" s="260"/>
      <c r="BG356" s="260"/>
      <c r="BH356" s="260"/>
      <c r="BI356" s="260"/>
      <c r="BJ356" s="260"/>
      <c r="BK356" s="260"/>
      <c r="BL356" s="260"/>
      <c r="BM356" s="260"/>
      <c r="BN356" s="260"/>
      <c r="BO356" s="260"/>
      <c r="BP356" s="260"/>
      <c r="BQ356" s="260"/>
      <c r="BR356" s="260"/>
      <c r="BS356" s="260"/>
      <c r="BT356" s="260"/>
      <c r="BU356" s="260"/>
      <c r="BV356" s="260"/>
      <c r="BW356" s="260"/>
      <c r="BX356" s="260"/>
      <c r="BY356" s="260"/>
      <c r="BZ356" s="260"/>
      <c r="CA356" s="260"/>
      <c r="CB356" s="260"/>
      <c r="CC356" s="260"/>
      <c r="CD356" s="260"/>
      <c r="CE356" s="260"/>
      <c r="CF356" s="260"/>
      <c r="CG356" s="260"/>
      <c r="CH356" s="260"/>
      <c r="CI356" s="260"/>
      <c r="CJ356" s="260"/>
      <c r="CK356" s="260"/>
      <c r="CL356" s="260"/>
    </row>
    <row r="357" spans="7:90" s="172" customFormat="1" ht="39.950000000000003" customHeight="1" x14ac:dyDescent="0.2">
      <c r="G357" s="173"/>
      <c r="K357" s="166"/>
      <c r="L357" s="166"/>
      <c r="T357" s="174"/>
      <c r="U357" s="168"/>
      <c r="V357" s="260"/>
      <c r="W357" s="260"/>
      <c r="X357" s="260"/>
      <c r="Y357" s="260"/>
      <c r="Z357" s="260"/>
      <c r="AA357" s="260"/>
      <c r="AB357" s="260"/>
      <c r="AC357" s="260"/>
      <c r="AD357" s="260"/>
      <c r="AE357" s="260"/>
      <c r="AF357" s="260"/>
      <c r="AG357" s="260"/>
      <c r="AH357" s="260"/>
      <c r="AI357" s="260"/>
      <c r="AJ357" s="260"/>
      <c r="AK357" s="260"/>
      <c r="AL357" s="260"/>
      <c r="AM357" s="260"/>
      <c r="AN357" s="260"/>
      <c r="AO357" s="260"/>
      <c r="AP357" s="260"/>
      <c r="AQ357" s="260"/>
      <c r="AR357" s="260"/>
      <c r="AS357" s="260"/>
      <c r="AT357" s="260"/>
      <c r="AU357" s="260"/>
      <c r="AV357" s="260"/>
      <c r="AW357" s="260"/>
      <c r="AX357" s="260"/>
      <c r="AY357" s="260"/>
      <c r="AZ357" s="260"/>
      <c r="BA357" s="260"/>
      <c r="BB357" s="260"/>
      <c r="BC357" s="260"/>
      <c r="BD357" s="260"/>
      <c r="BE357" s="260"/>
      <c r="BF357" s="260"/>
      <c r="BG357" s="260"/>
      <c r="BH357" s="260"/>
      <c r="BI357" s="260"/>
      <c r="BJ357" s="260"/>
      <c r="BK357" s="260"/>
      <c r="BL357" s="260"/>
      <c r="BM357" s="260"/>
      <c r="BN357" s="260"/>
      <c r="BO357" s="260"/>
      <c r="BP357" s="260"/>
      <c r="BQ357" s="260"/>
      <c r="BR357" s="260"/>
      <c r="BS357" s="260"/>
      <c r="BT357" s="260"/>
      <c r="BU357" s="260"/>
      <c r="BV357" s="260"/>
      <c r="BW357" s="260"/>
      <c r="BX357" s="260"/>
      <c r="BY357" s="260"/>
      <c r="BZ357" s="260"/>
      <c r="CA357" s="260"/>
      <c r="CB357" s="260"/>
      <c r="CC357" s="260"/>
      <c r="CD357" s="260"/>
      <c r="CE357" s="260"/>
      <c r="CF357" s="260"/>
      <c r="CG357" s="260"/>
      <c r="CH357" s="260"/>
      <c r="CI357" s="260"/>
      <c r="CJ357" s="260"/>
      <c r="CK357" s="260"/>
      <c r="CL357" s="260"/>
    </row>
    <row r="358" spans="7:90" s="172" customFormat="1" ht="39.950000000000003" customHeight="1" x14ac:dyDescent="0.2">
      <c r="G358" s="173"/>
      <c r="K358" s="166"/>
      <c r="L358" s="166"/>
      <c r="T358" s="174"/>
      <c r="U358" s="168"/>
      <c r="V358" s="260"/>
      <c r="W358" s="260"/>
      <c r="X358" s="260"/>
      <c r="Y358" s="260"/>
      <c r="Z358" s="260"/>
      <c r="AA358" s="260"/>
      <c r="AB358" s="260"/>
      <c r="AC358" s="260"/>
      <c r="AD358" s="260"/>
      <c r="AE358" s="260"/>
      <c r="AF358" s="260"/>
      <c r="AG358" s="260"/>
      <c r="AH358" s="260"/>
      <c r="AI358" s="260"/>
      <c r="AJ358" s="260"/>
      <c r="AK358" s="260"/>
      <c r="AL358" s="260"/>
      <c r="AM358" s="260"/>
      <c r="AN358" s="260"/>
      <c r="AO358" s="260"/>
      <c r="AP358" s="260"/>
      <c r="AQ358" s="260"/>
      <c r="AR358" s="260"/>
      <c r="AS358" s="260"/>
      <c r="AT358" s="260"/>
      <c r="AU358" s="260"/>
      <c r="AV358" s="260"/>
      <c r="AW358" s="260"/>
      <c r="AX358" s="260"/>
      <c r="AY358" s="260"/>
      <c r="AZ358" s="260"/>
      <c r="BA358" s="260"/>
      <c r="BB358" s="260"/>
      <c r="BC358" s="260"/>
      <c r="BD358" s="260"/>
      <c r="BE358" s="260"/>
      <c r="BF358" s="260"/>
      <c r="BG358" s="260"/>
      <c r="BH358" s="260"/>
      <c r="BI358" s="260"/>
      <c r="BJ358" s="260"/>
      <c r="BK358" s="260"/>
      <c r="BL358" s="260"/>
      <c r="BM358" s="260"/>
      <c r="BN358" s="260"/>
      <c r="BO358" s="260"/>
      <c r="BP358" s="260"/>
      <c r="BQ358" s="260"/>
      <c r="BR358" s="260"/>
      <c r="BS358" s="260"/>
      <c r="BT358" s="260"/>
      <c r="BU358" s="260"/>
      <c r="BV358" s="260"/>
      <c r="BW358" s="260"/>
      <c r="BX358" s="260"/>
      <c r="BY358" s="260"/>
      <c r="BZ358" s="260"/>
      <c r="CA358" s="260"/>
      <c r="CB358" s="260"/>
      <c r="CC358" s="260"/>
      <c r="CD358" s="260"/>
      <c r="CE358" s="260"/>
      <c r="CF358" s="260"/>
      <c r="CG358" s="260"/>
      <c r="CH358" s="260"/>
      <c r="CI358" s="260"/>
      <c r="CJ358" s="260"/>
      <c r="CK358" s="260"/>
      <c r="CL358" s="260"/>
    </row>
    <row r="359" spans="7:90" s="172" customFormat="1" ht="39.950000000000003" customHeight="1" x14ac:dyDescent="0.2">
      <c r="G359" s="173"/>
      <c r="K359" s="166"/>
      <c r="L359" s="166"/>
      <c r="T359" s="174"/>
      <c r="U359" s="168"/>
      <c r="V359" s="260"/>
      <c r="W359" s="260"/>
      <c r="X359" s="260"/>
      <c r="Y359" s="260"/>
      <c r="Z359" s="260"/>
      <c r="AA359" s="260"/>
      <c r="AB359" s="260"/>
      <c r="AC359" s="260"/>
      <c r="AD359" s="260"/>
      <c r="AE359" s="260"/>
      <c r="AF359" s="260"/>
      <c r="AG359" s="260"/>
      <c r="AH359" s="260"/>
      <c r="AI359" s="260"/>
      <c r="AJ359" s="260"/>
      <c r="AK359" s="260"/>
      <c r="AL359" s="260"/>
      <c r="AM359" s="260"/>
      <c r="AN359" s="260"/>
      <c r="AO359" s="260"/>
      <c r="AP359" s="260"/>
      <c r="AQ359" s="260"/>
      <c r="AR359" s="260"/>
      <c r="AS359" s="260"/>
      <c r="AT359" s="260"/>
      <c r="AU359" s="260"/>
      <c r="AV359" s="260"/>
      <c r="AW359" s="260"/>
      <c r="AX359" s="260"/>
      <c r="AY359" s="260"/>
      <c r="AZ359" s="260"/>
      <c r="BA359" s="260"/>
      <c r="BB359" s="260"/>
      <c r="BC359" s="260"/>
      <c r="BD359" s="260"/>
      <c r="BE359" s="260"/>
      <c r="BF359" s="260"/>
      <c r="BG359" s="260"/>
      <c r="BH359" s="260"/>
      <c r="BI359" s="260"/>
      <c r="BJ359" s="260"/>
      <c r="BK359" s="260"/>
      <c r="BL359" s="260"/>
      <c r="BM359" s="260"/>
      <c r="BN359" s="260"/>
      <c r="BO359" s="260"/>
      <c r="BP359" s="260"/>
      <c r="BQ359" s="260"/>
      <c r="BR359" s="260"/>
      <c r="BS359" s="260"/>
      <c r="BT359" s="260"/>
      <c r="BU359" s="260"/>
      <c r="BV359" s="260"/>
      <c r="BW359" s="260"/>
      <c r="BX359" s="260"/>
      <c r="BY359" s="260"/>
      <c r="BZ359" s="260"/>
      <c r="CA359" s="260"/>
      <c r="CB359" s="260"/>
      <c r="CC359" s="260"/>
      <c r="CD359" s="260"/>
      <c r="CE359" s="260"/>
      <c r="CF359" s="260"/>
      <c r="CG359" s="260"/>
      <c r="CH359" s="260"/>
      <c r="CI359" s="260"/>
      <c r="CJ359" s="260"/>
      <c r="CK359" s="260"/>
      <c r="CL359" s="260"/>
    </row>
    <row r="360" spans="7:90" s="172" customFormat="1" ht="39.950000000000003" customHeight="1" x14ac:dyDescent="0.2">
      <c r="G360" s="173"/>
      <c r="K360" s="166"/>
      <c r="L360" s="166"/>
      <c r="T360" s="174"/>
      <c r="U360" s="168"/>
      <c r="V360" s="260"/>
      <c r="W360" s="260"/>
      <c r="X360" s="260"/>
      <c r="Y360" s="260"/>
      <c r="Z360" s="260"/>
      <c r="AA360" s="260"/>
      <c r="AB360" s="260"/>
      <c r="AC360" s="260"/>
      <c r="AD360" s="260"/>
      <c r="AE360" s="260"/>
      <c r="AF360" s="260"/>
      <c r="AG360" s="260"/>
      <c r="AH360" s="260"/>
      <c r="AI360" s="260"/>
      <c r="AJ360" s="260"/>
      <c r="AK360" s="260"/>
      <c r="AL360" s="260"/>
      <c r="AM360" s="260"/>
      <c r="AN360" s="260"/>
      <c r="AO360" s="260"/>
      <c r="AP360" s="260"/>
      <c r="AQ360" s="260"/>
      <c r="AR360" s="260"/>
      <c r="AS360" s="260"/>
      <c r="AT360" s="260"/>
      <c r="AU360" s="260"/>
      <c r="AV360" s="260"/>
      <c r="AW360" s="260"/>
      <c r="AX360" s="260"/>
      <c r="AY360" s="260"/>
      <c r="AZ360" s="260"/>
      <c r="BA360" s="260"/>
      <c r="BB360" s="260"/>
      <c r="BC360" s="260"/>
      <c r="BD360" s="260"/>
      <c r="BE360" s="260"/>
      <c r="BF360" s="260"/>
      <c r="BG360" s="260"/>
      <c r="BH360" s="260"/>
      <c r="BI360" s="260"/>
      <c r="BJ360" s="260"/>
      <c r="BK360" s="260"/>
      <c r="BL360" s="260"/>
      <c r="BM360" s="260"/>
      <c r="BN360" s="260"/>
      <c r="BO360" s="260"/>
      <c r="BP360" s="260"/>
      <c r="BQ360" s="260"/>
      <c r="BR360" s="260"/>
      <c r="BS360" s="260"/>
      <c r="BT360" s="260"/>
      <c r="BU360" s="260"/>
      <c r="BV360" s="260"/>
      <c r="BW360" s="260"/>
      <c r="BX360" s="260"/>
      <c r="BY360" s="260"/>
      <c r="BZ360" s="260"/>
      <c r="CA360" s="260"/>
      <c r="CB360" s="260"/>
      <c r="CC360" s="260"/>
      <c r="CD360" s="260"/>
      <c r="CE360" s="260"/>
      <c r="CF360" s="260"/>
      <c r="CG360" s="260"/>
      <c r="CH360" s="260"/>
      <c r="CI360" s="260"/>
      <c r="CJ360" s="260"/>
      <c r="CK360" s="260"/>
      <c r="CL360" s="260"/>
    </row>
    <row r="361" spans="7:90" s="172" customFormat="1" ht="39.950000000000003" customHeight="1" x14ac:dyDescent="0.2">
      <c r="G361" s="173"/>
      <c r="K361" s="166"/>
      <c r="L361" s="166"/>
      <c r="T361" s="174"/>
      <c r="U361" s="168"/>
      <c r="V361" s="260"/>
      <c r="W361" s="260"/>
      <c r="X361" s="260"/>
      <c r="Y361" s="260"/>
      <c r="Z361" s="260"/>
      <c r="AA361" s="260"/>
      <c r="AB361" s="260"/>
      <c r="AC361" s="260"/>
      <c r="AD361" s="260"/>
      <c r="AE361" s="260"/>
      <c r="AF361" s="260"/>
      <c r="AG361" s="260"/>
      <c r="AH361" s="260"/>
      <c r="AI361" s="260"/>
      <c r="AJ361" s="260"/>
      <c r="AK361" s="260"/>
      <c r="AL361" s="260"/>
      <c r="AM361" s="260"/>
      <c r="AN361" s="260"/>
      <c r="AO361" s="260"/>
      <c r="AP361" s="260"/>
      <c r="AQ361" s="260"/>
      <c r="AR361" s="260"/>
      <c r="AS361" s="260"/>
      <c r="AT361" s="260"/>
      <c r="AU361" s="260"/>
      <c r="AV361" s="260"/>
      <c r="AW361" s="260"/>
      <c r="AX361" s="260"/>
      <c r="AY361" s="260"/>
      <c r="AZ361" s="260"/>
      <c r="BA361" s="260"/>
      <c r="BB361" s="260"/>
      <c r="BC361" s="260"/>
      <c r="BD361" s="260"/>
      <c r="BE361" s="260"/>
      <c r="BF361" s="260"/>
      <c r="BG361" s="260"/>
      <c r="BH361" s="260"/>
      <c r="BI361" s="260"/>
      <c r="BJ361" s="260"/>
      <c r="BK361" s="260"/>
      <c r="BL361" s="260"/>
      <c r="BM361" s="260"/>
      <c r="BN361" s="260"/>
      <c r="BO361" s="260"/>
      <c r="BP361" s="260"/>
      <c r="BQ361" s="260"/>
      <c r="BR361" s="260"/>
      <c r="BS361" s="260"/>
      <c r="BT361" s="260"/>
      <c r="BU361" s="260"/>
      <c r="BV361" s="260"/>
      <c r="BW361" s="260"/>
      <c r="BX361" s="260"/>
      <c r="BY361" s="260"/>
      <c r="BZ361" s="260"/>
      <c r="CA361" s="260"/>
      <c r="CB361" s="260"/>
      <c r="CC361" s="260"/>
      <c r="CD361" s="260"/>
      <c r="CE361" s="260"/>
      <c r="CF361" s="260"/>
      <c r="CG361" s="260"/>
      <c r="CH361" s="260"/>
      <c r="CI361" s="260"/>
      <c r="CJ361" s="260"/>
      <c r="CK361" s="260"/>
      <c r="CL361" s="260"/>
    </row>
    <row r="362" spans="7:90" s="172" customFormat="1" ht="39.950000000000003" customHeight="1" x14ac:dyDescent="0.2">
      <c r="G362" s="173"/>
      <c r="K362" s="166"/>
      <c r="L362" s="166"/>
      <c r="T362" s="174"/>
      <c r="U362" s="168"/>
      <c r="V362" s="260"/>
      <c r="W362" s="260"/>
      <c r="X362" s="260"/>
      <c r="Y362" s="260"/>
      <c r="Z362" s="260"/>
      <c r="AA362" s="260"/>
      <c r="AB362" s="260"/>
      <c r="AC362" s="260"/>
      <c r="AD362" s="260"/>
      <c r="AE362" s="260"/>
      <c r="AF362" s="260"/>
      <c r="AG362" s="260"/>
      <c r="AH362" s="260"/>
      <c r="AI362" s="260"/>
      <c r="AJ362" s="260"/>
      <c r="AK362" s="260"/>
      <c r="AL362" s="260"/>
      <c r="AM362" s="260"/>
      <c r="AN362" s="260"/>
      <c r="AO362" s="260"/>
      <c r="AP362" s="260"/>
      <c r="AQ362" s="260"/>
      <c r="AR362" s="260"/>
      <c r="AS362" s="260"/>
      <c r="AT362" s="260"/>
      <c r="AU362" s="260"/>
      <c r="AV362" s="260"/>
      <c r="AW362" s="260"/>
      <c r="AX362" s="260"/>
      <c r="AY362" s="260"/>
      <c r="AZ362" s="260"/>
      <c r="BA362" s="260"/>
      <c r="BB362" s="260"/>
      <c r="BC362" s="260"/>
      <c r="BD362" s="260"/>
      <c r="BE362" s="260"/>
      <c r="BF362" s="260"/>
      <c r="BG362" s="260"/>
      <c r="BH362" s="260"/>
      <c r="BI362" s="260"/>
      <c r="BJ362" s="260"/>
      <c r="BK362" s="260"/>
      <c r="BL362" s="260"/>
      <c r="BM362" s="260"/>
      <c r="BN362" s="260"/>
      <c r="BO362" s="260"/>
      <c r="BP362" s="260"/>
      <c r="BQ362" s="260"/>
      <c r="BR362" s="260"/>
      <c r="BS362" s="260"/>
      <c r="BT362" s="260"/>
      <c r="BU362" s="260"/>
      <c r="BV362" s="260"/>
      <c r="BW362" s="260"/>
      <c r="BX362" s="260"/>
      <c r="BY362" s="260"/>
      <c r="BZ362" s="260"/>
      <c r="CA362" s="260"/>
      <c r="CB362" s="260"/>
      <c r="CC362" s="260"/>
      <c r="CD362" s="260"/>
      <c r="CE362" s="260"/>
      <c r="CF362" s="260"/>
      <c r="CG362" s="260"/>
      <c r="CH362" s="260"/>
      <c r="CI362" s="260"/>
      <c r="CJ362" s="260"/>
      <c r="CK362" s="260"/>
      <c r="CL362" s="260"/>
    </row>
    <row r="363" spans="7:90" s="172" customFormat="1" ht="39.950000000000003" customHeight="1" x14ac:dyDescent="0.2">
      <c r="G363" s="173"/>
      <c r="K363" s="166"/>
      <c r="L363" s="166"/>
      <c r="T363" s="174"/>
      <c r="U363" s="168"/>
      <c r="V363" s="260"/>
      <c r="W363" s="260"/>
      <c r="X363" s="260"/>
      <c r="Y363" s="260"/>
      <c r="Z363" s="260"/>
      <c r="AA363" s="260"/>
      <c r="AB363" s="260"/>
      <c r="AC363" s="260"/>
      <c r="AD363" s="260"/>
      <c r="AE363" s="260"/>
      <c r="AF363" s="260"/>
      <c r="AG363" s="260"/>
      <c r="AH363" s="260"/>
      <c r="AI363" s="260"/>
      <c r="AJ363" s="260"/>
      <c r="AK363" s="260"/>
      <c r="AL363" s="260"/>
      <c r="AM363" s="260"/>
      <c r="AN363" s="260"/>
      <c r="AO363" s="260"/>
      <c r="AP363" s="260"/>
      <c r="AQ363" s="260"/>
      <c r="AR363" s="260"/>
      <c r="AS363" s="260"/>
      <c r="AT363" s="260"/>
      <c r="AU363" s="260"/>
      <c r="AV363" s="260"/>
      <c r="AW363" s="260"/>
      <c r="AX363" s="260"/>
      <c r="AY363" s="260"/>
      <c r="AZ363" s="260"/>
      <c r="BA363" s="260"/>
      <c r="BB363" s="260"/>
      <c r="BC363" s="260"/>
      <c r="BD363" s="260"/>
      <c r="BE363" s="260"/>
      <c r="BF363" s="260"/>
      <c r="BG363" s="260"/>
      <c r="BH363" s="260"/>
      <c r="BI363" s="260"/>
      <c r="BJ363" s="260"/>
      <c r="BK363" s="260"/>
      <c r="BL363" s="260"/>
      <c r="BM363" s="260"/>
      <c r="BN363" s="260"/>
      <c r="BO363" s="260"/>
      <c r="BP363" s="260"/>
      <c r="BQ363" s="260"/>
      <c r="BR363" s="260"/>
      <c r="BS363" s="260"/>
      <c r="BT363" s="260"/>
      <c r="BU363" s="260"/>
      <c r="BV363" s="260"/>
      <c r="BW363" s="260"/>
      <c r="BX363" s="260"/>
      <c r="BY363" s="260"/>
      <c r="BZ363" s="260"/>
      <c r="CA363" s="260"/>
      <c r="CB363" s="260"/>
      <c r="CC363" s="260"/>
      <c r="CD363" s="260"/>
      <c r="CE363" s="260"/>
      <c r="CF363" s="260"/>
      <c r="CG363" s="260"/>
      <c r="CH363" s="260"/>
      <c r="CI363" s="260"/>
      <c r="CJ363" s="260"/>
      <c r="CK363" s="260"/>
      <c r="CL363" s="260"/>
    </row>
    <row r="364" spans="7:90" s="172" customFormat="1" ht="39.950000000000003" customHeight="1" x14ac:dyDescent="0.2">
      <c r="G364" s="173"/>
      <c r="K364" s="166"/>
      <c r="L364" s="166"/>
      <c r="T364" s="174"/>
      <c r="U364" s="168"/>
      <c r="V364" s="260"/>
      <c r="W364" s="260"/>
      <c r="X364" s="260"/>
      <c r="Y364" s="260"/>
      <c r="Z364" s="260"/>
      <c r="AA364" s="260"/>
      <c r="AB364" s="260"/>
      <c r="AC364" s="260"/>
      <c r="AD364" s="260"/>
      <c r="AE364" s="260"/>
      <c r="AF364" s="260"/>
      <c r="AG364" s="260"/>
      <c r="AH364" s="260"/>
      <c r="AI364" s="260"/>
      <c r="AJ364" s="260"/>
      <c r="AK364" s="260"/>
      <c r="AL364" s="260"/>
      <c r="AM364" s="260"/>
      <c r="AN364" s="260"/>
      <c r="AO364" s="260"/>
      <c r="AP364" s="260"/>
      <c r="AQ364" s="260"/>
      <c r="AR364" s="260"/>
      <c r="AS364" s="260"/>
      <c r="AT364" s="260"/>
      <c r="AU364" s="260"/>
      <c r="AV364" s="260"/>
      <c r="AW364" s="260"/>
      <c r="AX364" s="260"/>
      <c r="AY364" s="260"/>
      <c r="AZ364" s="260"/>
      <c r="BA364" s="260"/>
      <c r="BB364" s="260"/>
      <c r="BC364" s="260"/>
      <c r="BD364" s="260"/>
      <c r="BE364" s="260"/>
      <c r="BF364" s="260"/>
      <c r="BG364" s="260"/>
      <c r="BH364" s="260"/>
      <c r="BI364" s="260"/>
      <c r="BJ364" s="260"/>
      <c r="BK364" s="260"/>
      <c r="BL364" s="260"/>
      <c r="BM364" s="260"/>
      <c r="BN364" s="260"/>
      <c r="BO364" s="260"/>
      <c r="BP364" s="260"/>
      <c r="BQ364" s="260"/>
      <c r="BR364" s="260"/>
      <c r="BS364" s="260"/>
      <c r="BT364" s="260"/>
      <c r="BU364" s="260"/>
      <c r="BV364" s="260"/>
      <c r="BW364" s="260"/>
      <c r="BX364" s="260"/>
      <c r="BY364" s="260"/>
      <c r="BZ364" s="260"/>
      <c r="CA364" s="260"/>
      <c r="CB364" s="260"/>
      <c r="CC364" s="260"/>
      <c r="CD364" s="260"/>
      <c r="CE364" s="260"/>
      <c r="CF364" s="260"/>
      <c r="CG364" s="260"/>
      <c r="CH364" s="260"/>
      <c r="CI364" s="260"/>
      <c r="CJ364" s="260"/>
      <c r="CK364" s="260"/>
      <c r="CL364" s="260"/>
    </row>
    <row r="365" spans="7:90" s="172" customFormat="1" ht="39.950000000000003" customHeight="1" x14ac:dyDescent="0.2">
      <c r="G365" s="173"/>
      <c r="K365" s="166"/>
      <c r="L365" s="166"/>
      <c r="T365" s="174"/>
      <c r="U365" s="168"/>
      <c r="V365" s="260"/>
      <c r="W365" s="260"/>
      <c r="X365" s="260"/>
      <c r="Y365" s="260"/>
      <c r="Z365" s="260"/>
      <c r="AA365" s="260"/>
      <c r="AB365" s="260"/>
      <c r="AC365" s="260"/>
      <c r="AD365" s="260"/>
      <c r="AE365" s="260"/>
      <c r="AF365" s="260"/>
      <c r="AG365" s="260"/>
      <c r="AH365" s="260"/>
      <c r="AI365" s="260"/>
      <c r="AJ365" s="260"/>
      <c r="AK365" s="260"/>
      <c r="AL365" s="260"/>
      <c r="AM365" s="260"/>
      <c r="AN365" s="260"/>
      <c r="AO365" s="260"/>
      <c r="AP365" s="260"/>
      <c r="AQ365" s="260"/>
      <c r="AR365" s="260"/>
      <c r="AS365" s="260"/>
      <c r="AT365" s="260"/>
      <c r="AU365" s="260"/>
      <c r="AV365" s="260"/>
      <c r="AW365" s="260"/>
      <c r="AX365" s="260"/>
      <c r="AY365" s="260"/>
      <c r="AZ365" s="260"/>
      <c r="BA365" s="260"/>
      <c r="BB365" s="260"/>
      <c r="BC365" s="260"/>
      <c r="BD365" s="260"/>
      <c r="BE365" s="260"/>
      <c r="BF365" s="260"/>
      <c r="BG365" s="260"/>
      <c r="BH365" s="260"/>
      <c r="BI365" s="260"/>
      <c r="BJ365" s="260"/>
      <c r="BK365" s="260"/>
      <c r="BL365" s="260"/>
      <c r="BM365" s="260"/>
      <c r="BN365" s="260"/>
      <c r="BO365" s="260"/>
      <c r="BP365" s="260"/>
      <c r="BQ365" s="260"/>
      <c r="BR365" s="260"/>
      <c r="BS365" s="260"/>
      <c r="BT365" s="260"/>
      <c r="BU365" s="260"/>
      <c r="BV365" s="260"/>
      <c r="BW365" s="260"/>
      <c r="BX365" s="260"/>
      <c r="BY365" s="260"/>
      <c r="BZ365" s="260"/>
      <c r="CA365" s="260"/>
      <c r="CB365" s="260"/>
      <c r="CC365" s="260"/>
      <c r="CD365" s="260"/>
      <c r="CE365" s="260"/>
      <c r="CF365" s="260"/>
      <c r="CG365" s="260"/>
      <c r="CH365" s="260"/>
      <c r="CI365" s="260"/>
      <c r="CJ365" s="260"/>
      <c r="CK365" s="260"/>
      <c r="CL365" s="260"/>
    </row>
    <row r="366" spans="7:90" s="172" customFormat="1" ht="39.950000000000003" customHeight="1" x14ac:dyDescent="0.2">
      <c r="G366" s="173"/>
      <c r="K366" s="166"/>
      <c r="L366" s="166"/>
      <c r="T366" s="174"/>
      <c r="U366" s="168"/>
      <c r="V366" s="260"/>
      <c r="W366" s="260"/>
      <c r="X366" s="260"/>
      <c r="Y366" s="260"/>
      <c r="Z366" s="260"/>
      <c r="AA366" s="260"/>
      <c r="AB366" s="260"/>
      <c r="AC366" s="260"/>
      <c r="AD366" s="260"/>
      <c r="AE366" s="260"/>
      <c r="AF366" s="260"/>
      <c r="AG366" s="260"/>
      <c r="AH366" s="260"/>
      <c r="AI366" s="260"/>
      <c r="AJ366" s="260"/>
      <c r="AK366" s="260"/>
      <c r="AL366" s="260"/>
      <c r="AM366" s="260"/>
      <c r="AN366" s="260"/>
      <c r="AO366" s="260"/>
      <c r="AP366" s="260"/>
      <c r="AQ366" s="260"/>
      <c r="AR366" s="260"/>
      <c r="AS366" s="260"/>
      <c r="AT366" s="260"/>
      <c r="AU366" s="260"/>
      <c r="AV366" s="260"/>
      <c r="AW366" s="260"/>
      <c r="AX366" s="260"/>
      <c r="AY366" s="260"/>
      <c r="AZ366" s="260"/>
      <c r="BA366" s="260"/>
      <c r="BB366" s="260"/>
      <c r="BC366" s="260"/>
      <c r="BD366" s="260"/>
      <c r="BE366" s="260"/>
      <c r="BF366" s="260"/>
      <c r="BG366" s="260"/>
      <c r="BH366" s="260"/>
      <c r="BI366" s="260"/>
      <c r="BJ366" s="260"/>
      <c r="BK366" s="260"/>
      <c r="BL366" s="260"/>
      <c r="BM366" s="260"/>
      <c r="BN366" s="260"/>
      <c r="BO366" s="260"/>
      <c r="BP366" s="260"/>
      <c r="BQ366" s="260"/>
      <c r="BR366" s="260"/>
      <c r="BS366" s="260"/>
      <c r="BT366" s="260"/>
      <c r="BU366" s="260"/>
      <c r="BV366" s="260"/>
      <c r="BW366" s="260"/>
      <c r="BX366" s="260"/>
      <c r="BY366" s="260"/>
      <c r="BZ366" s="260"/>
      <c r="CA366" s="260"/>
      <c r="CB366" s="260"/>
      <c r="CC366" s="260"/>
      <c r="CD366" s="260"/>
      <c r="CE366" s="260"/>
      <c r="CF366" s="260"/>
      <c r="CG366" s="260"/>
      <c r="CH366" s="260"/>
      <c r="CI366" s="260"/>
      <c r="CJ366" s="260"/>
      <c r="CK366" s="260"/>
      <c r="CL366" s="260"/>
    </row>
    <row r="367" spans="7:90" s="172" customFormat="1" ht="39.950000000000003" customHeight="1" x14ac:dyDescent="0.2">
      <c r="G367" s="173"/>
      <c r="K367" s="166"/>
      <c r="L367" s="166"/>
      <c r="T367" s="174"/>
      <c r="U367" s="168"/>
      <c r="V367" s="260"/>
      <c r="W367" s="260"/>
      <c r="X367" s="260"/>
      <c r="Y367" s="260"/>
      <c r="Z367" s="260"/>
      <c r="AA367" s="260"/>
      <c r="AB367" s="260"/>
      <c r="AC367" s="260"/>
      <c r="AD367" s="260"/>
      <c r="AE367" s="260"/>
      <c r="AF367" s="260"/>
      <c r="AG367" s="260"/>
      <c r="AH367" s="260"/>
      <c r="AI367" s="260"/>
      <c r="AJ367" s="260"/>
      <c r="AK367" s="260"/>
      <c r="AL367" s="260"/>
      <c r="AM367" s="260"/>
      <c r="AN367" s="260"/>
      <c r="AO367" s="260"/>
      <c r="AP367" s="260"/>
      <c r="AQ367" s="260"/>
      <c r="AR367" s="260"/>
      <c r="AS367" s="260"/>
      <c r="AT367" s="260"/>
      <c r="AU367" s="260"/>
      <c r="AV367" s="260"/>
      <c r="AW367" s="260"/>
      <c r="AX367" s="260"/>
      <c r="AY367" s="260"/>
      <c r="AZ367" s="260"/>
      <c r="BA367" s="260"/>
      <c r="BB367" s="260"/>
      <c r="BC367" s="260"/>
      <c r="BD367" s="260"/>
      <c r="BE367" s="260"/>
      <c r="BF367" s="260"/>
      <c r="BG367" s="260"/>
      <c r="BH367" s="260"/>
      <c r="BI367" s="260"/>
      <c r="BJ367" s="260"/>
      <c r="BK367" s="260"/>
      <c r="BL367" s="260"/>
      <c r="BM367" s="260"/>
      <c r="BN367" s="260"/>
      <c r="BO367" s="260"/>
      <c r="BP367" s="260"/>
      <c r="BQ367" s="260"/>
      <c r="BR367" s="260"/>
      <c r="BS367" s="260"/>
      <c r="BT367" s="260"/>
      <c r="BU367" s="260"/>
      <c r="BV367" s="260"/>
      <c r="BW367" s="260"/>
      <c r="BX367" s="260"/>
      <c r="BY367" s="260"/>
      <c r="BZ367" s="260"/>
      <c r="CA367" s="260"/>
      <c r="CB367" s="260"/>
      <c r="CC367" s="260"/>
      <c r="CD367" s="260"/>
      <c r="CE367" s="260"/>
      <c r="CF367" s="260"/>
      <c r="CG367" s="260"/>
      <c r="CH367" s="260"/>
      <c r="CI367" s="260"/>
      <c r="CJ367" s="260"/>
      <c r="CK367" s="260"/>
      <c r="CL367" s="260"/>
    </row>
    <row r="368" spans="7:90" s="172" customFormat="1" ht="39.950000000000003" customHeight="1" x14ac:dyDescent="0.2">
      <c r="G368" s="173"/>
      <c r="K368" s="166"/>
      <c r="L368" s="166"/>
      <c r="T368" s="174"/>
      <c r="U368" s="168"/>
      <c r="V368" s="260"/>
      <c r="W368" s="260"/>
      <c r="X368" s="260"/>
      <c r="Y368" s="260"/>
      <c r="Z368" s="260"/>
      <c r="AA368" s="260"/>
      <c r="AB368" s="260"/>
      <c r="AC368" s="260"/>
      <c r="AD368" s="260"/>
      <c r="AE368" s="260"/>
      <c r="AF368" s="260"/>
      <c r="AG368" s="260"/>
      <c r="AH368" s="260"/>
      <c r="AI368" s="260"/>
      <c r="AJ368" s="260"/>
      <c r="AK368" s="260"/>
      <c r="AL368" s="260"/>
      <c r="AM368" s="260"/>
      <c r="AN368" s="260"/>
      <c r="AO368" s="260"/>
      <c r="AP368" s="260"/>
      <c r="AQ368" s="260"/>
      <c r="AR368" s="260"/>
      <c r="AS368" s="260"/>
      <c r="AT368" s="260"/>
      <c r="AU368" s="260"/>
      <c r="AV368" s="260"/>
      <c r="AW368" s="260"/>
      <c r="AX368" s="260"/>
      <c r="AY368" s="260"/>
      <c r="AZ368" s="260"/>
      <c r="BA368" s="260"/>
      <c r="BB368" s="260"/>
      <c r="BC368" s="260"/>
      <c r="BD368" s="260"/>
      <c r="BE368" s="260"/>
      <c r="BF368" s="260"/>
      <c r="BG368" s="260"/>
      <c r="BH368" s="260"/>
      <c r="BI368" s="260"/>
      <c r="BJ368" s="260"/>
      <c r="BK368" s="260"/>
      <c r="BL368" s="260"/>
      <c r="BM368" s="260"/>
      <c r="BN368" s="260"/>
      <c r="BO368" s="260"/>
      <c r="BP368" s="260"/>
      <c r="BQ368" s="260"/>
      <c r="BR368" s="260"/>
      <c r="BS368" s="260"/>
      <c r="BT368" s="260"/>
      <c r="BU368" s="260"/>
      <c r="BV368" s="260"/>
      <c r="BW368" s="260"/>
      <c r="BX368" s="260"/>
      <c r="BY368" s="260"/>
      <c r="BZ368" s="260"/>
      <c r="CA368" s="260"/>
      <c r="CB368" s="260"/>
      <c r="CC368" s="260"/>
      <c r="CD368" s="260"/>
      <c r="CE368" s="260"/>
      <c r="CF368" s="260"/>
      <c r="CG368" s="260"/>
      <c r="CH368" s="260"/>
      <c r="CI368" s="260"/>
      <c r="CJ368" s="260"/>
      <c r="CK368" s="260"/>
      <c r="CL368" s="260"/>
    </row>
    <row r="369" spans="7:90" s="172" customFormat="1" ht="39.950000000000003" customHeight="1" x14ac:dyDescent="0.2">
      <c r="G369" s="173"/>
      <c r="K369" s="166"/>
      <c r="L369" s="166"/>
      <c r="T369" s="174"/>
      <c r="U369" s="168"/>
      <c r="V369" s="260"/>
      <c r="W369" s="260"/>
      <c r="X369" s="260"/>
      <c r="Y369" s="260"/>
      <c r="Z369" s="260"/>
      <c r="AA369" s="260"/>
      <c r="AB369" s="260"/>
      <c r="AC369" s="260"/>
      <c r="AD369" s="260"/>
      <c r="AE369" s="260"/>
      <c r="AF369" s="260"/>
      <c r="AG369" s="260"/>
      <c r="AH369" s="260"/>
      <c r="AI369" s="260"/>
      <c r="AJ369" s="260"/>
      <c r="AK369" s="260"/>
      <c r="AL369" s="260"/>
      <c r="AM369" s="260"/>
      <c r="AN369" s="260"/>
      <c r="AO369" s="260"/>
      <c r="AP369" s="260"/>
      <c r="AQ369" s="260"/>
      <c r="AR369" s="260"/>
      <c r="AS369" s="260"/>
      <c r="AT369" s="260"/>
      <c r="AU369" s="260"/>
      <c r="AV369" s="260"/>
      <c r="AW369" s="260"/>
      <c r="AX369" s="260"/>
      <c r="AY369" s="260"/>
      <c r="AZ369" s="260"/>
      <c r="BA369" s="260"/>
      <c r="BB369" s="260"/>
      <c r="BC369" s="260"/>
      <c r="BD369" s="260"/>
      <c r="BE369" s="260"/>
      <c r="BF369" s="260"/>
      <c r="BG369" s="260"/>
      <c r="BH369" s="260"/>
      <c r="BI369" s="260"/>
      <c r="BJ369" s="260"/>
      <c r="BK369" s="260"/>
      <c r="BL369" s="260"/>
      <c r="BM369" s="260"/>
      <c r="BN369" s="260"/>
      <c r="BO369" s="260"/>
      <c r="BP369" s="260"/>
      <c r="BQ369" s="260"/>
      <c r="BR369" s="260"/>
      <c r="BS369" s="260"/>
      <c r="BT369" s="260"/>
      <c r="BU369" s="260"/>
      <c r="BV369" s="260"/>
      <c r="BW369" s="260"/>
      <c r="BX369" s="260"/>
      <c r="BY369" s="260"/>
      <c r="BZ369" s="260"/>
      <c r="CA369" s="260"/>
      <c r="CB369" s="260"/>
      <c r="CC369" s="260"/>
      <c r="CD369" s="260"/>
      <c r="CE369" s="260"/>
      <c r="CF369" s="260"/>
      <c r="CG369" s="260"/>
      <c r="CH369" s="260"/>
      <c r="CI369" s="260"/>
      <c r="CJ369" s="260"/>
      <c r="CK369" s="260"/>
      <c r="CL369" s="260"/>
    </row>
    <row r="370" spans="7:90" s="172" customFormat="1" ht="39.950000000000003" customHeight="1" x14ac:dyDescent="0.2">
      <c r="G370" s="173"/>
      <c r="K370" s="166"/>
      <c r="L370" s="166"/>
      <c r="T370" s="174"/>
      <c r="U370" s="168"/>
      <c r="V370" s="260"/>
      <c r="W370" s="260"/>
      <c r="X370" s="260"/>
      <c r="Y370" s="260"/>
      <c r="Z370" s="260"/>
      <c r="AA370" s="260"/>
      <c r="AB370" s="260"/>
      <c r="AC370" s="260"/>
      <c r="AD370" s="260"/>
      <c r="AE370" s="260"/>
      <c r="AF370" s="260"/>
      <c r="AG370" s="260"/>
      <c r="AH370" s="260"/>
      <c r="AI370" s="260"/>
      <c r="AJ370" s="260"/>
      <c r="AK370" s="260"/>
      <c r="AL370" s="260"/>
      <c r="AM370" s="260"/>
      <c r="AN370" s="260"/>
      <c r="AO370" s="260"/>
      <c r="AP370" s="260"/>
      <c r="AQ370" s="260"/>
      <c r="AR370" s="260"/>
      <c r="AS370" s="260"/>
      <c r="AT370" s="260"/>
      <c r="AU370" s="260"/>
      <c r="AV370" s="260"/>
      <c r="AW370" s="260"/>
      <c r="AX370" s="260"/>
      <c r="AY370" s="260"/>
      <c r="AZ370" s="260"/>
      <c r="BA370" s="260"/>
      <c r="BB370" s="260"/>
      <c r="BC370" s="260"/>
      <c r="BD370" s="260"/>
      <c r="BE370" s="260"/>
      <c r="BF370" s="260"/>
      <c r="BG370" s="260"/>
      <c r="BH370" s="260"/>
      <c r="BI370" s="260"/>
      <c r="BJ370" s="260"/>
      <c r="BK370" s="260"/>
      <c r="BL370" s="260"/>
      <c r="BM370" s="260"/>
      <c r="BN370" s="260"/>
      <c r="BO370" s="260"/>
      <c r="BP370" s="260"/>
      <c r="BQ370" s="260"/>
      <c r="BR370" s="260"/>
      <c r="BS370" s="260"/>
      <c r="BT370" s="260"/>
      <c r="BU370" s="260"/>
      <c r="BV370" s="260"/>
      <c r="BW370" s="260"/>
      <c r="BX370" s="260"/>
      <c r="BY370" s="260"/>
      <c r="BZ370" s="260"/>
      <c r="CA370" s="260"/>
      <c r="CB370" s="260"/>
      <c r="CC370" s="260"/>
      <c r="CD370" s="260"/>
      <c r="CE370" s="260"/>
      <c r="CF370" s="260"/>
      <c r="CG370" s="260"/>
      <c r="CH370" s="260"/>
      <c r="CI370" s="260"/>
      <c r="CJ370" s="260"/>
      <c r="CK370" s="260"/>
      <c r="CL370" s="260"/>
    </row>
    <row r="371" spans="7:90" s="172" customFormat="1" ht="39.950000000000003" customHeight="1" x14ac:dyDescent="0.2">
      <c r="G371" s="173"/>
      <c r="K371" s="166"/>
      <c r="L371" s="166"/>
      <c r="T371" s="174"/>
      <c r="U371" s="168"/>
      <c r="V371" s="260"/>
      <c r="W371" s="260"/>
      <c r="X371" s="260"/>
      <c r="Y371" s="260"/>
      <c r="Z371" s="260"/>
      <c r="AA371" s="260"/>
      <c r="AB371" s="260"/>
      <c r="AC371" s="260"/>
      <c r="AD371" s="260"/>
      <c r="AE371" s="260"/>
      <c r="AF371" s="260"/>
      <c r="AG371" s="260"/>
      <c r="AH371" s="260"/>
      <c r="AI371" s="260"/>
      <c r="AJ371" s="260"/>
      <c r="AK371" s="260"/>
      <c r="AL371" s="260"/>
      <c r="AM371" s="260"/>
      <c r="AN371" s="260"/>
      <c r="AO371" s="260"/>
      <c r="AP371" s="260"/>
      <c r="AQ371" s="260"/>
      <c r="AR371" s="260"/>
      <c r="AS371" s="260"/>
      <c r="AT371" s="260"/>
      <c r="AU371" s="260"/>
      <c r="AV371" s="260"/>
      <c r="AW371" s="260"/>
      <c r="AX371" s="260"/>
      <c r="AY371" s="260"/>
      <c r="AZ371" s="260"/>
      <c r="BA371" s="260"/>
      <c r="BB371" s="260"/>
      <c r="BC371" s="260"/>
      <c r="BD371" s="260"/>
      <c r="BE371" s="260"/>
      <c r="BF371" s="260"/>
      <c r="BG371" s="260"/>
      <c r="BH371" s="260"/>
      <c r="BI371" s="260"/>
      <c r="BJ371" s="260"/>
      <c r="BK371" s="260"/>
      <c r="BL371" s="260"/>
      <c r="BM371" s="260"/>
      <c r="BN371" s="260"/>
      <c r="BO371" s="260"/>
      <c r="BP371" s="260"/>
      <c r="BQ371" s="260"/>
      <c r="BR371" s="260"/>
      <c r="BS371" s="260"/>
      <c r="BT371" s="260"/>
      <c r="BU371" s="260"/>
      <c r="BV371" s="260"/>
      <c r="BW371" s="260"/>
      <c r="BX371" s="260"/>
      <c r="BY371" s="260"/>
      <c r="BZ371" s="260"/>
      <c r="CA371" s="260"/>
      <c r="CB371" s="260"/>
      <c r="CC371" s="260"/>
      <c r="CD371" s="260"/>
      <c r="CE371" s="260"/>
      <c r="CF371" s="260"/>
      <c r="CG371" s="260"/>
      <c r="CH371" s="260"/>
      <c r="CI371" s="260"/>
      <c r="CJ371" s="260"/>
      <c r="CK371" s="260"/>
      <c r="CL371" s="260"/>
    </row>
    <row r="372" spans="7:90" s="172" customFormat="1" ht="39.950000000000003" customHeight="1" x14ac:dyDescent="0.2">
      <c r="G372" s="173"/>
      <c r="K372" s="166"/>
      <c r="L372" s="166"/>
      <c r="T372" s="174"/>
      <c r="U372" s="168"/>
      <c r="V372" s="260"/>
      <c r="W372" s="260"/>
      <c r="X372" s="260"/>
      <c r="Y372" s="260"/>
      <c r="Z372" s="260"/>
      <c r="AA372" s="260"/>
      <c r="AB372" s="260"/>
      <c r="AC372" s="260"/>
      <c r="AD372" s="260"/>
      <c r="AE372" s="260"/>
      <c r="AF372" s="260"/>
      <c r="AG372" s="260"/>
      <c r="AH372" s="260"/>
      <c r="AI372" s="260"/>
      <c r="AJ372" s="260"/>
      <c r="AK372" s="260"/>
      <c r="AL372" s="260"/>
      <c r="AM372" s="260"/>
      <c r="AN372" s="260"/>
      <c r="AO372" s="260"/>
      <c r="AP372" s="260"/>
      <c r="AQ372" s="260"/>
      <c r="AR372" s="260"/>
      <c r="AS372" s="260"/>
      <c r="AT372" s="260"/>
      <c r="AU372" s="260"/>
      <c r="AV372" s="260"/>
      <c r="AW372" s="260"/>
      <c r="AX372" s="260"/>
      <c r="AY372" s="260"/>
      <c r="AZ372" s="260"/>
      <c r="BA372" s="260"/>
      <c r="BB372" s="260"/>
      <c r="BC372" s="260"/>
      <c r="BD372" s="260"/>
      <c r="BE372" s="260"/>
      <c r="BF372" s="260"/>
      <c r="BG372" s="260"/>
      <c r="BH372" s="260"/>
      <c r="BI372" s="260"/>
      <c r="BJ372" s="260"/>
      <c r="BK372" s="260"/>
      <c r="BL372" s="260"/>
      <c r="BM372" s="260"/>
      <c r="BN372" s="260"/>
      <c r="BO372" s="260"/>
      <c r="BP372" s="260"/>
      <c r="BQ372" s="260"/>
      <c r="BR372" s="260"/>
      <c r="BS372" s="260"/>
      <c r="BT372" s="260"/>
      <c r="BU372" s="260"/>
      <c r="BV372" s="260"/>
      <c r="BW372" s="260"/>
      <c r="BX372" s="260"/>
      <c r="BY372" s="260"/>
      <c r="BZ372" s="260"/>
      <c r="CA372" s="260"/>
      <c r="CB372" s="260"/>
      <c r="CC372" s="260"/>
      <c r="CD372" s="260"/>
      <c r="CE372" s="260"/>
      <c r="CF372" s="260"/>
      <c r="CG372" s="260"/>
      <c r="CH372" s="260"/>
      <c r="CI372" s="260"/>
      <c r="CJ372" s="260"/>
      <c r="CK372" s="260"/>
      <c r="CL372" s="260"/>
    </row>
    <row r="373" spans="7:90" s="172" customFormat="1" ht="39.950000000000003" customHeight="1" x14ac:dyDescent="0.2">
      <c r="G373" s="173"/>
      <c r="K373" s="166"/>
      <c r="L373" s="166"/>
      <c r="T373" s="174"/>
      <c r="U373" s="168"/>
      <c r="V373" s="260"/>
      <c r="W373" s="260"/>
      <c r="X373" s="260"/>
      <c r="Y373" s="260"/>
      <c r="Z373" s="260"/>
      <c r="AA373" s="260"/>
      <c r="AB373" s="260"/>
      <c r="AC373" s="260"/>
      <c r="AD373" s="260"/>
      <c r="AE373" s="260"/>
      <c r="AF373" s="260"/>
      <c r="AG373" s="260"/>
      <c r="AH373" s="260"/>
      <c r="AI373" s="260"/>
      <c r="AJ373" s="260"/>
      <c r="AK373" s="260"/>
      <c r="AL373" s="260"/>
      <c r="AM373" s="260"/>
      <c r="AN373" s="260"/>
      <c r="AO373" s="260"/>
      <c r="AP373" s="260"/>
      <c r="AQ373" s="260"/>
      <c r="AR373" s="260"/>
      <c r="AS373" s="260"/>
      <c r="AT373" s="260"/>
      <c r="AU373" s="260"/>
      <c r="AV373" s="260"/>
      <c r="AW373" s="260"/>
      <c r="AX373" s="260"/>
      <c r="AY373" s="260"/>
      <c r="AZ373" s="260"/>
      <c r="BA373" s="260"/>
      <c r="BB373" s="260"/>
      <c r="BC373" s="260"/>
      <c r="BD373" s="260"/>
      <c r="BE373" s="260"/>
      <c r="BF373" s="260"/>
      <c r="BG373" s="260"/>
      <c r="BH373" s="260"/>
      <c r="BI373" s="260"/>
      <c r="BJ373" s="260"/>
      <c r="BK373" s="260"/>
      <c r="BL373" s="260"/>
      <c r="BM373" s="260"/>
      <c r="BN373" s="260"/>
      <c r="BO373" s="260"/>
      <c r="BP373" s="260"/>
      <c r="BQ373" s="260"/>
      <c r="BR373" s="260"/>
      <c r="BS373" s="260"/>
      <c r="BT373" s="260"/>
      <c r="BU373" s="260"/>
      <c r="BV373" s="260"/>
      <c r="BW373" s="260"/>
      <c r="BX373" s="260"/>
      <c r="BY373" s="260"/>
      <c r="BZ373" s="260"/>
      <c r="CA373" s="260"/>
      <c r="CB373" s="260"/>
      <c r="CC373" s="260"/>
      <c r="CD373" s="260"/>
      <c r="CE373" s="260"/>
      <c r="CF373" s="260"/>
      <c r="CG373" s="260"/>
      <c r="CH373" s="260"/>
      <c r="CI373" s="260"/>
      <c r="CJ373" s="260"/>
      <c r="CK373" s="260"/>
      <c r="CL373" s="260"/>
    </row>
    <row r="374" spans="7:90" s="172" customFormat="1" ht="39.950000000000003" customHeight="1" x14ac:dyDescent="0.2">
      <c r="G374" s="173"/>
      <c r="K374" s="166"/>
      <c r="L374" s="166"/>
      <c r="T374" s="174"/>
      <c r="U374" s="168"/>
      <c r="V374" s="260"/>
      <c r="W374" s="260"/>
      <c r="X374" s="260"/>
      <c r="Y374" s="260"/>
      <c r="Z374" s="260"/>
      <c r="AA374" s="260"/>
      <c r="AB374" s="260"/>
      <c r="AC374" s="260"/>
      <c r="AD374" s="260"/>
      <c r="AE374" s="260"/>
      <c r="AF374" s="260"/>
      <c r="AG374" s="260"/>
      <c r="AH374" s="260"/>
      <c r="AI374" s="260"/>
      <c r="AJ374" s="260"/>
      <c r="AK374" s="260"/>
      <c r="AL374" s="260"/>
      <c r="AM374" s="260"/>
      <c r="AN374" s="260"/>
      <c r="AO374" s="260"/>
      <c r="AP374" s="260"/>
      <c r="AQ374" s="260"/>
      <c r="AR374" s="260"/>
      <c r="AS374" s="260"/>
      <c r="AT374" s="260"/>
      <c r="AU374" s="260"/>
      <c r="AV374" s="260"/>
      <c r="AW374" s="260"/>
      <c r="AX374" s="260"/>
      <c r="AY374" s="260"/>
      <c r="AZ374" s="260"/>
      <c r="BA374" s="260"/>
      <c r="BB374" s="260"/>
      <c r="BC374" s="260"/>
      <c r="BD374" s="260"/>
      <c r="BE374" s="260"/>
      <c r="BF374" s="260"/>
      <c r="BG374" s="260"/>
      <c r="BH374" s="260"/>
      <c r="BI374" s="260"/>
      <c r="BJ374" s="260"/>
      <c r="BK374" s="260"/>
      <c r="BL374" s="260"/>
      <c r="BM374" s="260"/>
      <c r="BN374" s="260"/>
      <c r="BO374" s="260"/>
      <c r="BP374" s="260"/>
      <c r="BQ374" s="260"/>
      <c r="BR374" s="260"/>
      <c r="BS374" s="260"/>
      <c r="BT374" s="260"/>
      <c r="BU374" s="260"/>
      <c r="BV374" s="260"/>
      <c r="BW374" s="260"/>
      <c r="BX374" s="260"/>
      <c r="BY374" s="260"/>
      <c r="BZ374" s="260"/>
      <c r="CA374" s="260"/>
      <c r="CB374" s="260"/>
      <c r="CC374" s="260"/>
      <c r="CD374" s="260"/>
      <c r="CE374" s="260"/>
      <c r="CF374" s="260"/>
      <c r="CG374" s="260"/>
      <c r="CH374" s="260"/>
      <c r="CI374" s="260"/>
      <c r="CJ374" s="260"/>
      <c r="CK374" s="260"/>
      <c r="CL374" s="260"/>
    </row>
    <row r="375" spans="7:90" s="172" customFormat="1" ht="39.950000000000003" customHeight="1" x14ac:dyDescent="0.2">
      <c r="G375" s="173"/>
      <c r="K375" s="166"/>
      <c r="L375" s="166"/>
      <c r="T375" s="174"/>
      <c r="U375" s="168"/>
      <c r="V375" s="260"/>
      <c r="W375" s="260"/>
      <c r="X375" s="260"/>
      <c r="Y375" s="260"/>
      <c r="Z375" s="260"/>
      <c r="AA375" s="260"/>
      <c r="AB375" s="260"/>
      <c r="AC375" s="260"/>
      <c r="AD375" s="260"/>
      <c r="AE375" s="260"/>
      <c r="AF375" s="260"/>
      <c r="AG375" s="260"/>
      <c r="AH375" s="260"/>
      <c r="AI375" s="260"/>
      <c r="AJ375" s="260"/>
      <c r="AK375" s="260"/>
      <c r="AL375" s="260"/>
      <c r="AM375" s="260"/>
      <c r="AN375" s="260"/>
      <c r="AO375" s="260"/>
      <c r="AP375" s="260"/>
      <c r="AQ375" s="260"/>
      <c r="AR375" s="260"/>
      <c r="AS375" s="260"/>
      <c r="AT375" s="260"/>
      <c r="AU375" s="260"/>
      <c r="AV375" s="260"/>
      <c r="AW375" s="260"/>
      <c r="AX375" s="260"/>
      <c r="AY375" s="260"/>
      <c r="AZ375" s="260"/>
      <c r="BA375" s="260"/>
      <c r="BB375" s="260"/>
      <c r="BC375" s="260"/>
      <c r="BD375" s="260"/>
      <c r="BE375" s="260"/>
      <c r="BF375" s="260"/>
      <c r="BG375" s="260"/>
      <c r="BH375" s="260"/>
      <c r="BI375" s="260"/>
      <c r="BJ375" s="260"/>
      <c r="BK375" s="260"/>
      <c r="BL375" s="260"/>
      <c r="BM375" s="260"/>
      <c r="BN375" s="260"/>
      <c r="BO375" s="260"/>
      <c r="BP375" s="260"/>
      <c r="BQ375" s="260"/>
      <c r="BR375" s="260"/>
      <c r="BS375" s="260"/>
      <c r="BT375" s="260"/>
      <c r="BU375" s="260"/>
      <c r="BV375" s="260"/>
      <c r="BW375" s="260"/>
      <c r="BX375" s="260"/>
      <c r="BY375" s="260"/>
      <c r="BZ375" s="260"/>
      <c r="CA375" s="260"/>
      <c r="CB375" s="260"/>
      <c r="CC375" s="260"/>
      <c r="CD375" s="260"/>
      <c r="CE375" s="260"/>
      <c r="CF375" s="260"/>
      <c r="CG375" s="260"/>
      <c r="CH375" s="260"/>
      <c r="CI375" s="260"/>
      <c r="CJ375" s="260"/>
      <c r="CK375" s="260"/>
      <c r="CL375" s="260"/>
    </row>
    <row r="376" spans="7:90" s="172" customFormat="1" ht="39.950000000000003" customHeight="1" x14ac:dyDescent="0.2">
      <c r="G376" s="173"/>
      <c r="K376" s="166"/>
      <c r="L376" s="166"/>
      <c r="T376" s="174"/>
      <c r="U376" s="168"/>
      <c r="V376" s="260"/>
      <c r="W376" s="260"/>
      <c r="X376" s="260"/>
      <c r="Y376" s="260"/>
      <c r="Z376" s="260"/>
      <c r="AA376" s="260"/>
      <c r="AB376" s="260"/>
      <c r="AC376" s="260"/>
      <c r="AD376" s="260"/>
      <c r="AE376" s="260"/>
      <c r="AF376" s="260"/>
      <c r="AG376" s="260"/>
      <c r="AH376" s="260"/>
      <c r="AI376" s="260"/>
      <c r="AJ376" s="260"/>
      <c r="AK376" s="260"/>
      <c r="AL376" s="260"/>
      <c r="AM376" s="260"/>
      <c r="AN376" s="260"/>
      <c r="AO376" s="260"/>
      <c r="AP376" s="260"/>
      <c r="AQ376" s="260"/>
      <c r="AR376" s="260"/>
      <c r="AS376" s="260"/>
      <c r="AT376" s="260"/>
      <c r="AU376" s="260"/>
      <c r="AV376" s="260"/>
      <c r="AW376" s="260"/>
      <c r="AX376" s="260"/>
      <c r="AY376" s="260"/>
      <c r="AZ376" s="260"/>
      <c r="BA376" s="260"/>
      <c r="BB376" s="260"/>
      <c r="BC376" s="260"/>
      <c r="BD376" s="260"/>
      <c r="BE376" s="260"/>
      <c r="BF376" s="260"/>
      <c r="BG376" s="260"/>
      <c r="BH376" s="260"/>
      <c r="BI376" s="260"/>
      <c r="BJ376" s="260"/>
      <c r="BK376" s="260"/>
      <c r="BL376" s="260"/>
      <c r="BM376" s="260"/>
      <c r="BN376" s="260"/>
      <c r="BO376" s="260"/>
      <c r="BP376" s="260"/>
      <c r="BQ376" s="260"/>
      <c r="BR376" s="260"/>
      <c r="BS376" s="260"/>
      <c r="BT376" s="260"/>
      <c r="BU376" s="260"/>
      <c r="BV376" s="260"/>
      <c r="BW376" s="260"/>
      <c r="BX376" s="260"/>
      <c r="BY376" s="260"/>
      <c r="BZ376" s="260"/>
      <c r="CA376" s="260"/>
      <c r="CB376" s="260"/>
      <c r="CC376" s="260"/>
      <c r="CD376" s="260"/>
      <c r="CE376" s="260"/>
      <c r="CF376" s="260"/>
      <c r="CG376" s="260"/>
      <c r="CH376" s="260"/>
      <c r="CI376" s="260"/>
      <c r="CJ376" s="260"/>
      <c r="CK376" s="260"/>
      <c r="CL376" s="260"/>
    </row>
    <row r="377" spans="7:90" s="172" customFormat="1" ht="39.950000000000003" customHeight="1" x14ac:dyDescent="0.2">
      <c r="G377" s="173"/>
      <c r="K377" s="166"/>
      <c r="L377" s="166"/>
      <c r="T377" s="174"/>
      <c r="U377" s="168"/>
      <c r="V377" s="260"/>
      <c r="W377" s="260"/>
      <c r="X377" s="260"/>
      <c r="Y377" s="260"/>
      <c r="Z377" s="260"/>
      <c r="AA377" s="260"/>
      <c r="AB377" s="260"/>
      <c r="AC377" s="260"/>
      <c r="AD377" s="260"/>
      <c r="AE377" s="260"/>
      <c r="AF377" s="260"/>
      <c r="AG377" s="260"/>
      <c r="AH377" s="260"/>
      <c r="AI377" s="260"/>
      <c r="AJ377" s="260"/>
      <c r="AK377" s="260"/>
      <c r="AL377" s="260"/>
      <c r="AM377" s="260"/>
      <c r="AN377" s="260"/>
      <c r="AO377" s="260"/>
      <c r="AP377" s="260"/>
      <c r="AQ377" s="260"/>
      <c r="AR377" s="260"/>
      <c r="AS377" s="260"/>
      <c r="AT377" s="260"/>
      <c r="AU377" s="260"/>
      <c r="AV377" s="260"/>
      <c r="AW377" s="260"/>
      <c r="AX377" s="260"/>
      <c r="AY377" s="260"/>
      <c r="AZ377" s="260"/>
      <c r="BA377" s="260"/>
      <c r="BB377" s="260"/>
      <c r="BC377" s="260"/>
      <c r="BD377" s="260"/>
      <c r="BE377" s="260"/>
      <c r="BF377" s="260"/>
      <c r="BG377" s="260"/>
      <c r="BH377" s="260"/>
      <c r="BI377" s="260"/>
      <c r="BJ377" s="260"/>
      <c r="BK377" s="260"/>
      <c r="BL377" s="260"/>
      <c r="BM377" s="260"/>
      <c r="BN377" s="260"/>
      <c r="BO377" s="260"/>
      <c r="BP377" s="260"/>
      <c r="BQ377" s="260"/>
      <c r="BR377" s="260"/>
      <c r="BS377" s="260"/>
      <c r="BT377" s="260"/>
      <c r="BU377" s="260"/>
      <c r="BV377" s="260"/>
      <c r="BW377" s="260"/>
      <c r="BX377" s="260"/>
      <c r="BY377" s="260"/>
      <c r="BZ377" s="260"/>
      <c r="CA377" s="260"/>
      <c r="CB377" s="260"/>
      <c r="CC377" s="260"/>
      <c r="CD377" s="260"/>
      <c r="CE377" s="260"/>
      <c r="CF377" s="260"/>
      <c r="CG377" s="260"/>
      <c r="CH377" s="260"/>
      <c r="CI377" s="260"/>
      <c r="CJ377" s="260"/>
      <c r="CK377" s="260"/>
      <c r="CL377" s="260"/>
    </row>
    <row r="378" spans="7:90" s="172" customFormat="1" ht="39.950000000000003" customHeight="1" x14ac:dyDescent="0.2">
      <c r="G378" s="173"/>
      <c r="K378" s="166"/>
      <c r="L378" s="166"/>
      <c r="T378" s="174"/>
      <c r="U378" s="168"/>
      <c r="V378" s="260"/>
      <c r="W378" s="260"/>
      <c r="X378" s="260"/>
      <c r="Y378" s="260"/>
      <c r="Z378" s="260"/>
      <c r="AA378" s="260"/>
      <c r="AB378" s="260"/>
      <c r="AC378" s="260"/>
      <c r="AD378" s="260"/>
      <c r="AE378" s="260"/>
      <c r="AF378" s="260"/>
      <c r="AG378" s="260"/>
      <c r="AH378" s="260"/>
      <c r="AI378" s="260"/>
      <c r="AJ378" s="260"/>
      <c r="AK378" s="260"/>
      <c r="AL378" s="260"/>
      <c r="AM378" s="260"/>
      <c r="AN378" s="260"/>
      <c r="AO378" s="260"/>
      <c r="AP378" s="260"/>
      <c r="AQ378" s="260"/>
      <c r="AR378" s="260"/>
      <c r="AS378" s="260"/>
      <c r="AT378" s="260"/>
      <c r="AU378" s="260"/>
      <c r="AV378" s="260"/>
      <c r="AW378" s="260"/>
      <c r="AX378" s="260"/>
      <c r="AY378" s="260"/>
      <c r="AZ378" s="260"/>
      <c r="BA378" s="260"/>
      <c r="BB378" s="260"/>
      <c r="BC378" s="260"/>
      <c r="BD378" s="260"/>
      <c r="BE378" s="260"/>
      <c r="BF378" s="260"/>
      <c r="BG378" s="260"/>
      <c r="BH378" s="260"/>
      <c r="BI378" s="260"/>
      <c r="BJ378" s="260"/>
      <c r="BK378" s="260"/>
      <c r="BL378" s="260"/>
      <c r="BM378" s="260"/>
      <c r="BN378" s="260"/>
      <c r="BO378" s="260"/>
      <c r="BP378" s="260"/>
      <c r="BQ378" s="260"/>
      <c r="BR378" s="260"/>
      <c r="BS378" s="260"/>
      <c r="BT378" s="260"/>
      <c r="BU378" s="260"/>
      <c r="BV378" s="260"/>
      <c r="BW378" s="260"/>
      <c r="BX378" s="260"/>
      <c r="BY378" s="260"/>
      <c r="BZ378" s="260"/>
      <c r="CA378" s="260"/>
      <c r="CB378" s="260"/>
      <c r="CC378" s="260"/>
      <c r="CD378" s="260"/>
      <c r="CE378" s="260"/>
      <c r="CF378" s="260"/>
      <c r="CG378" s="260"/>
      <c r="CH378" s="260"/>
      <c r="CI378" s="260"/>
      <c r="CJ378" s="260"/>
      <c r="CK378" s="260"/>
      <c r="CL378" s="260"/>
    </row>
    <row r="379" spans="7:90" s="172" customFormat="1" ht="39.950000000000003" customHeight="1" x14ac:dyDescent="0.2">
      <c r="G379" s="173"/>
      <c r="K379" s="166"/>
      <c r="L379" s="166"/>
      <c r="T379" s="174"/>
      <c r="U379" s="168"/>
      <c r="V379" s="260"/>
      <c r="W379" s="260"/>
      <c r="X379" s="260"/>
      <c r="Y379" s="260"/>
      <c r="Z379" s="260"/>
      <c r="AA379" s="260"/>
      <c r="AB379" s="260"/>
      <c r="AC379" s="260"/>
      <c r="AD379" s="260"/>
      <c r="AE379" s="260"/>
      <c r="AF379" s="260"/>
      <c r="AG379" s="260"/>
      <c r="AH379" s="260"/>
      <c r="AI379" s="260"/>
      <c r="AJ379" s="260"/>
      <c r="AK379" s="260"/>
      <c r="AL379" s="260"/>
      <c r="AM379" s="260"/>
      <c r="AN379" s="260"/>
      <c r="AO379" s="260"/>
      <c r="AP379" s="260"/>
      <c r="AQ379" s="260"/>
      <c r="AR379" s="260"/>
      <c r="AS379" s="260"/>
      <c r="AT379" s="260"/>
      <c r="AU379" s="260"/>
      <c r="AV379" s="260"/>
      <c r="AW379" s="260"/>
      <c r="AX379" s="260"/>
      <c r="AY379" s="260"/>
      <c r="AZ379" s="260"/>
      <c r="BA379" s="260"/>
      <c r="BB379" s="260"/>
      <c r="BC379" s="260"/>
      <c r="BD379" s="260"/>
      <c r="BE379" s="260"/>
      <c r="BF379" s="260"/>
      <c r="BG379" s="260"/>
      <c r="BH379" s="260"/>
      <c r="BI379" s="260"/>
      <c r="BJ379" s="260"/>
      <c r="BK379" s="260"/>
      <c r="BL379" s="260"/>
      <c r="BM379" s="260"/>
      <c r="BN379" s="260"/>
      <c r="BO379" s="260"/>
      <c r="BP379" s="260"/>
      <c r="BQ379" s="260"/>
      <c r="BR379" s="260"/>
      <c r="BS379" s="260"/>
      <c r="BT379" s="260"/>
      <c r="BU379" s="260"/>
      <c r="BV379" s="260"/>
      <c r="BW379" s="260"/>
      <c r="BX379" s="260"/>
      <c r="BY379" s="260"/>
      <c r="BZ379" s="260"/>
      <c r="CA379" s="260"/>
      <c r="CB379" s="260"/>
      <c r="CC379" s="260"/>
      <c r="CD379" s="260"/>
      <c r="CE379" s="260"/>
      <c r="CF379" s="260"/>
      <c r="CG379" s="260"/>
      <c r="CH379" s="260"/>
      <c r="CI379" s="260"/>
      <c r="CJ379" s="260"/>
      <c r="CK379" s="260"/>
      <c r="CL379" s="260"/>
    </row>
    <row r="380" spans="7:90" s="172" customFormat="1" ht="39.950000000000003" customHeight="1" x14ac:dyDescent="0.2">
      <c r="G380" s="173"/>
      <c r="K380" s="166"/>
      <c r="L380" s="166"/>
      <c r="T380" s="174"/>
      <c r="U380" s="168"/>
      <c r="V380" s="260"/>
      <c r="W380" s="260"/>
      <c r="X380" s="260"/>
      <c r="Y380" s="260"/>
      <c r="Z380" s="260"/>
      <c r="AA380" s="260"/>
      <c r="AB380" s="260"/>
      <c r="AC380" s="260"/>
      <c r="AD380" s="260"/>
      <c r="AE380" s="260"/>
      <c r="AF380" s="260"/>
      <c r="AG380" s="260"/>
      <c r="AH380" s="260"/>
      <c r="AI380" s="260"/>
      <c r="AJ380" s="260"/>
      <c r="AK380" s="260"/>
      <c r="AL380" s="260"/>
      <c r="AM380" s="260"/>
      <c r="AN380" s="260"/>
      <c r="AO380" s="260"/>
      <c r="AP380" s="260"/>
      <c r="AQ380" s="260"/>
      <c r="AR380" s="260"/>
      <c r="AS380" s="260"/>
      <c r="AT380" s="260"/>
      <c r="AU380" s="260"/>
      <c r="AV380" s="260"/>
      <c r="AW380" s="260"/>
      <c r="AX380" s="260"/>
      <c r="AY380" s="260"/>
      <c r="AZ380" s="260"/>
      <c r="BA380" s="260"/>
      <c r="BB380" s="260"/>
      <c r="BC380" s="260"/>
      <c r="BD380" s="260"/>
      <c r="BE380" s="260"/>
      <c r="BF380" s="260"/>
      <c r="BG380" s="260"/>
      <c r="BH380" s="260"/>
      <c r="BI380" s="260"/>
      <c r="BJ380" s="260"/>
      <c r="BK380" s="260"/>
      <c r="BL380" s="260"/>
      <c r="BM380" s="260"/>
      <c r="BN380" s="260"/>
      <c r="BO380" s="260"/>
      <c r="BP380" s="260"/>
      <c r="BQ380" s="260"/>
      <c r="BR380" s="260"/>
      <c r="BS380" s="260"/>
      <c r="BT380" s="260"/>
      <c r="BU380" s="260"/>
      <c r="BV380" s="260"/>
      <c r="BW380" s="260"/>
      <c r="BX380" s="260"/>
      <c r="BY380" s="260"/>
      <c r="BZ380" s="260"/>
      <c r="CA380" s="260"/>
      <c r="CB380" s="260"/>
      <c r="CC380" s="260"/>
      <c r="CD380" s="260"/>
      <c r="CE380" s="260"/>
      <c r="CF380" s="260"/>
      <c r="CG380" s="260"/>
      <c r="CH380" s="260"/>
      <c r="CI380" s="260"/>
      <c r="CJ380" s="260"/>
      <c r="CK380" s="260"/>
      <c r="CL380" s="260"/>
    </row>
    <row r="381" spans="7:90" s="172" customFormat="1" ht="39.950000000000003" customHeight="1" x14ac:dyDescent="0.2">
      <c r="G381" s="173"/>
      <c r="K381" s="166"/>
      <c r="L381" s="166"/>
      <c r="T381" s="174"/>
      <c r="U381" s="168"/>
      <c r="V381" s="260"/>
      <c r="W381" s="260"/>
      <c r="X381" s="260"/>
      <c r="Y381" s="260"/>
      <c r="Z381" s="260"/>
      <c r="AA381" s="260"/>
      <c r="AB381" s="260"/>
      <c r="AC381" s="260"/>
      <c r="AD381" s="260"/>
      <c r="AE381" s="260"/>
      <c r="AF381" s="260"/>
      <c r="AG381" s="260"/>
      <c r="AH381" s="260"/>
      <c r="AI381" s="260"/>
      <c r="AJ381" s="260"/>
      <c r="AK381" s="260"/>
      <c r="AL381" s="260"/>
      <c r="AM381" s="260"/>
      <c r="AN381" s="260"/>
      <c r="AO381" s="260"/>
      <c r="AP381" s="260"/>
      <c r="AQ381" s="260"/>
      <c r="AR381" s="260"/>
      <c r="AS381" s="260"/>
      <c r="AT381" s="260"/>
      <c r="AU381" s="260"/>
      <c r="AV381" s="260"/>
      <c r="AW381" s="260"/>
      <c r="AX381" s="260"/>
      <c r="AY381" s="260"/>
      <c r="AZ381" s="260"/>
      <c r="BA381" s="260"/>
      <c r="BB381" s="260"/>
      <c r="BC381" s="260"/>
      <c r="BD381" s="260"/>
      <c r="BE381" s="260"/>
      <c r="BF381" s="260"/>
      <c r="BG381" s="260"/>
      <c r="BH381" s="260"/>
      <c r="BI381" s="260"/>
      <c r="BJ381" s="260"/>
      <c r="BK381" s="260"/>
      <c r="BL381" s="260"/>
      <c r="BM381" s="260"/>
      <c r="BN381" s="260"/>
      <c r="BO381" s="260"/>
      <c r="BP381" s="260"/>
      <c r="BQ381" s="260"/>
      <c r="BR381" s="260"/>
      <c r="BS381" s="260"/>
      <c r="BT381" s="260"/>
      <c r="BU381" s="260"/>
      <c r="BV381" s="260"/>
      <c r="BW381" s="260"/>
      <c r="BX381" s="260"/>
      <c r="BY381" s="260"/>
      <c r="BZ381" s="260"/>
      <c r="CA381" s="260"/>
      <c r="CB381" s="260"/>
      <c r="CC381" s="260"/>
      <c r="CD381" s="260"/>
      <c r="CE381" s="260"/>
      <c r="CF381" s="260"/>
      <c r="CG381" s="260"/>
      <c r="CH381" s="260"/>
      <c r="CI381" s="260"/>
      <c r="CJ381" s="260"/>
      <c r="CK381" s="260"/>
      <c r="CL381" s="260"/>
    </row>
    <row r="382" spans="7:90" s="172" customFormat="1" ht="39.950000000000003" customHeight="1" x14ac:dyDescent="0.2">
      <c r="G382" s="173"/>
      <c r="K382" s="166"/>
      <c r="L382" s="166"/>
      <c r="T382" s="174"/>
      <c r="U382" s="168"/>
      <c r="V382" s="260"/>
      <c r="W382" s="260"/>
      <c r="X382" s="260"/>
      <c r="Y382" s="260"/>
      <c r="Z382" s="260"/>
      <c r="AA382" s="260"/>
      <c r="AB382" s="260"/>
      <c r="AC382" s="260"/>
      <c r="AD382" s="260"/>
      <c r="AE382" s="260"/>
      <c r="AF382" s="260"/>
      <c r="AG382" s="260"/>
      <c r="AH382" s="260"/>
      <c r="AI382" s="260"/>
      <c r="AJ382" s="260"/>
      <c r="AK382" s="260"/>
      <c r="AL382" s="260"/>
      <c r="AM382" s="260"/>
      <c r="AN382" s="260"/>
      <c r="AO382" s="260"/>
      <c r="AP382" s="260"/>
      <c r="AQ382" s="260"/>
      <c r="AR382" s="260"/>
      <c r="AS382" s="260"/>
      <c r="AT382" s="260"/>
      <c r="AU382" s="260"/>
      <c r="AV382" s="260"/>
      <c r="AW382" s="260"/>
      <c r="AX382" s="260"/>
      <c r="AY382" s="260"/>
      <c r="AZ382" s="260"/>
      <c r="BA382" s="260"/>
      <c r="BB382" s="260"/>
      <c r="BC382" s="260"/>
      <c r="BD382" s="260"/>
      <c r="BE382" s="260"/>
      <c r="BF382" s="260"/>
      <c r="BG382" s="260"/>
      <c r="BH382" s="260"/>
      <c r="BI382" s="260"/>
      <c r="BJ382" s="260"/>
      <c r="BK382" s="260"/>
      <c r="BL382" s="260"/>
      <c r="BM382" s="260"/>
      <c r="BN382" s="260"/>
      <c r="BO382" s="260"/>
      <c r="BP382" s="260"/>
      <c r="BQ382" s="260"/>
      <c r="BR382" s="260"/>
      <c r="BS382" s="260"/>
      <c r="BT382" s="260"/>
      <c r="BU382" s="260"/>
      <c r="BV382" s="260"/>
      <c r="BW382" s="260"/>
      <c r="BX382" s="260"/>
      <c r="BY382" s="260"/>
      <c r="BZ382" s="260"/>
      <c r="CA382" s="260"/>
      <c r="CB382" s="260"/>
      <c r="CC382" s="260"/>
      <c r="CD382" s="260"/>
      <c r="CE382" s="260"/>
      <c r="CF382" s="260"/>
      <c r="CG382" s="260"/>
      <c r="CH382" s="260"/>
      <c r="CI382" s="260"/>
      <c r="CJ382" s="260"/>
      <c r="CK382" s="260"/>
      <c r="CL382" s="260"/>
    </row>
    <row r="383" spans="7:90" s="172" customFormat="1" ht="39.950000000000003" customHeight="1" x14ac:dyDescent="0.2">
      <c r="G383" s="173"/>
      <c r="K383" s="166"/>
      <c r="L383" s="166"/>
      <c r="T383" s="174"/>
      <c r="U383" s="168"/>
      <c r="V383" s="260"/>
      <c r="W383" s="260"/>
      <c r="X383" s="260"/>
      <c r="Y383" s="260"/>
      <c r="Z383" s="260"/>
      <c r="AA383" s="260"/>
      <c r="AB383" s="260"/>
      <c r="AC383" s="260"/>
      <c r="AD383" s="260"/>
      <c r="AE383" s="260"/>
      <c r="AF383" s="260"/>
      <c r="AG383" s="260"/>
      <c r="AH383" s="260"/>
      <c r="AI383" s="260"/>
      <c r="AJ383" s="260"/>
      <c r="AK383" s="260"/>
      <c r="AL383" s="260"/>
      <c r="AM383" s="260"/>
      <c r="AN383" s="260"/>
      <c r="AO383" s="260"/>
      <c r="AP383" s="260"/>
      <c r="AQ383" s="260"/>
      <c r="AR383" s="260"/>
      <c r="AS383" s="260"/>
      <c r="AT383" s="260"/>
      <c r="AU383" s="260"/>
      <c r="AV383" s="260"/>
      <c r="AW383" s="260"/>
      <c r="AX383" s="260"/>
      <c r="AY383" s="260"/>
      <c r="AZ383" s="260"/>
      <c r="BA383" s="260"/>
      <c r="BB383" s="260"/>
      <c r="BC383" s="260"/>
      <c r="BD383" s="260"/>
      <c r="BE383" s="260"/>
      <c r="BF383" s="260"/>
      <c r="BG383" s="260"/>
      <c r="BH383" s="260"/>
      <c r="BI383" s="260"/>
      <c r="BJ383" s="260"/>
      <c r="BK383" s="260"/>
      <c r="BL383" s="260"/>
      <c r="BM383" s="260"/>
      <c r="BN383" s="260"/>
      <c r="BO383" s="260"/>
      <c r="BP383" s="260"/>
      <c r="BQ383" s="260"/>
      <c r="BR383" s="260"/>
      <c r="BS383" s="260"/>
      <c r="BT383" s="260"/>
      <c r="BU383" s="260"/>
      <c r="BV383" s="260"/>
      <c r="BW383" s="260"/>
      <c r="BX383" s="260"/>
      <c r="BY383" s="260"/>
      <c r="BZ383" s="260"/>
      <c r="CA383" s="260"/>
      <c r="CB383" s="260"/>
      <c r="CC383" s="260"/>
      <c r="CD383" s="260"/>
      <c r="CE383" s="260"/>
      <c r="CF383" s="260"/>
      <c r="CG383" s="260"/>
      <c r="CH383" s="260"/>
      <c r="CI383" s="260"/>
      <c r="CJ383" s="260"/>
      <c r="CK383" s="260"/>
      <c r="CL383" s="260"/>
    </row>
    <row r="384" spans="7:90" s="172" customFormat="1" ht="39.950000000000003" customHeight="1" x14ac:dyDescent="0.2">
      <c r="G384" s="173"/>
      <c r="K384" s="166"/>
      <c r="L384" s="166"/>
      <c r="T384" s="174"/>
      <c r="U384" s="168"/>
      <c r="V384" s="260"/>
      <c r="W384" s="260"/>
      <c r="X384" s="260"/>
      <c r="Y384" s="260"/>
      <c r="Z384" s="260"/>
      <c r="AA384" s="260"/>
      <c r="AB384" s="260"/>
      <c r="AC384" s="260"/>
      <c r="AD384" s="260"/>
      <c r="AE384" s="260"/>
      <c r="AF384" s="260"/>
      <c r="AG384" s="260"/>
      <c r="AH384" s="260"/>
      <c r="AI384" s="260"/>
      <c r="AJ384" s="260"/>
      <c r="AK384" s="260"/>
      <c r="AL384" s="260"/>
      <c r="AM384" s="260"/>
      <c r="AN384" s="260"/>
      <c r="AO384" s="260"/>
      <c r="AP384" s="260"/>
      <c r="AQ384" s="260"/>
      <c r="AR384" s="260"/>
      <c r="AS384" s="260"/>
      <c r="AT384" s="260"/>
      <c r="AU384" s="260"/>
      <c r="AV384" s="260"/>
      <c r="AW384" s="260"/>
      <c r="AX384" s="260"/>
      <c r="AY384" s="260"/>
      <c r="AZ384" s="260"/>
      <c r="BA384" s="260"/>
      <c r="BB384" s="260"/>
      <c r="BC384" s="260"/>
      <c r="BD384" s="260"/>
      <c r="BE384" s="260"/>
      <c r="BF384" s="260"/>
      <c r="BG384" s="260"/>
      <c r="BH384" s="260"/>
      <c r="BI384" s="260"/>
      <c r="BJ384" s="260"/>
      <c r="BK384" s="260"/>
      <c r="BL384" s="260"/>
      <c r="BM384" s="260"/>
      <c r="BN384" s="260"/>
      <c r="BO384" s="260"/>
      <c r="BP384" s="260"/>
      <c r="BQ384" s="260"/>
      <c r="BR384" s="260"/>
      <c r="BS384" s="260"/>
      <c r="BT384" s="260"/>
      <c r="BU384" s="260"/>
      <c r="BV384" s="260"/>
      <c r="BW384" s="260"/>
      <c r="BX384" s="260"/>
      <c r="BY384" s="260"/>
      <c r="BZ384" s="260"/>
      <c r="CA384" s="260"/>
      <c r="CB384" s="260"/>
      <c r="CC384" s="260"/>
      <c r="CD384" s="260"/>
      <c r="CE384" s="260"/>
      <c r="CF384" s="260"/>
      <c r="CG384" s="260"/>
      <c r="CH384" s="260"/>
      <c r="CI384" s="260"/>
      <c r="CJ384" s="260"/>
      <c r="CK384" s="260"/>
      <c r="CL384" s="260"/>
    </row>
    <row r="385" spans="7:90" s="172" customFormat="1" ht="39.950000000000003" customHeight="1" x14ac:dyDescent="0.2">
      <c r="G385" s="173"/>
      <c r="K385" s="166"/>
      <c r="L385" s="166"/>
      <c r="T385" s="174"/>
      <c r="U385" s="168"/>
      <c r="V385" s="260"/>
      <c r="W385" s="260"/>
      <c r="X385" s="260"/>
      <c r="Y385" s="260"/>
      <c r="Z385" s="260"/>
      <c r="AA385" s="260"/>
      <c r="AB385" s="260"/>
      <c r="AC385" s="260"/>
      <c r="AD385" s="260"/>
      <c r="AE385" s="260"/>
      <c r="AF385" s="260"/>
      <c r="AG385" s="260"/>
      <c r="AH385" s="260"/>
      <c r="AI385" s="260"/>
      <c r="AJ385" s="260"/>
      <c r="AK385" s="260"/>
      <c r="AL385" s="260"/>
      <c r="AM385" s="260"/>
      <c r="AN385" s="260"/>
      <c r="AO385" s="260"/>
      <c r="AP385" s="260"/>
      <c r="AQ385" s="260"/>
      <c r="AR385" s="260"/>
      <c r="AS385" s="260"/>
      <c r="AT385" s="260"/>
      <c r="AU385" s="260"/>
      <c r="AV385" s="260"/>
      <c r="AW385" s="260"/>
      <c r="AX385" s="260"/>
      <c r="AY385" s="260"/>
      <c r="AZ385" s="260"/>
      <c r="BA385" s="260"/>
      <c r="BB385" s="260"/>
      <c r="BC385" s="260"/>
      <c r="BD385" s="260"/>
      <c r="BE385" s="260"/>
      <c r="BF385" s="260"/>
      <c r="BG385" s="260"/>
      <c r="BH385" s="260"/>
      <c r="BI385" s="260"/>
      <c r="BJ385" s="260"/>
      <c r="BK385" s="260"/>
      <c r="BL385" s="260"/>
      <c r="BM385" s="260"/>
      <c r="BN385" s="260"/>
      <c r="BO385" s="260"/>
      <c r="BP385" s="260"/>
      <c r="BQ385" s="260"/>
      <c r="BR385" s="260"/>
      <c r="BS385" s="260"/>
      <c r="BT385" s="260"/>
      <c r="BU385" s="260"/>
      <c r="BV385" s="260"/>
      <c r="BW385" s="260"/>
      <c r="BX385" s="260"/>
      <c r="BY385" s="260"/>
      <c r="BZ385" s="260"/>
      <c r="CA385" s="260"/>
      <c r="CB385" s="260"/>
      <c r="CC385" s="260"/>
      <c r="CD385" s="260"/>
      <c r="CE385" s="260"/>
      <c r="CF385" s="260"/>
      <c r="CG385" s="260"/>
      <c r="CH385" s="260"/>
      <c r="CI385" s="260"/>
      <c r="CJ385" s="260"/>
      <c r="CK385" s="260"/>
      <c r="CL385" s="260"/>
    </row>
    <row r="386" spans="7:90" s="172" customFormat="1" ht="39.950000000000003" customHeight="1" x14ac:dyDescent="0.2">
      <c r="G386" s="173"/>
      <c r="K386" s="166"/>
      <c r="L386" s="166"/>
      <c r="T386" s="174"/>
      <c r="U386" s="168"/>
      <c r="V386" s="260"/>
      <c r="W386" s="260"/>
      <c r="X386" s="260"/>
      <c r="Y386" s="260"/>
      <c r="Z386" s="260"/>
      <c r="AA386" s="260"/>
      <c r="AB386" s="260"/>
      <c r="AC386" s="260"/>
      <c r="AD386" s="260"/>
      <c r="AE386" s="260"/>
      <c r="AF386" s="260"/>
      <c r="AG386" s="260"/>
      <c r="AH386" s="260"/>
      <c r="AI386" s="260"/>
      <c r="AJ386" s="260"/>
      <c r="AK386" s="260"/>
      <c r="AL386" s="260"/>
      <c r="AM386" s="260"/>
      <c r="AN386" s="260"/>
      <c r="AO386" s="260"/>
      <c r="AP386" s="260"/>
      <c r="AQ386" s="260"/>
      <c r="AR386" s="260"/>
      <c r="AS386" s="260"/>
      <c r="AT386" s="260"/>
      <c r="AU386" s="260"/>
      <c r="AV386" s="260"/>
      <c r="AW386" s="260"/>
      <c r="AX386" s="260"/>
      <c r="AY386" s="260"/>
      <c r="AZ386" s="260"/>
      <c r="BA386" s="260"/>
      <c r="BB386" s="260"/>
      <c r="BC386" s="260"/>
      <c r="BD386" s="260"/>
      <c r="BE386" s="260"/>
      <c r="BF386" s="260"/>
      <c r="BG386" s="260"/>
      <c r="BH386" s="260"/>
      <c r="BI386" s="260"/>
      <c r="BJ386" s="260"/>
      <c r="BK386" s="260"/>
      <c r="BL386" s="260"/>
      <c r="BM386" s="260"/>
      <c r="BN386" s="260"/>
      <c r="BO386" s="260"/>
      <c r="BP386" s="260"/>
      <c r="BQ386" s="260"/>
      <c r="BR386" s="260"/>
      <c r="BS386" s="260"/>
      <c r="BT386" s="260"/>
      <c r="BU386" s="260"/>
      <c r="BV386" s="260"/>
      <c r="BW386" s="260"/>
      <c r="BX386" s="260"/>
      <c r="BY386" s="260"/>
      <c r="BZ386" s="260"/>
      <c r="CA386" s="260"/>
      <c r="CB386" s="260"/>
      <c r="CC386" s="260"/>
      <c r="CD386" s="260"/>
      <c r="CE386" s="260"/>
      <c r="CF386" s="260"/>
      <c r="CG386" s="260"/>
      <c r="CH386" s="260"/>
      <c r="CI386" s="260"/>
      <c r="CJ386" s="260"/>
      <c r="CK386" s="260"/>
      <c r="CL386" s="260"/>
    </row>
    <row r="387" spans="7:90" s="172" customFormat="1" ht="39.950000000000003" customHeight="1" x14ac:dyDescent="0.2">
      <c r="G387" s="173"/>
      <c r="K387" s="166"/>
      <c r="L387" s="166"/>
      <c r="T387" s="174"/>
      <c r="U387" s="168"/>
      <c r="V387" s="260"/>
      <c r="W387" s="260"/>
      <c r="X387" s="260"/>
      <c r="Y387" s="260"/>
      <c r="Z387" s="260"/>
      <c r="AA387" s="260"/>
      <c r="AB387" s="260"/>
      <c r="AC387" s="260"/>
      <c r="AD387" s="260"/>
      <c r="AE387" s="260"/>
      <c r="AF387" s="260"/>
      <c r="AG387" s="260"/>
      <c r="AH387" s="260"/>
      <c r="AI387" s="260"/>
      <c r="AJ387" s="260"/>
      <c r="AK387" s="260"/>
      <c r="AL387" s="260"/>
      <c r="AM387" s="260"/>
      <c r="AN387" s="260"/>
      <c r="AO387" s="260"/>
      <c r="AP387" s="260"/>
      <c r="AQ387" s="260"/>
      <c r="AR387" s="260"/>
      <c r="AS387" s="260"/>
      <c r="AT387" s="260"/>
      <c r="AU387" s="260"/>
      <c r="AV387" s="260"/>
      <c r="AW387" s="260"/>
      <c r="AX387" s="260"/>
      <c r="AY387" s="260"/>
      <c r="AZ387" s="260"/>
      <c r="BA387" s="260"/>
      <c r="BB387" s="260"/>
      <c r="BC387" s="260"/>
      <c r="BD387" s="260"/>
      <c r="BE387" s="260"/>
      <c r="BF387" s="260"/>
      <c r="BG387" s="260"/>
      <c r="BH387" s="260"/>
      <c r="BI387" s="260"/>
      <c r="BJ387" s="260"/>
      <c r="BK387" s="260"/>
      <c r="BL387" s="260"/>
      <c r="BM387" s="260"/>
      <c r="BN387" s="260"/>
      <c r="BO387" s="260"/>
      <c r="BP387" s="260"/>
      <c r="BQ387" s="260"/>
      <c r="BR387" s="260"/>
      <c r="BS387" s="260"/>
      <c r="BT387" s="260"/>
      <c r="BU387" s="260"/>
      <c r="BV387" s="260"/>
      <c r="BW387" s="260"/>
      <c r="BX387" s="260"/>
      <c r="BY387" s="260"/>
      <c r="BZ387" s="260"/>
      <c r="CA387" s="260"/>
      <c r="CB387" s="260"/>
      <c r="CC387" s="260"/>
      <c r="CD387" s="260"/>
      <c r="CE387" s="260"/>
      <c r="CF387" s="260"/>
      <c r="CG387" s="260"/>
      <c r="CH387" s="260"/>
      <c r="CI387" s="260"/>
      <c r="CJ387" s="260"/>
      <c r="CK387" s="260"/>
      <c r="CL387" s="260"/>
    </row>
    <row r="388" spans="7:90" s="172" customFormat="1" ht="39.950000000000003" customHeight="1" x14ac:dyDescent="0.2">
      <c r="G388" s="173"/>
      <c r="K388" s="166"/>
      <c r="L388" s="166"/>
      <c r="T388" s="174"/>
      <c r="U388" s="168"/>
      <c r="V388" s="260"/>
      <c r="W388" s="260"/>
      <c r="X388" s="260"/>
      <c r="Y388" s="260"/>
      <c r="Z388" s="260"/>
      <c r="AA388" s="260"/>
      <c r="AB388" s="260"/>
      <c r="AC388" s="260"/>
      <c r="AD388" s="260"/>
      <c r="AE388" s="260"/>
      <c r="AF388" s="260"/>
      <c r="AG388" s="260"/>
      <c r="AH388" s="260"/>
      <c r="AI388" s="260"/>
      <c r="AJ388" s="260"/>
      <c r="AK388" s="260"/>
      <c r="AL388" s="260"/>
      <c r="AM388" s="260"/>
      <c r="AN388" s="260"/>
      <c r="AO388" s="260"/>
      <c r="AP388" s="260"/>
      <c r="AQ388" s="260"/>
      <c r="AR388" s="260"/>
      <c r="AS388" s="260"/>
      <c r="AT388" s="260"/>
      <c r="AU388" s="260"/>
      <c r="AV388" s="260"/>
      <c r="AW388" s="260"/>
      <c r="AX388" s="260"/>
      <c r="AY388" s="260"/>
      <c r="AZ388" s="260"/>
      <c r="BA388" s="260"/>
      <c r="BB388" s="260"/>
      <c r="BC388" s="260"/>
      <c r="BD388" s="260"/>
      <c r="BE388" s="260"/>
      <c r="BF388" s="260"/>
      <c r="BG388" s="260"/>
      <c r="BH388" s="260"/>
      <c r="BI388" s="260"/>
      <c r="BJ388" s="260"/>
      <c r="BK388" s="260"/>
      <c r="BL388" s="260"/>
      <c r="BM388" s="260"/>
      <c r="BN388" s="260"/>
      <c r="BO388" s="260"/>
      <c r="BP388" s="260"/>
      <c r="BQ388" s="260"/>
      <c r="BR388" s="260"/>
      <c r="BS388" s="260"/>
      <c r="BT388" s="260"/>
      <c r="BU388" s="260"/>
      <c r="BV388" s="260"/>
      <c r="BW388" s="260"/>
      <c r="BX388" s="260"/>
      <c r="BY388" s="260"/>
      <c r="BZ388" s="260"/>
      <c r="CA388" s="260"/>
      <c r="CB388" s="260"/>
      <c r="CC388" s="260"/>
      <c r="CD388" s="260"/>
      <c r="CE388" s="260"/>
      <c r="CF388" s="260"/>
      <c r="CG388" s="260"/>
      <c r="CH388" s="260"/>
      <c r="CI388" s="260"/>
      <c r="CJ388" s="260"/>
      <c r="CK388" s="260"/>
      <c r="CL388" s="260"/>
    </row>
    <row r="389" spans="7:90" s="172" customFormat="1" ht="39.950000000000003" customHeight="1" x14ac:dyDescent="0.2">
      <c r="G389" s="173"/>
      <c r="K389" s="166"/>
      <c r="L389" s="166"/>
      <c r="T389" s="174"/>
      <c r="U389" s="168"/>
      <c r="V389" s="260"/>
      <c r="W389" s="260"/>
      <c r="X389" s="260"/>
      <c r="Y389" s="260"/>
      <c r="Z389" s="260"/>
      <c r="AA389" s="260"/>
      <c r="AB389" s="260"/>
      <c r="AC389" s="260"/>
      <c r="AD389" s="260"/>
      <c r="AE389" s="260"/>
      <c r="AF389" s="260"/>
      <c r="AG389" s="260"/>
      <c r="AH389" s="260"/>
      <c r="AI389" s="260"/>
      <c r="AJ389" s="260"/>
      <c r="AK389" s="260"/>
      <c r="AL389" s="260"/>
      <c r="AM389" s="260"/>
      <c r="AN389" s="260"/>
      <c r="AO389" s="260"/>
      <c r="AP389" s="260"/>
      <c r="AQ389" s="260"/>
      <c r="AR389" s="260"/>
      <c r="AS389" s="260"/>
      <c r="AT389" s="260"/>
      <c r="AU389" s="260"/>
      <c r="AV389" s="260"/>
      <c r="AW389" s="260"/>
      <c r="AX389" s="260"/>
      <c r="AY389" s="260"/>
      <c r="AZ389" s="260"/>
      <c r="BA389" s="260"/>
      <c r="BB389" s="260"/>
      <c r="BC389" s="260"/>
      <c r="BD389" s="260"/>
      <c r="BE389" s="260"/>
      <c r="BF389" s="260"/>
      <c r="BG389" s="260"/>
      <c r="BH389" s="260"/>
      <c r="BI389" s="260"/>
      <c r="BJ389" s="260"/>
      <c r="BK389" s="260"/>
      <c r="BL389" s="260"/>
      <c r="BM389" s="260"/>
      <c r="BN389" s="260"/>
      <c r="BO389" s="260"/>
      <c r="BP389" s="260"/>
      <c r="BQ389" s="260"/>
      <c r="BR389" s="260"/>
      <c r="BS389" s="260"/>
      <c r="BT389" s="260"/>
      <c r="BU389" s="260"/>
      <c r="BV389" s="260"/>
      <c r="BW389" s="260"/>
      <c r="BX389" s="260"/>
      <c r="BY389" s="260"/>
      <c r="BZ389" s="260"/>
      <c r="CA389" s="260"/>
      <c r="CB389" s="260"/>
      <c r="CC389" s="260"/>
      <c r="CD389" s="260"/>
      <c r="CE389" s="260"/>
      <c r="CF389" s="260"/>
      <c r="CG389" s="260"/>
      <c r="CH389" s="260"/>
      <c r="CI389" s="260"/>
      <c r="CJ389" s="260"/>
      <c r="CK389" s="260"/>
      <c r="CL389" s="260"/>
    </row>
    <row r="390" spans="7:90" s="172" customFormat="1" ht="39.950000000000003" customHeight="1" x14ac:dyDescent="0.2">
      <c r="G390" s="173"/>
      <c r="K390" s="166"/>
      <c r="L390" s="166"/>
      <c r="T390" s="174"/>
      <c r="U390" s="168"/>
      <c r="V390" s="260"/>
      <c r="W390" s="260"/>
      <c r="X390" s="260"/>
      <c r="Y390" s="260"/>
      <c r="Z390" s="260"/>
      <c r="AA390" s="260"/>
      <c r="AB390" s="260"/>
      <c r="AC390" s="260"/>
      <c r="AD390" s="260"/>
      <c r="AE390" s="260"/>
      <c r="AF390" s="260"/>
      <c r="AG390" s="260"/>
      <c r="AH390" s="260"/>
      <c r="AI390" s="260"/>
      <c r="AJ390" s="260"/>
      <c r="AK390" s="260"/>
      <c r="AL390" s="260"/>
      <c r="AM390" s="260"/>
      <c r="AN390" s="260"/>
      <c r="AO390" s="260"/>
      <c r="AP390" s="260"/>
      <c r="AQ390" s="260"/>
      <c r="AR390" s="260"/>
      <c r="AS390" s="260"/>
      <c r="AT390" s="260"/>
      <c r="AU390" s="260"/>
      <c r="AV390" s="260"/>
      <c r="AW390" s="260"/>
      <c r="AX390" s="260"/>
      <c r="AY390" s="260"/>
      <c r="AZ390" s="260"/>
      <c r="BA390" s="260"/>
      <c r="BB390" s="260"/>
      <c r="BC390" s="260"/>
      <c r="BD390" s="260"/>
      <c r="BE390" s="260"/>
      <c r="BF390" s="260"/>
      <c r="BG390" s="260"/>
      <c r="BH390" s="260"/>
      <c r="BI390" s="260"/>
      <c r="BJ390" s="260"/>
      <c r="BK390" s="260"/>
      <c r="BL390" s="260"/>
      <c r="BM390" s="260"/>
      <c r="BN390" s="260"/>
      <c r="BO390" s="260"/>
      <c r="BP390" s="260"/>
      <c r="BQ390" s="260"/>
      <c r="BR390" s="260"/>
      <c r="BS390" s="260"/>
      <c r="BT390" s="260"/>
      <c r="BU390" s="260"/>
      <c r="BV390" s="260"/>
      <c r="BW390" s="260"/>
      <c r="BX390" s="260"/>
      <c r="BY390" s="260"/>
      <c r="BZ390" s="260"/>
      <c r="CA390" s="260"/>
      <c r="CB390" s="260"/>
      <c r="CC390" s="260"/>
      <c r="CD390" s="260"/>
      <c r="CE390" s="260"/>
      <c r="CF390" s="260"/>
      <c r="CG390" s="260"/>
      <c r="CH390" s="260"/>
      <c r="CI390" s="260"/>
      <c r="CJ390" s="260"/>
      <c r="CK390" s="260"/>
      <c r="CL390" s="260"/>
    </row>
    <row r="391" spans="7:90" s="172" customFormat="1" ht="39.950000000000003" customHeight="1" x14ac:dyDescent="0.2">
      <c r="G391" s="173"/>
      <c r="K391" s="166"/>
      <c r="L391" s="166"/>
      <c r="T391" s="174"/>
      <c r="U391" s="168"/>
      <c r="V391" s="260"/>
      <c r="W391" s="260"/>
      <c r="X391" s="260"/>
      <c r="Y391" s="260"/>
      <c r="Z391" s="260"/>
      <c r="AA391" s="260"/>
      <c r="AB391" s="260"/>
      <c r="AC391" s="260"/>
      <c r="AD391" s="260"/>
      <c r="AE391" s="260"/>
      <c r="AF391" s="260"/>
      <c r="AG391" s="260"/>
      <c r="AH391" s="260"/>
      <c r="AI391" s="260"/>
      <c r="AJ391" s="260"/>
      <c r="AK391" s="260"/>
      <c r="AL391" s="260"/>
      <c r="AM391" s="260"/>
      <c r="AN391" s="260"/>
      <c r="AO391" s="260"/>
      <c r="AP391" s="260"/>
      <c r="AQ391" s="260"/>
      <c r="AR391" s="260"/>
      <c r="AS391" s="260"/>
      <c r="AT391" s="260"/>
      <c r="AU391" s="260"/>
      <c r="AV391" s="260"/>
      <c r="AW391" s="260"/>
      <c r="AX391" s="260"/>
      <c r="AY391" s="260"/>
      <c r="AZ391" s="260"/>
      <c r="BA391" s="260"/>
      <c r="BB391" s="260"/>
      <c r="BC391" s="260"/>
      <c r="BD391" s="260"/>
      <c r="BE391" s="260"/>
      <c r="BF391" s="260"/>
      <c r="BG391" s="260"/>
      <c r="BH391" s="260"/>
      <c r="BI391" s="260"/>
      <c r="BJ391" s="260"/>
      <c r="BK391" s="260"/>
      <c r="BL391" s="260"/>
      <c r="BM391" s="260"/>
      <c r="BN391" s="260"/>
      <c r="BO391" s="260"/>
      <c r="BP391" s="260"/>
      <c r="BQ391" s="260"/>
      <c r="BR391" s="260"/>
      <c r="BS391" s="260"/>
      <c r="BT391" s="260"/>
      <c r="BU391" s="260"/>
      <c r="BV391" s="260"/>
      <c r="BW391" s="260"/>
      <c r="BX391" s="260"/>
      <c r="BY391" s="260"/>
      <c r="BZ391" s="260"/>
      <c r="CA391" s="260"/>
      <c r="CB391" s="260"/>
      <c r="CC391" s="260"/>
      <c r="CD391" s="260"/>
      <c r="CE391" s="260"/>
      <c r="CF391" s="260"/>
      <c r="CG391" s="260"/>
      <c r="CH391" s="260"/>
      <c r="CI391" s="260"/>
      <c r="CJ391" s="260"/>
      <c r="CK391" s="260"/>
      <c r="CL391" s="260"/>
    </row>
    <row r="392" spans="7:90" s="172" customFormat="1" ht="39.950000000000003" customHeight="1" x14ac:dyDescent="0.2">
      <c r="G392" s="173"/>
      <c r="K392" s="166"/>
      <c r="L392" s="166"/>
      <c r="T392" s="174"/>
      <c r="U392" s="168"/>
      <c r="V392" s="260"/>
      <c r="W392" s="260"/>
      <c r="X392" s="260"/>
      <c r="Y392" s="260"/>
      <c r="Z392" s="260"/>
      <c r="AA392" s="260"/>
      <c r="AB392" s="260"/>
      <c r="AC392" s="260"/>
      <c r="AD392" s="260"/>
      <c r="AE392" s="260"/>
      <c r="AF392" s="260"/>
      <c r="AG392" s="260"/>
      <c r="AH392" s="260"/>
      <c r="AI392" s="260"/>
      <c r="AJ392" s="260"/>
      <c r="AK392" s="260"/>
      <c r="AL392" s="260"/>
      <c r="AM392" s="260"/>
      <c r="AN392" s="260"/>
      <c r="AO392" s="260"/>
      <c r="AP392" s="260"/>
      <c r="AQ392" s="260"/>
      <c r="AR392" s="260"/>
      <c r="AS392" s="260"/>
      <c r="AT392" s="260"/>
      <c r="AU392" s="260"/>
      <c r="AV392" s="260"/>
      <c r="AW392" s="260"/>
      <c r="AX392" s="260"/>
      <c r="AY392" s="260"/>
      <c r="AZ392" s="260"/>
      <c r="BA392" s="260"/>
      <c r="BB392" s="260"/>
      <c r="BC392" s="260"/>
      <c r="BD392" s="260"/>
      <c r="BE392" s="260"/>
      <c r="BF392" s="260"/>
      <c r="BG392" s="260"/>
      <c r="BH392" s="260"/>
      <c r="BI392" s="260"/>
      <c r="BJ392" s="260"/>
      <c r="BK392" s="260"/>
      <c r="BL392" s="260"/>
      <c r="BM392" s="260"/>
      <c r="BN392" s="260"/>
      <c r="BO392" s="260"/>
      <c r="BP392" s="260"/>
      <c r="BQ392" s="260"/>
      <c r="BR392" s="260"/>
      <c r="BS392" s="260"/>
      <c r="BT392" s="260"/>
      <c r="BU392" s="260"/>
      <c r="BV392" s="260"/>
      <c r="BW392" s="260"/>
      <c r="BX392" s="260"/>
      <c r="BY392" s="260"/>
      <c r="BZ392" s="260"/>
      <c r="CA392" s="260"/>
      <c r="CB392" s="260"/>
      <c r="CC392" s="260"/>
      <c r="CD392" s="260"/>
      <c r="CE392" s="260"/>
      <c r="CF392" s="260"/>
      <c r="CG392" s="260"/>
      <c r="CH392" s="260"/>
      <c r="CI392" s="260"/>
      <c r="CJ392" s="260"/>
      <c r="CK392" s="260"/>
      <c r="CL392" s="260"/>
    </row>
    <row r="393" spans="7:90" s="172" customFormat="1" ht="39.950000000000003" customHeight="1" x14ac:dyDescent="0.2">
      <c r="G393" s="173"/>
      <c r="K393" s="166"/>
      <c r="L393" s="166"/>
      <c r="T393" s="174"/>
      <c r="U393" s="168"/>
      <c r="V393" s="260"/>
      <c r="W393" s="260"/>
      <c r="X393" s="260"/>
      <c r="Y393" s="260"/>
      <c r="Z393" s="260"/>
      <c r="AA393" s="260"/>
      <c r="AB393" s="260"/>
      <c r="AC393" s="260"/>
      <c r="AD393" s="260"/>
      <c r="AE393" s="260"/>
      <c r="AF393" s="260"/>
      <c r="AG393" s="260"/>
      <c r="AH393" s="260"/>
      <c r="AI393" s="260"/>
      <c r="AJ393" s="260"/>
      <c r="AK393" s="260"/>
      <c r="AL393" s="260"/>
      <c r="AM393" s="260"/>
      <c r="AN393" s="260"/>
      <c r="AO393" s="260"/>
      <c r="AP393" s="260"/>
      <c r="AQ393" s="260"/>
      <c r="AR393" s="260"/>
      <c r="AS393" s="260"/>
      <c r="AT393" s="260"/>
      <c r="AU393" s="260"/>
      <c r="AV393" s="260"/>
      <c r="AW393" s="260"/>
      <c r="AX393" s="260"/>
      <c r="AY393" s="260"/>
      <c r="AZ393" s="260"/>
      <c r="BA393" s="260"/>
      <c r="BB393" s="260"/>
      <c r="BC393" s="260"/>
      <c r="BD393" s="260"/>
      <c r="BE393" s="260"/>
      <c r="BF393" s="260"/>
      <c r="BG393" s="260"/>
      <c r="BH393" s="260"/>
      <c r="BI393" s="260"/>
      <c r="BJ393" s="260"/>
      <c r="BK393" s="260"/>
      <c r="BL393" s="260"/>
      <c r="BM393" s="260"/>
      <c r="BN393" s="260"/>
      <c r="BO393" s="260"/>
      <c r="BP393" s="260"/>
      <c r="BQ393" s="260"/>
      <c r="BR393" s="260"/>
      <c r="BS393" s="260"/>
      <c r="BT393" s="260"/>
      <c r="BU393" s="260"/>
      <c r="BV393" s="260"/>
      <c r="BW393" s="260"/>
      <c r="BX393" s="260"/>
      <c r="BY393" s="260"/>
      <c r="BZ393" s="260"/>
      <c r="CA393" s="260"/>
      <c r="CB393" s="260"/>
      <c r="CC393" s="260"/>
      <c r="CD393" s="260"/>
      <c r="CE393" s="260"/>
      <c r="CF393" s="260"/>
      <c r="CG393" s="260"/>
      <c r="CH393" s="260"/>
      <c r="CI393" s="260"/>
      <c r="CJ393" s="260"/>
      <c r="CK393" s="260"/>
      <c r="CL393" s="260"/>
    </row>
    <row r="394" spans="7:90" s="172" customFormat="1" ht="39.950000000000003" customHeight="1" x14ac:dyDescent="0.2">
      <c r="G394" s="173"/>
      <c r="K394" s="166"/>
      <c r="L394" s="166"/>
      <c r="T394" s="174"/>
      <c r="U394" s="168"/>
      <c r="V394" s="260"/>
      <c r="W394" s="260"/>
      <c r="X394" s="260"/>
      <c r="Y394" s="260"/>
      <c r="Z394" s="260"/>
      <c r="AA394" s="260"/>
      <c r="AB394" s="260"/>
      <c r="AC394" s="260"/>
      <c r="AD394" s="260"/>
      <c r="AE394" s="260"/>
      <c r="AF394" s="260"/>
      <c r="AG394" s="260"/>
      <c r="AH394" s="260"/>
      <c r="AI394" s="260"/>
      <c r="AJ394" s="260"/>
      <c r="AK394" s="260"/>
      <c r="AL394" s="260"/>
      <c r="AM394" s="260"/>
      <c r="AN394" s="260"/>
      <c r="AO394" s="260"/>
      <c r="AP394" s="260"/>
      <c r="AQ394" s="260"/>
      <c r="AR394" s="260"/>
      <c r="AS394" s="260"/>
      <c r="AT394" s="260"/>
      <c r="AU394" s="260"/>
      <c r="AV394" s="260"/>
      <c r="AW394" s="260"/>
      <c r="AX394" s="260"/>
      <c r="AY394" s="260"/>
      <c r="AZ394" s="260"/>
      <c r="BA394" s="260"/>
      <c r="BB394" s="260"/>
      <c r="BC394" s="260"/>
      <c r="BD394" s="260"/>
      <c r="BE394" s="260"/>
      <c r="BF394" s="260"/>
      <c r="BG394" s="260"/>
      <c r="BH394" s="260"/>
      <c r="BI394" s="260"/>
      <c r="BJ394" s="260"/>
      <c r="BK394" s="260"/>
      <c r="BL394" s="260"/>
      <c r="BM394" s="260"/>
      <c r="BN394" s="260"/>
      <c r="BO394" s="260"/>
      <c r="BP394" s="260"/>
      <c r="BQ394" s="260"/>
      <c r="BR394" s="260"/>
      <c r="BS394" s="260"/>
      <c r="BT394" s="260"/>
      <c r="BU394" s="260"/>
      <c r="BV394" s="260"/>
      <c r="BW394" s="260"/>
      <c r="BX394" s="260"/>
      <c r="BY394" s="260"/>
      <c r="BZ394" s="260"/>
      <c r="CA394" s="260"/>
      <c r="CB394" s="260"/>
      <c r="CC394" s="260"/>
      <c r="CD394" s="260"/>
      <c r="CE394" s="260"/>
      <c r="CF394" s="260"/>
      <c r="CG394" s="260"/>
      <c r="CH394" s="260"/>
      <c r="CI394" s="260"/>
      <c r="CJ394" s="260"/>
      <c r="CK394" s="260"/>
      <c r="CL394" s="260"/>
    </row>
    <row r="395" spans="7:90" s="172" customFormat="1" ht="39.950000000000003" customHeight="1" x14ac:dyDescent="0.2">
      <c r="G395" s="173"/>
      <c r="K395" s="166"/>
      <c r="L395" s="166"/>
      <c r="T395" s="174"/>
      <c r="U395" s="168"/>
      <c r="V395" s="260"/>
      <c r="W395" s="260"/>
      <c r="X395" s="260"/>
      <c r="Y395" s="260"/>
      <c r="Z395" s="260"/>
      <c r="AA395" s="260"/>
      <c r="AB395" s="260"/>
      <c r="AC395" s="260"/>
      <c r="AD395" s="260"/>
      <c r="AE395" s="260"/>
      <c r="AF395" s="260"/>
      <c r="AG395" s="260"/>
      <c r="AH395" s="260"/>
      <c r="AI395" s="260"/>
      <c r="AJ395" s="260"/>
      <c r="AK395" s="260"/>
      <c r="AL395" s="260"/>
      <c r="AM395" s="260"/>
      <c r="AN395" s="260"/>
      <c r="AO395" s="260"/>
      <c r="AP395" s="260"/>
      <c r="AQ395" s="260"/>
      <c r="AR395" s="260"/>
      <c r="AS395" s="260"/>
      <c r="AT395" s="260"/>
      <c r="AU395" s="260"/>
      <c r="AV395" s="260"/>
      <c r="AW395" s="260"/>
      <c r="AX395" s="260"/>
      <c r="AY395" s="260"/>
      <c r="AZ395" s="260"/>
      <c r="BA395" s="260"/>
      <c r="BB395" s="260"/>
      <c r="BC395" s="260"/>
      <c r="BD395" s="260"/>
      <c r="BE395" s="260"/>
      <c r="BF395" s="260"/>
      <c r="BG395" s="260"/>
      <c r="BH395" s="260"/>
      <c r="BI395" s="260"/>
      <c r="BJ395" s="260"/>
      <c r="BK395" s="260"/>
      <c r="BL395" s="260"/>
      <c r="BM395" s="260"/>
      <c r="BN395" s="260"/>
      <c r="BO395" s="260"/>
      <c r="BP395" s="260"/>
      <c r="BQ395" s="260"/>
      <c r="BR395" s="260"/>
      <c r="BS395" s="260"/>
      <c r="BT395" s="260"/>
      <c r="BU395" s="260"/>
      <c r="BV395" s="260"/>
      <c r="BW395" s="260"/>
      <c r="BX395" s="260"/>
      <c r="BY395" s="260"/>
      <c r="BZ395" s="260"/>
      <c r="CA395" s="260"/>
      <c r="CB395" s="260"/>
      <c r="CC395" s="260"/>
      <c r="CD395" s="260"/>
      <c r="CE395" s="260"/>
      <c r="CF395" s="260"/>
      <c r="CG395" s="260"/>
      <c r="CH395" s="260"/>
      <c r="CI395" s="260"/>
      <c r="CJ395" s="260"/>
      <c r="CK395" s="260"/>
      <c r="CL395" s="260"/>
    </row>
    <row r="396" spans="7:90" s="172" customFormat="1" ht="39.950000000000003" customHeight="1" x14ac:dyDescent="0.2">
      <c r="G396" s="173"/>
      <c r="K396" s="166"/>
      <c r="L396" s="166"/>
      <c r="T396" s="174"/>
      <c r="U396" s="168"/>
      <c r="V396" s="260"/>
      <c r="W396" s="260"/>
      <c r="X396" s="260"/>
      <c r="Y396" s="260"/>
      <c r="Z396" s="260"/>
      <c r="AA396" s="260"/>
      <c r="AB396" s="260"/>
      <c r="AC396" s="260"/>
      <c r="AD396" s="260"/>
      <c r="AE396" s="260"/>
      <c r="AF396" s="260"/>
      <c r="AG396" s="260"/>
      <c r="AH396" s="260"/>
      <c r="AI396" s="260"/>
      <c r="AJ396" s="260"/>
      <c r="AK396" s="260"/>
      <c r="AL396" s="260"/>
      <c r="AM396" s="260"/>
      <c r="AN396" s="260"/>
      <c r="AO396" s="260"/>
      <c r="AP396" s="260"/>
      <c r="AQ396" s="260"/>
      <c r="AR396" s="260"/>
      <c r="AS396" s="260"/>
      <c r="AT396" s="260"/>
      <c r="AU396" s="260"/>
      <c r="AV396" s="260"/>
      <c r="AW396" s="260"/>
      <c r="AX396" s="260"/>
      <c r="AY396" s="260"/>
      <c r="AZ396" s="260"/>
      <c r="BA396" s="260"/>
      <c r="BB396" s="260"/>
      <c r="BC396" s="260"/>
      <c r="BD396" s="260"/>
      <c r="BE396" s="260"/>
      <c r="BF396" s="260"/>
      <c r="BG396" s="260"/>
      <c r="BH396" s="260"/>
      <c r="BI396" s="260"/>
      <c r="BJ396" s="260"/>
      <c r="BK396" s="260"/>
      <c r="BL396" s="260"/>
      <c r="BM396" s="260"/>
      <c r="BN396" s="260"/>
      <c r="BO396" s="260"/>
      <c r="BP396" s="260"/>
      <c r="BQ396" s="260"/>
      <c r="BR396" s="260"/>
      <c r="BS396" s="260"/>
      <c r="BT396" s="260"/>
      <c r="BU396" s="260"/>
      <c r="BV396" s="260"/>
      <c r="BW396" s="260"/>
      <c r="BX396" s="260"/>
      <c r="BY396" s="260"/>
      <c r="BZ396" s="260"/>
      <c r="CA396" s="260"/>
      <c r="CB396" s="260"/>
      <c r="CC396" s="260"/>
      <c r="CD396" s="260"/>
      <c r="CE396" s="260"/>
      <c r="CF396" s="260"/>
      <c r="CG396" s="260"/>
      <c r="CH396" s="260"/>
      <c r="CI396" s="260"/>
      <c r="CJ396" s="260"/>
      <c r="CK396" s="260"/>
      <c r="CL396" s="260"/>
    </row>
    <row r="397" spans="7:90" s="172" customFormat="1" ht="39.950000000000003" customHeight="1" x14ac:dyDescent="0.2">
      <c r="G397" s="173"/>
      <c r="K397" s="166"/>
      <c r="L397" s="166"/>
      <c r="T397" s="174"/>
      <c r="U397" s="168"/>
      <c r="V397" s="260"/>
      <c r="W397" s="260"/>
      <c r="X397" s="260"/>
      <c r="Y397" s="260"/>
      <c r="Z397" s="260"/>
      <c r="AA397" s="260"/>
      <c r="AB397" s="260"/>
      <c r="AC397" s="260"/>
      <c r="AD397" s="260"/>
      <c r="AE397" s="260"/>
      <c r="AF397" s="260"/>
      <c r="AG397" s="260"/>
      <c r="AH397" s="260"/>
      <c r="AI397" s="260"/>
      <c r="AJ397" s="260"/>
      <c r="AK397" s="260"/>
      <c r="AL397" s="260"/>
      <c r="AM397" s="260"/>
      <c r="AN397" s="260"/>
      <c r="AO397" s="260"/>
      <c r="AP397" s="260"/>
      <c r="AQ397" s="260"/>
      <c r="AR397" s="260"/>
      <c r="AS397" s="260"/>
      <c r="AT397" s="260"/>
      <c r="AU397" s="260"/>
      <c r="AV397" s="260"/>
      <c r="AW397" s="260"/>
      <c r="AX397" s="260"/>
      <c r="AY397" s="260"/>
      <c r="AZ397" s="260"/>
      <c r="BA397" s="260"/>
      <c r="BB397" s="260"/>
      <c r="BC397" s="260"/>
      <c r="BD397" s="260"/>
      <c r="BE397" s="260"/>
      <c r="BF397" s="260"/>
      <c r="BG397" s="260"/>
      <c r="BH397" s="260"/>
      <c r="BI397" s="260"/>
      <c r="BJ397" s="260"/>
      <c r="BK397" s="260"/>
      <c r="BL397" s="260"/>
      <c r="BM397" s="260"/>
      <c r="BN397" s="260"/>
      <c r="BO397" s="260"/>
      <c r="BP397" s="260"/>
      <c r="BQ397" s="260"/>
      <c r="BR397" s="260"/>
      <c r="BS397" s="260"/>
      <c r="BT397" s="260"/>
      <c r="BU397" s="260"/>
      <c r="BV397" s="260"/>
      <c r="BW397" s="260"/>
      <c r="BX397" s="260"/>
      <c r="BY397" s="260"/>
      <c r="BZ397" s="260"/>
      <c r="CA397" s="260"/>
      <c r="CB397" s="260"/>
      <c r="CC397" s="260"/>
      <c r="CD397" s="260"/>
      <c r="CE397" s="260"/>
      <c r="CF397" s="260"/>
      <c r="CG397" s="260"/>
      <c r="CH397" s="260"/>
      <c r="CI397" s="260"/>
      <c r="CJ397" s="260"/>
      <c r="CK397" s="260"/>
      <c r="CL397" s="260"/>
    </row>
    <row r="398" spans="7:90" s="172" customFormat="1" ht="39.950000000000003" customHeight="1" x14ac:dyDescent="0.2">
      <c r="G398" s="173"/>
      <c r="K398" s="166"/>
      <c r="L398" s="166"/>
      <c r="T398" s="174"/>
      <c r="U398" s="168"/>
      <c r="V398" s="260"/>
      <c r="W398" s="260"/>
      <c r="X398" s="260"/>
      <c r="Y398" s="260"/>
      <c r="Z398" s="260"/>
      <c r="AA398" s="260"/>
      <c r="AB398" s="260"/>
      <c r="AC398" s="260"/>
      <c r="AD398" s="260"/>
      <c r="AE398" s="260"/>
      <c r="AF398" s="260"/>
      <c r="AG398" s="260"/>
      <c r="AH398" s="260"/>
      <c r="AI398" s="260"/>
      <c r="AJ398" s="260"/>
      <c r="AK398" s="260"/>
      <c r="AL398" s="260"/>
      <c r="AM398" s="260"/>
      <c r="AN398" s="260"/>
      <c r="AO398" s="260"/>
      <c r="AP398" s="260"/>
      <c r="AQ398" s="260"/>
      <c r="AR398" s="260"/>
      <c r="AS398" s="260"/>
      <c r="AT398" s="260"/>
      <c r="AU398" s="260"/>
      <c r="AV398" s="260"/>
      <c r="AW398" s="260"/>
      <c r="AX398" s="260"/>
      <c r="AY398" s="260"/>
      <c r="AZ398" s="260"/>
      <c r="BA398" s="260"/>
      <c r="BB398" s="260"/>
      <c r="BC398" s="260"/>
      <c r="BD398" s="260"/>
      <c r="BE398" s="260"/>
      <c r="BF398" s="260"/>
      <c r="BG398" s="260"/>
      <c r="BH398" s="260"/>
      <c r="BI398" s="260"/>
      <c r="BJ398" s="260"/>
      <c r="BK398" s="260"/>
      <c r="BL398" s="260"/>
      <c r="BM398" s="260"/>
      <c r="BN398" s="260"/>
      <c r="BO398" s="260"/>
      <c r="BP398" s="260"/>
      <c r="BQ398" s="260"/>
      <c r="BR398" s="260"/>
      <c r="BS398" s="260"/>
      <c r="BT398" s="260"/>
      <c r="BU398" s="260"/>
      <c r="BV398" s="260"/>
      <c r="BW398" s="260"/>
      <c r="BX398" s="260"/>
      <c r="BY398" s="260"/>
      <c r="BZ398" s="260"/>
      <c r="CA398" s="260"/>
      <c r="CB398" s="260"/>
      <c r="CC398" s="260"/>
      <c r="CD398" s="260"/>
      <c r="CE398" s="260"/>
      <c r="CF398" s="260"/>
      <c r="CG398" s="260"/>
      <c r="CH398" s="260"/>
      <c r="CI398" s="260"/>
      <c r="CJ398" s="260"/>
      <c r="CK398" s="260"/>
      <c r="CL398" s="260"/>
    </row>
    <row r="399" spans="7:90" s="172" customFormat="1" ht="39.950000000000003" customHeight="1" x14ac:dyDescent="0.2">
      <c r="G399" s="173"/>
      <c r="K399" s="166"/>
      <c r="L399" s="166"/>
      <c r="T399" s="174"/>
      <c r="U399" s="168"/>
      <c r="V399" s="260"/>
      <c r="W399" s="260"/>
      <c r="X399" s="260"/>
      <c r="Y399" s="260"/>
      <c r="Z399" s="260"/>
      <c r="AA399" s="260"/>
      <c r="AB399" s="260"/>
      <c r="AC399" s="260"/>
      <c r="AD399" s="260"/>
      <c r="AE399" s="260"/>
      <c r="AF399" s="260"/>
      <c r="AG399" s="260"/>
      <c r="AH399" s="260"/>
      <c r="AI399" s="260"/>
      <c r="AJ399" s="260"/>
      <c r="AK399" s="260"/>
      <c r="AL399" s="260"/>
      <c r="AM399" s="260"/>
      <c r="AN399" s="260"/>
      <c r="AO399" s="260"/>
      <c r="AP399" s="260"/>
      <c r="AQ399" s="260"/>
      <c r="AR399" s="260"/>
      <c r="AS399" s="260"/>
      <c r="AT399" s="260"/>
      <c r="AU399" s="260"/>
      <c r="AV399" s="260"/>
      <c r="AW399" s="260"/>
      <c r="AX399" s="260"/>
      <c r="AY399" s="260"/>
      <c r="AZ399" s="260"/>
      <c r="BA399" s="260"/>
      <c r="BB399" s="260"/>
      <c r="BC399" s="260"/>
      <c r="BD399" s="260"/>
      <c r="BE399" s="260"/>
      <c r="BF399" s="260"/>
      <c r="BG399" s="260"/>
      <c r="BH399" s="260"/>
      <c r="BI399" s="260"/>
      <c r="BJ399" s="260"/>
      <c r="BK399" s="260"/>
      <c r="BL399" s="260"/>
      <c r="BM399" s="260"/>
      <c r="BN399" s="260"/>
      <c r="BO399" s="260"/>
      <c r="BP399" s="260"/>
      <c r="BQ399" s="260"/>
      <c r="BR399" s="260"/>
      <c r="BS399" s="260"/>
      <c r="BT399" s="260"/>
      <c r="BU399" s="260"/>
      <c r="BV399" s="260"/>
      <c r="BW399" s="260"/>
      <c r="BX399" s="260"/>
      <c r="BY399" s="260"/>
      <c r="BZ399" s="260"/>
      <c r="CA399" s="260"/>
      <c r="CB399" s="260"/>
      <c r="CC399" s="260"/>
      <c r="CD399" s="260"/>
      <c r="CE399" s="260"/>
      <c r="CF399" s="260"/>
      <c r="CG399" s="260"/>
      <c r="CH399" s="260"/>
      <c r="CI399" s="260"/>
      <c r="CJ399" s="260"/>
      <c r="CK399" s="260"/>
      <c r="CL399" s="260"/>
    </row>
    <row r="400" spans="7:90" s="172" customFormat="1" ht="39.950000000000003" customHeight="1" x14ac:dyDescent="0.2">
      <c r="G400" s="173"/>
      <c r="K400" s="166"/>
      <c r="L400" s="166"/>
      <c r="T400" s="174"/>
      <c r="U400" s="168"/>
      <c r="V400" s="260"/>
      <c r="W400" s="260"/>
      <c r="X400" s="260"/>
      <c r="Y400" s="260"/>
      <c r="Z400" s="260"/>
      <c r="AA400" s="260"/>
      <c r="AB400" s="260"/>
      <c r="AC400" s="260"/>
      <c r="AD400" s="260"/>
      <c r="AE400" s="260"/>
      <c r="AF400" s="260"/>
      <c r="AG400" s="260"/>
      <c r="AH400" s="260"/>
      <c r="AI400" s="260"/>
      <c r="AJ400" s="260"/>
      <c r="AK400" s="260"/>
      <c r="AL400" s="260"/>
      <c r="AM400" s="260"/>
      <c r="AN400" s="260"/>
      <c r="AO400" s="260"/>
      <c r="AP400" s="260"/>
      <c r="AQ400" s="260"/>
      <c r="AR400" s="260"/>
      <c r="AS400" s="260"/>
      <c r="AT400" s="260"/>
      <c r="AU400" s="260"/>
      <c r="AV400" s="260"/>
      <c r="AW400" s="260"/>
      <c r="AX400" s="260"/>
      <c r="AY400" s="260"/>
      <c r="AZ400" s="260"/>
      <c r="BA400" s="260"/>
      <c r="BB400" s="260"/>
      <c r="BC400" s="260"/>
      <c r="BD400" s="260"/>
      <c r="BE400" s="260"/>
      <c r="BF400" s="260"/>
      <c r="BG400" s="260"/>
      <c r="BH400" s="260"/>
      <c r="BI400" s="260"/>
      <c r="BJ400" s="260"/>
      <c r="BK400" s="260"/>
      <c r="BL400" s="260"/>
      <c r="BM400" s="260"/>
      <c r="BN400" s="260"/>
      <c r="BO400" s="260"/>
      <c r="BP400" s="260"/>
      <c r="BQ400" s="260"/>
      <c r="BR400" s="260"/>
      <c r="BS400" s="260"/>
      <c r="BT400" s="260"/>
      <c r="BU400" s="260"/>
      <c r="BV400" s="260"/>
      <c r="BW400" s="260"/>
      <c r="BX400" s="260"/>
      <c r="BY400" s="260"/>
      <c r="BZ400" s="260"/>
      <c r="CA400" s="260"/>
      <c r="CB400" s="260"/>
      <c r="CC400" s="260"/>
      <c r="CD400" s="260"/>
      <c r="CE400" s="260"/>
      <c r="CF400" s="260"/>
      <c r="CG400" s="260"/>
      <c r="CH400" s="260"/>
      <c r="CI400" s="260"/>
      <c r="CJ400" s="260"/>
      <c r="CK400" s="260"/>
      <c r="CL400" s="260"/>
    </row>
    <row r="401" spans="7:90" s="172" customFormat="1" ht="39.950000000000003" customHeight="1" x14ac:dyDescent="0.2">
      <c r="G401" s="173"/>
      <c r="K401" s="166"/>
      <c r="L401" s="166"/>
      <c r="T401" s="174"/>
      <c r="U401" s="168"/>
      <c r="V401" s="260"/>
      <c r="W401" s="260"/>
      <c r="X401" s="260"/>
      <c r="Y401" s="260"/>
      <c r="Z401" s="260"/>
      <c r="AA401" s="260"/>
      <c r="AB401" s="260"/>
      <c r="AC401" s="260"/>
      <c r="AD401" s="260"/>
      <c r="AE401" s="260"/>
      <c r="AF401" s="260"/>
      <c r="AG401" s="260"/>
      <c r="AH401" s="260"/>
      <c r="AI401" s="260"/>
      <c r="AJ401" s="260"/>
      <c r="AK401" s="260"/>
      <c r="AL401" s="260"/>
      <c r="AM401" s="260"/>
      <c r="AN401" s="260"/>
      <c r="AO401" s="260"/>
      <c r="AP401" s="260"/>
      <c r="AQ401" s="260"/>
      <c r="AR401" s="260"/>
      <c r="AS401" s="260"/>
      <c r="AT401" s="260"/>
      <c r="AU401" s="260"/>
      <c r="AV401" s="260"/>
      <c r="AW401" s="260"/>
      <c r="AX401" s="260"/>
      <c r="AY401" s="260"/>
      <c r="AZ401" s="260"/>
      <c r="BA401" s="260"/>
      <c r="BB401" s="260"/>
      <c r="BC401" s="260"/>
      <c r="BD401" s="260"/>
      <c r="BE401" s="260"/>
      <c r="BF401" s="260"/>
      <c r="BG401" s="260"/>
      <c r="BH401" s="260"/>
      <c r="BI401" s="260"/>
      <c r="BJ401" s="260"/>
      <c r="BK401" s="260"/>
      <c r="BL401" s="260"/>
      <c r="BM401" s="260"/>
      <c r="BN401" s="260"/>
      <c r="BO401" s="260"/>
      <c r="BP401" s="260"/>
      <c r="BQ401" s="260"/>
      <c r="BR401" s="260"/>
      <c r="BS401" s="260"/>
      <c r="BT401" s="260"/>
      <c r="BU401" s="260"/>
      <c r="BV401" s="260"/>
      <c r="BW401" s="260"/>
      <c r="BX401" s="260"/>
      <c r="BY401" s="260"/>
      <c r="BZ401" s="260"/>
      <c r="CA401" s="260"/>
      <c r="CB401" s="260"/>
      <c r="CC401" s="260"/>
      <c r="CD401" s="260"/>
      <c r="CE401" s="260"/>
      <c r="CF401" s="260"/>
      <c r="CG401" s="260"/>
      <c r="CH401" s="260"/>
      <c r="CI401" s="260"/>
      <c r="CJ401" s="260"/>
      <c r="CK401" s="260"/>
      <c r="CL401" s="260"/>
    </row>
    <row r="402" spans="7:90" s="172" customFormat="1" ht="39.950000000000003" customHeight="1" x14ac:dyDescent="0.2">
      <c r="G402" s="173"/>
      <c r="K402" s="166"/>
      <c r="L402" s="166"/>
      <c r="T402" s="174"/>
      <c r="U402" s="168"/>
      <c r="V402" s="260"/>
      <c r="W402" s="260"/>
      <c r="X402" s="260"/>
      <c r="Y402" s="260"/>
      <c r="Z402" s="260"/>
      <c r="AA402" s="260"/>
      <c r="AB402" s="260"/>
      <c r="AC402" s="260"/>
      <c r="AD402" s="260"/>
      <c r="AE402" s="260"/>
      <c r="AF402" s="260"/>
      <c r="AG402" s="260"/>
      <c r="AH402" s="260"/>
      <c r="AI402" s="260"/>
      <c r="AJ402" s="260"/>
      <c r="AK402" s="260"/>
      <c r="AL402" s="260"/>
      <c r="AM402" s="260"/>
      <c r="AN402" s="260"/>
      <c r="AO402" s="260"/>
      <c r="AP402" s="260"/>
      <c r="AQ402" s="260"/>
      <c r="AR402" s="260"/>
      <c r="AS402" s="260"/>
      <c r="AT402" s="260"/>
      <c r="AU402" s="260"/>
      <c r="AV402" s="260"/>
      <c r="AW402" s="260"/>
      <c r="AX402" s="260"/>
      <c r="AY402" s="260"/>
      <c r="AZ402" s="260"/>
      <c r="BA402" s="260"/>
      <c r="BB402" s="260"/>
      <c r="BC402" s="260"/>
      <c r="BD402" s="260"/>
      <c r="BE402" s="260"/>
      <c r="BF402" s="260"/>
      <c r="BG402" s="260"/>
      <c r="BH402" s="260"/>
      <c r="BI402" s="260"/>
      <c r="BJ402" s="260"/>
      <c r="BK402" s="260"/>
      <c r="BL402" s="260"/>
      <c r="BM402" s="260"/>
      <c r="BN402" s="260"/>
      <c r="BO402" s="260"/>
      <c r="BP402" s="260"/>
      <c r="BQ402" s="260"/>
      <c r="BR402" s="260"/>
      <c r="BS402" s="260"/>
      <c r="BT402" s="260"/>
      <c r="BU402" s="260"/>
      <c r="BV402" s="260"/>
      <c r="BW402" s="260"/>
      <c r="BX402" s="260"/>
      <c r="BY402" s="260"/>
      <c r="BZ402" s="260"/>
      <c r="CA402" s="260"/>
      <c r="CB402" s="260"/>
      <c r="CC402" s="260"/>
      <c r="CD402" s="260"/>
      <c r="CE402" s="260"/>
      <c r="CF402" s="260"/>
      <c r="CG402" s="260"/>
      <c r="CH402" s="260"/>
      <c r="CI402" s="260"/>
      <c r="CJ402" s="260"/>
      <c r="CK402" s="260"/>
      <c r="CL402" s="260"/>
    </row>
    <row r="403" spans="7:90" s="172" customFormat="1" ht="39.950000000000003" customHeight="1" x14ac:dyDescent="0.2">
      <c r="G403" s="173"/>
      <c r="K403" s="166"/>
      <c r="L403" s="166"/>
      <c r="T403" s="174"/>
      <c r="U403" s="168"/>
      <c r="V403" s="260"/>
      <c r="W403" s="260"/>
      <c r="X403" s="260"/>
      <c r="Y403" s="260"/>
      <c r="Z403" s="260"/>
      <c r="AA403" s="260"/>
      <c r="AB403" s="260"/>
      <c r="AC403" s="260"/>
      <c r="AD403" s="260"/>
      <c r="AE403" s="260"/>
      <c r="AF403" s="260"/>
      <c r="AG403" s="260"/>
      <c r="AH403" s="260"/>
      <c r="AI403" s="260"/>
      <c r="AJ403" s="260"/>
      <c r="AK403" s="260"/>
      <c r="AL403" s="260"/>
      <c r="AM403" s="260"/>
      <c r="AN403" s="260"/>
      <c r="AO403" s="260"/>
      <c r="AP403" s="260"/>
      <c r="AQ403" s="260"/>
      <c r="AR403" s="260"/>
      <c r="AS403" s="260"/>
      <c r="AT403" s="260"/>
      <c r="AU403" s="260"/>
      <c r="AV403" s="260"/>
      <c r="AW403" s="260"/>
      <c r="AX403" s="260"/>
      <c r="AY403" s="260"/>
      <c r="AZ403" s="260"/>
      <c r="BA403" s="260"/>
      <c r="BB403" s="260"/>
      <c r="BC403" s="260"/>
      <c r="BD403" s="260"/>
      <c r="BE403" s="260"/>
      <c r="BF403" s="260"/>
      <c r="BG403" s="260"/>
      <c r="BH403" s="260"/>
      <c r="BI403" s="260"/>
      <c r="BJ403" s="260"/>
      <c r="BK403" s="260"/>
      <c r="BL403" s="260"/>
      <c r="BM403" s="260"/>
      <c r="BN403" s="260"/>
      <c r="BO403" s="260"/>
      <c r="BP403" s="260"/>
      <c r="BQ403" s="260"/>
      <c r="BR403" s="260"/>
      <c r="BS403" s="260"/>
      <c r="BT403" s="260"/>
      <c r="BU403" s="260"/>
      <c r="BV403" s="260"/>
      <c r="BW403" s="260"/>
      <c r="BX403" s="260"/>
      <c r="BY403" s="260"/>
      <c r="BZ403" s="260"/>
      <c r="CA403" s="260"/>
      <c r="CB403" s="260"/>
      <c r="CC403" s="260"/>
      <c r="CD403" s="260"/>
      <c r="CE403" s="260"/>
      <c r="CF403" s="260"/>
      <c r="CG403" s="260"/>
      <c r="CH403" s="260"/>
      <c r="CI403" s="260"/>
      <c r="CJ403" s="260"/>
      <c r="CK403" s="260"/>
      <c r="CL403" s="260"/>
    </row>
    <row r="404" spans="7:90" s="172" customFormat="1" ht="39.950000000000003" customHeight="1" x14ac:dyDescent="0.2">
      <c r="G404" s="173"/>
      <c r="K404" s="166"/>
      <c r="L404" s="166"/>
      <c r="T404" s="174"/>
      <c r="U404" s="168"/>
      <c r="V404" s="260"/>
      <c r="W404" s="260"/>
      <c r="X404" s="260"/>
      <c r="Y404" s="260"/>
      <c r="Z404" s="260"/>
      <c r="AA404" s="260"/>
      <c r="AB404" s="260"/>
      <c r="AC404" s="260"/>
      <c r="AD404" s="260"/>
      <c r="AE404" s="260"/>
      <c r="AF404" s="260"/>
      <c r="AG404" s="260"/>
      <c r="AH404" s="260"/>
      <c r="AI404" s="260"/>
      <c r="AJ404" s="260"/>
      <c r="AK404" s="260"/>
      <c r="AL404" s="260"/>
      <c r="AM404" s="260"/>
      <c r="AN404" s="260"/>
      <c r="AO404" s="260"/>
      <c r="AP404" s="260"/>
      <c r="AQ404" s="260"/>
      <c r="AR404" s="260"/>
      <c r="AS404" s="260"/>
      <c r="AT404" s="260"/>
      <c r="AU404" s="260"/>
      <c r="AV404" s="260"/>
      <c r="AW404" s="260"/>
      <c r="AX404" s="260"/>
      <c r="AY404" s="260"/>
      <c r="AZ404" s="260"/>
      <c r="BA404" s="260"/>
      <c r="BB404" s="260"/>
      <c r="BC404" s="260"/>
      <c r="BD404" s="260"/>
      <c r="BE404" s="260"/>
      <c r="BF404" s="260"/>
      <c r="BG404" s="260"/>
      <c r="BH404" s="260"/>
      <c r="BI404" s="260"/>
      <c r="BJ404" s="260"/>
      <c r="BK404" s="260"/>
      <c r="BL404" s="260"/>
      <c r="BM404" s="260"/>
      <c r="BN404" s="260"/>
      <c r="BO404" s="260"/>
      <c r="BP404" s="260"/>
      <c r="BQ404" s="260"/>
      <c r="BR404" s="260"/>
      <c r="BS404" s="260"/>
      <c r="BT404" s="260"/>
      <c r="BU404" s="260"/>
      <c r="BV404" s="260"/>
      <c r="BW404" s="260"/>
      <c r="BX404" s="260"/>
      <c r="BY404" s="260"/>
      <c r="BZ404" s="260"/>
      <c r="CA404" s="260"/>
      <c r="CB404" s="260"/>
      <c r="CC404" s="260"/>
      <c r="CD404" s="260"/>
      <c r="CE404" s="260"/>
      <c r="CF404" s="260"/>
      <c r="CG404" s="260"/>
      <c r="CH404" s="260"/>
      <c r="CI404" s="260"/>
      <c r="CJ404" s="260"/>
      <c r="CK404" s="260"/>
      <c r="CL404" s="260"/>
    </row>
    <row r="405" spans="7:90" s="172" customFormat="1" ht="39.950000000000003" customHeight="1" x14ac:dyDescent="0.2">
      <c r="G405" s="173"/>
      <c r="K405" s="166"/>
      <c r="L405" s="166"/>
      <c r="T405" s="174"/>
      <c r="U405" s="168"/>
      <c r="V405" s="260"/>
      <c r="W405" s="260"/>
      <c r="X405" s="260"/>
      <c r="Y405" s="260"/>
      <c r="Z405" s="260"/>
      <c r="AA405" s="260"/>
      <c r="AB405" s="260"/>
      <c r="AC405" s="260"/>
      <c r="AD405" s="260"/>
      <c r="AE405" s="260"/>
      <c r="AF405" s="260"/>
      <c r="AG405" s="260"/>
      <c r="AH405" s="260"/>
      <c r="AI405" s="260"/>
      <c r="AJ405" s="260"/>
      <c r="AK405" s="260"/>
      <c r="AL405" s="260"/>
      <c r="AM405" s="260"/>
      <c r="AN405" s="260"/>
      <c r="AO405" s="260"/>
      <c r="AP405" s="260"/>
      <c r="AQ405" s="260"/>
      <c r="AR405" s="260"/>
      <c r="AS405" s="260"/>
      <c r="AT405" s="260"/>
      <c r="AU405" s="260"/>
      <c r="AV405" s="260"/>
      <c r="AW405" s="260"/>
      <c r="AX405" s="260"/>
      <c r="AY405" s="260"/>
      <c r="AZ405" s="260"/>
      <c r="BA405" s="260"/>
      <c r="BB405" s="260"/>
      <c r="BC405" s="260"/>
      <c r="BD405" s="260"/>
      <c r="BE405" s="260"/>
      <c r="BF405" s="260"/>
      <c r="BG405" s="260"/>
      <c r="BH405" s="260"/>
      <c r="BI405" s="260"/>
      <c r="BJ405" s="260"/>
      <c r="BK405" s="260"/>
      <c r="BL405" s="260"/>
      <c r="BM405" s="260"/>
      <c r="BN405" s="260"/>
      <c r="BO405" s="260"/>
      <c r="BP405" s="260"/>
      <c r="BQ405" s="260"/>
      <c r="BR405" s="260"/>
      <c r="BS405" s="260"/>
      <c r="BT405" s="260"/>
      <c r="BU405" s="260"/>
      <c r="BV405" s="260"/>
      <c r="BW405" s="260"/>
      <c r="BX405" s="260"/>
      <c r="BY405" s="260"/>
      <c r="BZ405" s="260"/>
      <c r="CA405" s="260"/>
      <c r="CB405" s="260"/>
      <c r="CC405" s="260"/>
      <c r="CD405" s="260"/>
      <c r="CE405" s="260"/>
      <c r="CF405" s="260"/>
      <c r="CG405" s="260"/>
      <c r="CH405" s="260"/>
      <c r="CI405" s="260"/>
      <c r="CJ405" s="260"/>
      <c r="CK405" s="260"/>
      <c r="CL405" s="260"/>
    </row>
    <row r="406" spans="7:90" s="172" customFormat="1" ht="39.950000000000003" customHeight="1" x14ac:dyDescent="0.2">
      <c r="G406" s="173"/>
      <c r="K406" s="166"/>
      <c r="L406" s="166"/>
      <c r="T406" s="174"/>
      <c r="U406" s="168"/>
      <c r="V406" s="260"/>
      <c r="W406" s="260"/>
      <c r="X406" s="260"/>
      <c r="Y406" s="260"/>
      <c r="Z406" s="260"/>
      <c r="AA406" s="260"/>
      <c r="AB406" s="260"/>
      <c r="AC406" s="260"/>
      <c r="AD406" s="260"/>
      <c r="AE406" s="260"/>
      <c r="AF406" s="260"/>
      <c r="AG406" s="260"/>
      <c r="AH406" s="260"/>
      <c r="AI406" s="260"/>
      <c r="AJ406" s="260"/>
      <c r="AK406" s="260"/>
      <c r="AL406" s="260"/>
      <c r="AM406" s="260"/>
      <c r="AN406" s="260"/>
      <c r="AO406" s="260"/>
      <c r="AP406" s="260"/>
      <c r="AQ406" s="260"/>
      <c r="AR406" s="260"/>
      <c r="AS406" s="260"/>
      <c r="AT406" s="260"/>
      <c r="AU406" s="260"/>
      <c r="AV406" s="260"/>
      <c r="AW406" s="260"/>
      <c r="AX406" s="260"/>
      <c r="AY406" s="260"/>
      <c r="AZ406" s="260"/>
      <c r="BA406" s="260"/>
      <c r="BB406" s="260"/>
      <c r="BC406" s="260"/>
      <c r="BD406" s="260"/>
      <c r="BE406" s="260"/>
      <c r="BF406" s="260"/>
      <c r="BG406" s="260"/>
      <c r="BH406" s="260"/>
      <c r="BI406" s="260"/>
      <c r="BJ406" s="260"/>
      <c r="BK406" s="260"/>
      <c r="BL406" s="260"/>
      <c r="BM406" s="260"/>
      <c r="BN406" s="260"/>
      <c r="BO406" s="260"/>
      <c r="BP406" s="260"/>
      <c r="BQ406" s="260"/>
      <c r="BR406" s="260"/>
      <c r="BS406" s="260"/>
      <c r="BT406" s="260"/>
      <c r="BU406" s="260"/>
      <c r="BV406" s="260"/>
      <c r="BW406" s="260"/>
      <c r="BX406" s="260"/>
      <c r="BY406" s="260"/>
      <c r="BZ406" s="260"/>
      <c r="CA406" s="260"/>
      <c r="CB406" s="260"/>
      <c r="CC406" s="260"/>
      <c r="CD406" s="260"/>
      <c r="CE406" s="260"/>
      <c r="CF406" s="260"/>
      <c r="CG406" s="260"/>
      <c r="CH406" s="260"/>
      <c r="CI406" s="260"/>
      <c r="CJ406" s="260"/>
      <c r="CK406" s="260"/>
      <c r="CL406" s="260"/>
    </row>
    <row r="407" spans="7:90" s="172" customFormat="1" ht="39.950000000000003" customHeight="1" x14ac:dyDescent="0.2">
      <c r="G407" s="173"/>
      <c r="K407" s="166"/>
      <c r="L407" s="166"/>
      <c r="T407" s="174"/>
      <c r="U407" s="168"/>
      <c r="V407" s="260"/>
      <c r="W407" s="260"/>
      <c r="X407" s="260"/>
      <c r="Y407" s="260"/>
      <c r="Z407" s="260"/>
      <c r="AA407" s="260"/>
      <c r="AB407" s="260"/>
      <c r="AC407" s="260"/>
      <c r="AD407" s="260"/>
      <c r="AE407" s="260"/>
      <c r="AF407" s="260"/>
      <c r="AG407" s="260"/>
      <c r="AH407" s="260"/>
      <c r="AI407" s="260"/>
      <c r="AJ407" s="260"/>
      <c r="AK407" s="260"/>
      <c r="AL407" s="260"/>
      <c r="AM407" s="260"/>
      <c r="AN407" s="260"/>
      <c r="AO407" s="260"/>
      <c r="AP407" s="260"/>
      <c r="AQ407" s="260"/>
      <c r="AR407" s="260"/>
      <c r="AS407" s="260"/>
      <c r="AT407" s="260"/>
      <c r="AU407" s="260"/>
      <c r="AV407" s="260"/>
      <c r="AW407" s="260"/>
      <c r="AX407" s="260"/>
      <c r="AY407" s="260"/>
      <c r="AZ407" s="260"/>
      <c r="BA407" s="260"/>
      <c r="BB407" s="260"/>
      <c r="BC407" s="260"/>
      <c r="BD407" s="260"/>
      <c r="BE407" s="260"/>
      <c r="BF407" s="260"/>
      <c r="BG407" s="260"/>
      <c r="BH407" s="260"/>
      <c r="BI407" s="260"/>
      <c r="BJ407" s="260"/>
      <c r="BK407" s="260"/>
      <c r="BL407" s="260"/>
      <c r="BM407" s="260"/>
      <c r="BN407" s="260"/>
      <c r="BO407" s="260"/>
      <c r="BP407" s="260"/>
      <c r="BQ407" s="260"/>
      <c r="BR407" s="260"/>
      <c r="BS407" s="260"/>
      <c r="BT407" s="260"/>
      <c r="BU407" s="260"/>
      <c r="BV407" s="260"/>
      <c r="BW407" s="260"/>
      <c r="BX407" s="260"/>
      <c r="BY407" s="260"/>
      <c r="BZ407" s="260"/>
      <c r="CA407" s="260"/>
      <c r="CB407" s="260"/>
      <c r="CC407" s="260"/>
      <c r="CD407" s="260"/>
      <c r="CE407" s="260"/>
      <c r="CF407" s="260"/>
      <c r="CG407" s="260"/>
      <c r="CH407" s="260"/>
      <c r="CI407" s="260"/>
      <c r="CJ407" s="260"/>
      <c r="CK407" s="260"/>
      <c r="CL407" s="260"/>
    </row>
    <row r="408" spans="7:90" s="172" customFormat="1" ht="39.950000000000003" customHeight="1" x14ac:dyDescent="0.2">
      <c r="G408" s="173"/>
      <c r="K408" s="166"/>
      <c r="L408" s="166"/>
      <c r="T408" s="174"/>
      <c r="U408" s="168"/>
      <c r="V408" s="260"/>
      <c r="W408" s="260"/>
      <c r="X408" s="260"/>
      <c r="Y408" s="260"/>
      <c r="Z408" s="260"/>
      <c r="AA408" s="260"/>
      <c r="AB408" s="260"/>
      <c r="AC408" s="260"/>
      <c r="AD408" s="260"/>
      <c r="AE408" s="260"/>
      <c r="AF408" s="260"/>
      <c r="AG408" s="260"/>
      <c r="AH408" s="260"/>
      <c r="AI408" s="260"/>
      <c r="AJ408" s="260"/>
      <c r="AK408" s="260"/>
      <c r="AL408" s="260"/>
      <c r="AM408" s="260"/>
      <c r="AN408" s="260"/>
      <c r="AO408" s="260"/>
      <c r="AP408" s="260"/>
      <c r="AQ408" s="260"/>
      <c r="AR408" s="260"/>
      <c r="AS408" s="260"/>
      <c r="AT408" s="260"/>
      <c r="AU408" s="260"/>
      <c r="AV408" s="260"/>
      <c r="AW408" s="260"/>
      <c r="AX408" s="260"/>
      <c r="AY408" s="260"/>
      <c r="AZ408" s="260"/>
      <c r="BA408" s="260"/>
      <c r="BB408" s="260"/>
      <c r="BC408" s="260"/>
      <c r="BD408" s="260"/>
      <c r="BE408" s="260"/>
      <c r="BF408" s="260"/>
      <c r="BG408" s="260"/>
      <c r="BH408" s="260"/>
      <c r="BI408" s="260"/>
      <c r="BJ408" s="260"/>
      <c r="BK408" s="260"/>
      <c r="BL408" s="260"/>
      <c r="BM408" s="260"/>
      <c r="BN408" s="260"/>
      <c r="BO408" s="260"/>
      <c r="BP408" s="260"/>
      <c r="BQ408" s="260"/>
      <c r="BR408" s="260"/>
      <c r="BS408" s="260"/>
      <c r="BT408" s="260"/>
      <c r="BU408" s="260"/>
      <c r="BV408" s="260"/>
      <c r="BW408" s="260"/>
      <c r="BX408" s="260"/>
      <c r="BY408" s="260"/>
      <c r="BZ408" s="260"/>
      <c r="CA408" s="260"/>
      <c r="CB408" s="260"/>
      <c r="CC408" s="260"/>
      <c r="CD408" s="260"/>
      <c r="CE408" s="260"/>
      <c r="CF408" s="260"/>
      <c r="CG408" s="260"/>
      <c r="CH408" s="260"/>
      <c r="CI408" s="260"/>
      <c r="CJ408" s="260"/>
      <c r="CK408" s="260"/>
      <c r="CL408" s="260"/>
    </row>
    <row r="409" spans="7:90" s="172" customFormat="1" ht="39.950000000000003" customHeight="1" x14ac:dyDescent="0.2">
      <c r="G409" s="173"/>
      <c r="K409" s="166"/>
      <c r="L409" s="166"/>
      <c r="T409" s="174"/>
      <c r="U409" s="168"/>
      <c r="V409" s="260"/>
      <c r="W409" s="260"/>
      <c r="X409" s="260"/>
      <c r="Y409" s="260"/>
      <c r="Z409" s="260"/>
      <c r="AA409" s="260"/>
      <c r="AB409" s="260"/>
      <c r="AC409" s="260"/>
      <c r="AD409" s="260"/>
      <c r="AE409" s="260"/>
      <c r="AF409" s="260"/>
      <c r="AG409" s="260"/>
      <c r="AH409" s="260"/>
      <c r="AI409" s="260"/>
      <c r="AJ409" s="260"/>
      <c r="AK409" s="260"/>
      <c r="AL409" s="260"/>
      <c r="AM409" s="260"/>
      <c r="AN409" s="260"/>
      <c r="AO409" s="260"/>
      <c r="AP409" s="260"/>
      <c r="AQ409" s="260"/>
      <c r="AR409" s="260"/>
      <c r="AS409" s="260"/>
      <c r="AT409" s="260"/>
      <c r="AU409" s="260"/>
      <c r="AV409" s="260"/>
      <c r="AW409" s="260"/>
      <c r="AX409" s="260"/>
      <c r="AY409" s="260"/>
      <c r="AZ409" s="260"/>
      <c r="BA409" s="260"/>
      <c r="BB409" s="260"/>
      <c r="BC409" s="260"/>
      <c r="BD409" s="260"/>
      <c r="BE409" s="260"/>
      <c r="BF409" s="260"/>
      <c r="BG409" s="260"/>
      <c r="BH409" s="260"/>
      <c r="BI409" s="260"/>
      <c r="BJ409" s="260"/>
      <c r="BK409" s="260"/>
      <c r="BL409" s="260"/>
      <c r="BM409" s="260"/>
      <c r="BN409" s="260"/>
      <c r="BO409" s="260"/>
      <c r="BP409" s="260"/>
      <c r="BQ409" s="260"/>
      <c r="BR409" s="260"/>
      <c r="BS409" s="260"/>
      <c r="BT409" s="260"/>
      <c r="BU409" s="260"/>
      <c r="BV409" s="260"/>
      <c r="BW409" s="260"/>
      <c r="BX409" s="260"/>
      <c r="BY409" s="260"/>
      <c r="BZ409" s="260"/>
      <c r="CA409" s="260"/>
      <c r="CB409" s="260"/>
      <c r="CC409" s="260"/>
      <c r="CD409" s="260"/>
      <c r="CE409" s="260"/>
      <c r="CF409" s="260"/>
      <c r="CG409" s="260"/>
      <c r="CH409" s="260"/>
      <c r="CI409" s="260"/>
      <c r="CJ409" s="260"/>
      <c r="CK409" s="260"/>
      <c r="CL409" s="260"/>
    </row>
    <row r="410" spans="7:90" s="172" customFormat="1" ht="39.950000000000003" customHeight="1" x14ac:dyDescent="0.2">
      <c r="G410" s="173"/>
      <c r="K410" s="166"/>
      <c r="L410" s="166"/>
      <c r="T410" s="174"/>
      <c r="U410" s="168"/>
      <c r="V410" s="260"/>
      <c r="W410" s="260"/>
      <c r="X410" s="260"/>
      <c r="Y410" s="260"/>
      <c r="Z410" s="260"/>
      <c r="AA410" s="260"/>
      <c r="AB410" s="260"/>
      <c r="AC410" s="260"/>
      <c r="AD410" s="260"/>
      <c r="AE410" s="260"/>
      <c r="AF410" s="260"/>
      <c r="AG410" s="260"/>
      <c r="AH410" s="260"/>
      <c r="AI410" s="260"/>
      <c r="AJ410" s="260"/>
      <c r="AK410" s="260"/>
      <c r="AL410" s="260"/>
      <c r="AM410" s="260"/>
      <c r="AN410" s="260"/>
      <c r="AO410" s="260"/>
      <c r="AP410" s="260"/>
      <c r="AQ410" s="260"/>
      <c r="AR410" s="260"/>
      <c r="AS410" s="260"/>
      <c r="AT410" s="260"/>
      <c r="AU410" s="260"/>
      <c r="AV410" s="260"/>
      <c r="AW410" s="260"/>
      <c r="AX410" s="260"/>
      <c r="AY410" s="260"/>
      <c r="AZ410" s="260"/>
      <c r="BA410" s="260"/>
      <c r="BB410" s="260"/>
      <c r="BC410" s="260"/>
      <c r="BD410" s="260"/>
      <c r="BE410" s="260"/>
      <c r="BF410" s="260"/>
      <c r="BG410" s="260"/>
      <c r="BH410" s="260"/>
      <c r="BI410" s="260"/>
      <c r="BJ410" s="260"/>
      <c r="BK410" s="260"/>
      <c r="BL410" s="260"/>
      <c r="BM410" s="260"/>
      <c r="BN410" s="260"/>
      <c r="BO410" s="260"/>
      <c r="BP410" s="260"/>
      <c r="BQ410" s="260"/>
      <c r="BR410" s="260"/>
      <c r="BS410" s="260"/>
      <c r="BT410" s="260"/>
      <c r="BU410" s="260"/>
      <c r="BV410" s="260"/>
      <c r="BW410" s="260"/>
      <c r="BX410" s="260"/>
      <c r="BY410" s="260"/>
      <c r="BZ410" s="260"/>
      <c r="CA410" s="260"/>
      <c r="CB410" s="260"/>
      <c r="CC410" s="260"/>
      <c r="CD410" s="260"/>
      <c r="CE410" s="260"/>
      <c r="CF410" s="260"/>
      <c r="CG410" s="260"/>
      <c r="CH410" s="260"/>
      <c r="CI410" s="260"/>
      <c r="CJ410" s="260"/>
      <c r="CK410" s="260"/>
      <c r="CL410" s="260"/>
    </row>
    <row r="411" spans="7:90" s="172" customFormat="1" ht="39.950000000000003" customHeight="1" x14ac:dyDescent="0.2">
      <c r="G411" s="173"/>
      <c r="K411" s="166"/>
      <c r="L411" s="166"/>
      <c r="T411" s="174"/>
      <c r="U411" s="168"/>
      <c r="V411" s="260"/>
      <c r="W411" s="260"/>
      <c r="X411" s="260"/>
      <c r="Y411" s="260"/>
      <c r="Z411" s="260"/>
      <c r="AA411" s="260"/>
      <c r="AB411" s="260"/>
      <c r="AC411" s="260"/>
      <c r="AD411" s="260"/>
      <c r="AE411" s="260"/>
      <c r="AF411" s="260"/>
      <c r="AG411" s="260"/>
      <c r="AH411" s="260"/>
      <c r="AI411" s="260"/>
      <c r="AJ411" s="260"/>
      <c r="AK411" s="260"/>
      <c r="AL411" s="260"/>
      <c r="AM411" s="260"/>
      <c r="AN411" s="260"/>
      <c r="AO411" s="260"/>
      <c r="AP411" s="260"/>
      <c r="AQ411" s="260"/>
      <c r="AR411" s="260"/>
      <c r="AS411" s="260"/>
      <c r="AT411" s="260"/>
      <c r="AU411" s="260"/>
      <c r="AV411" s="260"/>
      <c r="AW411" s="260"/>
      <c r="AX411" s="260"/>
      <c r="AY411" s="260"/>
      <c r="AZ411" s="260"/>
      <c r="BA411" s="260"/>
      <c r="BB411" s="260"/>
      <c r="BC411" s="260"/>
      <c r="BD411" s="260"/>
      <c r="BE411" s="260"/>
      <c r="BF411" s="260"/>
      <c r="BG411" s="260"/>
      <c r="BH411" s="260"/>
      <c r="BI411" s="260"/>
      <c r="BJ411" s="260"/>
      <c r="BK411" s="260"/>
      <c r="BL411" s="260"/>
      <c r="BM411" s="260"/>
      <c r="BN411" s="260"/>
      <c r="BO411" s="260"/>
      <c r="BP411" s="260"/>
      <c r="BQ411" s="260"/>
      <c r="BR411" s="260"/>
      <c r="BS411" s="260"/>
      <c r="BT411" s="260"/>
      <c r="BU411" s="260"/>
      <c r="BV411" s="260"/>
      <c r="BW411" s="260"/>
      <c r="BX411" s="260"/>
      <c r="BY411" s="260"/>
      <c r="BZ411" s="260"/>
      <c r="CA411" s="260"/>
      <c r="CB411" s="260"/>
      <c r="CC411" s="260"/>
      <c r="CD411" s="260"/>
      <c r="CE411" s="260"/>
      <c r="CF411" s="260"/>
      <c r="CG411" s="260"/>
      <c r="CH411" s="260"/>
      <c r="CI411" s="260"/>
      <c r="CJ411" s="260"/>
      <c r="CK411" s="260"/>
      <c r="CL411" s="260"/>
    </row>
    <row r="412" spans="7:90" s="172" customFormat="1" ht="39.950000000000003" customHeight="1" x14ac:dyDescent="0.2">
      <c r="G412" s="173"/>
      <c r="K412" s="166"/>
      <c r="L412" s="166"/>
      <c r="T412" s="174"/>
      <c r="U412" s="168"/>
      <c r="V412" s="260"/>
      <c r="W412" s="260"/>
      <c r="X412" s="260"/>
      <c r="Y412" s="260"/>
      <c r="Z412" s="260"/>
      <c r="AA412" s="260"/>
      <c r="AB412" s="260"/>
      <c r="AC412" s="260"/>
      <c r="AD412" s="260"/>
      <c r="AE412" s="260"/>
      <c r="AF412" s="260"/>
      <c r="AG412" s="260"/>
      <c r="AH412" s="260"/>
      <c r="AI412" s="260"/>
      <c r="AJ412" s="260"/>
      <c r="AK412" s="260"/>
      <c r="AL412" s="260"/>
      <c r="AM412" s="260"/>
      <c r="AN412" s="260"/>
      <c r="AO412" s="260"/>
      <c r="AP412" s="260"/>
      <c r="AQ412" s="260"/>
      <c r="AR412" s="260"/>
      <c r="AS412" s="260"/>
      <c r="AT412" s="260"/>
      <c r="AU412" s="260"/>
      <c r="AV412" s="260"/>
      <c r="AW412" s="260"/>
      <c r="AX412" s="260"/>
      <c r="AY412" s="260"/>
      <c r="AZ412" s="260"/>
      <c r="BA412" s="260"/>
      <c r="BB412" s="260"/>
      <c r="BC412" s="260"/>
      <c r="BD412" s="260"/>
      <c r="BE412" s="260"/>
      <c r="BF412" s="260"/>
      <c r="BG412" s="260"/>
      <c r="BH412" s="260"/>
      <c r="BI412" s="260"/>
      <c r="BJ412" s="260"/>
      <c r="BK412" s="260"/>
      <c r="BL412" s="260"/>
      <c r="BM412" s="260"/>
      <c r="BN412" s="260"/>
      <c r="BO412" s="260"/>
      <c r="BP412" s="260"/>
      <c r="BQ412" s="260"/>
      <c r="BR412" s="260"/>
      <c r="BS412" s="260"/>
      <c r="BT412" s="260"/>
      <c r="BU412" s="260"/>
      <c r="BV412" s="260"/>
      <c r="BW412" s="260"/>
      <c r="BX412" s="260"/>
      <c r="BY412" s="260"/>
      <c r="BZ412" s="260"/>
      <c r="CA412" s="260"/>
      <c r="CB412" s="260"/>
      <c r="CC412" s="260"/>
      <c r="CD412" s="260"/>
      <c r="CE412" s="260"/>
      <c r="CF412" s="260"/>
      <c r="CG412" s="260"/>
      <c r="CH412" s="260"/>
      <c r="CI412" s="260"/>
      <c r="CJ412" s="260"/>
      <c r="CK412" s="260"/>
      <c r="CL412" s="260"/>
    </row>
    <row r="413" spans="7:90" s="172" customFormat="1" ht="39.950000000000003" customHeight="1" x14ac:dyDescent="0.2">
      <c r="G413" s="173"/>
      <c r="K413" s="166"/>
      <c r="L413" s="166"/>
      <c r="T413" s="174"/>
      <c r="U413" s="168"/>
      <c r="V413" s="260"/>
      <c r="W413" s="260"/>
      <c r="X413" s="260"/>
      <c r="Y413" s="260"/>
      <c r="Z413" s="260"/>
      <c r="AA413" s="260"/>
      <c r="AB413" s="260"/>
      <c r="AC413" s="260"/>
      <c r="AD413" s="260"/>
      <c r="AE413" s="260"/>
      <c r="AF413" s="260"/>
      <c r="AG413" s="260"/>
      <c r="AH413" s="260"/>
      <c r="AI413" s="260"/>
      <c r="AJ413" s="260"/>
      <c r="AK413" s="260"/>
      <c r="AL413" s="260"/>
      <c r="AM413" s="260"/>
      <c r="AN413" s="260"/>
      <c r="AO413" s="260"/>
      <c r="AP413" s="260"/>
      <c r="AQ413" s="260"/>
      <c r="AR413" s="260"/>
      <c r="AS413" s="260"/>
      <c r="AT413" s="260"/>
      <c r="AU413" s="260"/>
      <c r="AV413" s="260"/>
      <c r="AW413" s="260"/>
      <c r="AX413" s="260"/>
      <c r="AY413" s="260"/>
      <c r="AZ413" s="260"/>
      <c r="BA413" s="260"/>
      <c r="BB413" s="260"/>
      <c r="BC413" s="260"/>
      <c r="BD413" s="260"/>
      <c r="BE413" s="260"/>
      <c r="BF413" s="260"/>
      <c r="BG413" s="260"/>
      <c r="BH413" s="260"/>
      <c r="BI413" s="260"/>
      <c r="BJ413" s="260"/>
      <c r="BK413" s="260"/>
      <c r="BL413" s="260"/>
      <c r="BM413" s="260"/>
      <c r="BN413" s="260"/>
      <c r="BO413" s="260"/>
      <c r="BP413" s="260"/>
      <c r="BQ413" s="260"/>
      <c r="BR413" s="260"/>
      <c r="BS413" s="260"/>
      <c r="BT413" s="260"/>
      <c r="BU413" s="260"/>
      <c r="BV413" s="260"/>
      <c r="BW413" s="260"/>
      <c r="BX413" s="260"/>
      <c r="BY413" s="260"/>
      <c r="BZ413" s="260"/>
      <c r="CA413" s="260"/>
      <c r="CB413" s="260"/>
      <c r="CC413" s="260"/>
      <c r="CD413" s="260"/>
      <c r="CE413" s="260"/>
      <c r="CF413" s="260"/>
      <c r="CG413" s="260"/>
      <c r="CH413" s="260"/>
      <c r="CI413" s="260"/>
      <c r="CJ413" s="260"/>
      <c r="CK413" s="260"/>
      <c r="CL413" s="260"/>
    </row>
    <row r="414" spans="7:90" s="172" customFormat="1" ht="39.950000000000003" customHeight="1" x14ac:dyDescent="0.2">
      <c r="G414" s="173"/>
      <c r="K414" s="166"/>
      <c r="L414" s="166"/>
      <c r="T414" s="174"/>
      <c r="U414" s="168"/>
      <c r="V414" s="260"/>
      <c r="W414" s="260"/>
      <c r="X414" s="260"/>
      <c r="Y414" s="260"/>
      <c r="Z414" s="260"/>
      <c r="AA414" s="260"/>
      <c r="AB414" s="260"/>
      <c r="AC414" s="260"/>
      <c r="AD414" s="260"/>
      <c r="AE414" s="260"/>
      <c r="AF414" s="260"/>
      <c r="AG414" s="260"/>
      <c r="AH414" s="260"/>
      <c r="AI414" s="260"/>
      <c r="AJ414" s="260"/>
      <c r="AK414" s="260"/>
      <c r="AL414" s="260"/>
      <c r="AM414" s="260"/>
      <c r="AN414" s="260"/>
      <c r="AO414" s="260"/>
      <c r="AP414" s="260"/>
      <c r="AQ414" s="260"/>
      <c r="AR414" s="260"/>
      <c r="AS414" s="260"/>
      <c r="AT414" s="260"/>
      <c r="AU414" s="260"/>
      <c r="AV414" s="260"/>
      <c r="AW414" s="260"/>
      <c r="AX414" s="260"/>
      <c r="AY414" s="260"/>
      <c r="AZ414" s="260"/>
      <c r="BA414" s="260"/>
      <c r="BB414" s="260"/>
      <c r="BC414" s="260"/>
      <c r="BD414" s="260"/>
      <c r="BE414" s="260"/>
      <c r="BF414" s="260"/>
      <c r="BG414" s="260"/>
      <c r="BH414" s="260"/>
      <c r="BI414" s="260"/>
      <c r="BJ414" s="260"/>
      <c r="BK414" s="260"/>
      <c r="BL414" s="260"/>
      <c r="BM414" s="260"/>
      <c r="BN414" s="260"/>
      <c r="BO414" s="260"/>
      <c r="BP414" s="260"/>
      <c r="BQ414" s="260"/>
      <c r="BR414" s="260"/>
      <c r="BS414" s="260"/>
      <c r="BT414" s="260"/>
      <c r="BU414" s="260"/>
      <c r="BV414" s="260"/>
      <c r="BW414" s="260"/>
      <c r="BX414" s="260"/>
      <c r="BY414" s="260"/>
      <c r="BZ414" s="260"/>
      <c r="CA414" s="260"/>
      <c r="CB414" s="260"/>
      <c r="CC414" s="260"/>
      <c r="CD414" s="260"/>
      <c r="CE414" s="260"/>
      <c r="CF414" s="260"/>
      <c r="CG414" s="260"/>
      <c r="CH414" s="260"/>
      <c r="CI414" s="260"/>
      <c r="CJ414" s="260"/>
      <c r="CK414" s="260"/>
      <c r="CL414" s="260"/>
    </row>
    <row r="415" spans="7:90" s="172" customFormat="1" ht="39.950000000000003" customHeight="1" x14ac:dyDescent="0.2">
      <c r="G415" s="173"/>
      <c r="K415" s="166"/>
      <c r="L415" s="166"/>
      <c r="T415" s="174"/>
      <c r="U415" s="168"/>
      <c r="V415" s="260"/>
      <c r="W415" s="260"/>
      <c r="X415" s="260"/>
      <c r="Y415" s="260"/>
      <c r="Z415" s="260"/>
      <c r="AA415" s="260"/>
      <c r="AB415" s="260"/>
      <c r="AC415" s="260"/>
      <c r="AD415" s="260"/>
      <c r="AE415" s="260"/>
      <c r="AF415" s="260"/>
      <c r="AG415" s="260"/>
      <c r="AH415" s="260"/>
      <c r="AI415" s="260"/>
      <c r="AJ415" s="260"/>
      <c r="AK415" s="260"/>
      <c r="AL415" s="260"/>
      <c r="AM415" s="260"/>
      <c r="AN415" s="260"/>
      <c r="AO415" s="260"/>
      <c r="AP415" s="260"/>
      <c r="AQ415" s="260"/>
      <c r="AR415" s="260"/>
      <c r="AS415" s="260"/>
      <c r="AT415" s="260"/>
      <c r="AU415" s="260"/>
      <c r="AV415" s="260"/>
      <c r="AW415" s="260"/>
      <c r="AX415" s="260"/>
      <c r="AY415" s="260"/>
      <c r="AZ415" s="260"/>
      <c r="BA415" s="260"/>
      <c r="BB415" s="260"/>
      <c r="BC415" s="260"/>
      <c r="BD415" s="260"/>
      <c r="BE415" s="260"/>
      <c r="BF415" s="260"/>
      <c r="BG415" s="260"/>
      <c r="BH415" s="260"/>
      <c r="BI415" s="260"/>
      <c r="BJ415" s="260"/>
      <c r="BK415" s="260"/>
      <c r="BL415" s="260"/>
      <c r="BM415" s="260"/>
      <c r="BN415" s="260"/>
      <c r="BO415" s="260"/>
      <c r="BP415" s="260"/>
      <c r="BQ415" s="260"/>
      <c r="BR415" s="260"/>
      <c r="BS415" s="260"/>
      <c r="BT415" s="260"/>
      <c r="BU415" s="260"/>
      <c r="BV415" s="260"/>
      <c r="BW415" s="260"/>
      <c r="BX415" s="260"/>
      <c r="BY415" s="260"/>
      <c r="BZ415" s="260"/>
      <c r="CA415" s="260"/>
      <c r="CB415" s="260"/>
      <c r="CC415" s="260"/>
      <c r="CD415" s="260"/>
      <c r="CE415" s="260"/>
      <c r="CF415" s="260"/>
      <c r="CG415" s="260"/>
      <c r="CH415" s="260"/>
      <c r="CI415" s="260"/>
      <c r="CJ415" s="260"/>
      <c r="CK415" s="260"/>
      <c r="CL415" s="260"/>
    </row>
    <row r="416" spans="7:90" s="172" customFormat="1" ht="39.950000000000003" customHeight="1" x14ac:dyDescent="0.2">
      <c r="G416" s="173"/>
      <c r="K416" s="166"/>
      <c r="L416" s="166"/>
      <c r="T416" s="174"/>
      <c r="U416" s="168"/>
      <c r="V416" s="260"/>
      <c r="W416" s="260"/>
      <c r="X416" s="260"/>
      <c r="Y416" s="260"/>
      <c r="Z416" s="260"/>
      <c r="AA416" s="260"/>
      <c r="AB416" s="260"/>
      <c r="AC416" s="260"/>
      <c r="AD416" s="260"/>
      <c r="AE416" s="260"/>
      <c r="AF416" s="260"/>
      <c r="AG416" s="260"/>
      <c r="AH416" s="260"/>
      <c r="AI416" s="260"/>
      <c r="AJ416" s="260"/>
      <c r="AK416" s="260"/>
      <c r="AL416" s="260"/>
      <c r="AM416" s="260"/>
      <c r="AN416" s="260"/>
      <c r="AO416" s="260"/>
      <c r="AP416" s="260"/>
      <c r="AQ416" s="260"/>
      <c r="AR416" s="260"/>
      <c r="AS416" s="260"/>
      <c r="AT416" s="260"/>
      <c r="AU416" s="260"/>
      <c r="AV416" s="260"/>
      <c r="AW416" s="260"/>
      <c r="AX416" s="260"/>
      <c r="AY416" s="260"/>
      <c r="AZ416" s="260"/>
      <c r="BA416" s="260"/>
      <c r="BB416" s="260"/>
      <c r="BC416" s="260"/>
      <c r="BD416" s="260"/>
      <c r="BE416" s="260"/>
      <c r="BF416" s="260"/>
      <c r="BG416" s="260"/>
      <c r="BH416" s="260"/>
      <c r="BI416" s="260"/>
      <c r="BJ416" s="260"/>
      <c r="BK416" s="260"/>
      <c r="BL416" s="260"/>
      <c r="BM416" s="260"/>
      <c r="BN416" s="260"/>
      <c r="BO416" s="260"/>
      <c r="BP416" s="260"/>
      <c r="BQ416" s="260"/>
      <c r="BR416" s="260"/>
      <c r="BS416" s="260"/>
      <c r="BT416" s="260"/>
      <c r="BU416" s="260"/>
      <c r="BV416" s="260"/>
      <c r="BW416" s="260"/>
      <c r="BX416" s="260"/>
      <c r="BY416" s="260"/>
      <c r="BZ416" s="260"/>
      <c r="CA416" s="260"/>
      <c r="CB416" s="260"/>
      <c r="CC416" s="260"/>
      <c r="CD416" s="260"/>
      <c r="CE416" s="260"/>
      <c r="CF416" s="260"/>
      <c r="CG416" s="260"/>
      <c r="CH416" s="260"/>
      <c r="CI416" s="260"/>
      <c r="CJ416" s="260"/>
      <c r="CK416" s="260"/>
      <c r="CL416" s="260"/>
    </row>
    <row r="417" spans="7:90" s="172" customFormat="1" ht="39.950000000000003" customHeight="1" x14ac:dyDescent="0.2">
      <c r="G417" s="173"/>
      <c r="K417" s="166"/>
      <c r="L417" s="166"/>
      <c r="T417" s="174"/>
      <c r="U417" s="168"/>
      <c r="V417" s="260"/>
      <c r="W417" s="260"/>
      <c r="X417" s="260"/>
      <c r="Y417" s="260"/>
      <c r="Z417" s="260"/>
      <c r="AA417" s="260"/>
      <c r="AB417" s="260"/>
      <c r="AC417" s="260"/>
      <c r="AD417" s="260"/>
      <c r="AE417" s="260"/>
      <c r="AF417" s="260"/>
      <c r="AG417" s="260"/>
      <c r="AH417" s="260"/>
      <c r="AI417" s="260"/>
      <c r="AJ417" s="260"/>
      <c r="AK417" s="260"/>
      <c r="AL417" s="260"/>
      <c r="AM417" s="260"/>
      <c r="AN417" s="260"/>
      <c r="AO417" s="260"/>
      <c r="AP417" s="260"/>
      <c r="AQ417" s="260"/>
      <c r="AR417" s="260"/>
      <c r="AS417" s="260"/>
      <c r="AT417" s="260"/>
      <c r="AU417" s="260"/>
      <c r="AV417" s="260"/>
      <c r="AW417" s="260"/>
      <c r="AX417" s="260"/>
      <c r="AY417" s="260"/>
      <c r="AZ417" s="260"/>
      <c r="BA417" s="260"/>
      <c r="BB417" s="260"/>
      <c r="BC417" s="260"/>
      <c r="BD417" s="260"/>
      <c r="BE417" s="260"/>
      <c r="BF417" s="260"/>
      <c r="BG417" s="260"/>
      <c r="BH417" s="260"/>
      <c r="BI417" s="260"/>
      <c r="BJ417" s="260"/>
      <c r="BK417" s="260"/>
      <c r="BL417" s="260"/>
      <c r="BM417" s="260"/>
      <c r="BN417" s="260"/>
      <c r="BO417" s="260"/>
      <c r="BP417" s="260"/>
      <c r="BQ417" s="260"/>
      <c r="BR417" s="260"/>
      <c r="BS417" s="260"/>
      <c r="BT417" s="260"/>
      <c r="BU417" s="260"/>
      <c r="BV417" s="260"/>
      <c r="BW417" s="260"/>
      <c r="BX417" s="260"/>
      <c r="BY417" s="260"/>
      <c r="BZ417" s="260"/>
      <c r="CA417" s="260"/>
      <c r="CB417" s="260"/>
      <c r="CC417" s="260"/>
      <c r="CD417" s="260"/>
      <c r="CE417" s="260"/>
      <c r="CF417" s="260"/>
      <c r="CG417" s="260"/>
      <c r="CH417" s="260"/>
      <c r="CI417" s="260"/>
      <c r="CJ417" s="260"/>
      <c r="CK417" s="260"/>
      <c r="CL417" s="260"/>
    </row>
    <row r="418" spans="7:90" s="172" customFormat="1" ht="39.950000000000003" customHeight="1" x14ac:dyDescent="0.2">
      <c r="G418" s="173"/>
      <c r="K418" s="166"/>
      <c r="L418" s="166"/>
      <c r="T418" s="174"/>
      <c r="U418" s="168"/>
      <c r="V418" s="260"/>
      <c r="W418" s="260"/>
      <c r="X418" s="260"/>
      <c r="Y418" s="260"/>
      <c r="Z418" s="260"/>
      <c r="AA418" s="260"/>
      <c r="AB418" s="260"/>
      <c r="AC418" s="260"/>
      <c r="AD418" s="260"/>
      <c r="AE418" s="260"/>
      <c r="AF418" s="260"/>
      <c r="AG418" s="260"/>
      <c r="AH418" s="260"/>
      <c r="AI418" s="260"/>
      <c r="AJ418" s="260"/>
      <c r="AK418" s="260"/>
      <c r="AL418" s="260"/>
      <c r="AM418" s="260"/>
      <c r="AN418" s="260"/>
      <c r="AO418" s="260"/>
      <c r="AP418" s="260"/>
      <c r="AQ418" s="260"/>
      <c r="AR418" s="260"/>
      <c r="AS418" s="260"/>
      <c r="AT418" s="260"/>
      <c r="AU418" s="260"/>
      <c r="AV418" s="260"/>
      <c r="AW418" s="260"/>
      <c r="AX418" s="260"/>
      <c r="AY418" s="260"/>
      <c r="AZ418" s="260"/>
      <c r="BA418" s="260"/>
      <c r="BB418" s="260"/>
      <c r="BC418" s="260"/>
      <c r="BD418" s="260"/>
      <c r="BE418" s="260"/>
      <c r="BF418" s="260"/>
      <c r="BG418" s="260"/>
      <c r="BH418" s="260"/>
      <c r="BI418" s="260"/>
      <c r="BJ418" s="260"/>
      <c r="BK418" s="260"/>
      <c r="BL418" s="260"/>
      <c r="BM418" s="260"/>
      <c r="BN418" s="260"/>
      <c r="BO418" s="260"/>
      <c r="BP418" s="260"/>
      <c r="BQ418" s="260"/>
      <c r="BR418" s="260"/>
      <c r="BS418" s="260"/>
      <c r="BT418" s="260"/>
      <c r="BU418" s="260"/>
      <c r="BV418" s="260"/>
      <c r="BW418" s="260"/>
      <c r="BX418" s="260"/>
      <c r="BY418" s="260"/>
      <c r="BZ418" s="260"/>
      <c r="CA418" s="260"/>
      <c r="CB418" s="260"/>
      <c r="CC418" s="260"/>
      <c r="CD418" s="260"/>
      <c r="CE418" s="260"/>
      <c r="CF418" s="260"/>
      <c r="CG418" s="260"/>
      <c r="CH418" s="260"/>
      <c r="CI418" s="260"/>
      <c r="CJ418" s="260"/>
      <c r="CK418" s="260"/>
      <c r="CL418" s="260"/>
    </row>
    <row r="419" spans="7:90" s="172" customFormat="1" ht="39.950000000000003" customHeight="1" x14ac:dyDescent="0.2">
      <c r="G419" s="173"/>
      <c r="K419" s="166"/>
      <c r="L419" s="166"/>
      <c r="T419" s="174"/>
      <c r="U419" s="168"/>
      <c r="V419" s="260"/>
      <c r="W419" s="260"/>
      <c r="X419" s="260"/>
      <c r="Y419" s="260"/>
      <c r="Z419" s="260"/>
      <c r="AA419" s="260"/>
      <c r="AB419" s="260"/>
      <c r="AC419" s="260"/>
      <c r="AD419" s="260"/>
      <c r="AE419" s="260"/>
      <c r="AF419" s="260"/>
      <c r="AG419" s="260"/>
      <c r="AH419" s="260"/>
      <c r="AI419" s="260"/>
      <c r="AJ419" s="260"/>
      <c r="AK419" s="260"/>
      <c r="AL419" s="260"/>
      <c r="AM419" s="260"/>
      <c r="AN419" s="260"/>
      <c r="AO419" s="260"/>
      <c r="AP419" s="260"/>
      <c r="AQ419" s="260"/>
      <c r="AR419" s="260"/>
      <c r="AS419" s="260"/>
      <c r="AT419" s="260"/>
      <c r="AU419" s="260"/>
      <c r="AV419" s="260"/>
      <c r="AW419" s="260"/>
      <c r="AX419" s="260"/>
      <c r="AY419" s="260"/>
      <c r="AZ419" s="260"/>
      <c r="BA419" s="260"/>
      <c r="BB419" s="260"/>
      <c r="BC419" s="260"/>
      <c r="BD419" s="260"/>
      <c r="BE419" s="260"/>
      <c r="BF419" s="260"/>
      <c r="BG419" s="260"/>
      <c r="BH419" s="260"/>
      <c r="BI419" s="260"/>
      <c r="BJ419" s="260"/>
      <c r="BK419" s="260"/>
      <c r="BL419" s="260"/>
      <c r="BM419" s="260"/>
      <c r="BN419" s="260"/>
      <c r="BO419" s="260"/>
      <c r="BP419" s="260"/>
      <c r="BQ419" s="260"/>
      <c r="BR419" s="260"/>
      <c r="BS419" s="260"/>
      <c r="BT419" s="260"/>
      <c r="BU419" s="260"/>
      <c r="BV419" s="260"/>
      <c r="BW419" s="260"/>
      <c r="BX419" s="260"/>
      <c r="BY419" s="260"/>
      <c r="BZ419" s="260"/>
      <c r="CA419" s="260"/>
      <c r="CB419" s="260"/>
      <c r="CC419" s="260"/>
      <c r="CD419" s="260"/>
      <c r="CE419" s="260"/>
      <c r="CF419" s="260"/>
      <c r="CG419" s="260"/>
      <c r="CH419" s="260"/>
      <c r="CI419" s="260"/>
      <c r="CJ419" s="260"/>
      <c r="CK419" s="260"/>
      <c r="CL419" s="260"/>
    </row>
    <row r="420" spans="7:90" s="172" customFormat="1" ht="39.950000000000003" customHeight="1" x14ac:dyDescent="0.2">
      <c r="G420" s="173"/>
      <c r="K420" s="166"/>
      <c r="L420" s="166"/>
      <c r="T420" s="174"/>
      <c r="U420" s="168"/>
      <c r="V420" s="260"/>
      <c r="W420" s="260"/>
      <c r="X420" s="260"/>
      <c r="Y420" s="260"/>
      <c r="Z420" s="260"/>
      <c r="AA420" s="260"/>
      <c r="AB420" s="260"/>
      <c r="AC420" s="260"/>
      <c r="AD420" s="260"/>
      <c r="AE420" s="260"/>
      <c r="AF420" s="260"/>
      <c r="AG420" s="260"/>
      <c r="AH420" s="260"/>
      <c r="AI420" s="260"/>
      <c r="AJ420" s="260"/>
      <c r="AK420" s="260"/>
      <c r="AL420" s="260"/>
      <c r="AM420" s="260"/>
      <c r="AN420" s="260"/>
      <c r="AO420" s="260"/>
      <c r="AP420" s="260"/>
      <c r="AQ420" s="260"/>
      <c r="AR420" s="260"/>
      <c r="AS420" s="260"/>
      <c r="AT420" s="260"/>
      <c r="AU420" s="260"/>
      <c r="AV420" s="260"/>
      <c r="AW420" s="260"/>
      <c r="AX420" s="260"/>
      <c r="AY420" s="260"/>
      <c r="AZ420" s="260"/>
      <c r="BA420" s="260"/>
      <c r="BB420" s="260"/>
      <c r="BC420" s="260"/>
      <c r="BD420" s="260"/>
      <c r="BE420" s="260"/>
      <c r="BF420" s="260"/>
      <c r="BG420" s="260"/>
      <c r="BH420" s="260"/>
      <c r="BI420" s="260"/>
      <c r="BJ420" s="260"/>
      <c r="BK420" s="260"/>
      <c r="BL420" s="260"/>
      <c r="BM420" s="260"/>
      <c r="BN420" s="260"/>
      <c r="BO420" s="260"/>
      <c r="BP420" s="260"/>
      <c r="BQ420" s="260"/>
      <c r="BR420" s="260"/>
      <c r="BS420" s="260"/>
      <c r="BT420" s="260"/>
      <c r="BU420" s="260"/>
      <c r="BV420" s="260"/>
      <c r="BW420" s="260"/>
      <c r="BX420" s="260"/>
      <c r="BY420" s="260"/>
      <c r="BZ420" s="260"/>
      <c r="CA420" s="260"/>
      <c r="CB420" s="260"/>
      <c r="CC420" s="260"/>
      <c r="CD420" s="260"/>
      <c r="CE420" s="260"/>
      <c r="CF420" s="260"/>
      <c r="CG420" s="260"/>
      <c r="CH420" s="260"/>
      <c r="CI420" s="260"/>
      <c r="CJ420" s="260"/>
      <c r="CK420" s="260"/>
      <c r="CL420" s="260"/>
    </row>
    <row r="421" spans="7:90" s="172" customFormat="1" ht="39.950000000000003" customHeight="1" x14ac:dyDescent="0.2">
      <c r="G421" s="173"/>
      <c r="K421" s="166"/>
      <c r="L421" s="166"/>
      <c r="T421" s="174"/>
      <c r="U421" s="168"/>
      <c r="V421" s="260"/>
      <c r="W421" s="260"/>
      <c r="X421" s="260"/>
      <c r="Y421" s="260"/>
      <c r="Z421" s="260"/>
      <c r="AA421" s="260"/>
      <c r="AB421" s="260"/>
      <c r="AC421" s="260"/>
      <c r="AD421" s="260"/>
      <c r="AE421" s="260"/>
      <c r="AF421" s="260"/>
      <c r="AG421" s="260"/>
      <c r="AH421" s="260"/>
      <c r="AI421" s="260"/>
      <c r="AJ421" s="260"/>
      <c r="AK421" s="260"/>
      <c r="AL421" s="260"/>
      <c r="AM421" s="260"/>
      <c r="AN421" s="260"/>
      <c r="AO421" s="260"/>
      <c r="AP421" s="260"/>
      <c r="AQ421" s="260"/>
      <c r="AR421" s="260"/>
      <c r="AS421" s="260"/>
      <c r="AT421" s="260"/>
      <c r="AU421" s="260"/>
      <c r="AV421" s="260"/>
      <c r="AW421" s="260"/>
      <c r="AX421" s="260"/>
      <c r="AY421" s="260"/>
      <c r="AZ421" s="260"/>
      <c r="BA421" s="260"/>
      <c r="BB421" s="260"/>
      <c r="BC421" s="260"/>
      <c r="BD421" s="260"/>
      <c r="BE421" s="260"/>
      <c r="BF421" s="260"/>
      <c r="BG421" s="260"/>
      <c r="BH421" s="260"/>
      <c r="BI421" s="260"/>
      <c r="BJ421" s="260"/>
      <c r="BK421" s="260"/>
      <c r="BL421" s="260"/>
      <c r="BM421" s="260"/>
      <c r="BN421" s="260"/>
      <c r="BO421" s="260"/>
      <c r="BP421" s="260"/>
      <c r="BQ421" s="260"/>
      <c r="BR421" s="260"/>
      <c r="BS421" s="260"/>
      <c r="BT421" s="260"/>
      <c r="BU421" s="260"/>
      <c r="BV421" s="260"/>
      <c r="BW421" s="260"/>
      <c r="BX421" s="260"/>
      <c r="BY421" s="260"/>
      <c r="BZ421" s="260"/>
      <c r="CA421" s="260"/>
      <c r="CB421" s="260"/>
      <c r="CC421" s="260"/>
      <c r="CD421" s="260"/>
      <c r="CE421" s="260"/>
      <c r="CF421" s="260"/>
      <c r="CG421" s="260"/>
      <c r="CH421" s="260"/>
      <c r="CI421" s="260"/>
      <c r="CJ421" s="260"/>
      <c r="CK421" s="260"/>
      <c r="CL421" s="260"/>
    </row>
    <row r="422" spans="7:90" s="172" customFormat="1" ht="39.950000000000003" customHeight="1" x14ac:dyDescent="0.2">
      <c r="G422" s="173"/>
      <c r="K422" s="166"/>
      <c r="L422" s="166"/>
      <c r="T422" s="174"/>
      <c r="U422" s="168"/>
      <c r="V422" s="260"/>
      <c r="W422" s="260"/>
      <c r="X422" s="260"/>
      <c r="Y422" s="260"/>
      <c r="Z422" s="260"/>
      <c r="AA422" s="260"/>
      <c r="AB422" s="260"/>
      <c r="AC422" s="260"/>
      <c r="AD422" s="260"/>
      <c r="AE422" s="260"/>
      <c r="AF422" s="260"/>
      <c r="AG422" s="260"/>
      <c r="AH422" s="260"/>
      <c r="AI422" s="260"/>
      <c r="AJ422" s="260"/>
      <c r="AK422" s="260"/>
      <c r="AL422" s="260"/>
      <c r="AM422" s="260"/>
      <c r="AN422" s="260"/>
      <c r="AO422" s="260"/>
      <c r="AP422" s="260"/>
      <c r="AQ422" s="260"/>
      <c r="AR422" s="260"/>
      <c r="AS422" s="260"/>
      <c r="AT422" s="260"/>
      <c r="AU422" s="260"/>
      <c r="AV422" s="260"/>
      <c r="AW422" s="260"/>
      <c r="AX422" s="260"/>
      <c r="AY422" s="260"/>
      <c r="AZ422" s="260"/>
      <c r="BA422" s="260"/>
      <c r="BB422" s="260"/>
      <c r="BC422" s="260"/>
      <c r="BD422" s="260"/>
      <c r="BE422" s="260"/>
      <c r="BF422" s="260"/>
      <c r="BG422" s="260"/>
      <c r="BH422" s="260"/>
      <c r="BI422" s="260"/>
      <c r="BJ422" s="260"/>
      <c r="BK422" s="260"/>
      <c r="BL422" s="260"/>
      <c r="BM422" s="260"/>
      <c r="BN422" s="260"/>
      <c r="BO422" s="260"/>
      <c r="BP422" s="260"/>
      <c r="BQ422" s="260"/>
      <c r="BR422" s="260"/>
      <c r="BS422" s="260"/>
      <c r="BT422" s="260"/>
      <c r="BU422" s="260"/>
      <c r="BV422" s="260"/>
      <c r="BW422" s="260"/>
      <c r="BX422" s="260"/>
      <c r="BY422" s="260"/>
      <c r="BZ422" s="260"/>
      <c r="CA422" s="260"/>
      <c r="CB422" s="260"/>
      <c r="CC422" s="260"/>
      <c r="CD422" s="260"/>
      <c r="CE422" s="260"/>
      <c r="CF422" s="260"/>
      <c r="CG422" s="260"/>
      <c r="CH422" s="260"/>
      <c r="CI422" s="260"/>
      <c r="CJ422" s="260"/>
      <c r="CK422" s="260"/>
      <c r="CL422" s="260"/>
    </row>
    <row r="423" spans="7:90" s="172" customFormat="1" ht="39.950000000000003" customHeight="1" x14ac:dyDescent="0.2">
      <c r="G423" s="173"/>
      <c r="K423" s="166"/>
      <c r="L423" s="166"/>
      <c r="T423" s="174"/>
      <c r="U423" s="168"/>
      <c r="V423" s="260"/>
      <c r="W423" s="260"/>
      <c r="X423" s="260"/>
      <c r="Y423" s="260"/>
      <c r="Z423" s="260"/>
      <c r="AA423" s="260"/>
      <c r="AB423" s="260"/>
      <c r="AC423" s="260"/>
      <c r="AD423" s="260"/>
      <c r="AE423" s="260"/>
      <c r="AF423" s="260"/>
      <c r="AG423" s="260"/>
      <c r="AH423" s="260"/>
      <c r="AI423" s="260"/>
      <c r="AJ423" s="260"/>
      <c r="AK423" s="260"/>
      <c r="AL423" s="260"/>
      <c r="AM423" s="260"/>
      <c r="AN423" s="260"/>
      <c r="AO423" s="260"/>
      <c r="AP423" s="260"/>
      <c r="AQ423" s="260"/>
      <c r="AR423" s="260"/>
      <c r="AS423" s="260"/>
      <c r="AT423" s="260"/>
      <c r="AU423" s="260"/>
      <c r="AV423" s="260"/>
      <c r="AW423" s="260"/>
      <c r="AX423" s="260"/>
      <c r="AY423" s="260"/>
      <c r="AZ423" s="260"/>
      <c r="BA423" s="260"/>
      <c r="BB423" s="260"/>
      <c r="BC423" s="260"/>
      <c r="BD423" s="260"/>
      <c r="BE423" s="260"/>
      <c r="BF423" s="260"/>
      <c r="BG423" s="260"/>
      <c r="BH423" s="260"/>
      <c r="BI423" s="260"/>
      <c r="BJ423" s="260"/>
      <c r="BK423" s="260"/>
      <c r="BL423" s="260"/>
      <c r="BM423" s="260"/>
      <c r="BN423" s="260"/>
      <c r="BO423" s="260"/>
      <c r="BP423" s="260"/>
      <c r="BQ423" s="260"/>
      <c r="BR423" s="260"/>
      <c r="BS423" s="260"/>
      <c r="BT423" s="260"/>
      <c r="BU423" s="260"/>
      <c r="BV423" s="260"/>
      <c r="BW423" s="260"/>
      <c r="BX423" s="260"/>
      <c r="BY423" s="260"/>
      <c r="BZ423" s="260"/>
      <c r="CA423" s="260"/>
      <c r="CB423" s="260"/>
      <c r="CC423" s="260"/>
      <c r="CD423" s="260"/>
      <c r="CE423" s="260"/>
      <c r="CF423" s="260"/>
      <c r="CG423" s="260"/>
      <c r="CH423" s="260"/>
      <c r="CI423" s="260"/>
      <c r="CJ423" s="260"/>
      <c r="CK423" s="260"/>
      <c r="CL423" s="260"/>
    </row>
    <row r="424" spans="7:90" s="172" customFormat="1" ht="39.950000000000003" customHeight="1" x14ac:dyDescent="0.2">
      <c r="G424" s="173"/>
      <c r="K424" s="166"/>
      <c r="L424" s="166"/>
      <c r="T424" s="174"/>
      <c r="U424" s="168"/>
      <c r="V424" s="260"/>
      <c r="W424" s="260"/>
      <c r="X424" s="260"/>
      <c r="Y424" s="260"/>
      <c r="Z424" s="260"/>
      <c r="AA424" s="260"/>
      <c r="AB424" s="260"/>
      <c r="AC424" s="260"/>
      <c r="AD424" s="260"/>
      <c r="AE424" s="260"/>
      <c r="AF424" s="260"/>
      <c r="AG424" s="260"/>
      <c r="AH424" s="260"/>
      <c r="AI424" s="260"/>
      <c r="AJ424" s="260"/>
      <c r="AK424" s="260"/>
      <c r="AL424" s="260"/>
      <c r="AM424" s="260"/>
      <c r="AN424" s="260"/>
      <c r="AO424" s="260"/>
      <c r="AP424" s="260"/>
      <c r="AQ424" s="260"/>
      <c r="AR424" s="260"/>
      <c r="AS424" s="260"/>
      <c r="AT424" s="260"/>
      <c r="AU424" s="260"/>
      <c r="AV424" s="260"/>
      <c r="AW424" s="260"/>
      <c r="AX424" s="260"/>
      <c r="AY424" s="260"/>
      <c r="AZ424" s="260"/>
      <c r="BA424" s="260"/>
      <c r="BB424" s="260"/>
      <c r="BC424" s="260"/>
      <c r="BD424" s="260"/>
      <c r="BE424" s="260"/>
      <c r="BF424" s="260"/>
      <c r="BG424" s="260"/>
      <c r="BH424" s="260"/>
      <c r="BI424" s="260"/>
      <c r="BJ424" s="260"/>
      <c r="BK424" s="260"/>
      <c r="BL424" s="260"/>
      <c r="BM424" s="260"/>
      <c r="BN424" s="260"/>
      <c r="BO424" s="260"/>
      <c r="BP424" s="260"/>
      <c r="BQ424" s="260"/>
      <c r="BR424" s="260"/>
      <c r="BS424" s="260"/>
      <c r="BT424" s="260"/>
      <c r="BU424" s="260"/>
      <c r="BV424" s="260"/>
      <c r="BW424" s="260"/>
      <c r="BX424" s="260"/>
      <c r="BY424" s="260"/>
      <c r="BZ424" s="260"/>
      <c r="CA424" s="260"/>
      <c r="CB424" s="260"/>
      <c r="CC424" s="260"/>
      <c r="CD424" s="260"/>
      <c r="CE424" s="260"/>
      <c r="CF424" s="260"/>
      <c r="CG424" s="260"/>
      <c r="CH424" s="260"/>
      <c r="CI424" s="260"/>
      <c r="CJ424" s="260"/>
      <c r="CK424" s="260"/>
      <c r="CL424" s="260"/>
    </row>
    <row r="425" spans="7:90" s="172" customFormat="1" ht="39.950000000000003" customHeight="1" x14ac:dyDescent="0.2">
      <c r="G425" s="173"/>
      <c r="K425" s="166"/>
      <c r="L425" s="166"/>
      <c r="T425" s="174"/>
      <c r="U425" s="168"/>
      <c r="V425" s="260"/>
      <c r="W425" s="260"/>
      <c r="X425" s="260"/>
      <c r="Y425" s="260"/>
      <c r="Z425" s="260"/>
      <c r="AA425" s="260"/>
      <c r="AB425" s="260"/>
      <c r="AC425" s="260"/>
      <c r="AD425" s="260"/>
      <c r="AE425" s="260"/>
      <c r="AF425" s="260"/>
      <c r="AG425" s="260"/>
      <c r="AH425" s="260"/>
      <c r="AI425" s="260"/>
      <c r="AJ425" s="260"/>
      <c r="AK425" s="260"/>
      <c r="AL425" s="260"/>
      <c r="AM425" s="260"/>
      <c r="AN425" s="260"/>
      <c r="AO425" s="260"/>
      <c r="AP425" s="260"/>
      <c r="AQ425" s="260"/>
      <c r="AR425" s="260"/>
      <c r="AS425" s="260"/>
      <c r="AT425" s="260"/>
      <c r="AU425" s="260"/>
      <c r="AV425" s="260"/>
      <c r="AW425" s="260"/>
      <c r="AX425" s="260"/>
      <c r="AY425" s="260"/>
      <c r="AZ425" s="260"/>
      <c r="BA425" s="260"/>
      <c r="BB425" s="260"/>
      <c r="BC425" s="260"/>
      <c r="BD425" s="260"/>
      <c r="BE425" s="260"/>
      <c r="BF425" s="260"/>
      <c r="BG425" s="260"/>
      <c r="BH425" s="260"/>
      <c r="BI425" s="260"/>
      <c r="BJ425" s="260"/>
      <c r="BK425" s="260"/>
      <c r="BL425" s="260"/>
      <c r="BM425" s="260"/>
      <c r="BN425" s="260"/>
      <c r="BO425" s="260"/>
      <c r="BP425" s="260"/>
      <c r="BQ425" s="260"/>
      <c r="BR425" s="260"/>
      <c r="BS425" s="260"/>
      <c r="BT425" s="260"/>
      <c r="BU425" s="260"/>
      <c r="BV425" s="260"/>
      <c r="BW425" s="260"/>
      <c r="BX425" s="260"/>
      <c r="BY425" s="260"/>
      <c r="BZ425" s="260"/>
      <c r="CA425" s="260"/>
      <c r="CB425" s="260"/>
      <c r="CC425" s="260"/>
      <c r="CD425" s="260"/>
      <c r="CE425" s="260"/>
      <c r="CF425" s="260"/>
      <c r="CG425" s="260"/>
      <c r="CH425" s="260"/>
      <c r="CI425" s="260"/>
      <c r="CJ425" s="260"/>
      <c r="CK425" s="260"/>
      <c r="CL425" s="260"/>
    </row>
    <row r="426" spans="7:90" s="172" customFormat="1" ht="39.950000000000003" customHeight="1" x14ac:dyDescent="0.2">
      <c r="G426" s="173"/>
      <c r="K426" s="166"/>
      <c r="L426" s="166"/>
      <c r="T426" s="174"/>
      <c r="U426" s="168"/>
      <c r="V426" s="260"/>
      <c r="W426" s="260"/>
      <c r="X426" s="260"/>
      <c r="Y426" s="260"/>
      <c r="Z426" s="260"/>
      <c r="AA426" s="260"/>
      <c r="AB426" s="260"/>
      <c r="AC426" s="260"/>
      <c r="AD426" s="260"/>
      <c r="AE426" s="260"/>
      <c r="AF426" s="260"/>
      <c r="AG426" s="260"/>
      <c r="AH426" s="260"/>
      <c r="AI426" s="260"/>
      <c r="AJ426" s="260"/>
      <c r="AK426" s="260"/>
      <c r="AL426" s="260"/>
      <c r="AM426" s="260"/>
      <c r="AN426" s="260"/>
      <c r="AO426" s="260"/>
      <c r="AP426" s="260"/>
      <c r="AQ426" s="260"/>
      <c r="AR426" s="260"/>
      <c r="AS426" s="260"/>
      <c r="AT426" s="260"/>
      <c r="AU426" s="260"/>
      <c r="AV426" s="260"/>
      <c r="AW426" s="260"/>
      <c r="AX426" s="260"/>
      <c r="AY426" s="260"/>
      <c r="AZ426" s="260"/>
      <c r="BA426" s="260"/>
      <c r="BB426" s="260"/>
      <c r="BC426" s="260"/>
      <c r="BD426" s="260"/>
      <c r="BE426" s="260"/>
      <c r="BF426" s="260"/>
      <c r="BG426" s="260"/>
      <c r="BH426" s="260"/>
      <c r="BI426" s="260"/>
      <c r="BJ426" s="260"/>
      <c r="BK426" s="260"/>
      <c r="BL426" s="260"/>
      <c r="BM426" s="260"/>
      <c r="BN426" s="260"/>
      <c r="BO426" s="260"/>
      <c r="BP426" s="260"/>
      <c r="BQ426" s="260"/>
      <c r="BR426" s="260"/>
      <c r="BS426" s="260"/>
      <c r="BT426" s="260"/>
      <c r="BU426" s="260"/>
      <c r="BV426" s="260"/>
      <c r="BW426" s="260"/>
      <c r="BX426" s="260"/>
      <c r="BY426" s="260"/>
      <c r="BZ426" s="260"/>
      <c r="CA426" s="260"/>
      <c r="CB426" s="260"/>
      <c r="CC426" s="260"/>
      <c r="CD426" s="260"/>
      <c r="CE426" s="260"/>
      <c r="CF426" s="260"/>
      <c r="CG426" s="260"/>
      <c r="CH426" s="260"/>
      <c r="CI426" s="260"/>
      <c r="CJ426" s="260"/>
      <c r="CK426" s="260"/>
      <c r="CL426" s="260"/>
    </row>
    <row r="427" spans="7:90" s="172" customFormat="1" ht="39.950000000000003" customHeight="1" x14ac:dyDescent="0.2">
      <c r="G427" s="173"/>
      <c r="K427" s="166"/>
      <c r="L427" s="166"/>
      <c r="T427" s="174"/>
      <c r="U427" s="168"/>
      <c r="V427" s="260"/>
      <c r="W427" s="260"/>
      <c r="X427" s="260"/>
      <c r="Y427" s="260"/>
      <c r="Z427" s="260"/>
      <c r="AA427" s="260"/>
      <c r="AB427" s="260"/>
      <c r="AC427" s="260"/>
      <c r="AD427" s="260"/>
      <c r="AE427" s="260"/>
      <c r="AF427" s="260"/>
      <c r="AG427" s="260"/>
      <c r="AH427" s="260"/>
      <c r="AI427" s="260"/>
      <c r="AJ427" s="260"/>
      <c r="AK427" s="260"/>
      <c r="AL427" s="260"/>
      <c r="AM427" s="260"/>
      <c r="AN427" s="260"/>
      <c r="AO427" s="260"/>
      <c r="AP427" s="260"/>
      <c r="AQ427" s="260"/>
      <c r="AR427" s="260"/>
      <c r="AS427" s="260"/>
      <c r="AT427" s="260"/>
      <c r="AU427" s="260"/>
      <c r="AV427" s="260"/>
      <c r="AW427" s="260"/>
      <c r="AX427" s="260"/>
      <c r="AY427" s="260"/>
      <c r="AZ427" s="260"/>
      <c r="BA427" s="260"/>
      <c r="BB427" s="260"/>
      <c r="BC427" s="260"/>
      <c r="BD427" s="260"/>
      <c r="BE427" s="260"/>
      <c r="BF427" s="260"/>
      <c r="BG427" s="260"/>
      <c r="BH427" s="260"/>
      <c r="BI427" s="260"/>
      <c r="BJ427" s="260"/>
      <c r="BK427" s="260"/>
      <c r="BL427" s="260"/>
      <c r="BM427" s="260"/>
      <c r="BN427" s="260"/>
      <c r="BO427" s="260"/>
      <c r="BP427" s="260"/>
      <c r="BQ427" s="260"/>
      <c r="BR427" s="260"/>
      <c r="BS427" s="260"/>
      <c r="BT427" s="260"/>
      <c r="BU427" s="260"/>
      <c r="BV427" s="260"/>
      <c r="BW427" s="260"/>
      <c r="BX427" s="260"/>
      <c r="BY427" s="260"/>
      <c r="BZ427" s="260"/>
      <c r="CA427" s="260"/>
      <c r="CB427" s="260"/>
      <c r="CC427" s="260"/>
      <c r="CD427" s="260"/>
      <c r="CE427" s="260"/>
      <c r="CF427" s="260"/>
      <c r="CG427" s="260"/>
      <c r="CH427" s="260"/>
      <c r="CI427" s="260"/>
      <c r="CJ427" s="260"/>
      <c r="CK427" s="260"/>
      <c r="CL427" s="260"/>
    </row>
    <row r="428" spans="7:90" s="172" customFormat="1" ht="39.950000000000003" customHeight="1" x14ac:dyDescent="0.2">
      <c r="G428" s="173"/>
      <c r="K428" s="166"/>
      <c r="L428" s="166"/>
      <c r="T428" s="174"/>
      <c r="U428" s="168"/>
      <c r="V428" s="260"/>
      <c r="W428" s="260"/>
      <c r="X428" s="260"/>
      <c r="Y428" s="260"/>
      <c r="Z428" s="260"/>
      <c r="AA428" s="260"/>
      <c r="AB428" s="260"/>
      <c r="AC428" s="260"/>
      <c r="AD428" s="260"/>
      <c r="AE428" s="260"/>
      <c r="AF428" s="260"/>
      <c r="AG428" s="260"/>
      <c r="AH428" s="260"/>
      <c r="AI428" s="260"/>
      <c r="AJ428" s="260"/>
      <c r="AK428" s="260"/>
      <c r="AL428" s="260"/>
      <c r="AM428" s="260"/>
      <c r="AN428" s="260"/>
      <c r="AO428" s="260"/>
      <c r="AP428" s="260"/>
      <c r="AQ428" s="260"/>
      <c r="AR428" s="260"/>
      <c r="AS428" s="260"/>
      <c r="AT428" s="260"/>
      <c r="AU428" s="260"/>
      <c r="AV428" s="260"/>
      <c r="AW428" s="260"/>
      <c r="AX428" s="260"/>
      <c r="AY428" s="260"/>
      <c r="AZ428" s="260"/>
      <c r="BA428" s="260"/>
      <c r="BB428" s="260"/>
      <c r="BC428" s="260"/>
      <c r="BD428" s="260"/>
      <c r="BE428" s="260"/>
      <c r="BF428" s="260"/>
      <c r="BG428" s="260"/>
      <c r="BH428" s="260"/>
      <c r="BI428" s="260"/>
      <c r="BJ428" s="260"/>
      <c r="BK428" s="260"/>
      <c r="BL428" s="260"/>
      <c r="BM428" s="260"/>
      <c r="BN428" s="260"/>
      <c r="BO428" s="260"/>
      <c r="BP428" s="260"/>
      <c r="BQ428" s="260"/>
      <c r="BR428" s="260"/>
      <c r="BS428" s="260"/>
      <c r="BT428" s="260"/>
      <c r="BU428" s="260"/>
      <c r="BV428" s="260"/>
      <c r="BW428" s="260"/>
      <c r="BX428" s="260"/>
      <c r="BY428" s="260"/>
      <c r="BZ428" s="260"/>
      <c r="CA428" s="260"/>
      <c r="CB428" s="260"/>
      <c r="CC428" s="260"/>
      <c r="CD428" s="260"/>
      <c r="CE428" s="260"/>
      <c r="CF428" s="260"/>
      <c r="CG428" s="260"/>
      <c r="CH428" s="260"/>
      <c r="CI428" s="260"/>
      <c r="CJ428" s="260"/>
      <c r="CK428" s="260"/>
      <c r="CL428" s="260"/>
    </row>
    <row r="429" spans="7:90" s="172" customFormat="1" ht="39.950000000000003" customHeight="1" x14ac:dyDescent="0.2">
      <c r="G429" s="173"/>
      <c r="K429" s="166"/>
      <c r="L429" s="166"/>
      <c r="T429" s="174"/>
      <c r="U429" s="168"/>
      <c r="V429" s="260"/>
      <c r="W429" s="260"/>
      <c r="X429" s="260"/>
      <c r="Y429" s="260"/>
      <c r="Z429" s="260"/>
      <c r="AA429" s="260"/>
      <c r="AB429" s="260"/>
      <c r="AC429" s="260"/>
      <c r="AD429" s="260"/>
      <c r="AE429" s="260"/>
      <c r="AF429" s="260"/>
      <c r="AG429" s="260"/>
      <c r="AH429" s="260"/>
      <c r="AI429" s="260"/>
      <c r="AJ429" s="260"/>
      <c r="AK429" s="260"/>
      <c r="AL429" s="260"/>
      <c r="AM429" s="260"/>
      <c r="AN429" s="260"/>
      <c r="AO429" s="260"/>
      <c r="AP429" s="260"/>
      <c r="AQ429" s="260"/>
      <c r="AR429" s="260"/>
      <c r="AS429" s="260"/>
      <c r="AT429" s="260"/>
      <c r="AU429" s="260"/>
      <c r="AV429" s="260"/>
      <c r="AW429" s="260"/>
      <c r="AX429" s="260"/>
      <c r="AY429" s="260"/>
      <c r="AZ429" s="260"/>
      <c r="BA429" s="260"/>
      <c r="BB429" s="260"/>
      <c r="BC429" s="260"/>
      <c r="BD429" s="260"/>
      <c r="BE429" s="260"/>
      <c r="BF429" s="260"/>
      <c r="BG429" s="260"/>
      <c r="BH429" s="260"/>
      <c r="BI429" s="260"/>
      <c r="BJ429" s="260"/>
      <c r="BK429" s="260"/>
      <c r="BL429" s="260"/>
      <c r="BM429" s="260"/>
      <c r="BN429" s="260"/>
      <c r="BO429" s="260"/>
      <c r="BP429" s="260"/>
      <c r="BQ429" s="260"/>
      <c r="BR429" s="260"/>
      <c r="BS429" s="260"/>
      <c r="BT429" s="260"/>
      <c r="BU429" s="260"/>
      <c r="BV429" s="260"/>
      <c r="BW429" s="260"/>
      <c r="BX429" s="260"/>
      <c r="BY429" s="260"/>
      <c r="BZ429" s="260"/>
      <c r="CA429" s="260"/>
      <c r="CB429" s="260"/>
      <c r="CC429" s="260"/>
      <c r="CD429" s="260"/>
      <c r="CE429" s="260"/>
      <c r="CF429" s="260"/>
      <c r="CG429" s="260"/>
      <c r="CH429" s="260"/>
      <c r="CI429" s="260"/>
      <c r="CJ429" s="260"/>
      <c r="CK429" s="260"/>
      <c r="CL429" s="260"/>
    </row>
    <row r="430" spans="7:90" s="172" customFormat="1" ht="39.950000000000003" customHeight="1" x14ac:dyDescent="0.2">
      <c r="G430" s="173"/>
      <c r="K430" s="166"/>
      <c r="L430" s="166"/>
      <c r="T430" s="174"/>
      <c r="U430" s="168"/>
      <c r="V430" s="260"/>
      <c r="W430" s="260"/>
      <c r="X430" s="260"/>
      <c r="Y430" s="260"/>
      <c r="Z430" s="260"/>
      <c r="AA430" s="260"/>
      <c r="AB430" s="260"/>
      <c r="AC430" s="260"/>
      <c r="AD430" s="260"/>
      <c r="AE430" s="260"/>
      <c r="AF430" s="260"/>
      <c r="AG430" s="260"/>
      <c r="AH430" s="260"/>
      <c r="AI430" s="260"/>
      <c r="AJ430" s="260"/>
      <c r="AK430" s="260"/>
      <c r="AL430" s="260"/>
      <c r="AM430" s="260"/>
      <c r="AN430" s="260"/>
      <c r="AO430" s="260"/>
      <c r="AP430" s="260"/>
      <c r="AQ430" s="260"/>
      <c r="AR430" s="260"/>
      <c r="AS430" s="260"/>
      <c r="AT430" s="260"/>
      <c r="AU430" s="260"/>
      <c r="AV430" s="260"/>
      <c r="AW430" s="260"/>
      <c r="AX430" s="260"/>
      <c r="AY430" s="260"/>
      <c r="AZ430" s="260"/>
      <c r="BA430" s="260"/>
      <c r="BB430" s="260"/>
      <c r="BC430" s="260"/>
      <c r="BD430" s="260"/>
      <c r="BE430" s="260"/>
      <c r="BF430" s="260"/>
      <c r="BG430" s="260"/>
      <c r="BH430" s="260"/>
      <c r="BI430" s="260"/>
      <c r="BJ430" s="260"/>
      <c r="BK430" s="260"/>
      <c r="BL430" s="260"/>
      <c r="BM430" s="260"/>
      <c r="BN430" s="260"/>
      <c r="BO430" s="260"/>
      <c r="BP430" s="260"/>
      <c r="BQ430" s="260"/>
      <c r="BR430" s="260"/>
      <c r="BS430" s="260"/>
      <c r="BT430" s="260"/>
      <c r="BU430" s="260"/>
      <c r="BV430" s="260"/>
      <c r="BW430" s="260"/>
      <c r="BX430" s="260"/>
      <c r="BY430" s="260"/>
      <c r="BZ430" s="260"/>
      <c r="CA430" s="260"/>
      <c r="CB430" s="260"/>
      <c r="CC430" s="260"/>
      <c r="CD430" s="260"/>
      <c r="CE430" s="260"/>
      <c r="CF430" s="260"/>
      <c r="CG430" s="260"/>
      <c r="CH430" s="260"/>
      <c r="CI430" s="260"/>
      <c r="CJ430" s="260"/>
      <c r="CK430" s="260"/>
      <c r="CL430" s="260"/>
    </row>
    <row r="431" spans="7:90" s="172" customFormat="1" ht="39.950000000000003" customHeight="1" x14ac:dyDescent="0.2">
      <c r="G431" s="173"/>
      <c r="K431" s="166"/>
      <c r="L431" s="166"/>
      <c r="T431" s="174"/>
      <c r="U431" s="168"/>
      <c r="V431" s="260"/>
      <c r="W431" s="260"/>
      <c r="X431" s="260"/>
      <c r="Y431" s="260"/>
      <c r="Z431" s="260"/>
      <c r="AA431" s="260"/>
      <c r="AB431" s="260"/>
      <c r="AC431" s="260"/>
      <c r="AD431" s="260"/>
      <c r="AE431" s="260"/>
      <c r="AF431" s="260"/>
      <c r="AG431" s="260"/>
      <c r="AH431" s="260"/>
      <c r="AI431" s="260"/>
      <c r="AJ431" s="260"/>
      <c r="AK431" s="260"/>
      <c r="AL431" s="260"/>
      <c r="AM431" s="260"/>
      <c r="AN431" s="260"/>
      <c r="AO431" s="260"/>
      <c r="AP431" s="260"/>
      <c r="AQ431" s="260"/>
      <c r="AR431" s="260"/>
      <c r="AS431" s="260"/>
      <c r="AT431" s="260"/>
      <c r="AU431" s="260"/>
      <c r="AV431" s="260"/>
      <c r="AW431" s="260"/>
      <c r="AX431" s="260"/>
      <c r="AY431" s="260"/>
      <c r="AZ431" s="260"/>
      <c r="BA431" s="260"/>
      <c r="BB431" s="260"/>
      <c r="BC431" s="260"/>
      <c r="BD431" s="260"/>
      <c r="BE431" s="260"/>
      <c r="BF431" s="260"/>
      <c r="BG431" s="260"/>
      <c r="BH431" s="260"/>
      <c r="BI431" s="260"/>
      <c r="BJ431" s="260"/>
      <c r="BK431" s="260"/>
      <c r="BL431" s="260"/>
      <c r="BM431" s="260"/>
      <c r="BN431" s="260"/>
      <c r="BO431" s="260"/>
      <c r="BP431" s="260"/>
      <c r="BQ431" s="260"/>
      <c r="BR431" s="260"/>
      <c r="BS431" s="260"/>
      <c r="BT431" s="260"/>
      <c r="BU431" s="260"/>
      <c r="BV431" s="260"/>
      <c r="BW431" s="260"/>
      <c r="BX431" s="260"/>
      <c r="BY431" s="260"/>
      <c r="BZ431" s="260"/>
      <c r="CA431" s="260"/>
      <c r="CB431" s="260"/>
      <c r="CC431" s="260"/>
      <c r="CD431" s="260"/>
      <c r="CE431" s="260"/>
      <c r="CF431" s="260"/>
      <c r="CG431" s="260"/>
      <c r="CH431" s="260"/>
      <c r="CI431" s="260"/>
      <c r="CJ431" s="260"/>
      <c r="CK431" s="260"/>
      <c r="CL431" s="260"/>
    </row>
    <row r="432" spans="7:90" s="172" customFormat="1" ht="39.950000000000003" customHeight="1" x14ac:dyDescent="0.2">
      <c r="G432" s="173"/>
      <c r="K432" s="166"/>
      <c r="L432" s="166"/>
      <c r="T432" s="174"/>
      <c r="U432" s="168"/>
      <c r="V432" s="260"/>
      <c r="W432" s="260"/>
      <c r="X432" s="260"/>
      <c r="Y432" s="260"/>
      <c r="Z432" s="260"/>
      <c r="AA432" s="260"/>
      <c r="AB432" s="260"/>
      <c r="AC432" s="260"/>
      <c r="AD432" s="260"/>
      <c r="AE432" s="260"/>
      <c r="AF432" s="260"/>
      <c r="AG432" s="260"/>
      <c r="AH432" s="260"/>
      <c r="AI432" s="260"/>
      <c r="AJ432" s="260"/>
      <c r="AK432" s="260"/>
      <c r="AL432" s="260"/>
      <c r="AM432" s="260"/>
      <c r="AN432" s="260"/>
      <c r="AO432" s="260"/>
      <c r="AP432" s="260"/>
      <c r="AQ432" s="260"/>
      <c r="AR432" s="260"/>
      <c r="AS432" s="260"/>
      <c r="AT432" s="260"/>
      <c r="AU432" s="260"/>
      <c r="AV432" s="260"/>
      <c r="AW432" s="260"/>
      <c r="AX432" s="260"/>
      <c r="AY432" s="260"/>
      <c r="AZ432" s="260"/>
      <c r="BA432" s="260"/>
      <c r="BB432" s="260"/>
      <c r="BC432" s="260"/>
      <c r="BD432" s="260"/>
      <c r="BE432" s="260"/>
      <c r="BF432" s="260"/>
      <c r="BG432" s="260"/>
      <c r="BH432" s="260"/>
      <c r="BI432" s="260"/>
      <c r="BJ432" s="260"/>
      <c r="BK432" s="260"/>
      <c r="BL432" s="260"/>
      <c r="BM432" s="260"/>
      <c r="BN432" s="260"/>
      <c r="BO432" s="260"/>
      <c r="BP432" s="260"/>
      <c r="BQ432" s="260"/>
      <c r="BR432" s="260"/>
      <c r="BS432" s="260"/>
      <c r="BT432" s="260"/>
      <c r="BU432" s="260"/>
      <c r="BV432" s="260"/>
      <c r="BW432" s="260"/>
      <c r="BX432" s="260"/>
      <c r="BY432" s="260"/>
      <c r="BZ432" s="260"/>
      <c r="CA432" s="260"/>
      <c r="CB432" s="260"/>
      <c r="CC432" s="260"/>
      <c r="CD432" s="260"/>
      <c r="CE432" s="260"/>
      <c r="CF432" s="260"/>
      <c r="CG432" s="260"/>
      <c r="CH432" s="260"/>
      <c r="CI432" s="260"/>
      <c r="CJ432" s="260"/>
      <c r="CK432" s="260"/>
      <c r="CL432" s="260"/>
    </row>
    <row r="433" spans="7:90" s="172" customFormat="1" ht="39.950000000000003" customHeight="1" x14ac:dyDescent="0.2">
      <c r="G433" s="173"/>
      <c r="K433" s="166"/>
      <c r="L433" s="166"/>
      <c r="T433" s="174"/>
      <c r="U433" s="168"/>
      <c r="V433" s="260"/>
      <c r="W433" s="260"/>
      <c r="X433" s="260"/>
      <c r="Y433" s="260"/>
      <c r="Z433" s="260"/>
      <c r="AA433" s="260"/>
      <c r="AB433" s="260"/>
      <c r="AC433" s="260"/>
      <c r="AD433" s="260"/>
      <c r="AE433" s="260"/>
      <c r="AF433" s="260"/>
      <c r="AG433" s="260"/>
      <c r="AH433" s="260"/>
      <c r="AI433" s="260"/>
      <c r="AJ433" s="260"/>
      <c r="AK433" s="260"/>
      <c r="AL433" s="260"/>
      <c r="AM433" s="260"/>
      <c r="AN433" s="260"/>
      <c r="AO433" s="260"/>
      <c r="AP433" s="260"/>
      <c r="AQ433" s="260"/>
      <c r="AR433" s="260"/>
      <c r="AS433" s="260"/>
      <c r="AT433" s="260"/>
      <c r="AU433" s="260"/>
      <c r="AV433" s="260"/>
      <c r="AW433" s="260"/>
      <c r="AX433" s="260"/>
      <c r="AY433" s="260"/>
      <c r="AZ433" s="260"/>
      <c r="BA433" s="260"/>
      <c r="BB433" s="260"/>
      <c r="BC433" s="260"/>
      <c r="BD433" s="260"/>
      <c r="BE433" s="260"/>
      <c r="BF433" s="260"/>
      <c r="BG433" s="260"/>
      <c r="BH433" s="260"/>
      <c r="BI433" s="260"/>
      <c r="BJ433" s="260"/>
      <c r="BK433" s="260"/>
      <c r="BL433" s="260"/>
      <c r="BM433" s="260"/>
      <c r="BN433" s="260"/>
      <c r="BO433" s="260"/>
      <c r="BP433" s="260"/>
      <c r="BQ433" s="260"/>
      <c r="BR433" s="260"/>
      <c r="BS433" s="260"/>
      <c r="BT433" s="260"/>
      <c r="BU433" s="260"/>
      <c r="BV433" s="260"/>
      <c r="BW433" s="260"/>
      <c r="BX433" s="260"/>
      <c r="BY433" s="260"/>
      <c r="BZ433" s="260"/>
      <c r="CA433" s="260"/>
      <c r="CB433" s="260"/>
      <c r="CC433" s="260"/>
      <c r="CD433" s="260"/>
      <c r="CE433" s="260"/>
      <c r="CF433" s="260"/>
      <c r="CG433" s="260"/>
      <c r="CH433" s="260"/>
      <c r="CI433" s="260"/>
      <c r="CJ433" s="260"/>
      <c r="CK433" s="260"/>
      <c r="CL433" s="260"/>
    </row>
    <row r="434" spans="7:90" s="172" customFormat="1" ht="39.950000000000003" customHeight="1" x14ac:dyDescent="0.2">
      <c r="G434" s="173"/>
      <c r="K434" s="166"/>
      <c r="L434" s="166"/>
      <c r="T434" s="174"/>
      <c r="U434" s="168"/>
      <c r="V434" s="260"/>
      <c r="W434" s="260"/>
      <c r="X434" s="260"/>
      <c r="Y434" s="260"/>
      <c r="Z434" s="260"/>
      <c r="AA434" s="260"/>
      <c r="AB434" s="260"/>
      <c r="AC434" s="260"/>
      <c r="AD434" s="260"/>
      <c r="AE434" s="260"/>
      <c r="AF434" s="260"/>
      <c r="AG434" s="260"/>
      <c r="AH434" s="260"/>
      <c r="AI434" s="260"/>
      <c r="AJ434" s="260"/>
      <c r="AK434" s="260"/>
      <c r="AL434" s="260"/>
      <c r="AM434" s="260"/>
      <c r="AN434" s="260"/>
      <c r="AO434" s="260"/>
      <c r="AP434" s="260"/>
      <c r="AQ434" s="260"/>
      <c r="AR434" s="260"/>
      <c r="AS434" s="260"/>
      <c r="AT434" s="260"/>
      <c r="AU434" s="260"/>
      <c r="AV434" s="260"/>
      <c r="AW434" s="260"/>
      <c r="AX434" s="260"/>
      <c r="AY434" s="260"/>
      <c r="AZ434" s="260"/>
      <c r="BA434" s="260"/>
      <c r="BB434" s="260"/>
      <c r="BC434" s="260"/>
      <c r="BD434" s="260"/>
      <c r="BE434" s="260"/>
      <c r="BF434" s="260"/>
      <c r="BG434" s="260"/>
      <c r="BH434" s="260"/>
      <c r="BI434" s="260"/>
      <c r="BJ434" s="260"/>
      <c r="BK434" s="260"/>
      <c r="BL434" s="260"/>
      <c r="BM434" s="260"/>
      <c r="BN434" s="260"/>
      <c r="BO434" s="260"/>
      <c r="BP434" s="260"/>
      <c r="BQ434" s="260"/>
      <c r="BR434" s="260"/>
      <c r="BS434" s="260"/>
      <c r="BT434" s="260"/>
      <c r="BU434" s="260"/>
      <c r="BV434" s="260"/>
      <c r="BW434" s="260"/>
      <c r="BX434" s="260"/>
      <c r="BY434" s="260"/>
      <c r="BZ434" s="260"/>
      <c r="CA434" s="260"/>
      <c r="CB434" s="260"/>
      <c r="CC434" s="260"/>
      <c r="CD434" s="260"/>
      <c r="CE434" s="260"/>
      <c r="CF434" s="260"/>
      <c r="CG434" s="260"/>
      <c r="CH434" s="260"/>
      <c r="CI434" s="260"/>
      <c r="CJ434" s="260"/>
      <c r="CK434" s="260"/>
      <c r="CL434" s="260"/>
    </row>
    <row r="435" spans="7:90" s="172" customFormat="1" ht="39.950000000000003" customHeight="1" x14ac:dyDescent="0.2">
      <c r="G435" s="173"/>
      <c r="K435" s="166"/>
      <c r="L435" s="166"/>
      <c r="T435" s="174"/>
      <c r="U435" s="168"/>
      <c r="V435" s="260"/>
      <c r="W435" s="260"/>
      <c r="X435" s="260"/>
      <c r="Y435" s="260"/>
      <c r="Z435" s="260"/>
      <c r="AA435" s="260"/>
      <c r="AB435" s="260"/>
      <c r="AC435" s="260"/>
      <c r="AD435" s="260"/>
      <c r="AE435" s="260"/>
      <c r="AF435" s="260"/>
      <c r="AG435" s="260"/>
      <c r="AH435" s="260"/>
      <c r="AI435" s="260"/>
      <c r="AJ435" s="260"/>
      <c r="AK435" s="260"/>
      <c r="AL435" s="260"/>
      <c r="AM435" s="260"/>
      <c r="AN435" s="260"/>
      <c r="AO435" s="260"/>
      <c r="AP435" s="260"/>
      <c r="AQ435" s="260"/>
      <c r="AR435" s="260"/>
      <c r="AS435" s="260"/>
      <c r="AT435" s="260"/>
      <c r="AU435" s="260"/>
      <c r="AV435" s="260"/>
      <c r="AW435" s="260"/>
      <c r="AX435" s="260"/>
      <c r="AY435" s="260"/>
      <c r="AZ435" s="260"/>
      <c r="BA435" s="260"/>
      <c r="BB435" s="260"/>
      <c r="BC435" s="260"/>
      <c r="BD435" s="260"/>
      <c r="BE435" s="260"/>
      <c r="BF435" s="260"/>
      <c r="BG435" s="260"/>
      <c r="BH435" s="260"/>
      <c r="BI435" s="260"/>
      <c r="BJ435" s="260"/>
      <c r="BK435" s="260"/>
      <c r="BL435" s="260"/>
      <c r="BM435" s="260"/>
      <c r="BN435" s="260"/>
      <c r="BO435" s="260"/>
      <c r="BP435" s="260"/>
      <c r="BQ435" s="260"/>
      <c r="BR435" s="260"/>
      <c r="BS435" s="260"/>
      <c r="BT435" s="260"/>
      <c r="BU435" s="260"/>
      <c r="BV435" s="260"/>
      <c r="BW435" s="260"/>
      <c r="BX435" s="260"/>
      <c r="BY435" s="260"/>
      <c r="BZ435" s="260"/>
      <c r="CA435" s="260"/>
      <c r="CB435" s="260"/>
      <c r="CC435" s="260"/>
      <c r="CD435" s="260"/>
      <c r="CE435" s="260"/>
      <c r="CF435" s="260"/>
      <c r="CG435" s="260"/>
      <c r="CH435" s="260"/>
      <c r="CI435" s="260"/>
      <c r="CJ435" s="260"/>
      <c r="CK435" s="260"/>
      <c r="CL435" s="260"/>
    </row>
    <row r="436" spans="7:90" s="172" customFormat="1" ht="39.950000000000003" customHeight="1" x14ac:dyDescent="0.2">
      <c r="G436" s="173"/>
      <c r="K436" s="166"/>
      <c r="L436" s="166"/>
      <c r="T436" s="174"/>
      <c r="U436" s="168"/>
      <c r="V436" s="260"/>
      <c r="W436" s="260"/>
      <c r="X436" s="260"/>
      <c r="Y436" s="260"/>
      <c r="Z436" s="260"/>
      <c r="AA436" s="260"/>
      <c r="AB436" s="260"/>
      <c r="AC436" s="260"/>
      <c r="AD436" s="260"/>
      <c r="AE436" s="260"/>
      <c r="AF436" s="260"/>
      <c r="AG436" s="260"/>
      <c r="AH436" s="260"/>
      <c r="AI436" s="260"/>
      <c r="AJ436" s="260"/>
      <c r="AK436" s="260"/>
      <c r="AL436" s="260"/>
      <c r="AM436" s="260"/>
      <c r="AN436" s="260"/>
      <c r="AO436" s="260"/>
      <c r="AP436" s="260"/>
      <c r="AQ436" s="260"/>
      <c r="AR436" s="260"/>
      <c r="AS436" s="260"/>
      <c r="AT436" s="260"/>
      <c r="AU436" s="260"/>
      <c r="AV436" s="260"/>
      <c r="AW436" s="260"/>
      <c r="AX436" s="260"/>
      <c r="AY436" s="260"/>
      <c r="AZ436" s="260"/>
      <c r="BA436" s="260"/>
      <c r="BB436" s="260"/>
      <c r="BC436" s="260"/>
      <c r="BD436" s="260"/>
      <c r="BE436" s="260"/>
      <c r="BF436" s="260"/>
      <c r="BG436" s="260"/>
      <c r="BH436" s="260"/>
      <c r="BI436" s="260"/>
      <c r="BJ436" s="260"/>
      <c r="BK436" s="260"/>
      <c r="BL436" s="260"/>
      <c r="BM436" s="260"/>
      <c r="BN436" s="260"/>
      <c r="BO436" s="260"/>
      <c r="BP436" s="260"/>
      <c r="BQ436" s="260"/>
      <c r="BR436" s="260"/>
      <c r="BS436" s="260"/>
      <c r="BT436" s="260"/>
      <c r="BU436" s="260"/>
      <c r="BV436" s="260"/>
      <c r="BW436" s="260"/>
      <c r="BX436" s="260"/>
      <c r="BY436" s="260"/>
      <c r="BZ436" s="260"/>
      <c r="CA436" s="260"/>
      <c r="CB436" s="260"/>
      <c r="CC436" s="260"/>
      <c r="CD436" s="260"/>
      <c r="CE436" s="260"/>
      <c r="CF436" s="260"/>
      <c r="CG436" s="260"/>
      <c r="CH436" s="260"/>
      <c r="CI436" s="260"/>
      <c r="CJ436" s="260"/>
      <c r="CK436" s="260"/>
      <c r="CL436" s="260"/>
    </row>
    <row r="437" spans="7:90" s="172" customFormat="1" ht="39.950000000000003" customHeight="1" x14ac:dyDescent="0.2">
      <c r="G437" s="173"/>
      <c r="K437" s="166"/>
      <c r="L437" s="166"/>
      <c r="T437" s="174"/>
      <c r="U437" s="168"/>
      <c r="V437" s="260"/>
      <c r="W437" s="260"/>
      <c r="X437" s="260"/>
      <c r="Y437" s="260"/>
      <c r="Z437" s="260"/>
      <c r="AA437" s="260"/>
      <c r="AB437" s="260"/>
      <c r="AC437" s="260"/>
      <c r="AD437" s="260"/>
      <c r="AE437" s="260"/>
      <c r="AF437" s="260"/>
      <c r="AG437" s="260"/>
      <c r="AH437" s="260"/>
      <c r="AI437" s="260"/>
      <c r="AJ437" s="260"/>
      <c r="AK437" s="260"/>
      <c r="AL437" s="260"/>
      <c r="AM437" s="260"/>
      <c r="AN437" s="260"/>
      <c r="AO437" s="260"/>
      <c r="AP437" s="260"/>
      <c r="AQ437" s="260"/>
      <c r="AR437" s="260"/>
      <c r="AS437" s="260"/>
      <c r="AT437" s="260"/>
      <c r="AU437" s="260"/>
      <c r="AV437" s="260"/>
      <c r="AW437" s="260"/>
      <c r="AX437" s="260"/>
      <c r="AY437" s="260"/>
      <c r="AZ437" s="260"/>
      <c r="BA437" s="260"/>
      <c r="BB437" s="260"/>
      <c r="BC437" s="260"/>
      <c r="BD437" s="260"/>
      <c r="BE437" s="260"/>
      <c r="BF437" s="260"/>
      <c r="BG437" s="260"/>
      <c r="BH437" s="260"/>
      <c r="BI437" s="260"/>
      <c r="BJ437" s="260"/>
      <c r="BK437" s="260"/>
      <c r="BL437" s="260"/>
      <c r="BM437" s="260"/>
      <c r="BN437" s="260"/>
      <c r="BO437" s="260"/>
      <c r="BP437" s="260"/>
      <c r="BQ437" s="260"/>
      <c r="BR437" s="260"/>
      <c r="BS437" s="260"/>
      <c r="BT437" s="260"/>
      <c r="BU437" s="260"/>
      <c r="BV437" s="260"/>
      <c r="BW437" s="260"/>
      <c r="BX437" s="260"/>
      <c r="BY437" s="260"/>
      <c r="BZ437" s="260"/>
      <c r="CA437" s="260"/>
      <c r="CB437" s="260"/>
      <c r="CC437" s="260"/>
      <c r="CD437" s="260"/>
      <c r="CE437" s="260"/>
      <c r="CF437" s="260"/>
      <c r="CG437" s="260"/>
      <c r="CH437" s="260"/>
      <c r="CI437" s="260"/>
      <c r="CJ437" s="260"/>
      <c r="CK437" s="260"/>
      <c r="CL437" s="260"/>
    </row>
    <row r="438" spans="7:90" s="172" customFormat="1" ht="39.950000000000003" customHeight="1" x14ac:dyDescent="0.2">
      <c r="G438" s="173"/>
      <c r="K438" s="166"/>
      <c r="L438" s="166"/>
      <c r="T438" s="174"/>
      <c r="U438" s="168"/>
      <c r="V438" s="260"/>
      <c r="W438" s="260"/>
      <c r="X438" s="260"/>
      <c r="Y438" s="260"/>
      <c r="Z438" s="260"/>
      <c r="AA438" s="260"/>
      <c r="AB438" s="260"/>
      <c r="AC438" s="260"/>
      <c r="AD438" s="260"/>
      <c r="AE438" s="260"/>
      <c r="AF438" s="260"/>
      <c r="AG438" s="260"/>
      <c r="AH438" s="260"/>
      <c r="AI438" s="260"/>
      <c r="AJ438" s="260"/>
      <c r="AK438" s="260"/>
      <c r="AL438" s="260"/>
      <c r="AM438" s="260"/>
      <c r="AN438" s="260"/>
      <c r="AO438" s="260"/>
      <c r="AP438" s="260"/>
      <c r="AQ438" s="260"/>
      <c r="AR438" s="260"/>
      <c r="AS438" s="260"/>
      <c r="AT438" s="260"/>
      <c r="AU438" s="260"/>
      <c r="AV438" s="260"/>
      <c r="AW438" s="260"/>
      <c r="AX438" s="260"/>
      <c r="AY438" s="260"/>
      <c r="AZ438" s="260"/>
      <c r="BA438" s="260"/>
      <c r="BB438" s="260"/>
      <c r="BC438" s="260"/>
      <c r="BD438" s="260"/>
      <c r="BE438" s="260"/>
      <c r="BF438" s="260"/>
      <c r="BG438" s="260"/>
      <c r="BH438" s="260"/>
      <c r="BI438" s="260"/>
      <c r="BJ438" s="260"/>
      <c r="BK438" s="260"/>
      <c r="BL438" s="260"/>
      <c r="BM438" s="260"/>
      <c r="BN438" s="260"/>
      <c r="BO438" s="260"/>
      <c r="BP438" s="260"/>
      <c r="BQ438" s="260"/>
      <c r="BR438" s="260"/>
      <c r="BS438" s="260"/>
      <c r="BT438" s="260"/>
      <c r="BU438" s="260"/>
      <c r="BV438" s="260"/>
      <c r="BW438" s="260"/>
      <c r="BX438" s="260"/>
      <c r="BY438" s="260"/>
      <c r="BZ438" s="260"/>
      <c r="CA438" s="260"/>
      <c r="CB438" s="260"/>
      <c r="CC438" s="260"/>
      <c r="CD438" s="260"/>
      <c r="CE438" s="260"/>
      <c r="CF438" s="260"/>
      <c r="CG438" s="260"/>
      <c r="CH438" s="260"/>
      <c r="CI438" s="260"/>
      <c r="CJ438" s="260"/>
      <c r="CK438" s="260"/>
      <c r="CL438" s="260"/>
    </row>
    <row r="439" spans="7:90" s="172" customFormat="1" ht="39.950000000000003" customHeight="1" x14ac:dyDescent="0.2">
      <c r="G439" s="173"/>
      <c r="K439" s="166"/>
      <c r="L439" s="166"/>
      <c r="T439" s="174"/>
      <c r="U439" s="168"/>
      <c r="V439" s="260"/>
      <c r="W439" s="260"/>
      <c r="X439" s="260"/>
      <c r="Y439" s="260"/>
      <c r="Z439" s="260"/>
      <c r="AA439" s="260"/>
      <c r="AB439" s="260"/>
      <c r="AC439" s="260"/>
      <c r="AD439" s="260"/>
      <c r="AE439" s="260"/>
      <c r="AF439" s="260"/>
      <c r="AG439" s="260"/>
      <c r="AH439" s="260"/>
      <c r="AI439" s="260"/>
      <c r="AJ439" s="260"/>
      <c r="AK439" s="260"/>
      <c r="AL439" s="260"/>
      <c r="AM439" s="260"/>
      <c r="AN439" s="260"/>
      <c r="AO439" s="260"/>
      <c r="AP439" s="260"/>
      <c r="AQ439" s="260"/>
      <c r="AR439" s="260"/>
      <c r="AS439" s="260"/>
      <c r="AT439" s="260"/>
      <c r="AU439" s="260"/>
      <c r="AV439" s="260"/>
      <c r="AW439" s="260"/>
      <c r="AX439" s="260"/>
      <c r="AY439" s="260"/>
      <c r="AZ439" s="260"/>
      <c r="BA439" s="260"/>
      <c r="BB439" s="260"/>
      <c r="BC439" s="260"/>
      <c r="BD439" s="260"/>
      <c r="BE439" s="260"/>
      <c r="BF439" s="260"/>
      <c r="BG439" s="260"/>
      <c r="BH439" s="260"/>
      <c r="BI439" s="260"/>
      <c r="BJ439" s="260"/>
      <c r="BK439" s="260"/>
      <c r="BL439" s="260"/>
      <c r="BM439" s="260"/>
      <c r="BN439" s="260"/>
      <c r="BO439" s="260"/>
      <c r="BP439" s="260"/>
      <c r="BQ439" s="260"/>
      <c r="BR439" s="260"/>
      <c r="BS439" s="260"/>
      <c r="BT439" s="260"/>
      <c r="BU439" s="260"/>
      <c r="BV439" s="260"/>
      <c r="BW439" s="260"/>
      <c r="BX439" s="260"/>
      <c r="BY439" s="260"/>
      <c r="BZ439" s="260"/>
      <c r="CA439" s="260"/>
      <c r="CB439" s="260"/>
      <c r="CC439" s="260"/>
      <c r="CD439" s="260"/>
      <c r="CE439" s="260"/>
      <c r="CF439" s="260"/>
      <c r="CG439" s="260"/>
      <c r="CH439" s="260"/>
      <c r="CI439" s="260"/>
      <c r="CJ439" s="260"/>
      <c r="CK439" s="260"/>
      <c r="CL439" s="260"/>
    </row>
    <row r="440" spans="7:90" s="172" customFormat="1" ht="39.950000000000003" customHeight="1" x14ac:dyDescent="0.2">
      <c r="G440" s="173"/>
      <c r="K440" s="166"/>
      <c r="L440" s="166"/>
      <c r="T440" s="174"/>
      <c r="U440" s="168"/>
      <c r="V440" s="260"/>
      <c r="W440" s="260"/>
      <c r="X440" s="260"/>
      <c r="Y440" s="260"/>
      <c r="Z440" s="260"/>
      <c r="AA440" s="260"/>
      <c r="AB440" s="260"/>
      <c r="AC440" s="260"/>
      <c r="AD440" s="260"/>
      <c r="AE440" s="260"/>
      <c r="AF440" s="260"/>
      <c r="AG440" s="260"/>
      <c r="AH440" s="260"/>
      <c r="AI440" s="260"/>
      <c r="AJ440" s="260"/>
      <c r="AK440" s="260"/>
      <c r="AL440" s="260"/>
      <c r="AM440" s="260"/>
      <c r="AN440" s="260"/>
      <c r="AO440" s="260"/>
      <c r="AP440" s="260"/>
      <c r="AQ440" s="260"/>
      <c r="AR440" s="260"/>
      <c r="AS440" s="260"/>
      <c r="AT440" s="260"/>
      <c r="AU440" s="260"/>
      <c r="AV440" s="260"/>
      <c r="AW440" s="260"/>
      <c r="AX440" s="260"/>
      <c r="AY440" s="260"/>
      <c r="AZ440" s="260"/>
      <c r="BA440" s="260"/>
      <c r="BB440" s="260"/>
      <c r="BC440" s="260"/>
      <c r="BD440" s="260"/>
      <c r="BE440" s="260"/>
      <c r="BF440" s="260"/>
      <c r="BG440" s="260"/>
      <c r="BH440" s="260"/>
      <c r="BI440" s="260"/>
      <c r="BJ440" s="260"/>
      <c r="BK440" s="260"/>
      <c r="BL440" s="260"/>
      <c r="BM440" s="260"/>
      <c r="BN440" s="260"/>
      <c r="BO440" s="260"/>
      <c r="BP440" s="260"/>
      <c r="BQ440" s="260"/>
      <c r="BR440" s="260"/>
      <c r="BS440" s="260"/>
      <c r="BT440" s="260"/>
      <c r="BU440" s="260"/>
      <c r="BV440" s="260"/>
      <c r="BW440" s="260"/>
      <c r="BX440" s="260"/>
      <c r="BY440" s="260"/>
      <c r="BZ440" s="260"/>
      <c r="CA440" s="260"/>
      <c r="CB440" s="260"/>
      <c r="CC440" s="260"/>
      <c r="CD440" s="260"/>
      <c r="CE440" s="260"/>
      <c r="CF440" s="260"/>
      <c r="CG440" s="260"/>
      <c r="CH440" s="260"/>
      <c r="CI440" s="260"/>
      <c r="CJ440" s="260"/>
      <c r="CK440" s="260"/>
      <c r="CL440" s="260"/>
    </row>
    <row r="441" spans="7:90" s="172" customFormat="1" ht="39.950000000000003" customHeight="1" x14ac:dyDescent="0.2">
      <c r="G441" s="173"/>
      <c r="K441" s="166"/>
      <c r="L441" s="166"/>
      <c r="T441" s="174"/>
      <c r="U441" s="168"/>
      <c r="V441" s="260"/>
      <c r="W441" s="260"/>
      <c r="X441" s="260"/>
      <c r="Y441" s="260"/>
      <c r="Z441" s="260"/>
      <c r="AA441" s="260"/>
      <c r="AB441" s="260"/>
      <c r="AC441" s="260"/>
      <c r="AD441" s="260"/>
      <c r="AE441" s="260"/>
      <c r="AF441" s="260"/>
      <c r="AG441" s="260"/>
      <c r="AH441" s="260"/>
      <c r="AI441" s="260"/>
      <c r="AJ441" s="260"/>
      <c r="AK441" s="260"/>
      <c r="AL441" s="260"/>
      <c r="AM441" s="260"/>
      <c r="AN441" s="260"/>
      <c r="AO441" s="260"/>
      <c r="AP441" s="260"/>
      <c r="AQ441" s="260"/>
      <c r="AR441" s="260"/>
      <c r="AS441" s="260"/>
      <c r="AT441" s="260"/>
      <c r="AU441" s="260"/>
      <c r="AV441" s="260"/>
      <c r="AW441" s="260"/>
      <c r="AX441" s="260"/>
      <c r="AY441" s="260"/>
      <c r="AZ441" s="260"/>
      <c r="BA441" s="260"/>
      <c r="BB441" s="260"/>
      <c r="BC441" s="260"/>
      <c r="BD441" s="260"/>
      <c r="BE441" s="260"/>
      <c r="BF441" s="260"/>
      <c r="BG441" s="260"/>
      <c r="BH441" s="260"/>
      <c r="BI441" s="260"/>
      <c r="BJ441" s="260"/>
      <c r="BK441" s="260"/>
      <c r="BL441" s="260"/>
      <c r="BM441" s="260"/>
      <c r="BN441" s="260"/>
      <c r="BO441" s="260"/>
      <c r="BP441" s="260"/>
      <c r="BQ441" s="260"/>
      <c r="BR441" s="260"/>
      <c r="BS441" s="260"/>
      <c r="BT441" s="260"/>
      <c r="BU441" s="260"/>
      <c r="BV441" s="260"/>
      <c r="BW441" s="260"/>
      <c r="BX441" s="260"/>
      <c r="BY441" s="260"/>
      <c r="BZ441" s="260"/>
      <c r="CA441" s="260"/>
      <c r="CB441" s="260"/>
      <c r="CC441" s="260"/>
      <c r="CD441" s="260"/>
      <c r="CE441" s="260"/>
      <c r="CF441" s="260"/>
      <c r="CG441" s="260"/>
      <c r="CH441" s="260"/>
      <c r="CI441" s="260"/>
      <c r="CJ441" s="260"/>
      <c r="CK441" s="260"/>
      <c r="CL441" s="260"/>
    </row>
    <row r="442" spans="7:90" s="172" customFormat="1" ht="39.950000000000003" customHeight="1" x14ac:dyDescent="0.2">
      <c r="G442" s="173"/>
      <c r="K442" s="166"/>
      <c r="L442" s="166"/>
      <c r="T442" s="174"/>
      <c r="U442" s="168"/>
      <c r="V442" s="260"/>
      <c r="W442" s="260"/>
      <c r="X442" s="260"/>
      <c r="Y442" s="260"/>
      <c r="Z442" s="260"/>
      <c r="AA442" s="260"/>
      <c r="AB442" s="260"/>
      <c r="AC442" s="260"/>
      <c r="AD442" s="260"/>
      <c r="AE442" s="260"/>
      <c r="AF442" s="260"/>
      <c r="AG442" s="260"/>
      <c r="AH442" s="260"/>
      <c r="AI442" s="260"/>
      <c r="AJ442" s="260"/>
      <c r="AK442" s="260"/>
      <c r="AL442" s="260"/>
      <c r="AM442" s="260"/>
      <c r="AN442" s="260"/>
      <c r="AO442" s="260"/>
      <c r="AP442" s="260"/>
      <c r="AQ442" s="260"/>
      <c r="AR442" s="260"/>
      <c r="AS442" s="260"/>
      <c r="AT442" s="260"/>
      <c r="AU442" s="260"/>
      <c r="AV442" s="260"/>
      <c r="AW442" s="260"/>
      <c r="AX442" s="260"/>
      <c r="AY442" s="260"/>
      <c r="AZ442" s="260"/>
      <c r="BA442" s="260"/>
      <c r="BB442" s="260"/>
      <c r="BC442" s="260"/>
      <c r="BD442" s="260"/>
      <c r="BE442" s="260"/>
      <c r="BF442" s="260"/>
      <c r="BG442" s="260"/>
      <c r="BH442" s="260"/>
      <c r="BI442" s="260"/>
      <c r="BJ442" s="260"/>
      <c r="BK442" s="260"/>
      <c r="BL442" s="260"/>
      <c r="BM442" s="260"/>
      <c r="BN442" s="260"/>
      <c r="BO442" s="260"/>
      <c r="BP442" s="260"/>
      <c r="BQ442" s="260"/>
      <c r="BR442" s="260"/>
      <c r="BS442" s="260"/>
      <c r="BT442" s="260"/>
      <c r="BU442" s="260"/>
      <c r="BV442" s="260"/>
      <c r="BW442" s="260"/>
      <c r="BX442" s="260"/>
      <c r="BY442" s="260"/>
      <c r="BZ442" s="260"/>
      <c r="CA442" s="260"/>
      <c r="CB442" s="260"/>
      <c r="CC442" s="260"/>
      <c r="CD442" s="260"/>
      <c r="CE442" s="260"/>
      <c r="CF442" s="260"/>
      <c r="CG442" s="260"/>
      <c r="CH442" s="260"/>
      <c r="CI442" s="260"/>
      <c r="CJ442" s="260"/>
      <c r="CK442" s="260"/>
      <c r="CL442" s="260"/>
    </row>
    <row r="443" spans="7:90" s="172" customFormat="1" ht="39.950000000000003" customHeight="1" x14ac:dyDescent="0.2">
      <c r="G443" s="173"/>
      <c r="K443" s="166"/>
      <c r="L443" s="166"/>
      <c r="T443" s="174"/>
      <c r="U443" s="168"/>
      <c r="V443" s="260"/>
      <c r="W443" s="260"/>
      <c r="X443" s="260"/>
      <c r="Y443" s="260"/>
      <c r="Z443" s="260"/>
      <c r="AA443" s="260"/>
      <c r="AB443" s="260"/>
      <c r="AC443" s="260"/>
      <c r="AD443" s="260"/>
      <c r="AE443" s="260"/>
      <c r="AF443" s="260"/>
      <c r="AG443" s="260"/>
      <c r="AH443" s="260"/>
      <c r="AI443" s="260"/>
      <c r="AJ443" s="260"/>
      <c r="AK443" s="260"/>
      <c r="AL443" s="260"/>
      <c r="AM443" s="260"/>
      <c r="AN443" s="260"/>
      <c r="AO443" s="260"/>
      <c r="AP443" s="260"/>
      <c r="AQ443" s="260"/>
      <c r="AR443" s="260"/>
      <c r="AS443" s="260"/>
      <c r="AT443" s="260"/>
      <c r="AU443" s="260"/>
      <c r="AV443" s="260"/>
      <c r="AW443" s="260"/>
      <c r="AX443" s="260"/>
      <c r="AY443" s="260"/>
      <c r="AZ443" s="260"/>
      <c r="BA443" s="260"/>
      <c r="BB443" s="260"/>
      <c r="BC443" s="260"/>
      <c r="BD443" s="260"/>
      <c r="BE443" s="260"/>
      <c r="BF443" s="260"/>
      <c r="BG443" s="260"/>
      <c r="BH443" s="260"/>
      <c r="BI443" s="260"/>
      <c r="BJ443" s="260"/>
      <c r="BK443" s="260"/>
      <c r="BL443" s="260"/>
      <c r="BM443" s="260"/>
      <c r="BN443" s="260"/>
      <c r="BO443" s="260"/>
      <c r="BP443" s="260"/>
      <c r="BQ443" s="260"/>
      <c r="BR443" s="260"/>
      <c r="BS443" s="260"/>
      <c r="BT443" s="260"/>
      <c r="BU443" s="260"/>
      <c r="BV443" s="260"/>
      <c r="BW443" s="260"/>
      <c r="BX443" s="260"/>
      <c r="BY443" s="260"/>
      <c r="BZ443" s="260"/>
      <c r="CA443" s="260"/>
      <c r="CB443" s="260"/>
      <c r="CC443" s="260"/>
      <c r="CD443" s="260"/>
      <c r="CE443" s="260"/>
      <c r="CF443" s="260"/>
      <c r="CG443" s="260"/>
      <c r="CH443" s="260"/>
      <c r="CI443" s="260"/>
      <c r="CJ443" s="260"/>
      <c r="CK443" s="260"/>
      <c r="CL443" s="260"/>
    </row>
    <row r="444" spans="7:90" s="172" customFormat="1" ht="39.950000000000003" customHeight="1" x14ac:dyDescent="0.2">
      <c r="G444" s="173"/>
      <c r="K444" s="166"/>
      <c r="L444" s="166"/>
      <c r="T444" s="174"/>
      <c r="U444" s="168"/>
      <c r="V444" s="260"/>
      <c r="W444" s="260"/>
      <c r="X444" s="260"/>
      <c r="Y444" s="260"/>
      <c r="Z444" s="260"/>
      <c r="AA444" s="260"/>
      <c r="AB444" s="260"/>
      <c r="AC444" s="260"/>
      <c r="AD444" s="260"/>
      <c r="AE444" s="260"/>
      <c r="AF444" s="260"/>
      <c r="AG444" s="260"/>
      <c r="AH444" s="260"/>
      <c r="AI444" s="260"/>
      <c r="AJ444" s="260"/>
      <c r="AK444" s="260"/>
      <c r="AL444" s="260"/>
      <c r="AM444" s="260"/>
      <c r="AN444" s="260"/>
      <c r="AO444" s="260"/>
      <c r="AP444" s="260"/>
      <c r="AQ444" s="260"/>
      <c r="AR444" s="260"/>
      <c r="AS444" s="260"/>
      <c r="AT444" s="260"/>
      <c r="AU444" s="260"/>
      <c r="AV444" s="260"/>
      <c r="AW444" s="260"/>
      <c r="AX444" s="260"/>
      <c r="AY444" s="260"/>
      <c r="AZ444" s="260"/>
      <c r="BA444" s="260"/>
      <c r="BB444" s="260"/>
      <c r="BC444" s="260"/>
      <c r="BD444" s="260"/>
      <c r="BE444" s="260"/>
      <c r="BF444" s="260"/>
      <c r="BG444" s="260"/>
      <c r="BH444" s="260"/>
      <c r="BI444" s="260"/>
      <c r="BJ444" s="260"/>
      <c r="BK444" s="260"/>
      <c r="BL444" s="260"/>
      <c r="BM444" s="260"/>
      <c r="BN444" s="260"/>
      <c r="BO444" s="260"/>
      <c r="BP444" s="260"/>
      <c r="BQ444" s="260"/>
      <c r="BR444" s="260"/>
      <c r="BS444" s="260"/>
      <c r="BT444" s="260"/>
      <c r="BU444" s="260"/>
      <c r="BV444" s="260"/>
      <c r="BW444" s="260"/>
      <c r="BX444" s="260"/>
      <c r="BY444" s="260"/>
      <c r="BZ444" s="260"/>
      <c r="CA444" s="260"/>
      <c r="CB444" s="260"/>
      <c r="CC444" s="260"/>
      <c r="CD444" s="260"/>
      <c r="CE444" s="260"/>
      <c r="CF444" s="260"/>
      <c r="CG444" s="260"/>
      <c r="CH444" s="260"/>
      <c r="CI444" s="260"/>
      <c r="CJ444" s="260"/>
      <c r="CK444" s="260"/>
      <c r="CL444" s="260"/>
    </row>
    <row r="445" spans="7:90" s="172" customFormat="1" ht="39.950000000000003" customHeight="1" x14ac:dyDescent="0.2">
      <c r="G445" s="173"/>
      <c r="K445" s="166"/>
      <c r="L445" s="166"/>
      <c r="T445" s="174"/>
      <c r="U445" s="168"/>
      <c r="V445" s="260"/>
      <c r="W445" s="260"/>
      <c r="X445" s="260"/>
      <c r="Y445" s="260"/>
      <c r="Z445" s="260"/>
      <c r="AA445" s="260"/>
      <c r="AB445" s="260"/>
      <c r="AC445" s="260"/>
      <c r="AD445" s="260"/>
      <c r="AE445" s="260"/>
      <c r="AF445" s="260"/>
      <c r="AG445" s="260"/>
      <c r="AH445" s="260"/>
      <c r="AI445" s="260"/>
      <c r="AJ445" s="260"/>
      <c r="AK445" s="260"/>
      <c r="AL445" s="260"/>
      <c r="AM445" s="260"/>
      <c r="AN445" s="260"/>
      <c r="AO445" s="260"/>
      <c r="AP445" s="260"/>
      <c r="AQ445" s="260"/>
      <c r="AR445" s="260"/>
      <c r="AS445" s="260"/>
      <c r="AT445" s="260"/>
      <c r="AU445" s="260"/>
      <c r="AV445" s="260"/>
      <c r="AW445" s="260"/>
      <c r="AX445" s="260"/>
      <c r="AY445" s="260"/>
      <c r="AZ445" s="260"/>
      <c r="BA445" s="260"/>
      <c r="BB445" s="260"/>
      <c r="BC445" s="260"/>
      <c r="BD445" s="260"/>
      <c r="BE445" s="260"/>
      <c r="BF445" s="260"/>
      <c r="BG445" s="260"/>
      <c r="BH445" s="260"/>
      <c r="BI445" s="260"/>
      <c r="BJ445" s="260"/>
      <c r="BK445" s="260"/>
      <c r="BL445" s="260"/>
      <c r="BM445" s="260"/>
      <c r="BN445" s="260"/>
      <c r="BO445" s="260"/>
      <c r="BP445" s="260"/>
      <c r="BQ445" s="260"/>
      <c r="BR445" s="260"/>
      <c r="BS445" s="260"/>
      <c r="BT445" s="260"/>
      <c r="BU445" s="260"/>
      <c r="BV445" s="260"/>
      <c r="BW445" s="260"/>
      <c r="BX445" s="260"/>
      <c r="BY445" s="260"/>
      <c r="BZ445" s="260"/>
      <c r="CA445" s="260"/>
      <c r="CB445" s="260"/>
      <c r="CC445" s="260"/>
      <c r="CD445" s="260"/>
      <c r="CE445" s="260"/>
      <c r="CF445" s="260"/>
      <c r="CG445" s="260"/>
      <c r="CH445" s="260"/>
      <c r="CI445" s="260"/>
      <c r="CJ445" s="260"/>
      <c r="CK445" s="260"/>
      <c r="CL445" s="260"/>
    </row>
    <row r="446" spans="7:90" s="172" customFormat="1" ht="39.950000000000003" customHeight="1" x14ac:dyDescent="0.2">
      <c r="G446" s="173"/>
      <c r="K446" s="166"/>
      <c r="L446" s="166"/>
      <c r="T446" s="174"/>
      <c r="U446" s="168"/>
      <c r="V446" s="260"/>
      <c r="W446" s="260"/>
      <c r="X446" s="260"/>
      <c r="Y446" s="260"/>
      <c r="Z446" s="260"/>
      <c r="AA446" s="260"/>
      <c r="AB446" s="260"/>
      <c r="AC446" s="260"/>
      <c r="AD446" s="260"/>
      <c r="AE446" s="260"/>
      <c r="AF446" s="260"/>
      <c r="AG446" s="260"/>
      <c r="AH446" s="260"/>
      <c r="AI446" s="260"/>
      <c r="AJ446" s="260"/>
      <c r="AK446" s="260"/>
      <c r="AL446" s="260"/>
      <c r="AM446" s="260"/>
      <c r="AN446" s="260"/>
      <c r="AO446" s="260"/>
      <c r="AP446" s="260"/>
      <c r="AQ446" s="260"/>
      <c r="AR446" s="260"/>
      <c r="AS446" s="260"/>
      <c r="AT446" s="260"/>
      <c r="AU446" s="260"/>
      <c r="AV446" s="260"/>
      <c r="AW446" s="260"/>
      <c r="AX446" s="260"/>
      <c r="AY446" s="260"/>
      <c r="AZ446" s="260"/>
      <c r="BA446" s="260"/>
      <c r="BB446" s="260"/>
      <c r="BC446" s="260"/>
      <c r="BD446" s="260"/>
      <c r="BE446" s="260"/>
      <c r="BF446" s="260"/>
      <c r="BG446" s="260"/>
      <c r="BH446" s="260"/>
      <c r="BI446" s="260"/>
      <c r="BJ446" s="260"/>
      <c r="BK446" s="260"/>
      <c r="BL446" s="260"/>
      <c r="BM446" s="260"/>
      <c r="BN446" s="260"/>
      <c r="BO446" s="260"/>
      <c r="BP446" s="260"/>
      <c r="BQ446" s="260"/>
      <c r="BR446" s="260"/>
      <c r="BS446" s="260"/>
      <c r="BT446" s="260"/>
      <c r="BU446" s="260"/>
      <c r="BV446" s="260"/>
      <c r="BW446" s="260"/>
      <c r="BX446" s="260"/>
      <c r="BY446" s="260"/>
      <c r="BZ446" s="260"/>
      <c r="CA446" s="260"/>
      <c r="CB446" s="260"/>
      <c r="CC446" s="260"/>
      <c r="CD446" s="260"/>
      <c r="CE446" s="260"/>
      <c r="CF446" s="260"/>
      <c r="CG446" s="260"/>
      <c r="CH446" s="260"/>
      <c r="CI446" s="260"/>
      <c r="CJ446" s="260"/>
      <c r="CK446" s="260"/>
      <c r="CL446" s="260"/>
    </row>
    <row r="447" spans="7:90" s="172" customFormat="1" ht="39.950000000000003" customHeight="1" x14ac:dyDescent="0.2">
      <c r="G447" s="173"/>
      <c r="K447" s="166"/>
      <c r="L447" s="166"/>
      <c r="T447" s="174"/>
      <c r="U447" s="168"/>
      <c r="V447" s="260"/>
      <c r="W447" s="260"/>
      <c r="X447" s="260"/>
      <c r="Y447" s="260"/>
      <c r="Z447" s="260"/>
      <c r="AA447" s="260"/>
      <c r="AB447" s="260"/>
      <c r="AC447" s="260"/>
      <c r="AD447" s="260"/>
      <c r="AE447" s="260"/>
      <c r="AF447" s="260"/>
      <c r="AG447" s="260"/>
      <c r="AH447" s="260"/>
      <c r="AI447" s="260"/>
      <c r="AJ447" s="260"/>
      <c r="AK447" s="260"/>
      <c r="AL447" s="260"/>
      <c r="AM447" s="260"/>
      <c r="AN447" s="260"/>
      <c r="AO447" s="260"/>
      <c r="AP447" s="260"/>
      <c r="AQ447" s="260"/>
      <c r="AR447" s="260"/>
      <c r="AS447" s="260"/>
      <c r="AT447" s="260"/>
      <c r="AU447" s="260"/>
      <c r="AV447" s="260"/>
      <c r="AW447" s="260"/>
      <c r="AX447" s="260"/>
      <c r="AY447" s="260"/>
      <c r="AZ447" s="260"/>
      <c r="BA447" s="260"/>
      <c r="BB447" s="260"/>
      <c r="BC447" s="260"/>
      <c r="BD447" s="260"/>
      <c r="BE447" s="260"/>
      <c r="BF447" s="260"/>
      <c r="BG447" s="260"/>
      <c r="BH447" s="260"/>
      <c r="BI447" s="260"/>
      <c r="BJ447" s="260"/>
      <c r="BK447" s="260"/>
      <c r="BL447" s="260"/>
      <c r="BM447" s="260"/>
      <c r="BN447" s="260"/>
      <c r="BO447" s="260"/>
      <c r="BP447" s="260"/>
      <c r="BQ447" s="260"/>
      <c r="BR447" s="260"/>
      <c r="BS447" s="260"/>
      <c r="BT447" s="260"/>
      <c r="BU447" s="260"/>
      <c r="BV447" s="260"/>
      <c r="BW447" s="260"/>
      <c r="BX447" s="260"/>
      <c r="BY447" s="260"/>
      <c r="BZ447" s="260"/>
      <c r="CA447" s="260"/>
      <c r="CB447" s="260"/>
      <c r="CC447" s="260"/>
      <c r="CD447" s="260"/>
      <c r="CE447" s="260"/>
      <c r="CF447" s="260"/>
      <c r="CG447" s="260"/>
      <c r="CH447" s="260"/>
      <c r="CI447" s="260"/>
      <c r="CJ447" s="260"/>
      <c r="CK447" s="260"/>
      <c r="CL447" s="260"/>
    </row>
    <row r="448" spans="7:90" s="172" customFormat="1" ht="39.950000000000003" customHeight="1" x14ac:dyDescent="0.2">
      <c r="G448" s="173"/>
      <c r="K448" s="166"/>
      <c r="L448" s="166"/>
      <c r="T448" s="174"/>
      <c r="U448" s="168"/>
      <c r="V448" s="260"/>
      <c r="W448" s="260"/>
      <c r="X448" s="260"/>
      <c r="Y448" s="260"/>
      <c r="Z448" s="260"/>
      <c r="AA448" s="260"/>
      <c r="AB448" s="260"/>
      <c r="AC448" s="260"/>
      <c r="AD448" s="260"/>
      <c r="AE448" s="260"/>
      <c r="AF448" s="260"/>
      <c r="AG448" s="260"/>
      <c r="AH448" s="260"/>
      <c r="AI448" s="260"/>
      <c r="AJ448" s="260"/>
      <c r="AK448" s="260"/>
      <c r="AL448" s="260"/>
      <c r="AM448" s="260"/>
      <c r="AN448" s="260"/>
      <c r="AO448" s="260"/>
      <c r="AP448" s="260"/>
      <c r="AQ448" s="260"/>
      <c r="AR448" s="260"/>
      <c r="AS448" s="260"/>
      <c r="AT448" s="260"/>
      <c r="AU448" s="260"/>
      <c r="AV448" s="260"/>
      <c r="AW448" s="260"/>
      <c r="AX448" s="260"/>
      <c r="AY448" s="260"/>
      <c r="AZ448" s="260"/>
      <c r="BA448" s="260"/>
      <c r="BB448" s="260"/>
      <c r="BC448" s="260"/>
      <c r="BD448" s="260"/>
      <c r="BE448" s="260"/>
      <c r="BF448" s="260"/>
      <c r="BG448" s="260"/>
      <c r="BH448" s="260"/>
      <c r="BI448" s="260"/>
      <c r="BJ448" s="260"/>
      <c r="BK448" s="260"/>
      <c r="BL448" s="260"/>
      <c r="BM448" s="260"/>
      <c r="BN448" s="260"/>
      <c r="BO448" s="260"/>
      <c r="BP448" s="260"/>
      <c r="BQ448" s="260"/>
      <c r="BR448" s="260"/>
      <c r="BS448" s="260"/>
      <c r="BT448" s="260"/>
      <c r="BU448" s="260"/>
      <c r="BV448" s="260"/>
      <c r="BW448" s="260"/>
      <c r="BX448" s="260"/>
      <c r="BY448" s="260"/>
      <c r="BZ448" s="260"/>
      <c r="CA448" s="260"/>
      <c r="CB448" s="260"/>
      <c r="CC448" s="260"/>
      <c r="CD448" s="260"/>
      <c r="CE448" s="260"/>
      <c r="CF448" s="260"/>
      <c r="CG448" s="260"/>
      <c r="CH448" s="260"/>
      <c r="CI448" s="260"/>
      <c r="CJ448" s="260"/>
      <c r="CK448" s="260"/>
      <c r="CL448" s="260"/>
    </row>
    <row r="449" spans="7:90" s="172" customFormat="1" ht="39.950000000000003" customHeight="1" x14ac:dyDescent="0.2">
      <c r="G449" s="173"/>
      <c r="K449" s="166"/>
      <c r="L449" s="166"/>
      <c r="T449" s="174"/>
      <c r="U449" s="168"/>
      <c r="V449" s="260"/>
      <c r="W449" s="260"/>
      <c r="X449" s="260"/>
      <c r="Y449" s="260"/>
      <c r="Z449" s="260"/>
      <c r="AA449" s="260"/>
      <c r="AB449" s="260"/>
      <c r="AC449" s="260"/>
      <c r="AD449" s="260"/>
      <c r="AE449" s="260"/>
      <c r="AF449" s="260"/>
      <c r="AG449" s="260"/>
      <c r="AH449" s="260"/>
      <c r="AI449" s="260"/>
      <c r="AJ449" s="260"/>
      <c r="AK449" s="260"/>
      <c r="AL449" s="260"/>
      <c r="AM449" s="260"/>
      <c r="AN449" s="260"/>
      <c r="AO449" s="260"/>
      <c r="AP449" s="260"/>
      <c r="AQ449" s="260"/>
      <c r="AR449" s="260"/>
      <c r="AS449" s="260"/>
      <c r="AT449" s="260"/>
      <c r="AU449" s="260"/>
      <c r="AV449" s="260"/>
      <c r="AW449" s="260"/>
      <c r="AX449" s="260"/>
      <c r="AY449" s="260"/>
      <c r="AZ449" s="260"/>
      <c r="BA449" s="260"/>
      <c r="BB449" s="260"/>
      <c r="BC449" s="260"/>
      <c r="BD449" s="260"/>
      <c r="BE449" s="260"/>
      <c r="BF449" s="260"/>
      <c r="BG449" s="260"/>
      <c r="BH449" s="260"/>
      <c r="BI449" s="260"/>
      <c r="BJ449" s="260"/>
      <c r="BK449" s="260"/>
      <c r="BL449" s="260"/>
      <c r="BM449" s="260"/>
      <c r="BN449" s="260"/>
      <c r="BO449" s="260"/>
      <c r="BP449" s="260"/>
      <c r="BQ449" s="260"/>
      <c r="BR449" s="260"/>
      <c r="BS449" s="260"/>
      <c r="BT449" s="260"/>
      <c r="BU449" s="260"/>
      <c r="BV449" s="260"/>
      <c r="BW449" s="260"/>
      <c r="BX449" s="260"/>
      <c r="BY449" s="260"/>
      <c r="BZ449" s="260"/>
      <c r="CA449" s="260"/>
      <c r="CB449" s="260"/>
      <c r="CC449" s="260"/>
      <c r="CD449" s="260"/>
      <c r="CE449" s="260"/>
      <c r="CF449" s="260"/>
      <c r="CG449" s="260"/>
      <c r="CH449" s="260"/>
      <c r="CI449" s="260"/>
      <c r="CJ449" s="260"/>
      <c r="CK449" s="260"/>
      <c r="CL449" s="260"/>
    </row>
    <row r="450" spans="7:90" s="172" customFormat="1" ht="39.950000000000003" customHeight="1" x14ac:dyDescent="0.2">
      <c r="G450" s="173"/>
      <c r="K450" s="166"/>
      <c r="L450" s="166"/>
      <c r="T450" s="174"/>
      <c r="U450" s="168"/>
      <c r="V450" s="260"/>
      <c r="W450" s="260"/>
      <c r="X450" s="260"/>
      <c r="Y450" s="260"/>
      <c r="Z450" s="260"/>
      <c r="AA450" s="260"/>
      <c r="AB450" s="260"/>
      <c r="AC450" s="260"/>
      <c r="AD450" s="260"/>
      <c r="AE450" s="260"/>
      <c r="AF450" s="260"/>
      <c r="AG450" s="260"/>
      <c r="AH450" s="260"/>
      <c r="AI450" s="260"/>
      <c r="AJ450" s="260"/>
      <c r="AK450" s="260"/>
      <c r="AL450" s="260"/>
      <c r="AM450" s="260"/>
      <c r="AN450" s="260"/>
      <c r="AO450" s="260"/>
      <c r="AP450" s="260"/>
      <c r="AQ450" s="260"/>
      <c r="AR450" s="260"/>
      <c r="AS450" s="260"/>
      <c r="AT450" s="260"/>
      <c r="AU450" s="260"/>
      <c r="AV450" s="260"/>
      <c r="AW450" s="260"/>
      <c r="AX450" s="260"/>
      <c r="AY450" s="260"/>
      <c r="AZ450" s="260"/>
      <c r="BA450" s="260"/>
      <c r="BB450" s="260"/>
      <c r="BC450" s="260"/>
      <c r="BD450" s="260"/>
      <c r="BE450" s="260"/>
      <c r="BF450" s="260"/>
      <c r="BG450" s="260"/>
      <c r="BH450" s="260"/>
      <c r="BI450" s="260"/>
      <c r="BJ450" s="260"/>
      <c r="BK450" s="260"/>
      <c r="BL450" s="260"/>
      <c r="BM450" s="260"/>
      <c r="BN450" s="260"/>
      <c r="BO450" s="260"/>
      <c r="BP450" s="260"/>
      <c r="BQ450" s="260"/>
      <c r="BR450" s="260"/>
      <c r="BS450" s="260"/>
      <c r="BT450" s="260"/>
      <c r="BU450" s="260"/>
      <c r="BV450" s="260"/>
      <c r="BW450" s="260"/>
      <c r="BX450" s="260"/>
      <c r="BY450" s="260"/>
      <c r="BZ450" s="260"/>
      <c r="CA450" s="260"/>
      <c r="CB450" s="260"/>
      <c r="CC450" s="260"/>
      <c r="CD450" s="260"/>
      <c r="CE450" s="260"/>
      <c r="CF450" s="260"/>
      <c r="CG450" s="260"/>
      <c r="CH450" s="260"/>
      <c r="CI450" s="260"/>
      <c r="CJ450" s="260"/>
      <c r="CK450" s="260"/>
      <c r="CL450" s="260"/>
    </row>
    <row r="451" spans="7:90" s="172" customFormat="1" ht="39.950000000000003" customHeight="1" x14ac:dyDescent="0.2">
      <c r="G451" s="173"/>
      <c r="K451" s="166"/>
      <c r="L451" s="166"/>
      <c r="T451" s="174"/>
      <c r="U451" s="168"/>
      <c r="V451" s="260"/>
      <c r="W451" s="260"/>
      <c r="X451" s="260"/>
      <c r="Y451" s="260"/>
      <c r="Z451" s="260"/>
      <c r="AA451" s="260"/>
      <c r="AB451" s="260"/>
      <c r="AC451" s="260"/>
      <c r="AD451" s="260"/>
      <c r="AE451" s="260"/>
      <c r="AF451" s="260"/>
      <c r="AG451" s="260"/>
      <c r="AH451" s="260"/>
      <c r="AI451" s="260"/>
      <c r="AJ451" s="260"/>
      <c r="AK451" s="260"/>
      <c r="AL451" s="260"/>
      <c r="AM451" s="260"/>
      <c r="AN451" s="260"/>
      <c r="AO451" s="260"/>
      <c r="AP451" s="260"/>
      <c r="AQ451" s="260"/>
      <c r="AR451" s="260"/>
      <c r="AS451" s="260"/>
      <c r="AT451" s="260"/>
      <c r="AU451" s="260"/>
      <c r="AV451" s="260"/>
      <c r="AW451" s="260"/>
      <c r="AX451" s="260"/>
      <c r="AY451" s="260"/>
      <c r="AZ451" s="260"/>
      <c r="BA451" s="260"/>
      <c r="BB451" s="260"/>
      <c r="BC451" s="260"/>
      <c r="BD451" s="260"/>
      <c r="BE451" s="260"/>
      <c r="BF451" s="260"/>
      <c r="BG451" s="260"/>
      <c r="BH451" s="260"/>
      <c r="BI451" s="260"/>
      <c r="BJ451" s="260"/>
      <c r="BK451" s="260"/>
      <c r="BL451" s="260"/>
      <c r="BM451" s="260"/>
      <c r="BN451" s="260"/>
      <c r="BO451" s="260"/>
      <c r="BP451" s="260"/>
      <c r="BQ451" s="260"/>
      <c r="BR451" s="260"/>
      <c r="BS451" s="260"/>
      <c r="BT451" s="260"/>
      <c r="BU451" s="260"/>
      <c r="BV451" s="260"/>
      <c r="BW451" s="260"/>
      <c r="BX451" s="260"/>
      <c r="BY451" s="260"/>
      <c r="BZ451" s="260"/>
      <c r="CA451" s="260"/>
      <c r="CB451" s="260"/>
      <c r="CC451" s="260"/>
      <c r="CD451" s="260"/>
      <c r="CE451" s="260"/>
      <c r="CF451" s="260"/>
      <c r="CG451" s="260"/>
      <c r="CH451" s="260"/>
      <c r="CI451" s="260"/>
      <c r="CJ451" s="260"/>
      <c r="CK451" s="260"/>
      <c r="CL451" s="260"/>
    </row>
    <row r="452" spans="7:90" s="172" customFormat="1" ht="39.950000000000003" customHeight="1" x14ac:dyDescent="0.2">
      <c r="G452" s="173"/>
      <c r="K452" s="166"/>
      <c r="L452" s="166"/>
      <c r="T452" s="174"/>
      <c r="U452" s="168"/>
      <c r="V452" s="260"/>
      <c r="W452" s="260"/>
      <c r="X452" s="260"/>
      <c r="Y452" s="260"/>
      <c r="Z452" s="260"/>
      <c r="AA452" s="260"/>
      <c r="AB452" s="260"/>
      <c r="AC452" s="260"/>
      <c r="AD452" s="260"/>
      <c r="AE452" s="260"/>
      <c r="AF452" s="260"/>
      <c r="AG452" s="260"/>
      <c r="AH452" s="260"/>
      <c r="AI452" s="260"/>
      <c r="AJ452" s="260"/>
      <c r="AK452" s="260"/>
      <c r="AL452" s="260"/>
      <c r="AM452" s="260"/>
      <c r="AN452" s="260"/>
      <c r="AO452" s="260"/>
      <c r="AP452" s="260"/>
      <c r="AQ452" s="260"/>
      <c r="AR452" s="260"/>
      <c r="AS452" s="260"/>
      <c r="AT452" s="260"/>
      <c r="AU452" s="260"/>
      <c r="AV452" s="260"/>
      <c r="AW452" s="260"/>
      <c r="AX452" s="260"/>
      <c r="AY452" s="260"/>
      <c r="AZ452" s="260"/>
      <c r="BA452" s="260"/>
      <c r="BB452" s="260"/>
      <c r="BC452" s="260"/>
      <c r="BD452" s="260"/>
      <c r="BE452" s="260"/>
      <c r="BF452" s="260"/>
      <c r="BG452" s="260"/>
      <c r="BH452" s="260"/>
      <c r="BI452" s="260"/>
      <c r="BJ452" s="260"/>
      <c r="BK452" s="260"/>
      <c r="BL452" s="260"/>
      <c r="BM452" s="260"/>
      <c r="BN452" s="260"/>
      <c r="BO452" s="260"/>
      <c r="BP452" s="260"/>
      <c r="BQ452" s="260"/>
      <c r="BR452" s="260"/>
      <c r="BS452" s="260"/>
      <c r="BT452" s="260"/>
      <c r="BU452" s="260"/>
      <c r="BV452" s="260"/>
      <c r="BW452" s="260"/>
      <c r="BX452" s="260"/>
      <c r="BY452" s="260"/>
      <c r="BZ452" s="260"/>
      <c r="CA452" s="260"/>
      <c r="CB452" s="260"/>
      <c r="CC452" s="260"/>
      <c r="CD452" s="260"/>
      <c r="CE452" s="260"/>
      <c r="CF452" s="260"/>
      <c r="CG452" s="260"/>
      <c r="CH452" s="260"/>
      <c r="CI452" s="260"/>
      <c r="CJ452" s="260"/>
      <c r="CK452" s="260"/>
      <c r="CL452" s="260"/>
    </row>
    <row r="453" spans="7:90" s="172" customFormat="1" ht="39.950000000000003" customHeight="1" x14ac:dyDescent="0.2">
      <c r="G453" s="173"/>
      <c r="K453" s="166"/>
      <c r="L453" s="166"/>
      <c r="T453" s="174"/>
      <c r="U453" s="168"/>
      <c r="V453" s="260"/>
      <c r="W453" s="260"/>
      <c r="X453" s="260"/>
      <c r="Y453" s="260"/>
      <c r="Z453" s="260"/>
      <c r="AA453" s="260"/>
      <c r="AB453" s="260"/>
      <c r="AC453" s="260"/>
      <c r="AD453" s="260"/>
      <c r="AE453" s="260"/>
      <c r="AF453" s="260"/>
      <c r="AG453" s="260"/>
      <c r="AH453" s="260"/>
      <c r="AI453" s="260"/>
      <c r="AJ453" s="260"/>
      <c r="AK453" s="260"/>
      <c r="AL453" s="260"/>
      <c r="AM453" s="260"/>
      <c r="AN453" s="260"/>
      <c r="AO453" s="260"/>
      <c r="AP453" s="260"/>
      <c r="AQ453" s="260"/>
      <c r="AR453" s="260"/>
      <c r="AS453" s="260"/>
      <c r="AT453" s="260"/>
      <c r="AU453" s="260"/>
      <c r="AV453" s="260"/>
      <c r="AW453" s="260"/>
      <c r="AX453" s="260"/>
      <c r="AY453" s="260"/>
      <c r="AZ453" s="260"/>
      <c r="BA453" s="260"/>
      <c r="BB453" s="260"/>
      <c r="BC453" s="260"/>
      <c r="BD453" s="260"/>
      <c r="BE453" s="260"/>
      <c r="BF453" s="260"/>
      <c r="BG453" s="260"/>
      <c r="BH453" s="260"/>
      <c r="BI453" s="260"/>
      <c r="BJ453" s="260"/>
      <c r="BK453" s="260"/>
      <c r="BL453" s="260"/>
      <c r="BM453" s="260"/>
      <c r="BN453" s="260"/>
      <c r="BO453" s="260"/>
      <c r="BP453" s="260"/>
      <c r="BQ453" s="260"/>
      <c r="BR453" s="260"/>
      <c r="BS453" s="260"/>
      <c r="BT453" s="260"/>
      <c r="BU453" s="260"/>
      <c r="BV453" s="260"/>
      <c r="BW453" s="260"/>
      <c r="BX453" s="260"/>
      <c r="BY453" s="260"/>
      <c r="BZ453" s="260"/>
      <c r="CA453" s="260"/>
      <c r="CB453" s="260"/>
      <c r="CC453" s="260"/>
      <c r="CD453" s="260"/>
      <c r="CE453" s="260"/>
      <c r="CF453" s="260"/>
      <c r="CG453" s="260"/>
      <c r="CH453" s="260"/>
      <c r="CI453" s="260"/>
      <c r="CJ453" s="260"/>
      <c r="CK453" s="260"/>
      <c r="CL453" s="260"/>
    </row>
    <row r="454" spans="7:90" s="172" customFormat="1" ht="39.950000000000003" customHeight="1" x14ac:dyDescent="0.2">
      <c r="G454" s="173"/>
      <c r="K454" s="166"/>
      <c r="L454" s="166"/>
      <c r="T454" s="174"/>
      <c r="U454" s="168"/>
      <c r="V454" s="260"/>
      <c r="W454" s="260"/>
      <c r="X454" s="260"/>
      <c r="Y454" s="260"/>
      <c r="Z454" s="260"/>
      <c r="AA454" s="260"/>
      <c r="AB454" s="260"/>
      <c r="AC454" s="260"/>
      <c r="AD454" s="260"/>
      <c r="AE454" s="260"/>
      <c r="AF454" s="260"/>
      <c r="AG454" s="260"/>
      <c r="AH454" s="260"/>
      <c r="AI454" s="260"/>
      <c r="AJ454" s="260"/>
      <c r="AK454" s="260"/>
      <c r="AL454" s="260"/>
      <c r="AM454" s="260"/>
      <c r="AN454" s="260"/>
      <c r="AO454" s="260"/>
      <c r="AP454" s="260"/>
      <c r="AQ454" s="260"/>
      <c r="AR454" s="260"/>
      <c r="AS454" s="260"/>
      <c r="AT454" s="260"/>
      <c r="AU454" s="260"/>
      <c r="AV454" s="260"/>
      <c r="AW454" s="260"/>
      <c r="AX454" s="260"/>
      <c r="AY454" s="260"/>
      <c r="AZ454" s="260"/>
      <c r="BA454" s="260"/>
      <c r="BB454" s="260"/>
      <c r="BC454" s="260"/>
      <c r="BD454" s="260"/>
      <c r="BE454" s="260"/>
      <c r="BF454" s="260"/>
      <c r="BG454" s="260"/>
      <c r="BH454" s="260"/>
      <c r="BI454" s="260"/>
      <c r="BJ454" s="260"/>
      <c r="BK454" s="260"/>
      <c r="BL454" s="260"/>
      <c r="BM454" s="260"/>
      <c r="BN454" s="260"/>
      <c r="BO454" s="260"/>
      <c r="BP454" s="260"/>
      <c r="BQ454" s="260"/>
      <c r="BR454" s="260"/>
      <c r="BS454" s="260"/>
      <c r="BT454" s="260"/>
      <c r="BU454" s="260"/>
      <c r="BV454" s="260"/>
      <c r="BW454" s="260"/>
      <c r="BX454" s="260"/>
      <c r="BY454" s="260"/>
      <c r="BZ454" s="260"/>
      <c r="CA454" s="260"/>
      <c r="CB454" s="260"/>
      <c r="CC454" s="260"/>
      <c r="CD454" s="260"/>
      <c r="CE454" s="260"/>
      <c r="CF454" s="260"/>
      <c r="CG454" s="260"/>
      <c r="CH454" s="260"/>
      <c r="CI454" s="260"/>
      <c r="CJ454" s="260"/>
      <c r="CK454" s="260"/>
      <c r="CL454" s="260"/>
    </row>
  </sheetData>
  <autoFilter ref="A1:AG44"/>
  <sortState ref="A2:CL45">
    <sortCondition ref="M2:M45"/>
  </sortState>
  <conditionalFormatting sqref="A2:A19 A21:A43">
    <cfRule type="containsText" dxfId="119" priority="21" stopIfTrue="1" operator="containsText" text="▲">
      <formula>NOT(ISERROR(SEARCH("▲", A2)))</formula>
    </cfRule>
    <cfRule type="containsText" dxfId="118" priority="22" stopIfTrue="1" operator="containsText" text="▼">
      <formula>NOT(ISERROR(SEARCH("▼", A2)))</formula>
    </cfRule>
    <cfRule type="containsText" dxfId="117" priority="23" stopIfTrue="1" operator="containsText" text="■">
      <formula>NOT(ISERROR(SEARCH("■", A2)))</formula>
    </cfRule>
    <cfRule type="containsText" dxfId="116" priority="24" stopIfTrue="1" operator="containsText" text="◄">
      <formula>NOT(ISERROR(SEARCH("◄", A2)))</formula>
    </cfRule>
    <cfRule type="containsText" dxfId="115" priority="25" stopIfTrue="1" operator="containsText" text="►">
      <formula>NOT(ISERROR(SEARCH("►", A2)))</formula>
    </cfRule>
  </conditionalFormatting>
  <conditionalFormatting sqref="A20">
    <cfRule type="containsText" dxfId="114" priority="11" stopIfTrue="1" operator="containsText" text="▲">
      <formula>NOT(ISERROR(SEARCH("▲", A20)))</formula>
    </cfRule>
    <cfRule type="containsText" dxfId="113" priority="12" stopIfTrue="1" operator="containsText" text="▼">
      <formula>NOT(ISERROR(SEARCH("▼", A20)))</formula>
    </cfRule>
    <cfRule type="containsText" dxfId="112" priority="13" stopIfTrue="1" operator="containsText" text="■">
      <formula>NOT(ISERROR(SEARCH("■", A20)))</formula>
    </cfRule>
    <cfRule type="containsText" dxfId="111" priority="14" stopIfTrue="1" operator="containsText" text="◄">
      <formula>NOT(ISERROR(SEARCH("◄", A20)))</formula>
    </cfRule>
    <cfRule type="containsText" dxfId="110" priority="15" stopIfTrue="1" operator="containsText" text="►">
      <formula>NOT(ISERROR(SEARCH("►", A20)))</formula>
    </cfRule>
  </conditionalFormatting>
  <conditionalFormatting sqref="A44">
    <cfRule type="containsText" dxfId="109" priority="6" stopIfTrue="1" operator="containsText" text="▲">
      <formula>NOT(ISERROR(SEARCH("▲", A44)))</formula>
    </cfRule>
    <cfRule type="containsText" dxfId="108" priority="7" stopIfTrue="1" operator="containsText" text="▼">
      <formula>NOT(ISERROR(SEARCH("▼", A44)))</formula>
    </cfRule>
    <cfRule type="containsText" dxfId="107" priority="8" stopIfTrue="1" operator="containsText" text="■">
      <formula>NOT(ISERROR(SEARCH("■", A44)))</formula>
    </cfRule>
    <cfRule type="containsText" dxfId="106" priority="9" stopIfTrue="1" operator="containsText" text="◄">
      <formula>NOT(ISERROR(SEARCH("◄", A44)))</formula>
    </cfRule>
    <cfRule type="containsText" dxfId="105" priority="10" stopIfTrue="1" operator="containsText" text="►">
      <formula>NOT(ISERROR(SEARCH("►", A44)))</formula>
    </cfRule>
  </conditionalFormatting>
  <conditionalFormatting sqref="A45">
    <cfRule type="containsText" dxfId="104" priority="1" stopIfTrue="1" operator="containsText" text="▲">
      <formula>NOT(ISERROR(SEARCH("▲", A45)))</formula>
    </cfRule>
    <cfRule type="containsText" dxfId="103" priority="2" stopIfTrue="1" operator="containsText" text="▼">
      <formula>NOT(ISERROR(SEARCH("▼", A45)))</formula>
    </cfRule>
    <cfRule type="containsText" dxfId="102" priority="3" stopIfTrue="1" operator="containsText" text="■">
      <formula>NOT(ISERROR(SEARCH("■", A45)))</formula>
    </cfRule>
    <cfRule type="containsText" dxfId="101" priority="4" stopIfTrue="1" operator="containsText" text="◄">
      <formula>NOT(ISERROR(SEARCH("◄", A45)))</formula>
    </cfRule>
    <cfRule type="containsText" dxfId="100" priority="5" stopIfTrue="1" operator="containsText" text="►">
      <formula>NOT(ISERROR(SEARCH("►", A45)))</formula>
    </cfRule>
  </conditionalFormatting>
  <dataValidations count="6">
    <dataValidation type="list" errorStyle="warning" allowBlank="1" showErrorMessage="1" sqref="J12 J14:J29 J31:J45">
      <formula1>"Abertura,Em elaboração,Em análise,Em assinatura,Aguardando publicação,Em execução,Em aditamento,Em prorrogação,Paralisado,Suspenso,Prestação de Contas,Encerrado,"</formula1>
    </dataValidation>
    <dataValidation type="list" errorStyle="warning" allowBlank="1" showErrorMessage="1" sqref="P12 P14:P29 P31:P45">
      <formula1>"-,SIM,NÃO,LIMITADO,"</formula1>
    </dataValidation>
    <dataValidation type="list" allowBlank="1" showErrorMessage="1" sqref="Q12 Q14:Q29 Q31:Q45">
      <formula1>"-,EMERGENCIAL,1º ADITIVO,2º ADITIVO,3º ADITIVO,4º ADITIVO,5º ADITIVO,6º ADITIVO,7º ADITIVO,8º ADITIVO,9º ADITIVO,10º ADITIVO,11º ADITIVO,12º ADITIVO,13º ADITIVO,14º ADITIVO,15º ADITIVO,16º ADITIVO,17º ADITIVO,18º ADITIVO,19º ADITIVO,20º ADITIVO,"</formula1>
    </dataValidation>
    <dataValidation type="list" allowBlank="1" showErrorMessage="1" sqref="R12 R14:R29 R31:R45">
      <formula1>"-,A1,A2,A3,A4,A5,B1,B2,B3,B4,B5,C1,C2,C3,C4,C5,D1,D2,D3,D4,D5,E1,E2,E3,E4,E5,F1,F2,F3,F4,F5,G1,G2,G3,G4,G5,H1,H2,H3,H4,H5,I1,I2,I3,I4,I5,J1,J2,J3,J4,J5,"</formula1>
    </dataValidation>
    <dataValidation type="list" errorStyle="warning" allowBlank="1" showErrorMessage="1" sqref="S12 S14:S29 S31:S45">
      <formula1>"-,SIM,NÃO,"</formula1>
    </dataValidation>
    <dataValidation type="list" errorStyle="warning" allowBlank="1" showErrorMessage="1" sqref="B12:B45">
      <formula1>"CONTRATO,CESSÃO DE USO,COMODATO,CONVÊNIO,COOPERAÇÃO,COOPERAÇÃO INTERNACIONAL,NOTA DE EMPENHO,REGISTRO DE PREÇOS,"</formula1>
    </dataValidation>
  </dataValidations>
  <hyperlinks>
    <hyperlink ref="T14" r:id="rId1"/>
    <hyperlink ref="T13" r:id="rId2"/>
    <hyperlink ref="T19" r:id="rId3"/>
    <hyperlink ref="T12" r:id="rId4"/>
    <hyperlink ref="T18" r:id="rId5"/>
    <hyperlink ref="T6" r:id="rId6"/>
    <hyperlink ref="T16" r:id="rId7"/>
    <hyperlink ref="T7" r:id="rId8"/>
    <hyperlink ref="T27" r:id="rId9"/>
    <hyperlink ref="T8" r:id="rId10"/>
    <hyperlink ref="T26" r:id="rId11"/>
    <hyperlink ref="T9" r:id="rId12"/>
    <hyperlink ref="T17" r:id="rId13"/>
    <hyperlink ref="T3" r:id="rId14"/>
    <hyperlink ref="T10" r:id="rId15"/>
    <hyperlink ref="T15" r:id="rId16"/>
    <hyperlink ref="T11" r:id="rId17"/>
    <hyperlink ref="T25" r:id="rId18"/>
    <hyperlink ref="T4" r:id="rId19"/>
    <hyperlink ref="T22" r:id="rId20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4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70"/>
    </sheetView>
  </sheetViews>
  <sheetFormatPr defaultRowHeight="39.950000000000003" customHeight="1" x14ac:dyDescent="0.2"/>
  <cols>
    <col min="1" max="1" width="9.140625" style="89"/>
    <col min="2" max="2" width="17.42578125" style="86" customWidth="1"/>
    <col min="3" max="3" width="16.85546875" style="86" customWidth="1"/>
    <col min="4" max="4" width="16.5703125" style="86" customWidth="1"/>
    <col min="5" max="5" width="14.28515625" style="86" customWidth="1"/>
    <col min="6" max="6" width="19.42578125" style="86" customWidth="1"/>
    <col min="7" max="7" width="35.28515625" style="140" bestFit="1" customWidth="1"/>
    <col min="8" max="8" width="55.5703125" style="86" bestFit="1" customWidth="1"/>
    <col min="9" max="9" width="14.85546875" style="86" customWidth="1"/>
    <col min="10" max="10" width="13.7109375" style="86" customWidth="1"/>
    <col min="11" max="12" width="9.140625" style="101"/>
    <col min="13" max="13" width="15.5703125" style="86" customWidth="1"/>
    <col min="14" max="14" width="9.140625" style="86"/>
    <col min="15" max="15" width="18.5703125" style="86" bestFit="1" customWidth="1"/>
    <col min="16" max="16" width="13" style="86" bestFit="1" customWidth="1"/>
    <col min="17" max="18" width="9.140625" style="86"/>
    <col min="19" max="19" width="15.140625" style="86" customWidth="1"/>
    <col min="20" max="20" width="13.140625" style="127" bestFit="1" customWidth="1"/>
    <col min="21" max="21" width="117.5703125" style="99" customWidth="1"/>
    <col min="22" max="16384" width="9.140625" style="86"/>
  </cols>
  <sheetData>
    <row r="1" spans="1:33" s="116" customFormat="1" ht="39.950000000000003" customHeight="1" x14ac:dyDescent="0.2">
      <c r="A1" s="116" t="s">
        <v>0</v>
      </c>
      <c r="B1" s="116" t="s">
        <v>1</v>
      </c>
      <c r="C1" s="116" t="s">
        <v>1017</v>
      </c>
      <c r="D1" s="116" t="s">
        <v>2</v>
      </c>
      <c r="E1" s="116" t="s">
        <v>3</v>
      </c>
      <c r="F1" s="116" t="s">
        <v>4</v>
      </c>
      <c r="G1" s="116" t="s">
        <v>5</v>
      </c>
      <c r="H1" s="116" t="s">
        <v>6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11</v>
      </c>
      <c r="N1" s="116" t="s">
        <v>12</v>
      </c>
      <c r="O1" s="116" t="s">
        <v>13</v>
      </c>
      <c r="P1" s="116" t="s">
        <v>14</v>
      </c>
      <c r="Q1" s="116" t="s">
        <v>15</v>
      </c>
      <c r="R1" s="116" t="s">
        <v>16</v>
      </c>
      <c r="S1" s="116" t="s">
        <v>17</v>
      </c>
      <c r="T1" s="116" t="s">
        <v>18</v>
      </c>
      <c r="U1" s="116" t="s">
        <v>19</v>
      </c>
    </row>
    <row r="2" spans="1:33" ht="39.950000000000003" customHeight="1" x14ac:dyDescent="0.2">
      <c r="A2" s="176" t="str">
        <f ca="1">IF((M2="X"),"■",IF(OR((M2&gt;=120),(M2="N/A")),"▲",IF(AND((M2&gt;=90),(M2&lt;120)),"►",IF(AND((M2&lt;90),(M2&gt;=0)),"◄",IF((M2&lt;0),"▼","")))))</f>
        <v>▼</v>
      </c>
      <c r="B2" s="177" t="s">
        <v>212</v>
      </c>
      <c r="C2" s="177" t="s">
        <v>1404</v>
      </c>
      <c r="D2" s="177" t="s">
        <v>1405</v>
      </c>
      <c r="E2" s="177" t="s">
        <v>30</v>
      </c>
      <c r="F2" s="177" t="s">
        <v>1231</v>
      </c>
      <c r="G2" s="178" t="s">
        <v>645</v>
      </c>
      <c r="H2" s="177" t="s">
        <v>1406</v>
      </c>
      <c r="I2" s="177" t="s">
        <v>30</v>
      </c>
      <c r="J2" s="177" t="s">
        <v>27</v>
      </c>
      <c r="K2" s="237"/>
      <c r="L2" s="237"/>
      <c r="M2" s="177">
        <f ca="1">IF(L2="INDETERMINADO","N/A",IF(J2="ENCERRADO","X",L2-TODAY()))</f>
        <v>-42219</v>
      </c>
      <c r="N2" s="177" t="s">
        <v>57</v>
      </c>
      <c r="O2" s="177" t="s">
        <v>1407</v>
      </c>
      <c r="P2" s="177"/>
      <c r="Q2" s="177"/>
      <c r="R2" s="177" t="s">
        <v>271</v>
      </c>
      <c r="S2" s="177"/>
      <c r="T2" s="179"/>
      <c r="U2" s="177" t="s">
        <v>1408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</row>
    <row r="3" spans="1:33" ht="39.950000000000003" customHeight="1" x14ac:dyDescent="0.2">
      <c r="A3" s="102" t="str">
        <f ca="1">IF((M3="X"),"■",IF(OR((M3&gt;=120),(M3="N/A")),"▲",IF(AND((M3&gt;=90),(M3&lt;120)),"►",IF(AND((M3&lt;90),(M3&gt;=0)),"◄",IF((M3&lt;0),"▼","")))))</f>
        <v>▼</v>
      </c>
      <c r="B3" s="99" t="s">
        <v>212</v>
      </c>
      <c r="C3" s="99" t="s">
        <v>1103</v>
      </c>
      <c r="D3" s="99" t="s">
        <v>116</v>
      </c>
      <c r="E3" s="99" t="s">
        <v>123</v>
      </c>
      <c r="F3" s="99"/>
      <c r="G3" s="123" t="s">
        <v>124</v>
      </c>
      <c r="H3" s="99" t="s">
        <v>125</v>
      </c>
      <c r="I3" s="99" t="s">
        <v>30</v>
      </c>
      <c r="J3" s="99" t="s">
        <v>27</v>
      </c>
      <c r="K3" s="101">
        <v>39386</v>
      </c>
      <c r="L3" s="101">
        <v>40117</v>
      </c>
      <c r="M3" s="99">
        <f ca="1">IF(L3="INDETERMINADO","N/A",IF(J3="ENCERRADO","X",L3-TODAY()))</f>
        <v>-2102</v>
      </c>
      <c r="N3" s="99"/>
      <c r="O3" s="99"/>
      <c r="P3" s="99"/>
      <c r="Q3" s="99" t="s">
        <v>31</v>
      </c>
      <c r="R3" s="99"/>
      <c r="S3" s="99"/>
      <c r="T3" s="98" t="s">
        <v>1095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</row>
    <row r="4" spans="1:33" ht="39.950000000000003" customHeight="1" x14ac:dyDescent="0.2">
      <c r="A4" s="102" t="str">
        <f ca="1">IF((M4="X"),"■",IF(OR((M4&gt;=120),(M4="N/A")),"▲",IF(AND((M4&gt;=90),(M4&lt;120)),"►",IF(AND((M4&lt;90),(M4&gt;=0)),"◄",IF((M4&lt;0),"▼","")))))</f>
        <v>▼</v>
      </c>
      <c r="B4" s="99" t="s">
        <v>34</v>
      </c>
      <c r="C4" s="99" t="s">
        <v>98</v>
      </c>
      <c r="D4" s="99" t="s">
        <v>99</v>
      </c>
      <c r="E4" s="99" t="s">
        <v>30</v>
      </c>
      <c r="F4" s="99" t="s">
        <v>30</v>
      </c>
      <c r="G4" s="123" t="s">
        <v>100</v>
      </c>
      <c r="H4" s="99" t="s">
        <v>1102</v>
      </c>
      <c r="I4" s="99" t="s">
        <v>30</v>
      </c>
      <c r="J4" s="99" t="s">
        <v>27</v>
      </c>
      <c r="K4" s="101">
        <v>38331</v>
      </c>
      <c r="L4" s="101">
        <v>40157</v>
      </c>
      <c r="M4" s="99">
        <f ca="1">IF(L4="INDETERMINADO","N/A",IF(J4="ENCERRADO","X",L4-TODAY()))</f>
        <v>-2062</v>
      </c>
      <c r="N4" s="99"/>
      <c r="O4" s="99"/>
      <c r="P4" s="99"/>
      <c r="Q4" s="99"/>
      <c r="R4" s="99"/>
      <c r="S4" s="99"/>
      <c r="T4" s="98" t="s">
        <v>1095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spans="1:33" ht="39.950000000000003" customHeight="1" x14ac:dyDescent="0.2">
      <c r="A5" s="102" t="str">
        <f ca="1">IF((M5="X"),"■",IF(OR((M5&gt;=120),(M5="N/A")),"▲",IF(AND((M5&gt;=90),(M5&lt;120)),"►",IF(AND((M5&lt;90),(M5&gt;=0)),"◄",IF((M5&lt;0),"▼","")))))</f>
        <v>▼</v>
      </c>
      <c r="B5" s="99" t="s">
        <v>34</v>
      </c>
      <c r="C5" s="99" t="s">
        <v>44</v>
      </c>
      <c r="D5" s="99" t="s">
        <v>45</v>
      </c>
      <c r="E5" s="99" t="s">
        <v>46</v>
      </c>
      <c r="F5" s="99" t="s">
        <v>47</v>
      </c>
      <c r="G5" s="123" t="s">
        <v>48</v>
      </c>
      <c r="H5" s="99" t="s">
        <v>49</v>
      </c>
      <c r="I5" s="99" t="s">
        <v>30</v>
      </c>
      <c r="J5" s="99" t="s">
        <v>27</v>
      </c>
      <c r="K5" s="101">
        <v>40754</v>
      </c>
      <c r="L5" s="101">
        <v>41120</v>
      </c>
      <c r="M5" s="99">
        <f ca="1">IF(L5="INDETERMINADO","N/A",IF(J5="ENCERRADO","X",L5-TODAY()))</f>
        <v>-1099</v>
      </c>
      <c r="N5" s="99"/>
      <c r="O5" s="99"/>
      <c r="P5" s="99"/>
      <c r="Q5" s="99"/>
      <c r="R5" s="99" t="s">
        <v>135</v>
      </c>
      <c r="S5" s="99"/>
      <c r="T5" s="98" t="s">
        <v>1095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</row>
    <row r="6" spans="1:33" ht="39.950000000000003" customHeight="1" x14ac:dyDescent="0.2">
      <c r="A6" s="102" t="str">
        <f ca="1">IF((M6="X"),"■",IF(OR((M6&gt;=120),(M6="N/A")),"▲",IF(AND((M6&gt;=90),(M6&lt;120)),"►",IF(AND((M6&lt;90),(M6&gt;=0)),"◄",IF((M6&lt;0),"▼","")))))</f>
        <v>▼</v>
      </c>
      <c r="B6" s="99" t="s">
        <v>34</v>
      </c>
      <c r="C6" s="99" t="s">
        <v>35</v>
      </c>
      <c r="D6" s="99" t="s">
        <v>36</v>
      </c>
      <c r="E6" s="99" t="s">
        <v>37</v>
      </c>
      <c r="F6" s="99" t="s">
        <v>38</v>
      </c>
      <c r="G6" s="123" t="s">
        <v>39</v>
      </c>
      <c r="H6" s="99" t="s">
        <v>40</v>
      </c>
      <c r="I6" s="99" t="s">
        <v>30</v>
      </c>
      <c r="J6" s="99" t="s">
        <v>41</v>
      </c>
      <c r="K6" s="101">
        <v>40543</v>
      </c>
      <c r="L6" s="101">
        <v>41274</v>
      </c>
      <c r="M6" s="99">
        <f ca="1">IF(L6="INDETERMINADO","N/A",IF(J7="ENCERRADO","X",L6-TODAY()))</f>
        <v>-945</v>
      </c>
      <c r="N6" s="99"/>
      <c r="O6" s="99"/>
      <c r="P6" s="99"/>
      <c r="Q6" s="99"/>
      <c r="R6" s="99"/>
      <c r="S6" s="99"/>
      <c r="T6" s="98" t="s">
        <v>1095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</row>
    <row r="7" spans="1:33" ht="39.950000000000003" customHeight="1" x14ac:dyDescent="0.2">
      <c r="A7" s="102" t="str">
        <f ca="1">IF((M7="X"),"■",IF(OR((M7&gt;=120),(M7="N/A")),"▲",IF(AND((M7&gt;=90),(M7&lt;120)),"►",IF(AND((M7&lt;90),(M7&gt;=0)),"◄",IF((M7&lt;0),"▼","")))))</f>
        <v>▼</v>
      </c>
      <c r="B7" s="99" t="s">
        <v>34</v>
      </c>
      <c r="C7" s="99" t="s">
        <v>53</v>
      </c>
      <c r="D7" s="99" t="s">
        <v>36</v>
      </c>
      <c r="E7" s="99" t="s">
        <v>54</v>
      </c>
      <c r="F7" s="99" t="s">
        <v>55</v>
      </c>
      <c r="G7" s="123" t="s">
        <v>39</v>
      </c>
      <c r="H7" s="99" t="s">
        <v>56</v>
      </c>
      <c r="I7" s="99" t="s">
        <v>30</v>
      </c>
      <c r="J7" s="99" t="s">
        <v>27</v>
      </c>
      <c r="K7" s="101">
        <v>41129</v>
      </c>
      <c r="L7" s="101">
        <v>41494</v>
      </c>
      <c r="M7" s="99">
        <f ca="1">IF(L7="INDETERMINADO","N/A",IF(J7="ENCERRADO","X",L7-TODAY()))</f>
        <v>-725</v>
      </c>
      <c r="N7" s="99"/>
      <c r="O7" s="99"/>
      <c r="P7" s="99"/>
      <c r="Q7" s="99"/>
      <c r="R7" s="99"/>
      <c r="S7" s="99"/>
      <c r="T7" s="98" t="s">
        <v>1095</v>
      </c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</row>
    <row r="8" spans="1:33" ht="39.950000000000003" customHeight="1" x14ac:dyDescent="0.2">
      <c r="A8" s="102" t="str">
        <f ca="1">IF((M8="X"),"■",IF(OR((M8&gt;=120),(M8="N/A")),"▲",IF(AND((M8&gt;=90),(M8&lt;120)),"►",IF(AND((M8&lt;90),(M8&gt;=0)),"◄",IF((M8&lt;0),"▼","")))))</f>
        <v>▼</v>
      </c>
      <c r="B8" s="99" t="s">
        <v>34</v>
      </c>
      <c r="C8" s="99" t="s">
        <v>67</v>
      </c>
      <c r="D8" s="99" t="s">
        <v>68</v>
      </c>
      <c r="E8" s="99" t="s">
        <v>46</v>
      </c>
      <c r="F8" s="99" t="s">
        <v>69</v>
      </c>
      <c r="G8" s="123" t="s">
        <v>70</v>
      </c>
      <c r="H8" s="99" t="s">
        <v>71</v>
      </c>
      <c r="I8" s="99" t="s">
        <v>30</v>
      </c>
      <c r="J8" s="99" t="s">
        <v>27</v>
      </c>
      <c r="K8" s="101">
        <v>40431</v>
      </c>
      <c r="L8" s="101">
        <v>41527</v>
      </c>
      <c r="M8" s="99">
        <f ca="1">IF(L8="INDETERMINADO","N/A",IF(J8="ENCERRADO","X",L8-TODAY()))</f>
        <v>-692</v>
      </c>
      <c r="N8" s="99"/>
      <c r="O8" s="99"/>
      <c r="P8" s="99" t="s">
        <v>30</v>
      </c>
      <c r="Q8" s="99" t="s">
        <v>30</v>
      </c>
      <c r="R8" s="99" t="s">
        <v>30</v>
      </c>
      <c r="S8" s="99" t="s">
        <v>30</v>
      </c>
      <c r="T8" s="98" t="s">
        <v>1095</v>
      </c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</row>
    <row r="9" spans="1:33" ht="39.950000000000003" customHeight="1" x14ac:dyDescent="0.2">
      <c r="A9" s="102" t="str">
        <f ca="1">IF((M9="X"),"■",IF(OR((M9&gt;=120),(M9="N/A")),"▲",IF(AND((M9&gt;=90),(M9&lt;120)),"►",IF(AND((M9&lt;90),(M9&gt;=0)),"◄",IF((M9&lt;0),"▼","")))))</f>
        <v>▼</v>
      </c>
      <c r="B9" s="99" t="s">
        <v>1214</v>
      </c>
      <c r="C9" s="99" t="s">
        <v>115</v>
      </c>
      <c r="D9" s="99" t="s">
        <v>447</v>
      </c>
      <c r="E9" s="99" t="s">
        <v>117</v>
      </c>
      <c r="F9" s="99" t="s">
        <v>118</v>
      </c>
      <c r="G9" s="123" t="s">
        <v>119</v>
      </c>
      <c r="H9" s="99" t="s">
        <v>120</v>
      </c>
      <c r="I9" s="99" t="s">
        <v>30</v>
      </c>
      <c r="J9" s="99" t="s">
        <v>27</v>
      </c>
      <c r="K9" s="101">
        <v>41479</v>
      </c>
      <c r="L9" s="101">
        <v>41844</v>
      </c>
      <c r="M9" s="99">
        <f ca="1">IF(L9="INDETERMINADO","N/A",IF(J9="ENCERRADO","X",L9-TODAY()))</f>
        <v>-375</v>
      </c>
      <c r="N9" s="99" t="s">
        <v>50</v>
      </c>
      <c r="O9" s="99" t="s">
        <v>319</v>
      </c>
      <c r="P9" s="99"/>
      <c r="Q9" s="99"/>
      <c r="R9" s="99"/>
      <c r="S9" s="99"/>
      <c r="T9" s="98" t="s">
        <v>1095</v>
      </c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</row>
    <row r="10" spans="1:33" ht="39.950000000000003" customHeight="1" x14ac:dyDescent="0.2">
      <c r="A10" s="102" t="str">
        <f ca="1">IF((M10="X"),"■",IF(OR((M10&gt;=120),(M10="N/A")),"▲",IF(AND((M10&gt;=90),(M10&lt;120)),"►",IF(AND((M10&lt;90),(M10&gt;=0)),"◄",IF((M10&lt;0),"▼","")))))</f>
        <v>▼</v>
      </c>
      <c r="B10" s="99" t="s">
        <v>212</v>
      </c>
      <c r="C10" s="99" t="s">
        <v>1230</v>
      </c>
      <c r="D10" s="99" t="s">
        <v>116</v>
      </c>
      <c r="E10" s="99" t="s">
        <v>209</v>
      </c>
      <c r="F10" s="99" t="s">
        <v>30</v>
      </c>
      <c r="G10" s="123" t="s">
        <v>124</v>
      </c>
      <c r="H10" s="99" t="s">
        <v>210</v>
      </c>
      <c r="I10" s="99" t="s">
        <v>30</v>
      </c>
      <c r="J10" s="99" t="s">
        <v>27</v>
      </c>
      <c r="K10" s="101">
        <v>41242</v>
      </c>
      <c r="L10" s="101">
        <v>41972</v>
      </c>
      <c r="M10" s="99">
        <f ca="1">IF(L10="INDETERMINADO","N/A",IF(J10="ENCERRADO","X",L10-TODAY()))</f>
        <v>-247</v>
      </c>
      <c r="N10" s="99"/>
      <c r="O10" s="99"/>
      <c r="P10" s="99"/>
      <c r="Q10" s="99"/>
      <c r="R10" s="99"/>
      <c r="S10" s="99"/>
      <c r="T10" s="98" t="s">
        <v>1095</v>
      </c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</row>
    <row r="11" spans="1:33" ht="39.950000000000003" customHeight="1" x14ac:dyDescent="0.2">
      <c r="A11" s="176" t="str">
        <f ca="1">IF((M11="X"),"■",IF(OR((M11&gt;=120),(M11="N/A")),"▲",IF(AND((M11&gt;=90),(M11&lt;120)),"►",IF(AND((M11&lt;90),(M11&gt;=0)),"◄",IF((M11&lt;0),"▼","")))))</f>
        <v>▼</v>
      </c>
      <c r="B11" s="177" t="s">
        <v>278</v>
      </c>
      <c r="C11" s="177" t="s">
        <v>1387</v>
      </c>
      <c r="D11" s="177" t="s">
        <v>30</v>
      </c>
      <c r="E11" s="177" t="s">
        <v>30</v>
      </c>
      <c r="F11" s="177" t="s">
        <v>1390</v>
      </c>
      <c r="G11" s="178" t="s">
        <v>1388</v>
      </c>
      <c r="H11" s="177" t="s">
        <v>1389</v>
      </c>
      <c r="I11" s="177">
        <v>416.12</v>
      </c>
      <c r="J11" s="177" t="s">
        <v>27</v>
      </c>
      <c r="K11" s="237">
        <v>42033</v>
      </c>
      <c r="L11" s="237">
        <v>42094</v>
      </c>
      <c r="M11" s="177">
        <f ca="1">IF(L11="INDETERMINADO","N/A",IF(J11="ENCERRADO","X",L11-TODAY()))</f>
        <v>-125</v>
      </c>
      <c r="N11" s="177" t="s">
        <v>680</v>
      </c>
      <c r="O11" s="177" t="s">
        <v>898</v>
      </c>
      <c r="P11" s="177" t="s">
        <v>33</v>
      </c>
      <c r="Q11" s="177" t="s">
        <v>1391</v>
      </c>
      <c r="R11" s="177"/>
      <c r="S11" s="177" t="s">
        <v>33</v>
      </c>
      <c r="T11" s="179" t="s">
        <v>1095</v>
      </c>
      <c r="U11" s="177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</row>
    <row r="12" spans="1:33" ht="39.950000000000003" customHeight="1" x14ac:dyDescent="0.2">
      <c r="A12" s="176" t="str">
        <f ca="1">IF((M12="X"),"■",IF(OR((M12&gt;=120),(M12="N/A")),"▲",IF(AND((M12&gt;=90),(M12&lt;120)),"►",IF(AND((M12&lt;90),(M12&gt;=0)),"◄",IF((M12&lt;0),"▼","")))))</f>
        <v>▼</v>
      </c>
      <c r="B12" s="177" t="s">
        <v>278</v>
      </c>
      <c r="C12" s="177" t="s">
        <v>1392</v>
      </c>
      <c r="D12" s="177" t="s">
        <v>30</v>
      </c>
      <c r="E12" s="177" t="s">
        <v>30</v>
      </c>
      <c r="F12" s="177" t="s">
        <v>1390</v>
      </c>
      <c r="G12" s="178" t="s">
        <v>1388</v>
      </c>
      <c r="H12" s="177" t="s">
        <v>1389</v>
      </c>
      <c r="I12" s="238">
        <v>1664.47</v>
      </c>
      <c r="J12" s="177" t="s">
        <v>27</v>
      </c>
      <c r="K12" s="237">
        <v>42069</v>
      </c>
      <c r="L12" s="237">
        <v>42094</v>
      </c>
      <c r="M12" s="177">
        <f ca="1">IF(L12="INDETERMINADO","N/A",IF(J12="ENCERRADO","X",L12-TODAY()))</f>
        <v>-125</v>
      </c>
      <c r="N12" s="177" t="s">
        <v>680</v>
      </c>
      <c r="O12" s="177" t="s">
        <v>898</v>
      </c>
      <c r="P12" s="177" t="s">
        <v>33</v>
      </c>
      <c r="Q12" s="177" t="s">
        <v>1391</v>
      </c>
      <c r="R12" s="177"/>
      <c r="S12" s="177" t="s">
        <v>33</v>
      </c>
      <c r="T12" s="179" t="s">
        <v>1095</v>
      </c>
      <c r="U12" s="177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</row>
    <row r="13" spans="1:33" ht="39.950000000000003" customHeight="1" x14ac:dyDescent="0.2">
      <c r="A13" s="102" t="str">
        <f ca="1">IF((M13="X"),"■",IF(OR((M13&gt;=120),(M13="N/A")),"▲",IF(AND((M13&gt;=90),(M13&lt;120)),"►",IF(AND((M13&lt;90),(M13&gt;=0)),"◄",IF((M13&lt;0),"▼","")))))</f>
        <v>◄</v>
      </c>
      <c r="B13" s="99" t="s">
        <v>72</v>
      </c>
      <c r="C13" s="99" t="s">
        <v>259</v>
      </c>
      <c r="D13" s="99" t="s">
        <v>1104</v>
      </c>
      <c r="E13" s="99" t="s">
        <v>260</v>
      </c>
      <c r="F13" s="99" t="s">
        <v>261</v>
      </c>
      <c r="G13" s="123" t="s">
        <v>262</v>
      </c>
      <c r="H13" s="99" t="s">
        <v>263</v>
      </c>
      <c r="I13" s="99" t="s">
        <v>30</v>
      </c>
      <c r="J13" s="99" t="s">
        <v>27</v>
      </c>
      <c r="K13" s="101">
        <v>41516</v>
      </c>
      <c r="L13" s="101">
        <v>42246</v>
      </c>
      <c r="M13" s="99">
        <f ca="1">IF(L13="INDETERMINADO","N/A",IF(J13="ENCERRADO","X",L13-TODAY()))</f>
        <v>27</v>
      </c>
      <c r="N13" s="99" t="s">
        <v>65</v>
      </c>
      <c r="O13" s="99"/>
      <c r="P13" s="99"/>
      <c r="Q13" s="99" t="s">
        <v>1324</v>
      </c>
      <c r="R13" s="99"/>
      <c r="S13" s="99"/>
      <c r="T13" s="98" t="s">
        <v>1095</v>
      </c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</row>
    <row r="14" spans="1:33" ht="39.950000000000003" customHeight="1" x14ac:dyDescent="0.2">
      <c r="A14" s="102" t="str">
        <f ca="1">IF((M14="X"),"■",IF(OR((M14&gt;=120),(M14="N/A")),"▲",IF(AND((M14&gt;=90),(M14&lt;120)),"►",IF(AND((M14&lt;90),(M14&gt;=0)),"◄",IF((M14&lt;0),"▼","")))))</f>
        <v>►</v>
      </c>
      <c r="B14" s="99" t="s">
        <v>212</v>
      </c>
      <c r="C14" s="99" t="s">
        <v>417</v>
      </c>
      <c r="D14" s="99" t="s">
        <v>1199</v>
      </c>
      <c r="E14" s="99" t="s">
        <v>30</v>
      </c>
      <c r="F14" s="99" t="s">
        <v>1231</v>
      </c>
      <c r="G14" s="123" t="s">
        <v>419</v>
      </c>
      <c r="H14" s="99" t="s">
        <v>1232</v>
      </c>
      <c r="I14" s="99" t="s">
        <v>30</v>
      </c>
      <c r="J14" s="99" t="s">
        <v>27</v>
      </c>
      <c r="K14" s="101">
        <v>41596</v>
      </c>
      <c r="L14" s="101">
        <v>42326</v>
      </c>
      <c r="M14" s="99">
        <f ca="1">IF(L14="INDETERMINADO","N/A",IF(J14="ENCERRADO","X",L14-TODAY()))</f>
        <v>107</v>
      </c>
      <c r="N14" s="99"/>
      <c r="O14" s="99"/>
      <c r="P14" s="99"/>
      <c r="Q14" s="99"/>
      <c r="R14" s="99"/>
      <c r="S14" s="99"/>
      <c r="T14" s="98" t="s">
        <v>1095</v>
      </c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</row>
    <row r="15" spans="1:33" ht="39.950000000000003" customHeight="1" x14ac:dyDescent="0.2">
      <c r="A15" s="102" t="str">
        <f ca="1">IF((M15="X"),"■",IF(OR((M15&gt;=120),(M15="N/A")),"▲",IF(AND((M15&gt;=90),(M15&lt;120)),"►",IF(AND((M15&lt;90),(M15&gt;=0)),"◄",IF((M15&lt;0),"▼","")))))</f>
        <v>▲</v>
      </c>
      <c r="B15" s="99" t="s">
        <v>1214</v>
      </c>
      <c r="C15" s="99" t="s">
        <v>459</v>
      </c>
      <c r="D15" s="99" t="s">
        <v>447</v>
      </c>
      <c r="E15" s="99" t="s">
        <v>460</v>
      </c>
      <c r="F15" s="99" t="s">
        <v>30</v>
      </c>
      <c r="G15" s="123" t="s">
        <v>461</v>
      </c>
      <c r="H15" s="99" t="s">
        <v>450</v>
      </c>
      <c r="I15" s="99" t="s">
        <v>30</v>
      </c>
      <c r="J15" s="99" t="s">
        <v>27</v>
      </c>
      <c r="K15" s="101">
        <v>41861</v>
      </c>
      <c r="L15" s="101">
        <v>42500</v>
      </c>
      <c r="M15" s="99">
        <f ca="1">IF(L15="INDETERMINADO","N/A",IF(J15="ENCERRADO","X",L15-TODAY()))</f>
        <v>281</v>
      </c>
      <c r="N15" s="99" t="s">
        <v>50</v>
      </c>
      <c r="O15" s="99" t="s">
        <v>319</v>
      </c>
      <c r="P15" s="99" t="s">
        <v>30</v>
      </c>
      <c r="Q15" s="99" t="s">
        <v>30</v>
      </c>
      <c r="R15" s="99" t="s">
        <v>271</v>
      </c>
      <c r="S15" s="99" t="s">
        <v>30</v>
      </c>
      <c r="T15" s="98" t="s">
        <v>1095</v>
      </c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</row>
    <row r="16" spans="1:33" ht="39.950000000000003" customHeight="1" x14ac:dyDescent="0.2">
      <c r="A16" s="102" t="str">
        <f ca="1">IF((M16="X"),"■",IF(OR((M16&gt;=120),(M16="N/A")),"▲",IF(AND((M16&gt;=90),(M16&lt;120)),"►",IF(AND((M16&lt;90),(M16&gt;=0)),"◄",IF((M16&lt;0),"▼","")))))</f>
        <v>▲</v>
      </c>
      <c r="B16" s="99" t="s">
        <v>1214</v>
      </c>
      <c r="C16" s="99" t="s">
        <v>462</v>
      </c>
      <c r="D16" s="99" t="s">
        <v>447</v>
      </c>
      <c r="E16" s="99" t="s">
        <v>463</v>
      </c>
      <c r="F16" s="99" t="s">
        <v>30</v>
      </c>
      <c r="G16" s="123" t="s">
        <v>464</v>
      </c>
      <c r="H16" s="99" t="s">
        <v>465</v>
      </c>
      <c r="I16" s="99" t="s">
        <v>30</v>
      </c>
      <c r="J16" s="99" t="s">
        <v>27</v>
      </c>
      <c r="K16" s="101">
        <v>41861</v>
      </c>
      <c r="L16" s="101">
        <v>42500</v>
      </c>
      <c r="M16" s="99">
        <f ca="1">IF(L16="INDETERMINADO","N/A",IF(J16="ENCERRADO","X",L16-TODAY()))</f>
        <v>281</v>
      </c>
      <c r="N16" s="99" t="s">
        <v>50</v>
      </c>
      <c r="O16" s="99" t="s">
        <v>319</v>
      </c>
      <c r="P16" s="99" t="s">
        <v>30</v>
      </c>
      <c r="Q16" s="99" t="s">
        <v>30</v>
      </c>
      <c r="R16" s="99" t="s">
        <v>271</v>
      </c>
      <c r="S16" s="99" t="s">
        <v>30</v>
      </c>
      <c r="T16" s="98" t="s">
        <v>1095</v>
      </c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</row>
    <row r="17" spans="1:43" ht="39.950000000000003" customHeight="1" x14ac:dyDescent="0.2">
      <c r="A17" s="102" t="str">
        <f ca="1">IF((M17="X"),"■",IF(OR((M17&gt;=120),(M17="N/A")),"▲",IF(AND((M17&gt;=90),(M17&lt;120)),"►",IF(AND((M17&lt;90),(M17&gt;=0)),"◄",IF((M17&lt;0),"▼","")))))</f>
        <v>▲</v>
      </c>
      <c r="B17" s="99" t="s">
        <v>1214</v>
      </c>
      <c r="C17" s="99" t="s">
        <v>466</v>
      </c>
      <c r="D17" s="99" t="s">
        <v>447</v>
      </c>
      <c r="E17" s="99" t="s">
        <v>467</v>
      </c>
      <c r="F17" s="99" t="s">
        <v>30</v>
      </c>
      <c r="G17" s="123" t="s">
        <v>468</v>
      </c>
      <c r="H17" s="99" t="s">
        <v>469</v>
      </c>
      <c r="I17" s="99" t="s">
        <v>30</v>
      </c>
      <c r="J17" s="99" t="s">
        <v>27</v>
      </c>
      <c r="K17" s="101">
        <v>41861</v>
      </c>
      <c r="L17" s="101">
        <v>42500</v>
      </c>
      <c r="M17" s="99">
        <f ca="1">IF(L17="INDETERMINADO","N/A",IF(J17="ENCERRADO","X",L17-TODAY()))</f>
        <v>281</v>
      </c>
      <c r="N17" s="99" t="s">
        <v>50</v>
      </c>
      <c r="O17" s="99" t="s">
        <v>319</v>
      </c>
      <c r="P17" s="99" t="s">
        <v>30</v>
      </c>
      <c r="Q17" s="99" t="s">
        <v>30</v>
      </c>
      <c r="R17" s="99" t="s">
        <v>271</v>
      </c>
      <c r="S17" s="99" t="s">
        <v>30</v>
      </c>
      <c r="T17" s="98" t="s">
        <v>1095</v>
      </c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</row>
    <row r="18" spans="1:43" ht="39.950000000000003" customHeight="1" x14ac:dyDescent="0.2">
      <c r="A18" s="102" t="str">
        <f ca="1">IF((M18="X"),"■",IF(OR((M18&gt;=120),(M18="N/A")),"▲",IF(AND((M18&gt;=90),(M18&lt;120)),"►",IF(AND((M18&lt;90),(M18&gt;=0)),"◄",IF((M18&lt;0),"▼","")))))</f>
        <v>▲</v>
      </c>
      <c r="B18" s="99" t="s">
        <v>1214</v>
      </c>
      <c r="C18" s="99" t="s">
        <v>470</v>
      </c>
      <c r="D18" s="99" t="s">
        <v>447</v>
      </c>
      <c r="E18" s="99" t="s">
        <v>471</v>
      </c>
      <c r="F18" s="99" t="s">
        <v>30</v>
      </c>
      <c r="G18" s="123" t="s">
        <v>472</v>
      </c>
      <c r="H18" s="99" t="s">
        <v>473</v>
      </c>
      <c r="I18" s="99" t="s">
        <v>30</v>
      </c>
      <c r="J18" s="99" t="s">
        <v>27</v>
      </c>
      <c r="K18" s="101">
        <v>41861</v>
      </c>
      <c r="L18" s="101">
        <v>42500</v>
      </c>
      <c r="M18" s="99">
        <f ca="1">IF(L18="INDETERMINADO","N/A",IF(J18="ENCERRADO","X",L18-TODAY()))</f>
        <v>281</v>
      </c>
      <c r="N18" s="99" t="s">
        <v>50</v>
      </c>
      <c r="O18" s="99" t="s">
        <v>319</v>
      </c>
      <c r="P18" s="99" t="s">
        <v>30</v>
      </c>
      <c r="Q18" s="99" t="s">
        <v>30</v>
      </c>
      <c r="R18" s="99" t="s">
        <v>271</v>
      </c>
      <c r="S18" s="99" t="s">
        <v>30</v>
      </c>
      <c r="T18" s="98" t="s">
        <v>1095</v>
      </c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</row>
    <row r="19" spans="1:43" ht="39.950000000000003" customHeight="1" x14ac:dyDescent="0.2">
      <c r="A19" s="102" t="str">
        <f ca="1">IF((M19="X"),"■",IF(OR((M19&gt;=120),(M19="N/A")),"▲",IF(AND((M19&gt;=90),(M19&lt;120)),"►",IF(AND((M19&lt;90),(M19&gt;=0)),"◄",IF((M19&lt;0),"▼","")))))</f>
        <v>▲</v>
      </c>
      <c r="B19" s="99" t="s">
        <v>1214</v>
      </c>
      <c r="C19" s="99" t="s">
        <v>454</v>
      </c>
      <c r="D19" s="99" t="s">
        <v>447</v>
      </c>
      <c r="E19" s="99" t="s">
        <v>455</v>
      </c>
      <c r="F19" s="99" t="s">
        <v>30</v>
      </c>
      <c r="G19" s="123" t="s">
        <v>456</v>
      </c>
      <c r="H19" s="99" t="s">
        <v>457</v>
      </c>
      <c r="I19" s="99" t="s">
        <v>30</v>
      </c>
      <c r="J19" s="99" t="s">
        <v>27</v>
      </c>
      <c r="K19" s="101">
        <v>41861</v>
      </c>
      <c r="L19" s="101">
        <v>42500</v>
      </c>
      <c r="M19" s="99">
        <f ca="1">IF(L19="INDETERMINADO","N/A",IF(J19="ENCERRADO","X",L19-TODAY()))</f>
        <v>281</v>
      </c>
      <c r="N19" s="99" t="s">
        <v>50</v>
      </c>
      <c r="O19" s="99" t="s">
        <v>319</v>
      </c>
      <c r="P19" s="99" t="s">
        <v>30</v>
      </c>
      <c r="Q19" s="99" t="s">
        <v>30</v>
      </c>
      <c r="R19" s="99" t="s">
        <v>271</v>
      </c>
      <c r="S19" s="99" t="s">
        <v>30</v>
      </c>
      <c r="T19" s="98" t="s">
        <v>1095</v>
      </c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</row>
    <row r="20" spans="1:43" ht="39.950000000000003" customHeight="1" x14ac:dyDescent="0.2">
      <c r="A20" s="102" t="str">
        <f ca="1">IF((M20="X"),"■",IF(OR((M20&gt;=120),(M20="N/A")),"▲",IF(AND((M20&gt;=90),(M20&lt;120)),"►",IF(AND((M20&lt;90),(M20&gt;=0)),"◄",IF((M20&lt;0),"▼","")))))</f>
        <v>▲</v>
      </c>
      <c r="B20" s="99" t="s">
        <v>1214</v>
      </c>
      <c r="C20" s="99" t="s">
        <v>1215</v>
      </c>
      <c r="D20" s="99" t="s">
        <v>447</v>
      </c>
      <c r="E20" s="99" t="s">
        <v>1216</v>
      </c>
      <c r="F20" s="99" t="s">
        <v>30</v>
      </c>
      <c r="G20" s="123" t="s">
        <v>1217</v>
      </c>
      <c r="H20" s="99" t="s">
        <v>1218</v>
      </c>
      <c r="I20" s="99" t="s">
        <v>30</v>
      </c>
      <c r="J20" s="99" t="s">
        <v>27</v>
      </c>
      <c r="K20" s="101">
        <v>41861</v>
      </c>
      <c r="L20" s="101">
        <v>42500</v>
      </c>
      <c r="M20" s="99">
        <f ca="1">IF(L20="INDETERMINADO","N/A",IF(J20="ENCERRADO","X",L20-TODAY()))</f>
        <v>281</v>
      </c>
      <c r="N20" s="99" t="s">
        <v>50</v>
      </c>
      <c r="O20" s="99" t="s">
        <v>319</v>
      </c>
      <c r="P20" s="99" t="s">
        <v>30</v>
      </c>
      <c r="Q20" s="99" t="s">
        <v>30</v>
      </c>
      <c r="R20" s="99" t="s">
        <v>271</v>
      </c>
      <c r="S20" s="99" t="s">
        <v>30</v>
      </c>
      <c r="T20" s="98" t="s">
        <v>1095</v>
      </c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</row>
    <row r="21" spans="1:43" ht="39.950000000000003" customHeight="1" x14ac:dyDescent="0.2">
      <c r="A21" s="102" t="str">
        <f ca="1">IF((M21="X"),"■",IF(OR((M21&gt;=120),(M21="N/A")),"▲",IF(AND((M21&gt;=90),(M21&lt;120)),"►",IF(AND((M21&lt;90),(M21&gt;=0)),"◄",IF((M21&lt;0),"▼","")))))</f>
        <v>▲</v>
      </c>
      <c r="B21" s="99" t="s">
        <v>1214</v>
      </c>
      <c r="C21" s="99" t="s">
        <v>446</v>
      </c>
      <c r="D21" s="99" t="s">
        <v>447</v>
      </c>
      <c r="E21" s="99" t="s">
        <v>448</v>
      </c>
      <c r="F21" s="99" t="s">
        <v>30</v>
      </c>
      <c r="G21" s="123" t="s">
        <v>449</v>
      </c>
      <c r="H21" s="99" t="s">
        <v>1219</v>
      </c>
      <c r="I21" s="99" t="s">
        <v>30</v>
      </c>
      <c r="J21" s="99" t="s">
        <v>27</v>
      </c>
      <c r="K21" s="101">
        <v>41861</v>
      </c>
      <c r="L21" s="101">
        <v>42500</v>
      </c>
      <c r="M21" s="99">
        <f ca="1">IF(L21="INDETERMINADO","N/A",IF(J21="ENCERRADO","X",L21-TODAY()))</f>
        <v>281</v>
      </c>
      <c r="N21" s="99" t="s">
        <v>50</v>
      </c>
      <c r="O21" s="99" t="s">
        <v>319</v>
      </c>
      <c r="P21" s="99" t="s">
        <v>30</v>
      </c>
      <c r="Q21" s="99" t="s">
        <v>30</v>
      </c>
      <c r="R21" s="99" t="s">
        <v>271</v>
      </c>
      <c r="S21" s="99" t="s">
        <v>30</v>
      </c>
      <c r="T21" s="98" t="s">
        <v>1095</v>
      </c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</row>
    <row r="22" spans="1:43" ht="39.950000000000003" customHeight="1" x14ac:dyDescent="0.2">
      <c r="A22" s="102" t="str">
        <f ca="1">IF((M22="X"),"■",IF(OR((M22&gt;=120),(M22="N/A")),"▲",IF(AND((M22&gt;=90),(M22&lt;120)),"►",IF(AND((M22&lt;90),(M22&gt;=0)),"◄",IF((M22&lt;0),"▼","")))))</f>
        <v>▲</v>
      </c>
      <c r="B22" s="99" t="s">
        <v>1214</v>
      </c>
      <c r="C22" s="99" t="s">
        <v>452</v>
      </c>
      <c r="D22" s="99" t="s">
        <v>447</v>
      </c>
      <c r="E22" s="99" t="s">
        <v>127</v>
      </c>
      <c r="F22" s="99" t="s">
        <v>30</v>
      </c>
      <c r="G22" s="123" t="s">
        <v>453</v>
      </c>
      <c r="H22" s="99" t="s">
        <v>1222</v>
      </c>
      <c r="I22" s="99" t="s">
        <v>30</v>
      </c>
      <c r="J22" s="99" t="s">
        <v>27</v>
      </c>
      <c r="K22" s="101">
        <v>41861</v>
      </c>
      <c r="L22" s="101">
        <v>42500</v>
      </c>
      <c r="M22" s="99">
        <f ca="1">IF(L22="INDETERMINADO","N/A",IF(J22="ENCERRADO","X",L22-TODAY()))</f>
        <v>281</v>
      </c>
      <c r="N22" s="99" t="s">
        <v>50</v>
      </c>
      <c r="O22" s="99" t="s">
        <v>319</v>
      </c>
      <c r="P22" s="99" t="s">
        <v>30</v>
      </c>
      <c r="Q22" s="99" t="s">
        <v>30</v>
      </c>
      <c r="R22" s="99" t="s">
        <v>271</v>
      </c>
      <c r="S22" s="99" t="s">
        <v>30</v>
      </c>
      <c r="T22" s="98" t="s">
        <v>1095</v>
      </c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</row>
    <row r="23" spans="1:43" s="308" customFormat="1" ht="39.950000000000003" customHeight="1" x14ac:dyDescent="0.2">
      <c r="A23" s="302" t="str">
        <f ca="1">IF((M23="X"),"■",IF(OR((M23&gt;=120),(M23="N/A")),"▲",IF(AND((M23&gt;=90),(M23&lt;120)),"►",IF(AND((M23&lt;90),(M23&gt;=0)),"◄",IF((M23&lt;0),"▼","")))))</f>
        <v>▲</v>
      </c>
      <c r="B23" s="303" t="s">
        <v>1214</v>
      </c>
      <c r="C23" s="303" t="s">
        <v>1223</v>
      </c>
      <c r="D23" s="303" t="s">
        <v>447</v>
      </c>
      <c r="E23" s="303" t="s">
        <v>1224</v>
      </c>
      <c r="F23" s="303" t="s">
        <v>30</v>
      </c>
      <c r="G23" s="304" t="s">
        <v>1220</v>
      </c>
      <c r="H23" s="303" t="s">
        <v>1225</v>
      </c>
      <c r="I23" s="303" t="s">
        <v>30</v>
      </c>
      <c r="J23" s="303" t="s">
        <v>27</v>
      </c>
      <c r="K23" s="305">
        <v>41861</v>
      </c>
      <c r="L23" s="305">
        <v>42500</v>
      </c>
      <c r="M23" s="303">
        <f ca="1">IF(L23="INDETERMINADO","N/A",IF(J23="ENCERRADO","X",L23-TODAY()))</f>
        <v>281</v>
      </c>
      <c r="N23" s="303" t="s">
        <v>50</v>
      </c>
      <c r="O23" s="303" t="s">
        <v>319</v>
      </c>
      <c r="P23" s="303" t="s">
        <v>30</v>
      </c>
      <c r="Q23" s="303" t="s">
        <v>30</v>
      </c>
      <c r="R23" s="303" t="s">
        <v>250</v>
      </c>
      <c r="S23" s="303" t="s">
        <v>30</v>
      </c>
      <c r="T23" s="306" t="s">
        <v>1095</v>
      </c>
      <c r="U23" s="303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</row>
    <row r="24" spans="1:43" ht="39.950000000000003" customHeight="1" x14ac:dyDescent="0.2">
      <c r="A24" s="102" t="str">
        <f ca="1">IF((M24="X"),"■",IF(OR((M24&gt;=120),(M24="N/A")),"▲",IF(AND((M24&gt;=90),(M24&lt;120)),"►",IF(AND((M24&lt;90),(M24&gt;=0)),"◄",IF((M24&lt;0),"▼","")))))</f>
        <v>▲</v>
      </c>
      <c r="B24" s="99" t="s">
        <v>1214</v>
      </c>
      <c r="C24" s="99" t="s">
        <v>1227</v>
      </c>
      <c r="D24" s="99" t="s">
        <v>447</v>
      </c>
      <c r="E24" s="99" t="s">
        <v>1226</v>
      </c>
      <c r="F24" s="99" t="s">
        <v>30</v>
      </c>
      <c r="G24" s="123" t="s">
        <v>1221</v>
      </c>
      <c r="H24" s="99" t="s">
        <v>1212</v>
      </c>
      <c r="I24" s="99" t="s">
        <v>30</v>
      </c>
      <c r="J24" s="99" t="s">
        <v>27</v>
      </c>
      <c r="K24" s="101">
        <v>41861</v>
      </c>
      <c r="L24" s="101">
        <v>42500</v>
      </c>
      <c r="M24" s="99">
        <f ca="1">IF(L24="INDETERMINADO","N/A",IF(J24="ENCERRADO","X",L24-TODAY()))</f>
        <v>281</v>
      </c>
      <c r="N24" s="99" t="s">
        <v>50</v>
      </c>
      <c r="O24" s="99" t="s">
        <v>319</v>
      </c>
      <c r="P24" s="99" t="s">
        <v>30</v>
      </c>
      <c r="Q24" s="99" t="s">
        <v>30</v>
      </c>
      <c r="R24" s="99" t="s">
        <v>271</v>
      </c>
      <c r="S24" s="99" t="s">
        <v>30</v>
      </c>
      <c r="T24" s="98" t="s">
        <v>1095</v>
      </c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</row>
    <row r="25" spans="1:43" s="308" customFormat="1" ht="39.950000000000003" customHeight="1" x14ac:dyDescent="0.2">
      <c r="A25" s="302" t="str">
        <f ca="1">IF((M25="X"),"■",IF(OR((M25&gt;=120),(M25="N/A")),"▲",IF(AND((M25&gt;=90),(M25&lt;120)),"►",IF(AND((M25&lt;90),(M25&gt;=0)),"◄",IF((M25&lt;0),"▼","")))))</f>
        <v>▲</v>
      </c>
      <c r="B25" s="303" t="s">
        <v>212</v>
      </c>
      <c r="C25" s="303" t="s">
        <v>1198</v>
      </c>
      <c r="D25" s="303" t="s">
        <v>1199</v>
      </c>
      <c r="E25" s="303" t="s">
        <v>1200</v>
      </c>
      <c r="F25" s="303" t="s">
        <v>1201</v>
      </c>
      <c r="G25" s="304" t="s">
        <v>1202</v>
      </c>
      <c r="H25" s="303" t="s">
        <v>1203</v>
      </c>
      <c r="I25" s="303" t="s">
        <v>30</v>
      </c>
      <c r="J25" s="303" t="s">
        <v>27</v>
      </c>
      <c r="K25" s="305">
        <v>41773</v>
      </c>
      <c r="L25" s="305">
        <v>42504</v>
      </c>
      <c r="M25" s="303">
        <f ca="1">IF(L25="INDETERMINADO","N/A",IF(J25="ENCERRADO","X",L25-TODAY()))</f>
        <v>285</v>
      </c>
      <c r="N25" s="303" t="s">
        <v>675</v>
      </c>
      <c r="O25" s="303" t="s">
        <v>1204</v>
      </c>
      <c r="P25" s="303" t="s">
        <v>43</v>
      </c>
      <c r="Q25" s="303" t="s">
        <v>30</v>
      </c>
      <c r="R25" s="303" t="s">
        <v>375</v>
      </c>
      <c r="S25" s="303" t="s">
        <v>33</v>
      </c>
      <c r="T25" s="306" t="s">
        <v>1095</v>
      </c>
      <c r="U25" s="303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</row>
    <row r="26" spans="1:43" s="128" customFormat="1" ht="39.950000000000003" customHeight="1" x14ac:dyDescent="0.2">
      <c r="A26" s="102" t="str">
        <f ca="1">IF((M26="X"),"■",IF(OR((M26&gt;=120),(M26="N/A")),"▲",IF(AND((M26&gt;=90),(M26&lt;120)),"►",IF(AND((M26&lt;90),(M26&gt;=0)),"◄",IF((M26&lt;0),"▼","")))))</f>
        <v>▲</v>
      </c>
      <c r="B26" s="99" t="s">
        <v>1214</v>
      </c>
      <c r="C26" s="99" t="s">
        <v>454</v>
      </c>
      <c r="D26" s="99" t="s">
        <v>1466</v>
      </c>
      <c r="E26" s="99" t="s">
        <v>1467</v>
      </c>
      <c r="F26" s="99" t="s">
        <v>1468</v>
      </c>
      <c r="G26" s="123" t="s">
        <v>1469</v>
      </c>
      <c r="H26" s="99" t="s">
        <v>1470</v>
      </c>
      <c r="I26" s="352">
        <v>1850</v>
      </c>
      <c r="J26" s="99" t="s">
        <v>27</v>
      </c>
      <c r="K26" s="101">
        <v>42144</v>
      </c>
      <c r="L26" s="101">
        <v>42510</v>
      </c>
      <c r="M26" s="99">
        <f ca="1">IF(L26="INDETERMINADO","N/A",IF(J26="ENCERRADO","X",L26-TODAY()))</f>
        <v>291</v>
      </c>
      <c r="N26" s="99" t="s">
        <v>50</v>
      </c>
      <c r="O26" s="99" t="s">
        <v>211</v>
      </c>
      <c r="P26" s="99" t="s">
        <v>43</v>
      </c>
      <c r="Q26" s="99" t="s">
        <v>97</v>
      </c>
      <c r="R26" s="99"/>
      <c r="S26" s="99" t="s">
        <v>33</v>
      </c>
      <c r="T26" s="98" t="s">
        <v>1095</v>
      </c>
      <c r="U26" s="99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6"/>
      <c r="AI26" s="86"/>
      <c r="AJ26" s="86"/>
      <c r="AK26" s="86"/>
      <c r="AL26" s="86"/>
      <c r="AM26" s="86"/>
      <c r="AN26" s="86"/>
      <c r="AO26" s="86"/>
      <c r="AP26" s="86"/>
      <c r="AQ26" s="86"/>
    </row>
    <row r="27" spans="1:43" ht="39.950000000000003" customHeight="1" x14ac:dyDescent="0.2">
      <c r="A27" s="102" t="str">
        <f ca="1">IF((M27="X"),"■",IF(OR((M27&gt;=120),(M27="N/A")),"▲",IF(AND((M27&gt;=90),(M27&lt;120)),"►",IF(AND((M27&lt;90),(M27&gt;=0)),"◄",IF((M27&lt;0),"▼","")))))</f>
        <v>▲</v>
      </c>
      <c r="B27" s="99" t="s">
        <v>1381</v>
      </c>
      <c r="C27" s="99" t="s">
        <v>1382</v>
      </c>
      <c r="D27" s="99"/>
      <c r="E27" s="99"/>
      <c r="F27" s="99" t="s">
        <v>30</v>
      </c>
      <c r="G27" s="123" t="s">
        <v>1040</v>
      </c>
      <c r="H27" s="99" t="s">
        <v>1383</v>
      </c>
      <c r="I27" s="99" t="s">
        <v>30</v>
      </c>
      <c r="J27" s="99" t="s">
        <v>27</v>
      </c>
      <c r="K27" s="101">
        <v>42031</v>
      </c>
      <c r="L27" s="101">
        <v>42691</v>
      </c>
      <c r="M27" s="99">
        <f ca="1">IF(L27="INDETERMINADO","N/A",IF(J27="ENCERRADO","X",L27-TODAY()))</f>
        <v>472</v>
      </c>
      <c r="N27" s="99"/>
      <c r="O27" s="99"/>
      <c r="P27" s="99" t="s">
        <v>30</v>
      </c>
      <c r="Q27" s="99" t="s">
        <v>30</v>
      </c>
      <c r="R27" s="99" t="s">
        <v>1378</v>
      </c>
      <c r="S27" s="99" t="s">
        <v>30</v>
      </c>
      <c r="T27" s="98"/>
      <c r="V27" s="129"/>
      <c r="W27" s="129"/>
      <c r="X27" s="129"/>
      <c r="Y27" s="129"/>
      <c r="Z27" s="129"/>
      <c r="AA27" s="126"/>
      <c r="AB27" s="126"/>
      <c r="AC27" s="126"/>
      <c r="AD27" s="126"/>
      <c r="AE27" s="126"/>
      <c r="AF27" s="126"/>
      <c r="AG27" s="126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</row>
    <row r="28" spans="1:43" ht="39.950000000000003" customHeight="1" x14ac:dyDescent="0.2">
      <c r="A28" s="102" t="str">
        <f ca="1">IF((M28="X"),"■",IF(OR((M28&gt;=120),(M28="N/A")),"▲",IF(AND((M28&gt;=90),(M28&lt;120)),"►",IF(AND((M28&lt;90),(M28&gt;=0)),"◄",IF((M28&lt;0),"▼","")))))</f>
        <v>▲</v>
      </c>
      <c r="B28" s="99" t="s">
        <v>59</v>
      </c>
      <c r="C28" s="99" t="s">
        <v>485</v>
      </c>
      <c r="D28" s="99" t="s">
        <v>486</v>
      </c>
      <c r="E28" s="99" t="s">
        <v>30</v>
      </c>
      <c r="F28" s="99" t="s">
        <v>30</v>
      </c>
      <c r="G28" s="123" t="s">
        <v>1105</v>
      </c>
      <c r="H28" s="99" t="s">
        <v>1106</v>
      </c>
      <c r="I28" s="99" t="s">
        <v>30</v>
      </c>
      <c r="J28" s="99" t="s">
        <v>41</v>
      </c>
      <c r="K28" s="101">
        <v>41620</v>
      </c>
      <c r="L28" s="101">
        <v>42716</v>
      </c>
      <c r="M28" s="99">
        <f ca="1">IF(L28="INDETERMINADO","N/A",IF(J28="ENCERRADO","X",L28-TODAY()))</f>
        <v>497</v>
      </c>
      <c r="N28" s="99" t="s">
        <v>131</v>
      </c>
      <c r="O28" s="99" t="s">
        <v>487</v>
      </c>
      <c r="P28" s="99" t="s">
        <v>30</v>
      </c>
      <c r="Q28" s="99" t="s">
        <v>30</v>
      </c>
      <c r="R28" s="99" t="s">
        <v>30</v>
      </c>
      <c r="S28" s="99" t="s">
        <v>30</v>
      </c>
      <c r="T28" s="99" t="s">
        <v>1095</v>
      </c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</row>
    <row r="29" spans="1:43" ht="39.950000000000003" customHeight="1" x14ac:dyDescent="0.2">
      <c r="A29" s="102" t="str">
        <f ca="1">IF((M29="X"),"■",IF(OR((M29&gt;=120),(M29="N/A")),"▲",IF(AND((M29&gt;=90),(M29&lt;120)),"►",IF(AND((M29&lt;90),(M29&gt;=0)),"◄",IF((M29&lt;0),"▼","")))))</f>
        <v>▲</v>
      </c>
      <c r="B29" s="99" t="s">
        <v>34</v>
      </c>
      <c r="C29" s="99" t="s">
        <v>549</v>
      </c>
      <c r="D29" s="99" t="s">
        <v>418</v>
      </c>
      <c r="E29" s="99" t="s">
        <v>550</v>
      </c>
      <c r="F29" s="99" t="s">
        <v>551</v>
      </c>
      <c r="G29" s="123" t="s">
        <v>552</v>
      </c>
      <c r="H29" s="99" t="s">
        <v>1210</v>
      </c>
      <c r="I29" s="99" t="s">
        <v>30</v>
      </c>
      <c r="J29" s="99" t="s">
        <v>27</v>
      </c>
      <c r="K29" s="101">
        <v>41729</v>
      </c>
      <c r="L29" s="101">
        <v>43555</v>
      </c>
      <c r="M29" s="99">
        <f ca="1">IF(L29="INDETERMINADO","N/A",IF(J29="ENCERRADO","X",L29-TODAY()))</f>
        <v>1336</v>
      </c>
      <c r="N29" s="99" t="s">
        <v>101</v>
      </c>
      <c r="O29" s="99" t="s">
        <v>244</v>
      </c>
      <c r="P29" s="99" t="s">
        <v>30</v>
      </c>
      <c r="Q29" s="99" t="s">
        <v>31</v>
      </c>
      <c r="R29" s="99"/>
      <c r="S29" s="99" t="s">
        <v>43</v>
      </c>
      <c r="T29" s="98" t="s">
        <v>1095</v>
      </c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</row>
    <row r="30" spans="1:43" ht="39.950000000000003" customHeight="1" x14ac:dyDescent="0.2">
      <c r="A30" s="102" t="str">
        <f ca="1">IF((M30="X"),"■",IF(OR((M30&gt;=120),(M30="N/A")),"▲",IF(AND((M30&gt;=90),(M30&lt;120)),"►",IF(AND((M30&lt;90),(M30&gt;=0)),"◄",IF((M30&lt;0),"▼","")))))</f>
        <v>■</v>
      </c>
      <c r="B30" s="99" t="s">
        <v>1214</v>
      </c>
      <c r="C30" s="99" t="s">
        <v>1213</v>
      </c>
      <c r="D30" s="99" t="s">
        <v>447</v>
      </c>
      <c r="E30" s="99" t="s">
        <v>431</v>
      </c>
      <c r="F30" s="99" t="s">
        <v>30</v>
      </c>
      <c r="G30" s="123" t="s">
        <v>1211</v>
      </c>
      <c r="H30" s="99" t="s">
        <v>1212</v>
      </c>
      <c r="I30" s="99" t="s">
        <v>30</v>
      </c>
      <c r="J30" s="99" t="s">
        <v>519</v>
      </c>
      <c r="K30" s="101">
        <v>41496</v>
      </c>
      <c r="L30" s="101">
        <v>41861</v>
      </c>
      <c r="M30" s="99" t="str">
        <f ca="1">IF(L30="INDETERMINADO","N/A",IF(J30="ENCERRADO","X",L30-TODAY()))</f>
        <v>X</v>
      </c>
      <c r="N30" s="99" t="s">
        <v>50</v>
      </c>
      <c r="O30" s="99" t="s">
        <v>319</v>
      </c>
      <c r="P30" s="99" t="s">
        <v>30</v>
      </c>
      <c r="Q30" s="99" t="s">
        <v>30</v>
      </c>
      <c r="R30" s="99" t="s">
        <v>271</v>
      </c>
      <c r="S30" s="99" t="s">
        <v>30</v>
      </c>
      <c r="T30" s="99" t="s">
        <v>1095</v>
      </c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</row>
    <row r="31" spans="1:43" ht="39.950000000000003" customHeight="1" x14ac:dyDescent="0.2">
      <c r="A31" s="102" t="str">
        <f ca="1">IF((M31="X"),"■",IF(OR((M31&gt;=120),(M31="N/A")),"▲",IF(AND((M31&gt;=90),(M31&lt;120)),"►",IF(AND((M31&lt;90),(M31&gt;=0)),"◄",IF((M31&lt;0),"▼","")))))</f>
        <v>■</v>
      </c>
      <c r="B31" s="99" t="s">
        <v>34</v>
      </c>
      <c r="C31" s="99" t="s">
        <v>598</v>
      </c>
      <c r="D31" s="99" t="s">
        <v>36</v>
      </c>
      <c r="E31" s="99" t="s">
        <v>30</v>
      </c>
      <c r="F31" s="99" t="s">
        <v>30</v>
      </c>
      <c r="G31" s="123" t="s">
        <v>39</v>
      </c>
      <c r="H31" s="99" t="s">
        <v>599</v>
      </c>
      <c r="I31" s="99" t="s">
        <v>30</v>
      </c>
      <c r="J31" s="99" t="s">
        <v>519</v>
      </c>
      <c r="K31" s="101">
        <v>41129</v>
      </c>
      <c r="L31" s="101">
        <v>41494</v>
      </c>
      <c r="M31" s="99" t="str">
        <f ca="1">IF(L31="INDETERMINADO","N/A",IF(J31="ENCERRADO","X",L31-TODAY()))</f>
        <v>X</v>
      </c>
      <c r="N31" s="99"/>
      <c r="O31" s="99"/>
      <c r="P31" s="99"/>
      <c r="Q31" s="99"/>
      <c r="R31" s="99"/>
      <c r="S31" s="99"/>
      <c r="T31" s="98" t="s">
        <v>1095</v>
      </c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</row>
    <row r="32" spans="1:43" ht="39.950000000000003" customHeight="1" x14ac:dyDescent="0.2">
      <c r="A32" s="102" t="str">
        <f ca="1">IF((M32="X"),"■",IF(OR((M32&gt;=120),(M32="N/A")),"▲",IF(AND((M32&gt;=90),(M32&lt;120)),"►",IF(AND((M32&lt;90),(M32&gt;=0)),"◄",IF((M32&lt;0),"▼","")))))</f>
        <v>■</v>
      </c>
      <c r="B32" s="99" t="s">
        <v>1214</v>
      </c>
      <c r="C32" s="99" t="s">
        <v>1254</v>
      </c>
      <c r="D32" s="99" t="s">
        <v>447</v>
      </c>
      <c r="E32" s="99" t="s">
        <v>1255</v>
      </c>
      <c r="F32" s="99" t="s">
        <v>118</v>
      </c>
      <c r="G32" s="123" t="s">
        <v>1220</v>
      </c>
      <c r="H32" s="99" t="s">
        <v>1225</v>
      </c>
      <c r="I32" s="99" t="s">
        <v>30</v>
      </c>
      <c r="J32" s="99" t="s">
        <v>519</v>
      </c>
      <c r="K32" s="101">
        <v>41152</v>
      </c>
      <c r="L32" s="101">
        <v>41517</v>
      </c>
      <c r="M32" s="99" t="str">
        <f ca="1">IF(L32="INDETERMINADO","N/A",IF(J32="ENCERRADO","X",L32-TODAY()))</f>
        <v>X</v>
      </c>
      <c r="N32" s="99" t="s">
        <v>50</v>
      </c>
      <c r="O32" s="99" t="s">
        <v>211</v>
      </c>
      <c r="P32" s="99" t="s">
        <v>43</v>
      </c>
      <c r="Q32" s="99" t="s">
        <v>30</v>
      </c>
      <c r="R32" s="99" t="s">
        <v>1256</v>
      </c>
      <c r="S32" s="99" t="s">
        <v>33</v>
      </c>
      <c r="T32" s="98" t="s">
        <v>1095</v>
      </c>
      <c r="U32" s="155" t="s">
        <v>1322</v>
      </c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</row>
    <row r="33" spans="1:43" ht="39.950000000000003" customHeight="1" x14ac:dyDescent="0.2">
      <c r="A33" s="102" t="str">
        <f ca="1">IF((M33="X"),"■",IF(OR((M33&gt;=120),(M33="N/A")),"▲",IF(AND((M33&gt;=90),(M33&lt;120)),"►",IF(AND((M33&lt;90),(M33&gt;=0)),"◄",IF((M33&lt;0),"▼","")))))</f>
        <v>■</v>
      </c>
      <c r="B33" s="99" t="s">
        <v>1214</v>
      </c>
      <c r="C33" s="99" t="s">
        <v>1257</v>
      </c>
      <c r="D33" s="99" t="s">
        <v>447</v>
      </c>
      <c r="E33" s="99" t="s">
        <v>1258</v>
      </c>
      <c r="F33" s="99" t="s">
        <v>118</v>
      </c>
      <c r="G33" s="123" t="s">
        <v>1259</v>
      </c>
      <c r="H33" s="99" t="s">
        <v>1260</v>
      </c>
      <c r="I33" s="99" t="s">
        <v>30</v>
      </c>
      <c r="J33" s="99" t="s">
        <v>519</v>
      </c>
      <c r="K33" s="101">
        <v>41152</v>
      </c>
      <c r="L33" s="101">
        <v>41517</v>
      </c>
      <c r="M33" s="99" t="str">
        <f ca="1">IF(L33="INDETERMINADO","N/A",IF(J33="ENCERRADO","X",L33-TODAY()))</f>
        <v>X</v>
      </c>
      <c r="N33" s="99" t="s">
        <v>50</v>
      </c>
      <c r="O33" s="99" t="s">
        <v>211</v>
      </c>
      <c r="P33" s="99" t="s">
        <v>43</v>
      </c>
      <c r="Q33" s="99" t="s">
        <v>30</v>
      </c>
      <c r="R33" s="99" t="s">
        <v>1256</v>
      </c>
      <c r="S33" s="99" t="s">
        <v>33</v>
      </c>
      <c r="T33" s="98" t="s">
        <v>1095</v>
      </c>
      <c r="U33" s="155" t="s">
        <v>1322</v>
      </c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</row>
    <row r="34" spans="1:43" ht="39.950000000000003" customHeight="1" x14ac:dyDescent="0.2">
      <c r="A34" s="102" t="str">
        <f ca="1">IF((M34="X"),"■",IF(OR((M34&gt;=120),(M34="N/A")),"▲",IF(AND((M34&gt;=90),(M34&lt;120)),"►",IF(AND((M34&lt;90),(M34&gt;=0)),"◄",IF((M34&lt;0),"▼","")))))</f>
        <v>■</v>
      </c>
      <c r="B34" s="99" t="s">
        <v>1214</v>
      </c>
      <c r="C34" s="99" t="s">
        <v>1262</v>
      </c>
      <c r="D34" s="99" t="s">
        <v>447</v>
      </c>
      <c r="E34" s="99" t="s">
        <v>1263</v>
      </c>
      <c r="F34" s="99" t="s">
        <v>118</v>
      </c>
      <c r="G34" s="123" t="s">
        <v>464</v>
      </c>
      <c r="H34" s="99" t="s">
        <v>1261</v>
      </c>
      <c r="I34" s="99" t="s">
        <v>30</v>
      </c>
      <c r="J34" s="99" t="s">
        <v>519</v>
      </c>
      <c r="K34" s="101">
        <v>41152</v>
      </c>
      <c r="L34" s="101">
        <v>41517</v>
      </c>
      <c r="M34" s="99" t="str">
        <f ca="1">IF(L34="INDETERMINADO","N/A",IF(J34="ENCERRADO","X",L34-TODAY()))</f>
        <v>X</v>
      </c>
      <c r="N34" s="99" t="s">
        <v>50</v>
      </c>
      <c r="O34" s="99" t="s">
        <v>211</v>
      </c>
      <c r="P34" s="99" t="s">
        <v>43</v>
      </c>
      <c r="Q34" s="99" t="s">
        <v>30</v>
      </c>
      <c r="R34" s="99" t="s">
        <v>1256</v>
      </c>
      <c r="S34" s="99" t="s">
        <v>33</v>
      </c>
      <c r="T34" s="98" t="s">
        <v>1095</v>
      </c>
      <c r="U34" s="155" t="s">
        <v>1322</v>
      </c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</row>
    <row r="35" spans="1:43" s="236" customFormat="1" ht="39.950000000000003" customHeight="1" x14ac:dyDescent="0.2">
      <c r="A35" s="102" t="str">
        <f ca="1">IF((M35="X"),"■",IF(OR((M35&gt;=120),(M35="N/A")),"▲",IF(AND((M35&gt;=90),(M35&lt;120)),"►",IF(AND((M35&lt;90),(M35&gt;=0)),"◄",IF((M35&lt;0),"▼","")))))</f>
        <v>■</v>
      </c>
      <c r="B35" s="99" t="s">
        <v>1214</v>
      </c>
      <c r="C35" s="99" t="s">
        <v>1290</v>
      </c>
      <c r="D35" s="99" t="s">
        <v>447</v>
      </c>
      <c r="E35" s="99" t="s">
        <v>1291</v>
      </c>
      <c r="F35" s="99" t="s">
        <v>1292</v>
      </c>
      <c r="G35" s="123" t="s">
        <v>449</v>
      </c>
      <c r="H35" s="99" t="s">
        <v>1293</v>
      </c>
      <c r="I35" s="99" t="s">
        <v>30</v>
      </c>
      <c r="J35" s="99" t="s">
        <v>519</v>
      </c>
      <c r="K35" s="101">
        <v>41152</v>
      </c>
      <c r="L35" s="101">
        <v>41517</v>
      </c>
      <c r="M35" s="99" t="str">
        <f ca="1">IF(L35="INDETERMINADO","N/A",IF(J35="ENCERRADO","X",L35-TODAY()))</f>
        <v>X</v>
      </c>
      <c r="N35" s="99" t="s">
        <v>50</v>
      </c>
      <c r="O35" s="99" t="s">
        <v>211</v>
      </c>
      <c r="P35" s="99" t="s">
        <v>43</v>
      </c>
      <c r="Q35" s="99" t="s">
        <v>30</v>
      </c>
      <c r="R35" s="99" t="s">
        <v>1294</v>
      </c>
      <c r="S35" s="99" t="s">
        <v>33</v>
      </c>
      <c r="T35" s="98" t="s">
        <v>1095</v>
      </c>
      <c r="U35" s="99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6"/>
      <c r="AI35" s="86"/>
      <c r="AJ35" s="86"/>
      <c r="AK35" s="86"/>
      <c r="AL35" s="86"/>
      <c r="AM35" s="86"/>
      <c r="AN35" s="86"/>
      <c r="AO35" s="86"/>
      <c r="AP35" s="86"/>
      <c r="AQ35" s="86"/>
    </row>
    <row r="36" spans="1:43" s="236" customFormat="1" ht="39.950000000000003" customHeight="1" x14ac:dyDescent="0.2">
      <c r="A36" s="102" t="str">
        <f ca="1">IF((M36="X"),"■",IF(OR((M36&gt;=120),(M36="N/A")),"▲",IF(AND((M36&gt;=90),(M36&lt;120)),"►",IF(AND((M36&lt;90),(M36&gt;=0)),"◄",IF((M36&lt;0),"▼","")))))</f>
        <v>■</v>
      </c>
      <c r="B36" s="99" t="s">
        <v>1214</v>
      </c>
      <c r="C36" s="99" t="s">
        <v>1295</v>
      </c>
      <c r="D36" s="99" t="s">
        <v>447</v>
      </c>
      <c r="E36" s="99" t="s">
        <v>654</v>
      </c>
      <c r="F36" s="99" t="s">
        <v>1296</v>
      </c>
      <c r="G36" s="123" t="s">
        <v>453</v>
      </c>
      <c r="H36" s="99" t="s">
        <v>1297</v>
      </c>
      <c r="I36" s="99" t="s">
        <v>30</v>
      </c>
      <c r="J36" s="99" t="s">
        <v>519</v>
      </c>
      <c r="K36" s="101">
        <v>41121</v>
      </c>
      <c r="L36" s="101">
        <v>41486</v>
      </c>
      <c r="M36" s="99" t="str">
        <f ca="1">IF(L36="INDETERMINADO","N/A",IF(J36="ENCERRADO","X",L36-TODAY()))</f>
        <v>X</v>
      </c>
      <c r="N36" s="99" t="s">
        <v>50</v>
      </c>
      <c r="O36" s="99" t="s">
        <v>211</v>
      </c>
      <c r="P36" s="99" t="s">
        <v>43</v>
      </c>
      <c r="Q36" s="99" t="s">
        <v>30</v>
      </c>
      <c r="R36" s="99" t="s">
        <v>1294</v>
      </c>
      <c r="S36" s="99" t="s">
        <v>33</v>
      </c>
      <c r="T36" s="98" t="s">
        <v>1095</v>
      </c>
      <c r="U36" s="99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</row>
    <row r="37" spans="1:43" s="236" customFormat="1" ht="39.950000000000003" customHeight="1" x14ac:dyDescent="0.2">
      <c r="A37" s="102" t="str">
        <f ca="1">IF((M37="X"),"■",IF(OR((M37&gt;=120),(M37="N/A")),"▲",IF(AND((M37&gt;=90),(M37&lt;120)),"►",IF(AND((M37&lt;90),(M37&gt;=0)),"◄",IF((M37&lt;0),"▼","")))))</f>
        <v>■</v>
      </c>
      <c r="B37" s="99" t="s">
        <v>1214</v>
      </c>
      <c r="C37" s="99" t="s">
        <v>1298</v>
      </c>
      <c r="D37" s="99" t="s">
        <v>447</v>
      </c>
      <c r="E37" s="99" t="s">
        <v>653</v>
      </c>
      <c r="F37" s="99" t="s">
        <v>1299</v>
      </c>
      <c r="G37" s="123" t="s">
        <v>461</v>
      </c>
      <c r="H37" s="99" t="s">
        <v>450</v>
      </c>
      <c r="I37" s="99" t="s">
        <v>30</v>
      </c>
      <c r="J37" s="99" t="s">
        <v>519</v>
      </c>
      <c r="K37" s="101">
        <v>41152</v>
      </c>
      <c r="L37" s="101">
        <v>41517</v>
      </c>
      <c r="M37" s="99" t="str">
        <f ca="1">IF(L37="INDETERMINADO","N/A",IF(J37="ENCERRADO","X",L37-TODAY()))</f>
        <v>X</v>
      </c>
      <c r="N37" s="99" t="s">
        <v>50</v>
      </c>
      <c r="O37" s="99" t="s">
        <v>211</v>
      </c>
      <c r="P37" s="99" t="s">
        <v>43</v>
      </c>
      <c r="Q37" s="99" t="s">
        <v>30</v>
      </c>
      <c r="R37" s="99" t="s">
        <v>1294</v>
      </c>
      <c r="S37" s="99" t="s">
        <v>33</v>
      </c>
      <c r="T37" s="98" t="s">
        <v>1095</v>
      </c>
      <c r="U37" s="99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</row>
    <row r="38" spans="1:43" ht="39.950000000000003" customHeight="1" x14ac:dyDescent="0.2">
      <c r="A38" s="102" t="str">
        <f ca="1">IF((M38="X"),"■",IF(OR((M38&gt;=120),(M38="N/A")),"▲",IF(AND((M38&gt;=90),(M38&lt;120)),"►",IF(AND((M38&lt;90),(M38&gt;=0)),"◄",IF((M38&lt;0),"▼","")))))</f>
        <v>■</v>
      </c>
      <c r="B38" s="99" t="s">
        <v>1214</v>
      </c>
      <c r="C38" s="99" t="s">
        <v>1300</v>
      </c>
      <c r="D38" s="99" t="s">
        <v>447</v>
      </c>
      <c r="E38" s="99" t="s">
        <v>656</v>
      </c>
      <c r="F38" s="99" t="s">
        <v>1301</v>
      </c>
      <c r="G38" s="123" t="s">
        <v>468</v>
      </c>
      <c r="H38" s="99" t="s">
        <v>469</v>
      </c>
      <c r="I38" s="99" t="s">
        <v>30</v>
      </c>
      <c r="J38" s="99" t="s">
        <v>519</v>
      </c>
      <c r="K38" s="101">
        <v>41152</v>
      </c>
      <c r="L38" s="101">
        <v>41517</v>
      </c>
      <c r="M38" s="99" t="str">
        <f ca="1">IF(L38="INDETERMINADO","N/A",IF(J38="ENCERRADO","X",L38-TODAY()))</f>
        <v>X</v>
      </c>
      <c r="N38" s="99" t="s">
        <v>50</v>
      </c>
      <c r="O38" s="99" t="s">
        <v>211</v>
      </c>
      <c r="P38" s="99" t="s">
        <v>43</v>
      </c>
      <c r="Q38" s="99" t="s">
        <v>30</v>
      </c>
      <c r="R38" s="99" t="s">
        <v>1294</v>
      </c>
      <c r="S38" s="99" t="s">
        <v>33</v>
      </c>
      <c r="T38" s="98" t="s">
        <v>1095</v>
      </c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</row>
    <row r="39" spans="1:43" ht="39.950000000000003" customHeight="1" x14ac:dyDescent="0.2">
      <c r="A39" s="86"/>
      <c r="I39" s="347"/>
      <c r="M39" s="348"/>
      <c r="N39" s="348"/>
    </row>
    <row r="40" spans="1:43" ht="39.950000000000003" customHeight="1" x14ac:dyDescent="0.2">
      <c r="A40" s="86"/>
      <c r="I40" s="347"/>
      <c r="M40" s="348"/>
      <c r="N40" s="348"/>
    </row>
    <row r="41" spans="1:43" ht="39.950000000000003" customHeight="1" x14ac:dyDescent="0.2">
      <c r="A41" s="86"/>
      <c r="I41" s="347"/>
      <c r="M41" s="348"/>
      <c r="N41" s="348"/>
    </row>
    <row r="42" spans="1:43" ht="39.950000000000003" customHeight="1" x14ac:dyDescent="0.2">
      <c r="A42" s="86"/>
    </row>
    <row r="43" spans="1:43" ht="39.950000000000003" customHeight="1" x14ac:dyDescent="0.2">
      <c r="A43" s="86"/>
    </row>
    <row r="44" spans="1:43" ht="39.950000000000003" customHeight="1" x14ac:dyDescent="0.2">
      <c r="A44" s="86"/>
    </row>
    <row r="45" spans="1:43" ht="39.950000000000003" customHeight="1" x14ac:dyDescent="0.2">
      <c r="A45" s="86"/>
    </row>
    <row r="46" spans="1:43" ht="39.950000000000003" customHeight="1" x14ac:dyDescent="0.2">
      <c r="A46" s="86"/>
    </row>
    <row r="47" spans="1:43" ht="39.950000000000003" customHeight="1" x14ac:dyDescent="0.2">
      <c r="A47" s="86"/>
    </row>
    <row r="48" spans="1:43" ht="39.950000000000003" customHeight="1" x14ac:dyDescent="0.2">
      <c r="A48" s="86"/>
      <c r="M48" s="87"/>
    </row>
    <row r="49" spans="1:13" ht="39.950000000000003" customHeight="1" x14ac:dyDescent="0.2">
      <c r="A49" s="86"/>
      <c r="M49" s="87"/>
    </row>
    <row r="50" spans="1:13" ht="39.950000000000003" customHeight="1" x14ac:dyDescent="0.2">
      <c r="A50" s="86"/>
      <c r="M50" s="87"/>
    </row>
    <row r="51" spans="1:13" ht="39.950000000000003" customHeight="1" x14ac:dyDescent="0.2">
      <c r="A51" s="86"/>
      <c r="M51" s="87"/>
    </row>
    <row r="52" spans="1:13" ht="39.950000000000003" customHeight="1" x14ac:dyDescent="0.2">
      <c r="A52" s="86"/>
      <c r="M52" s="87"/>
    </row>
    <row r="53" spans="1:13" ht="39.950000000000003" customHeight="1" x14ac:dyDescent="0.2">
      <c r="A53" s="86"/>
      <c r="M53" s="87"/>
    </row>
    <row r="54" spans="1:13" ht="39.950000000000003" customHeight="1" x14ac:dyDescent="0.2">
      <c r="A54" s="86"/>
      <c r="M54" s="87"/>
    </row>
    <row r="55" spans="1:13" ht="39.950000000000003" customHeight="1" x14ac:dyDescent="0.2">
      <c r="A55" s="86"/>
      <c r="M55" s="87"/>
    </row>
    <row r="56" spans="1:13" ht="39.950000000000003" customHeight="1" x14ac:dyDescent="0.2">
      <c r="A56" s="86"/>
      <c r="M56" s="87"/>
    </row>
    <row r="57" spans="1:13" ht="39.950000000000003" customHeight="1" x14ac:dyDescent="0.2">
      <c r="A57" s="86"/>
      <c r="M57" s="87"/>
    </row>
    <row r="58" spans="1:13" ht="39.950000000000003" customHeight="1" x14ac:dyDescent="0.2">
      <c r="A58" s="86"/>
      <c r="M58" s="87"/>
    </row>
    <row r="59" spans="1:13" ht="39.950000000000003" customHeight="1" x14ac:dyDescent="0.2">
      <c r="A59" s="86"/>
      <c r="M59" s="87"/>
    </row>
    <row r="60" spans="1:13" ht="39.950000000000003" customHeight="1" x14ac:dyDescent="0.2">
      <c r="A60" s="86"/>
      <c r="M60" s="87"/>
    </row>
    <row r="61" spans="1:13" ht="39.950000000000003" customHeight="1" x14ac:dyDescent="0.2">
      <c r="A61" s="86"/>
      <c r="M61" s="87"/>
    </row>
    <row r="62" spans="1:13" ht="39.950000000000003" customHeight="1" x14ac:dyDescent="0.2">
      <c r="A62" s="86"/>
      <c r="M62" s="87"/>
    </row>
    <row r="63" spans="1:13" ht="39.950000000000003" customHeight="1" x14ac:dyDescent="0.2">
      <c r="A63" s="86"/>
      <c r="M63" s="87"/>
    </row>
    <row r="64" spans="1:13" ht="39.950000000000003" customHeight="1" x14ac:dyDescent="0.2">
      <c r="A64" s="86"/>
      <c r="M64" s="87"/>
    </row>
    <row r="65" spans="1:13" ht="39.950000000000003" customHeight="1" x14ac:dyDescent="0.2">
      <c r="A65" s="86"/>
      <c r="M65" s="87"/>
    </row>
    <row r="66" spans="1:13" ht="39.950000000000003" customHeight="1" x14ac:dyDescent="0.2">
      <c r="A66" s="86"/>
      <c r="M66" s="87"/>
    </row>
    <row r="67" spans="1:13" ht="39.950000000000003" customHeight="1" x14ac:dyDescent="0.2">
      <c r="A67" s="86"/>
      <c r="M67" s="87"/>
    </row>
    <row r="68" spans="1:13" ht="39.950000000000003" customHeight="1" x14ac:dyDescent="0.2">
      <c r="A68" s="86"/>
      <c r="M68" s="87"/>
    </row>
    <row r="69" spans="1:13" ht="39.950000000000003" customHeight="1" x14ac:dyDescent="0.2">
      <c r="A69" s="86"/>
      <c r="M69" s="87"/>
    </row>
    <row r="70" spans="1:13" ht="39.950000000000003" customHeight="1" x14ac:dyDescent="0.2">
      <c r="A70" s="86"/>
      <c r="M70" s="87"/>
    </row>
    <row r="71" spans="1:13" ht="39.950000000000003" customHeight="1" x14ac:dyDescent="0.2">
      <c r="A71" s="86"/>
      <c r="M71" s="87"/>
    </row>
    <row r="72" spans="1:13" ht="39.950000000000003" customHeight="1" x14ac:dyDescent="0.2">
      <c r="A72" s="86"/>
      <c r="M72" s="87"/>
    </row>
    <row r="73" spans="1:13" ht="39.950000000000003" customHeight="1" x14ac:dyDescent="0.2">
      <c r="A73" s="86"/>
      <c r="M73" s="87"/>
    </row>
    <row r="74" spans="1:13" ht="39.950000000000003" customHeight="1" x14ac:dyDescent="0.2">
      <c r="A74" s="86"/>
      <c r="M74" s="87"/>
    </row>
    <row r="75" spans="1:13" ht="39.950000000000003" customHeight="1" x14ac:dyDescent="0.2">
      <c r="A75" s="86"/>
      <c r="M75" s="87"/>
    </row>
    <row r="76" spans="1:13" ht="39.950000000000003" customHeight="1" x14ac:dyDescent="0.2">
      <c r="A76" s="86"/>
      <c r="M76" s="87"/>
    </row>
    <row r="77" spans="1:13" ht="39.950000000000003" customHeight="1" x14ac:dyDescent="0.2">
      <c r="A77" s="86"/>
      <c r="M77" s="87"/>
    </row>
    <row r="78" spans="1:13" ht="39.950000000000003" customHeight="1" x14ac:dyDescent="0.2">
      <c r="A78" s="86"/>
      <c r="M78" s="87"/>
    </row>
    <row r="79" spans="1:13" ht="39.950000000000003" customHeight="1" x14ac:dyDescent="0.2">
      <c r="A79" s="86"/>
      <c r="M79" s="87"/>
    </row>
    <row r="80" spans="1:13" ht="39.950000000000003" customHeight="1" x14ac:dyDescent="0.2">
      <c r="A80" s="86"/>
      <c r="M80" s="87"/>
    </row>
    <row r="81" spans="1:13" ht="39.950000000000003" customHeight="1" x14ac:dyDescent="0.2">
      <c r="A81" s="86"/>
      <c r="M81" s="87"/>
    </row>
    <row r="82" spans="1:13" ht="39.950000000000003" customHeight="1" x14ac:dyDescent="0.2">
      <c r="A82" s="86"/>
      <c r="M82" s="87"/>
    </row>
    <row r="83" spans="1:13" ht="39.950000000000003" customHeight="1" x14ac:dyDescent="0.2">
      <c r="A83" s="86"/>
      <c r="M83" s="87"/>
    </row>
    <row r="84" spans="1:13" ht="39.950000000000003" customHeight="1" x14ac:dyDescent="0.2">
      <c r="A84" s="86"/>
      <c r="M84" s="87"/>
    </row>
    <row r="85" spans="1:13" ht="39.950000000000003" customHeight="1" x14ac:dyDescent="0.2">
      <c r="A85" s="86"/>
      <c r="M85" s="87"/>
    </row>
    <row r="86" spans="1:13" ht="39.950000000000003" customHeight="1" x14ac:dyDescent="0.2">
      <c r="A86" s="86"/>
      <c r="M86" s="87"/>
    </row>
    <row r="87" spans="1:13" ht="39.950000000000003" customHeight="1" x14ac:dyDescent="0.2">
      <c r="A87" s="86"/>
      <c r="M87" s="87"/>
    </row>
    <row r="88" spans="1:13" ht="39.950000000000003" customHeight="1" x14ac:dyDescent="0.2">
      <c r="A88" s="86"/>
      <c r="M88" s="87"/>
    </row>
    <row r="89" spans="1:13" ht="39.950000000000003" customHeight="1" x14ac:dyDescent="0.2">
      <c r="A89" s="86"/>
      <c r="M89" s="87"/>
    </row>
    <row r="90" spans="1:13" ht="39.950000000000003" customHeight="1" x14ac:dyDescent="0.2">
      <c r="A90" s="86"/>
      <c r="M90" s="87"/>
    </row>
    <row r="91" spans="1:13" ht="39.950000000000003" customHeight="1" x14ac:dyDescent="0.2">
      <c r="A91" s="86"/>
      <c r="M91" s="87"/>
    </row>
    <row r="92" spans="1:13" ht="39.950000000000003" customHeight="1" x14ac:dyDescent="0.2">
      <c r="A92" s="86"/>
      <c r="M92" s="87"/>
    </row>
    <row r="93" spans="1:13" ht="39.950000000000003" customHeight="1" x14ac:dyDescent="0.2">
      <c r="A93" s="86"/>
      <c r="M93" s="87"/>
    </row>
    <row r="94" spans="1:13" ht="39.950000000000003" customHeight="1" x14ac:dyDescent="0.2">
      <c r="A94" s="86"/>
      <c r="M94" s="87"/>
    </row>
    <row r="95" spans="1:13" ht="39.950000000000003" customHeight="1" x14ac:dyDescent="0.2">
      <c r="A95" s="86"/>
      <c r="M95" s="87"/>
    </row>
    <row r="96" spans="1:13" ht="39.950000000000003" customHeight="1" x14ac:dyDescent="0.2">
      <c r="A96" s="86"/>
      <c r="M96" s="87"/>
    </row>
    <row r="97" spans="1:13" ht="39.950000000000003" customHeight="1" x14ac:dyDescent="0.2">
      <c r="A97" s="86"/>
      <c r="M97" s="87"/>
    </row>
    <row r="98" spans="1:13" ht="39.950000000000003" customHeight="1" x14ac:dyDescent="0.2">
      <c r="A98" s="86"/>
      <c r="M98" s="87"/>
    </row>
    <row r="99" spans="1:13" ht="39.950000000000003" customHeight="1" x14ac:dyDescent="0.2">
      <c r="A99" s="86"/>
      <c r="M99" s="87"/>
    </row>
    <row r="100" spans="1:13" ht="39.950000000000003" customHeight="1" x14ac:dyDescent="0.2">
      <c r="A100" s="86"/>
      <c r="M100" s="87"/>
    </row>
    <row r="101" spans="1:13" ht="39.950000000000003" customHeight="1" x14ac:dyDescent="0.2">
      <c r="A101" s="86"/>
      <c r="M101" s="87"/>
    </row>
    <row r="102" spans="1:13" ht="39.950000000000003" customHeight="1" x14ac:dyDescent="0.2">
      <c r="A102" s="86"/>
      <c r="M102" s="87"/>
    </row>
    <row r="103" spans="1:13" ht="39.950000000000003" customHeight="1" x14ac:dyDescent="0.2">
      <c r="A103" s="86"/>
      <c r="M103" s="87"/>
    </row>
    <row r="104" spans="1:13" ht="39.950000000000003" customHeight="1" x14ac:dyDescent="0.2">
      <c r="A104" s="86"/>
      <c r="M104" s="87"/>
    </row>
    <row r="105" spans="1:13" ht="39.950000000000003" customHeight="1" x14ac:dyDescent="0.2">
      <c r="A105" s="86"/>
      <c r="M105" s="87"/>
    </row>
    <row r="106" spans="1:13" ht="39.950000000000003" customHeight="1" x14ac:dyDescent="0.2">
      <c r="A106" s="86"/>
      <c r="M106" s="87"/>
    </row>
    <row r="107" spans="1:13" ht="39.950000000000003" customHeight="1" x14ac:dyDescent="0.2">
      <c r="A107" s="86"/>
      <c r="M107" s="87"/>
    </row>
    <row r="108" spans="1:13" ht="39.950000000000003" customHeight="1" x14ac:dyDescent="0.2">
      <c r="A108" s="86"/>
      <c r="M108" s="87"/>
    </row>
    <row r="109" spans="1:13" ht="39.950000000000003" customHeight="1" x14ac:dyDescent="0.2">
      <c r="A109" s="86"/>
      <c r="M109" s="87"/>
    </row>
    <row r="110" spans="1:13" ht="39.950000000000003" customHeight="1" x14ac:dyDescent="0.2">
      <c r="A110" s="86"/>
      <c r="M110" s="87"/>
    </row>
    <row r="111" spans="1:13" ht="39.950000000000003" customHeight="1" x14ac:dyDescent="0.2">
      <c r="A111" s="86"/>
      <c r="M111" s="87"/>
    </row>
    <row r="112" spans="1:13" ht="39.950000000000003" customHeight="1" x14ac:dyDescent="0.2">
      <c r="A112" s="86"/>
      <c r="M112" s="87"/>
    </row>
    <row r="113" spans="1:13" ht="39.950000000000003" customHeight="1" x14ac:dyDescent="0.2">
      <c r="A113" s="86"/>
      <c r="M113" s="87"/>
    </row>
    <row r="114" spans="1:13" ht="39.950000000000003" customHeight="1" x14ac:dyDescent="0.2">
      <c r="A114" s="86"/>
      <c r="M114" s="87"/>
    </row>
    <row r="115" spans="1:13" ht="39.950000000000003" customHeight="1" x14ac:dyDescent="0.2">
      <c r="A115" s="86"/>
      <c r="M115" s="87"/>
    </row>
    <row r="116" spans="1:13" ht="39.950000000000003" customHeight="1" x14ac:dyDescent="0.2">
      <c r="A116" s="86"/>
      <c r="M116" s="87"/>
    </row>
    <row r="117" spans="1:13" ht="39.950000000000003" customHeight="1" x14ac:dyDescent="0.2">
      <c r="A117" s="86"/>
      <c r="M117" s="87"/>
    </row>
    <row r="118" spans="1:13" ht="39.950000000000003" customHeight="1" x14ac:dyDescent="0.2">
      <c r="A118" s="86"/>
      <c r="M118" s="87"/>
    </row>
    <row r="119" spans="1:13" ht="39.950000000000003" customHeight="1" x14ac:dyDescent="0.2">
      <c r="A119" s="86"/>
      <c r="M119" s="87"/>
    </row>
    <row r="120" spans="1:13" ht="39.950000000000003" customHeight="1" x14ac:dyDescent="0.2">
      <c r="A120" s="86"/>
      <c r="M120" s="87"/>
    </row>
    <row r="121" spans="1:13" ht="39.950000000000003" customHeight="1" x14ac:dyDescent="0.2">
      <c r="A121" s="86"/>
      <c r="M121" s="87"/>
    </row>
    <row r="122" spans="1:13" ht="39.950000000000003" customHeight="1" x14ac:dyDescent="0.2">
      <c r="A122" s="86"/>
      <c r="M122" s="87"/>
    </row>
    <row r="123" spans="1:13" ht="39.950000000000003" customHeight="1" x14ac:dyDescent="0.2">
      <c r="A123" s="86"/>
      <c r="M123" s="87"/>
    </row>
    <row r="124" spans="1:13" ht="39.950000000000003" customHeight="1" x14ac:dyDescent="0.2">
      <c r="A124" s="86"/>
      <c r="M124" s="87"/>
    </row>
    <row r="125" spans="1:13" ht="39.950000000000003" customHeight="1" x14ac:dyDescent="0.2">
      <c r="A125" s="86"/>
      <c r="M125" s="87"/>
    </row>
    <row r="126" spans="1:13" ht="39.950000000000003" customHeight="1" x14ac:dyDescent="0.2">
      <c r="A126" s="86"/>
      <c r="M126" s="87"/>
    </row>
    <row r="127" spans="1:13" ht="39.950000000000003" customHeight="1" x14ac:dyDescent="0.2">
      <c r="A127" s="86"/>
      <c r="M127" s="87"/>
    </row>
    <row r="128" spans="1:13" ht="39.950000000000003" customHeight="1" x14ac:dyDescent="0.2">
      <c r="A128" s="86"/>
      <c r="M128" s="87"/>
    </row>
    <row r="129" spans="1:13" ht="39.950000000000003" customHeight="1" x14ac:dyDescent="0.2">
      <c r="A129" s="86"/>
      <c r="M129" s="87"/>
    </row>
    <row r="130" spans="1:13" ht="39.950000000000003" customHeight="1" x14ac:dyDescent="0.2">
      <c r="A130" s="86"/>
      <c r="M130" s="87"/>
    </row>
    <row r="131" spans="1:13" ht="39.950000000000003" customHeight="1" x14ac:dyDescent="0.2">
      <c r="A131" s="86"/>
      <c r="M131" s="87"/>
    </row>
    <row r="132" spans="1:13" ht="39.950000000000003" customHeight="1" x14ac:dyDescent="0.2">
      <c r="A132" s="86"/>
      <c r="M132" s="87"/>
    </row>
    <row r="133" spans="1:13" ht="39.950000000000003" customHeight="1" x14ac:dyDescent="0.2">
      <c r="A133" s="86"/>
      <c r="M133" s="87"/>
    </row>
    <row r="134" spans="1:13" ht="39.950000000000003" customHeight="1" x14ac:dyDescent="0.2">
      <c r="A134" s="86"/>
      <c r="M134" s="87"/>
    </row>
    <row r="135" spans="1:13" ht="39.950000000000003" customHeight="1" x14ac:dyDescent="0.2">
      <c r="A135" s="86"/>
      <c r="M135" s="87"/>
    </row>
    <row r="136" spans="1:13" ht="39.950000000000003" customHeight="1" x14ac:dyDescent="0.2">
      <c r="A136" s="86"/>
      <c r="M136" s="87"/>
    </row>
    <row r="137" spans="1:13" ht="39.950000000000003" customHeight="1" x14ac:dyDescent="0.2">
      <c r="A137" s="86"/>
      <c r="M137" s="87"/>
    </row>
    <row r="138" spans="1:13" ht="39.950000000000003" customHeight="1" x14ac:dyDescent="0.2">
      <c r="A138" s="86"/>
      <c r="M138" s="87"/>
    </row>
    <row r="139" spans="1:13" ht="39.950000000000003" customHeight="1" x14ac:dyDescent="0.2">
      <c r="A139" s="86"/>
      <c r="M139" s="87"/>
    </row>
    <row r="140" spans="1:13" ht="39.950000000000003" customHeight="1" x14ac:dyDescent="0.2">
      <c r="A140" s="86"/>
      <c r="M140" s="87"/>
    </row>
    <row r="141" spans="1:13" ht="39.950000000000003" customHeight="1" x14ac:dyDescent="0.2">
      <c r="A141" s="86"/>
      <c r="M141" s="87"/>
    </row>
    <row r="142" spans="1:13" ht="39.950000000000003" customHeight="1" x14ac:dyDescent="0.2">
      <c r="A142" s="86"/>
      <c r="M142" s="87"/>
    </row>
    <row r="143" spans="1:13" ht="39.950000000000003" customHeight="1" x14ac:dyDescent="0.2">
      <c r="A143" s="86"/>
      <c r="M143" s="87"/>
    </row>
    <row r="144" spans="1:13" ht="39.950000000000003" customHeight="1" x14ac:dyDescent="0.2">
      <c r="A144" s="86"/>
      <c r="M144" s="87"/>
    </row>
    <row r="145" spans="1:13" ht="39.950000000000003" customHeight="1" x14ac:dyDescent="0.2">
      <c r="A145" s="86"/>
      <c r="M145" s="87"/>
    </row>
    <row r="146" spans="1:13" ht="39.950000000000003" customHeight="1" x14ac:dyDescent="0.2">
      <c r="A146" s="86"/>
      <c r="M146" s="87"/>
    </row>
    <row r="147" spans="1:13" ht="39.950000000000003" customHeight="1" x14ac:dyDescent="0.2">
      <c r="A147" s="86"/>
      <c r="M147" s="87"/>
    </row>
    <row r="148" spans="1:13" ht="39.950000000000003" customHeight="1" x14ac:dyDescent="0.2">
      <c r="A148" s="86"/>
      <c r="M148" s="87"/>
    </row>
    <row r="149" spans="1:13" ht="39.950000000000003" customHeight="1" x14ac:dyDescent="0.2">
      <c r="A149" s="86"/>
      <c r="M149" s="87"/>
    </row>
    <row r="150" spans="1:13" ht="39.950000000000003" customHeight="1" x14ac:dyDescent="0.2">
      <c r="A150" s="86"/>
      <c r="M150" s="87"/>
    </row>
    <row r="151" spans="1:13" ht="39.950000000000003" customHeight="1" x14ac:dyDescent="0.2">
      <c r="A151" s="86"/>
      <c r="M151" s="87"/>
    </row>
    <row r="152" spans="1:13" ht="39.950000000000003" customHeight="1" x14ac:dyDescent="0.2">
      <c r="A152" s="86"/>
      <c r="M152" s="87"/>
    </row>
    <row r="153" spans="1:13" ht="39.950000000000003" customHeight="1" x14ac:dyDescent="0.2">
      <c r="A153" s="86"/>
      <c r="M153" s="87"/>
    </row>
    <row r="154" spans="1:13" ht="39.950000000000003" customHeight="1" x14ac:dyDescent="0.2">
      <c r="A154" s="86"/>
      <c r="M154" s="87"/>
    </row>
    <row r="155" spans="1:13" ht="39.950000000000003" customHeight="1" x14ac:dyDescent="0.2">
      <c r="A155" s="86"/>
      <c r="M155" s="87"/>
    </row>
    <row r="156" spans="1:13" ht="39.950000000000003" customHeight="1" x14ac:dyDescent="0.2">
      <c r="A156" s="86"/>
      <c r="M156" s="87"/>
    </row>
    <row r="157" spans="1:13" ht="39.950000000000003" customHeight="1" x14ac:dyDescent="0.2">
      <c r="A157" s="86"/>
      <c r="M157" s="87"/>
    </row>
    <row r="158" spans="1:13" ht="39.950000000000003" customHeight="1" x14ac:dyDescent="0.2">
      <c r="A158" s="86"/>
      <c r="M158" s="87"/>
    </row>
    <row r="159" spans="1:13" ht="39.950000000000003" customHeight="1" x14ac:dyDescent="0.2">
      <c r="A159" s="86"/>
      <c r="M159" s="87"/>
    </row>
    <row r="160" spans="1:13" ht="39.950000000000003" customHeight="1" x14ac:dyDescent="0.2">
      <c r="A160" s="86"/>
      <c r="M160" s="87"/>
    </row>
    <row r="161" spans="1:13" ht="39.950000000000003" customHeight="1" x14ac:dyDescent="0.2">
      <c r="A161" s="86"/>
      <c r="M161" s="87"/>
    </row>
    <row r="162" spans="1:13" ht="39.950000000000003" customHeight="1" x14ac:dyDescent="0.2">
      <c r="A162" s="86"/>
      <c r="M162" s="87"/>
    </row>
    <row r="163" spans="1:13" ht="39.950000000000003" customHeight="1" x14ac:dyDescent="0.2">
      <c r="A163" s="86"/>
      <c r="M163" s="87"/>
    </row>
    <row r="164" spans="1:13" ht="39.950000000000003" customHeight="1" x14ac:dyDescent="0.2">
      <c r="A164" s="86"/>
      <c r="M164" s="87"/>
    </row>
    <row r="165" spans="1:13" ht="39.950000000000003" customHeight="1" x14ac:dyDescent="0.2">
      <c r="A165" s="86"/>
      <c r="M165" s="87"/>
    </row>
    <row r="166" spans="1:13" ht="39.950000000000003" customHeight="1" x14ac:dyDescent="0.2">
      <c r="A166" s="86"/>
      <c r="M166" s="87"/>
    </row>
    <row r="167" spans="1:13" ht="39.950000000000003" customHeight="1" x14ac:dyDescent="0.2">
      <c r="A167" s="86"/>
      <c r="M167" s="87"/>
    </row>
    <row r="168" spans="1:13" ht="39.950000000000003" customHeight="1" x14ac:dyDescent="0.2">
      <c r="A168" s="86"/>
      <c r="M168" s="87"/>
    </row>
    <row r="169" spans="1:13" ht="39.950000000000003" customHeight="1" x14ac:dyDescent="0.2">
      <c r="A169" s="86"/>
      <c r="M169" s="87"/>
    </row>
    <row r="170" spans="1:13" ht="39.950000000000003" customHeight="1" x14ac:dyDescent="0.2">
      <c r="A170" s="86"/>
      <c r="M170" s="87"/>
    </row>
    <row r="171" spans="1:13" ht="39.950000000000003" customHeight="1" x14ac:dyDescent="0.2">
      <c r="A171" s="86"/>
      <c r="M171" s="87"/>
    </row>
    <row r="172" spans="1:13" ht="39.950000000000003" customHeight="1" x14ac:dyDescent="0.2">
      <c r="A172" s="86"/>
      <c r="M172" s="87"/>
    </row>
    <row r="173" spans="1:13" ht="39.950000000000003" customHeight="1" x14ac:dyDescent="0.2">
      <c r="A173" s="86"/>
      <c r="M173" s="87"/>
    </row>
    <row r="174" spans="1:13" ht="39.950000000000003" customHeight="1" x14ac:dyDescent="0.2">
      <c r="A174" s="86"/>
      <c r="M174" s="87"/>
    </row>
    <row r="175" spans="1:13" ht="39.950000000000003" customHeight="1" x14ac:dyDescent="0.2">
      <c r="A175" s="86"/>
      <c r="M175" s="87"/>
    </row>
    <row r="176" spans="1:13" ht="39.950000000000003" customHeight="1" x14ac:dyDescent="0.2">
      <c r="A176" s="86"/>
      <c r="M176" s="87"/>
    </row>
    <row r="177" spans="1:13" ht="39.950000000000003" customHeight="1" x14ac:dyDescent="0.2">
      <c r="A177" s="86"/>
      <c r="M177" s="87"/>
    </row>
    <row r="178" spans="1:13" ht="39.950000000000003" customHeight="1" x14ac:dyDescent="0.2">
      <c r="A178" s="86"/>
      <c r="M178" s="87"/>
    </row>
    <row r="179" spans="1:13" ht="39.950000000000003" customHeight="1" x14ac:dyDescent="0.2">
      <c r="A179" s="86"/>
      <c r="M179" s="87"/>
    </row>
    <row r="180" spans="1:13" ht="39.950000000000003" customHeight="1" x14ac:dyDescent="0.2">
      <c r="A180" s="86"/>
      <c r="M180" s="87"/>
    </row>
    <row r="181" spans="1:13" ht="39.950000000000003" customHeight="1" x14ac:dyDescent="0.2">
      <c r="A181" s="86"/>
      <c r="M181" s="87"/>
    </row>
    <row r="182" spans="1:13" ht="39.950000000000003" customHeight="1" x14ac:dyDescent="0.2">
      <c r="A182" s="86"/>
      <c r="M182" s="87"/>
    </row>
    <row r="183" spans="1:13" ht="39.950000000000003" customHeight="1" x14ac:dyDescent="0.2">
      <c r="A183" s="86"/>
      <c r="M183" s="87"/>
    </row>
    <row r="184" spans="1:13" ht="39.950000000000003" customHeight="1" x14ac:dyDescent="0.2">
      <c r="A184" s="86"/>
      <c r="M184" s="87"/>
    </row>
    <row r="185" spans="1:13" ht="39.950000000000003" customHeight="1" x14ac:dyDescent="0.2">
      <c r="A185" s="86"/>
      <c r="M185" s="87"/>
    </row>
    <row r="186" spans="1:13" ht="39.950000000000003" customHeight="1" x14ac:dyDescent="0.2">
      <c r="A186" s="86"/>
      <c r="M186" s="87"/>
    </row>
    <row r="187" spans="1:13" ht="39.950000000000003" customHeight="1" x14ac:dyDescent="0.2">
      <c r="A187" s="86"/>
      <c r="M187" s="87"/>
    </row>
    <row r="188" spans="1:13" ht="39.950000000000003" customHeight="1" x14ac:dyDescent="0.2">
      <c r="A188" s="86"/>
      <c r="M188" s="87"/>
    </row>
    <row r="189" spans="1:13" ht="39.950000000000003" customHeight="1" x14ac:dyDescent="0.2">
      <c r="A189" s="86"/>
      <c r="M189" s="87"/>
    </row>
    <row r="190" spans="1:13" ht="39.950000000000003" customHeight="1" x14ac:dyDescent="0.2">
      <c r="A190" s="86"/>
      <c r="M190" s="87"/>
    </row>
    <row r="191" spans="1:13" ht="39.950000000000003" customHeight="1" x14ac:dyDescent="0.2">
      <c r="A191" s="86"/>
      <c r="M191" s="87"/>
    </row>
    <row r="192" spans="1:13" ht="39.950000000000003" customHeight="1" x14ac:dyDescent="0.2">
      <c r="A192" s="86"/>
      <c r="M192" s="87"/>
    </row>
    <row r="193" spans="1:13" ht="39.950000000000003" customHeight="1" x14ac:dyDescent="0.2">
      <c r="A193" s="86"/>
      <c r="M193" s="87"/>
    </row>
    <row r="194" spans="1:13" ht="39.950000000000003" customHeight="1" x14ac:dyDescent="0.2">
      <c r="A194" s="86"/>
      <c r="M194" s="87"/>
    </row>
    <row r="195" spans="1:13" ht="39.950000000000003" customHeight="1" x14ac:dyDescent="0.2">
      <c r="A195" s="86"/>
      <c r="M195" s="87"/>
    </row>
    <row r="196" spans="1:13" ht="39.950000000000003" customHeight="1" x14ac:dyDescent="0.2">
      <c r="A196" s="86"/>
      <c r="M196" s="87"/>
    </row>
    <row r="197" spans="1:13" ht="39.950000000000003" customHeight="1" x14ac:dyDescent="0.2">
      <c r="A197" s="86"/>
      <c r="M197" s="87"/>
    </row>
    <row r="198" spans="1:13" ht="39.950000000000003" customHeight="1" x14ac:dyDescent="0.2">
      <c r="A198" s="86"/>
      <c r="M198" s="87"/>
    </row>
    <row r="199" spans="1:13" ht="39.950000000000003" customHeight="1" x14ac:dyDescent="0.2">
      <c r="A199" s="86"/>
      <c r="M199" s="87"/>
    </row>
    <row r="200" spans="1:13" ht="39.950000000000003" customHeight="1" x14ac:dyDescent="0.2">
      <c r="A200" s="86"/>
      <c r="M200" s="87"/>
    </row>
    <row r="201" spans="1:13" ht="39.950000000000003" customHeight="1" x14ac:dyDescent="0.2">
      <c r="A201" s="86"/>
      <c r="M201" s="87"/>
    </row>
    <row r="202" spans="1:13" ht="39.950000000000003" customHeight="1" x14ac:dyDescent="0.2">
      <c r="A202" s="86"/>
      <c r="M202" s="87"/>
    </row>
    <row r="203" spans="1:13" ht="39.950000000000003" customHeight="1" x14ac:dyDescent="0.2">
      <c r="A203" s="86"/>
      <c r="M203" s="87"/>
    </row>
    <row r="204" spans="1:13" ht="39.950000000000003" customHeight="1" x14ac:dyDescent="0.2">
      <c r="A204" s="86"/>
      <c r="M204" s="87"/>
    </row>
    <row r="205" spans="1:13" ht="39.950000000000003" customHeight="1" x14ac:dyDescent="0.2">
      <c r="A205" s="86"/>
      <c r="M205" s="87"/>
    </row>
    <row r="206" spans="1:13" ht="39.950000000000003" customHeight="1" x14ac:dyDescent="0.2">
      <c r="A206" s="86"/>
      <c r="M206" s="87"/>
    </row>
    <row r="207" spans="1:13" ht="39.950000000000003" customHeight="1" x14ac:dyDescent="0.2">
      <c r="A207" s="86"/>
      <c r="M207" s="87"/>
    </row>
    <row r="208" spans="1:13" ht="39.950000000000003" customHeight="1" x14ac:dyDescent="0.2">
      <c r="A208" s="86"/>
      <c r="M208" s="88"/>
    </row>
    <row r="209" spans="1:13" ht="39.950000000000003" customHeight="1" x14ac:dyDescent="0.2">
      <c r="A209" s="86"/>
      <c r="M209" s="88"/>
    </row>
    <row r="210" spans="1:13" ht="39.950000000000003" customHeight="1" x14ac:dyDescent="0.2">
      <c r="A210" s="86"/>
      <c r="M210" s="88"/>
    </row>
    <row r="211" spans="1:13" ht="39.950000000000003" customHeight="1" x14ac:dyDescent="0.2">
      <c r="A211" s="86"/>
      <c r="M211" s="88"/>
    </row>
    <row r="212" spans="1:13" ht="39.950000000000003" customHeight="1" x14ac:dyDescent="0.2">
      <c r="A212" s="86"/>
      <c r="M212" s="88"/>
    </row>
    <row r="213" spans="1:13" ht="39.950000000000003" customHeight="1" x14ac:dyDescent="0.2">
      <c r="A213" s="86"/>
      <c r="M213" s="88"/>
    </row>
    <row r="214" spans="1:13" ht="39.950000000000003" customHeight="1" x14ac:dyDescent="0.2">
      <c r="A214" s="86"/>
      <c r="M214" s="88"/>
    </row>
    <row r="215" spans="1:13" ht="39.950000000000003" customHeight="1" x14ac:dyDescent="0.2">
      <c r="A215" s="86"/>
      <c r="M215" s="88"/>
    </row>
    <row r="216" spans="1:13" ht="39.950000000000003" customHeight="1" x14ac:dyDescent="0.2">
      <c r="A216" s="86"/>
      <c r="M216" s="88"/>
    </row>
    <row r="217" spans="1:13" ht="39.950000000000003" customHeight="1" x14ac:dyDescent="0.2">
      <c r="A217" s="86"/>
      <c r="M217" s="88"/>
    </row>
    <row r="218" spans="1:13" ht="39.950000000000003" customHeight="1" x14ac:dyDescent="0.2">
      <c r="A218" s="86"/>
      <c r="M218" s="88"/>
    </row>
    <row r="219" spans="1:13" ht="39.950000000000003" customHeight="1" x14ac:dyDescent="0.2">
      <c r="A219" s="86"/>
      <c r="M219" s="88"/>
    </row>
    <row r="220" spans="1:13" ht="39.950000000000003" customHeight="1" x14ac:dyDescent="0.2">
      <c r="A220" s="86"/>
      <c r="M220" s="88"/>
    </row>
    <row r="221" spans="1:13" ht="39.950000000000003" customHeight="1" x14ac:dyDescent="0.2">
      <c r="A221" s="86"/>
      <c r="M221" s="88"/>
    </row>
    <row r="222" spans="1:13" ht="39.950000000000003" customHeight="1" x14ac:dyDescent="0.2">
      <c r="A222" s="86"/>
      <c r="M222" s="88"/>
    </row>
    <row r="223" spans="1:13" ht="39.950000000000003" customHeight="1" x14ac:dyDescent="0.2">
      <c r="A223" s="86"/>
      <c r="M223" s="88"/>
    </row>
    <row r="224" spans="1:13" ht="39.950000000000003" customHeight="1" x14ac:dyDescent="0.2">
      <c r="M224" s="88"/>
    </row>
  </sheetData>
  <autoFilter ref="A1:AG46"/>
  <sortState ref="A2:AQ70">
    <sortCondition ref="M2:M70"/>
  </sortState>
  <conditionalFormatting sqref="A2:A3 A9:A12 A14:A26">
    <cfRule type="containsText" dxfId="99" priority="81" stopIfTrue="1" operator="containsText" text="▲">
      <formula>NOT(ISERROR(SEARCH("▲", A2)))</formula>
    </cfRule>
    <cfRule type="containsText" dxfId="98" priority="82" stopIfTrue="1" operator="containsText" text="▼">
      <formula>NOT(ISERROR(SEARCH("▼", A2)))</formula>
    </cfRule>
    <cfRule type="containsText" dxfId="97" priority="83" stopIfTrue="1" operator="containsText" text="■">
      <formula>NOT(ISERROR(SEARCH("■", A2)))</formula>
    </cfRule>
    <cfRule type="containsText" dxfId="96" priority="84" stopIfTrue="1" operator="containsText" text="◄">
      <formula>NOT(ISERROR(SEARCH("◄", A2)))</formula>
    </cfRule>
    <cfRule type="containsText" dxfId="95" priority="85" stopIfTrue="1" operator="containsText" text="►">
      <formula>NOT(ISERROR(SEARCH("►", A2)))</formula>
    </cfRule>
  </conditionalFormatting>
  <conditionalFormatting sqref="A4:A8">
    <cfRule type="containsText" dxfId="94" priority="76" stopIfTrue="1" operator="containsText" text="▲">
      <formula>NOT(ISERROR(SEARCH("▲", A4)))</formula>
    </cfRule>
    <cfRule type="containsText" dxfId="93" priority="77" stopIfTrue="1" operator="containsText" text="▼">
      <formula>NOT(ISERROR(SEARCH("▼", A4)))</formula>
    </cfRule>
    <cfRule type="containsText" dxfId="92" priority="78" stopIfTrue="1" operator="containsText" text="■">
      <formula>NOT(ISERROR(SEARCH("■", A4)))</formula>
    </cfRule>
    <cfRule type="containsText" dxfId="91" priority="79" stopIfTrue="1" operator="containsText" text="◄">
      <formula>NOT(ISERROR(SEARCH("◄", A4)))</formula>
    </cfRule>
    <cfRule type="containsText" dxfId="90" priority="80" stopIfTrue="1" operator="containsText" text="►">
      <formula>NOT(ISERROR(SEARCH("►", A4)))</formula>
    </cfRule>
  </conditionalFormatting>
  <conditionalFormatting sqref="A13">
    <cfRule type="containsText" dxfId="89" priority="71" stopIfTrue="1" operator="containsText" text="▲">
      <formula>NOT(ISERROR(SEARCH("▲", A13)))</formula>
    </cfRule>
    <cfRule type="containsText" dxfId="88" priority="72" stopIfTrue="1" operator="containsText" text="▼">
      <formula>NOT(ISERROR(SEARCH("▼", A13)))</formula>
    </cfRule>
    <cfRule type="containsText" dxfId="87" priority="73" stopIfTrue="1" operator="containsText" text="■">
      <formula>NOT(ISERROR(SEARCH("■", A13)))</formula>
    </cfRule>
    <cfRule type="containsText" dxfId="86" priority="74" stopIfTrue="1" operator="containsText" text="◄">
      <formula>NOT(ISERROR(SEARCH("◄", A13)))</formula>
    </cfRule>
    <cfRule type="containsText" dxfId="85" priority="75" stopIfTrue="1" operator="containsText" text="►">
      <formula>NOT(ISERROR(SEARCH("►", A13)))</formula>
    </cfRule>
  </conditionalFormatting>
  <conditionalFormatting sqref="A27">
    <cfRule type="containsText" dxfId="84" priority="56" stopIfTrue="1" operator="containsText" text="▲">
      <formula>NOT(ISERROR(SEARCH("▲", A27)))</formula>
    </cfRule>
    <cfRule type="containsText" dxfId="83" priority="57" stopIfTrue="1" operator="containsText" text="▼">
      <formula>NOT(ISERROR(SEARCH("▼", A27)))</formula>
    </cfRule>
    <cfRule type="containsText" dxfId="82" priority="58" stopIfTrue="1" operator="containsText" text="■">
      <formula>NOT(ISERROR(SEARCH("■", A27)))</formula>
    </cfRule>
    <cfRule type="containsText" dxfId="81" priority="59" stopIfTrue="1" operator="containsText" text="◄">
      <formula>NOT(ISERROR(SEARCH("◄", A27)))</formula>
    </cfRule>
    <cfRule type="containsText" dxfId="80" priority="60" stopIfTrue="1" operator="containsText" text="►">
      <formula>NOT(ISERROR(SEARCH("►", A27)))</formula>
    </cfRule>
  </conditionalFormatting>
  <conditionalFormatting sqref="A28">
    <cfRule type="containsText" dxfId="79" priority="51" stopIfTrue="1" operator="containsText" text="▲">
      <formula>NOT(ISERROR(SEARCH("▲", A28)))</formula>
    </cfRule>
    <cfRule type="containsText" dxfId="78" priority="52" stopIfTrue="1" operator="containsText" text="▼">
      <formula>NOT(ISERROR(SEARCH("▼", A28)))</formula>
    </cfRule>
    <cfRule type="containsText" dxfId="77" priority="53" stopIfTrue="1" operator="containsText" text="■">
      <formula>NOT(ISERROR(SEARCH("■", A28)))</formula>
    </cfRule>
    <cfRule type="containsText" dxfId="76" priority="54" stopIfTrue="1" operator="containsText" text="◄">
      <formula>NOT(ISERROR(SEARCH("◄", A28)))</formula>
    </cfRule>
    <cfRule type="containsText" dxfId="75" priority="55" stopIfTrue="1" operator="containsText" text="►">
      <formula>NOT(ISERROR(SEARCH("►", A28)))</formula>
    </cfRule>
  </conditionalFormatting>
  <conditionalFormatting sqref="A29">
    <cfRule type="containsText" dxfId="74" priority="46" stopIfTrue="1" operator="containsText" text="▲">
      <formula>NOT(ISERROR(SEARCH("▲", A29)))</formula>
    </cfRule>
    <cfRule type="containsText" dxfId="73" priority="47" stopIfTrue="1" operator="containsText" text="▼">
      <formula>NOT(ISERROR(SEARCH("▼", A29)))</formula>
    </cfRule>
    <cfRule type="containsText" dxfId="72" priority="48" stopIfTrue="1" operator="containsText" text="■">
      <formula>NOT(ISERROR(SEARCH("■", A29)))</formula>
    </cfRule>
    <cfRule type="containsText" dxfId="71" priority="49" stopIfTrue="1" operator="containsText" text="◄">
      <formula>NOT(ISERROR(SEARCH("◄", A29)))</formula>
    </cfRule>
    <cfRule type="containsText" dxfId="70" priority="50" stopIfTrue="1" operator="containsText" text="►">
      <formula>NOT(ISERROR(SEARCH("►", A29)))</formula>
    </cfRule>
  </conditionalFormatting>
  <conditionalFormatting sqref="A30">
    <cfRule type="containsText" dxfId="69" priority="41" stopIfTrue="1" operator="containsText" text="▲">
      <formula>NOT(ISERROR(SEARCH("▲", A30)))</formula>
    </cfRule>
    <cfRule type="containsText" dxfId="68" priority="42" stopIfTrue="1" operator="containsText" text="▼">
      <formula>NOT(ISERROR(SEARCH("▼", A30)))</formula>
    </cfRule>
    <cfRule type="containsText" dxfId="67" priority="43" stopIfTrue="1" operator="containsText" text="■">
      <formula>NOT(ISERROR(SEARCH("■", A30)))</formula>
    </cfRule>
    <cfRule type="containsText" dxfId="66" priority="44" stopIfTrue="1" operator="containsText" text="◄">
      <formula>NOT(ISERROR(SEARCH("◄", A30)))</formula>
    </cfRule>
    <cfRule type="containsText" dxfId="65" priority="45" stopIfTrue="1" operator="containsText" text="►">
      <formula>NOT(ISERROR(SEARCH("►", A30)))</formula>
    </cfRule>
  </conditionalFormatting>
  <conditionalFormatting sqref="A31">
    <cfRule type="containsText" dxfId="64" priority="36" stopIfTrue="1" operator="containsText" text="▲">
      <formula>NOT(ISERROR(SEARCH("▲", A31)))</formula>
    </cfRule>
    <cfRule type="containsText" dxfId="63" priority="37" stopIfTrue="1" operator="containsText" text="▼">
      <formula>NOT(ISERROR(SEARCH("▼", A31)))</formula>
    </cfRule>
    <cfRule type="containsText" dxfId="62" priority="38" stopIfTrue="1" operator="containsText" text="■">
      <formula>NOT(ISERROR(SEARCH("■", A31)))</formula>
    </cfRule>
    <cfRule type="containsText" dxfId="61" priority="39" stopIfTrue="1" operator="containsText" text="◄">
      <formula>NOT(ISERROR(SEARCH("◄", A31)))</formula>
    </cfRule>
    <cfRule type="containsText" dxfId="60" priority="40" stopIfTrue="1" operator="containsText" text="►">
      <formula>NOT(ISERROR(SEARCH("►", A31)))</formula>
    </cfRule>
  </conditionalFormatting>
  <conditionalFormatting sqref="A32">
    <cfRule type="containsText" dxfId="59" priority="31" stopIfTrue="1" operator="containsText" text="▲">
      <formula>NOT(ISERROR(SEARCH("▲", A32)))</formula>
    </cfRule>
    <cfRule type="containsText" dxfId="58" priority="32" stopIfTrue="1" operator="containsText" text="▼">
      <formula>NOT(ISERROR(SEARCH("▼", A32)))</formula>
    </cfRule>
    <cfRule type="containsText" dxfId="57" priority="33" stopIfTrue="1" operator="containsText" text="■">
      <formula>NOT(ISERROR(SEARCH("■", A32)))</formula>
    </cfRule>
    <cfRule type="containsText" dxfId="56" priority="34" stopIfTrue="1" operator="containsText" text="◄">
      <formula>NOT(ISERROR(SEARCH("◄", A32)))</formula>
    </cfRule>
    <cfRule type="containsText" dxfId="55" priority="35" stopIfTrue="1" operator="containsText" text="►">
      <formula>NOT(ISERROR(SEARCH("►", A32)))</formula>
    </cfRule>
  </conditionalFormatting>
  <conditionalFormatting sqref="A33">
    <cfRule type="containsText" dxfId="54" priority="26" stopIfTrue="1" operator="containsText" text="▲">
      <formula>NOT(ISERROR(SEARCH("▲", A33)))</formula>
    </cfRule>
    <cfRule type="containsText" dxfId="53" priority="27" stopIfTrue="1" operator="containsText" text="▼">
      <formula>NOT(ISERROR(SEARCH("▼", A33)))</formula>
    </cfRule>
    <cfRule type="containsText" dxfId="52" priority="28" stopIfTrue="1" operator="containsText" text="■">
      <formula>NOT(ISERROR(SEARCH("■", A33)))</formula>
    </cfRule>
    <cfRule type="containsText" dxfId="51" priority="29" stopIfTrue="1" operator="containsText" text="◄">
      <formula>NOT(ISERROR(SEARCH("◄", A33)))</formula>
    </cfRule>
    <cfRule type="containsText" dxfId="50" priority="30" stopIfTrue="1" operator="containsText" text="►">
      <formula>NOT(ISERROR(SEARCH("►", A33)))</formula>
    </cfRule>
  </conditionalFormatting>
  <conditionalFormatting sqref="A34">
    <cfRule type="containsText" dxfId="49" priority="21" stopIfTrue="1" operator="containsText" text="▲">
      <formula>NOT(ISERROR(SEARCH("▲", A34)))</formula>
    </cfRule>
    <cfRule type="containsText" dxfId="48" priority="22" stopIfTrue="1" operator="containsText" text="▼">
      <formula>NOT(ISERROR(SEARCH("▼", A34)))</formula>
    </cfRule>
    <cfRule type="containsText" dxfId="47" priority="23" stopIfTrue="1" operator="containsText" text="■">
      <formula>NOT(ISERROR(SEARCH("■", A34)))</formula>
    </cfRule>
    <cfRule type="containsText" dxfId="46" priority="24" stopIfTrue="1" operator="containsText" text="◄">
      <formula>NOT(ISERROR(SEARCH("◄", A34)))</formula>
    </cfRule>
    <cfRule type="containsText" dxfId="45" priority="25" stopIfTrue="1" operator="containsText" text="►">
      <formula>NOT(ISERROR(SEARCH("►", A34)))</formula>
    </cfRule>
  </conditionalFormatting>
  <conditionalFormatting sqref="A35">
    <cfRule type="containsText" dxfId="44" priority="16" stopIfTrue="1" operator="containsText" text="▲">
      <formula>NOT(ISERROR(SEARCH("▲", A35)))</formula>
    </cfRule>
    <cfRule type="containsText" dxfId="43" priority="17" stopIfTrue="1" operator="containsText" text="▼">
      <formula>NOT(ISERROR(SEARCH("▼", A35)))</formula>
    </cfRule>
    <cfRule type="containsText" dxfId="42" priority="18" stopIfTrue="1" operator="containsText" text="■">
      <formula>NOT(ISERROR(SEARCH("■", A35)))</formula>
    </cfRule>
    <cfRule type="containsText" dxfId="41" priority="19" stopIfTrue="1" operator="containsText" text="◄">
      <formula>NOT(ISERROR(SEARCH("◄", A35)))</formula>
    </cfRule>
    <cfRule type="containsText" dxfId="40" priority="20" stopIfTrue="1" operator="containsText" text="►">
      <formula>NOT(ISERROR(SEARCH("►", A35)))</formula>
    </cfRule>
  </conditionalFormatting>
  <conditionalFormatting sqref="A36">
    <cfRule type="containsText" dxfId="39" priority="11" stopIfTrue="1" operator="containsText" text="▲">
      <formula>NOT(ISERROR(SEARCH("▲", A36)))</formula>
    </cfRule>
    <cfRule type="containsText" dxfId="38" priority="12" stopIfTrue="1" operator="containsText" text="▼">
      <formula>NOT(ISERROR(SEARCH("▼", A36)))</formula>
    </cfRule>
    <cfRule type="containsText" dxfId="37" priority="13" stopIfTrue="1" operator="containsText" text="■">
      <formula>NOT(ISERROR(SEARCH("■", A36)))</formula>
    </cfRule>
    <cfRule type="containsText" dxfId="36" priority="14" stopIfTrue="1" operator="containsText" text="◄">
      <formula>NOT(ISERROR(SEARCH("◄", A36)))</formula>
    </cfRule>
    <cfRule type="containsText" dxfId="35" priority="15" stopIfTrue="1" operator="containsText" text="►">
      <formula>NOT(ISERROR(SEARCH("►", A36)))</formula>
    </cfRule>
  </conditionalFormatting>
  <conditionalFormatting sqref="A37">
    <cfRule type="containsText" dxfId="34" priority="6" stopIfTrue="1" operator="containsText" text="▲">
      <formula>NOT(ISERROR(SEARCH("▲", A37)))</formula>
    </cfRule>
    <cfRule type="containsText" dxfId="33" priority="7" stopIfTrue="1" operator="containsText" text="▼">
      <formula>NOT(ISERROR(SEARCH("▼", A37)))</formula>
    </cfRule>
    <cfRule type="containsText" dxfId="32" priority="8" stopIfTrue="1" operator="containsText" text="■">
      <formula>NOT(ISERROR(SEARCH("■", A37)))</formula>
    </cfRule>
    <cfRule type="containsText" dxfId="31" priority="9" stopIfTrue="1" operator="containsText" text="◄">
      <formula>NOT(ISERROR(SEARCH("◄", A37)))</formula>
    </cfRule>
    <cfRule type="containsText" dxfId="30" priority="10" stopIfTrue="1" operator="containsText" text="►">
      <formula>NOT(ISERROR(SEARCH("►", A37)))</formula>
    </cfRule>
  </conditionalFormatting>
  <conditionalFormatting sqref="A38">
    <cfRule type="containsText" dxfId="29" priority="1" stopIfTrue="1" operator="containsText" text="▲">
      <formula>NOT(ISERROR(SEARCH("▲", A38)))</formula>
    </cfRule>
    <cfRule type="containsText" dxfId="28" priority="2" stopIfTrue="1" operator="containsText" text="▼">
      <formula>NOT(ISERROR(SEARCH("▼", A38)))</formula>
    </cfRule>
    <cfRule type="containsText" dxfId="27" priority="3" stopIfTrue="1" operator="containsText" text="■">
      <formula>NOT(ISERROR(SEARCH("■", A38)))</formula>
    </cfRule>
    <cfRule type="containsText" dxfId="26" priority="4" stopIfTrue="1" operator="containsText" text="◄">
      <formula>NOT(ISERROR(SEARCH("◄", A38)))</formula>
    </cfRule>
    <cfRule type="containsText" dxfId="25" priority="5" stopIfTrue="1" operator="containsText" text="►">
      <formula>NOT(ISERROR(SEARCH("►", A38)))</formula>
    </cfRule>
  </conditionalFormatting>
  <hyperlinks>
    <hyperlink ref="T29" r:id="rId1"/>
    <hyperlink ref="T25" r:id="rId2"/>
    <hyperlink ref="T28" r:id="rId3"/>
    <hyperlink ref="T30" display="VISUALIZAR"/>
    <hyperlink ref="T15" r:id="rId4"/>
    <hyperlink ref="T16" r:id="rId5"/>
    <hyperlink ref="T17" r:id="rId6"/>
    <hyperlink ref="T18" r:id="rId7"/>
    <hyperlink ref="T19" r:id="rId8"/>
    <hyperlink ref="T20" r:id="rId9"/>
    <hyperlink ref="T21" r:id="rId10"/>
    <hyperlink ref="T22" r:id="rId11"/>
    <hyperlink ref="T23" display="VISUALIZAR"/>
    <hyperlink ref="T24" r:id="rId12"/>
    <hyperlink ref="T6" display="VISUALIZAR"/>
    <hyperlink ref="T5" r:id="rId13"/>
    <hyperlink ref="T7" r:id="rId14"/>
    <hyperlink ref="T8" r:id="rId15"/>
    <hyperlink ref="T4" r:id="rId16"/>
    <hyperlink ref="T9" r:id="rId17"/>
    <hyperlink ref="T3" r:id="rId18"/>
    <hyperlink ref="T10" r:id="rId19"/>
    <hyperlink ref="T13" r:id="rId20"/>
    <hyperlink ref="T14" r:id="rId21"/>
    <hyperlink ref="T31" display="VISUALIZAR"/>
    <hyperlink ref="T32" display="VISUALIZAR"/>
    <hyperlink ref="T33" display="VISUALIZAR"/>
    <hyperlink ref="T34" display="VISUALIZAR"/>
    <hyperlink ref="T35" display="VISUALIZAR"/>
    <hyperlink ref="T36" display="VISUALIZAR"/>
    <hyperlink ref="T37" display="VISUALIZAR"/>
    <hyperlink ref="T38" display="VISUALIZAR"/>
    <hyperlink ref="T12" r:id="rId22"/>
    <hyperlink ref="T11" r:id="rId23"/>
    <hyperlink ref="T26" r:id="rId24"/>
  </hyperlinks>
  <pageMargins left="0.511811024" right="0.511811024" top="0.78740157499999996" bottom="0.78740157499999996" header="0.31496062000000002" footer="0.31496062000000002"/>
  <pageSetup paperSize="9" orientation="portrait" r:id="rId2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opLeftCell="A6" workbookViewId="0">
      <selection activeCell="E13" sqref="E13"/>
    </sheetView>
  </sheetViews>
  <sheetFormatPr defaultRowHeight="39.950000000000003" customHeight="1" x14ac:dyDescent="0.2"/>
  <cols>
    <col min="1" max="1" width="2.5703125" bestFit="1" customWidth="1"/>
    <col min="3" max="3" width="17.28515625" customWidth="1"/>
    <col min="4" max="4" width="18.85546875" customWidth="1"/>
    <col min="5" max="5" width="15" customWidth="1"/>
    <col min="6" max="6" width="15.28515625" customWidth="1"/>
    <col min="7" max="7" width="21" style="93" customWidth="1"/>
    <col min="8" max="8" width="28.140625" customWidth="1"/>
    <col min="9" max="9" width="13.28515625" bestFit="1" customWidth="1"/>
    <col min="10" max="10" width="14.28515625" bestFit="1" customWidth="1"/>
    <col min="11" max="11" width="15.42578125" customWidth="1"/>
    <col min="12" max="12" width="12" customWidth="1"/>
    <col min="16" max="16" width="16.140625" customWidth="1"/>
    <col min="17" max="17" width="21.7109375" customWidth="1"/>
    <col min="18" max="18" width="13.5703125" customWidth="1"/>
    <col min="20" max="20" width="11" customWidth="1"/>
    <col min="21" max="21" width="15.85546875" customWidth="1"/>
    <col min="22" max="22" width="18.85546875" customWidth="1"/>
    <col min="23" max="23" width="76.42578125" customWidth="1"/>
  </cols>
  <sheetData>
    <row r="1" spans="1:33" s="116" customFormat="1" ht="39.950000000000003" customHeight="1" x14ac:dyDescent="0.2">
      <c r="A1" s="116" t="s">
        <v>0</v>
      </c>
      <c r="B1" s="116" t="s">
        <v>1</v>
      </c>
      <c r="D1" s="116" t="s">
        <v>2</v>
      </c>
      <c r="E1" s="116" t="s">
        <v>3</v>
      </c>
      <c r="F1" s="116" t="s">
        <v>4</v>
      </c>
      <c r="G1" s="116" t="s">
        <v>5</v>
      </c>
      <c r="H1" s="116" t="s">
        <v>6</v>
      </c>
      <c r="I1" s="116" t="s">
        <v>1084</v>
      </c>
      <c r="J1" s="152" t="s">
        <v>1085</v>
      </c>
      <c r="K1" s="116" t="s">
        <v>1117</v>
      </c>
      <c r="L1" s="116" t="s">
        <v>8</v>
      </c>
      <c r="M1" s="116" t="s">
        <v>9</v>
      </c>
      <c r="N1" s="116" t="s">
        <v>10</v>
      </c>
      <c r="O1" s="116" t="s">
        <v>11</v>
      </c>
      <c r="P1" s="116" t="s">
        <v>12</v>
      </c>
      <c r="Q1" s="116" t="s">
        <v>13</v>
      </c>
      <c r="R1" s="116" t="s">
        <v>14</v>
      </c>
      <c r="S1" s="116" t="s">
        <v>15</v>
      </c>
      <c r="T1" s="116" t="s">
        <v>16</v>
      </c>
      <c r="U1" s="116" t="s">
        <v>17</v>
      </c>
      <c r="V1" s="116" t="s">
        <v>18</v>
      </c>
      <c r="W1" s="116" t="s">
        <v>19</v>
      </c>
    </row>
    <row r="2" spans="1:33" s="94" customFormat="1" ht="67.5" x14ac:dyDescent="0.2">
      <c r="A2" s="94" t="str">
        <f ca="1">IF((O2="X"),"■",IF(OR((O2&gt;=120),(O2="N/A")),"▲",IF(AND((O2&gt;=90),(O2&lt;120)),"►",IF(AND((O2&lt;90),(O2&gt;=0)),"◄",IF((O2&lt;0),"▼","")))))</f>
        <v>▼</v>
      </c>
      <c r="B2" s="94" t="s">
        <v>20</v>
      </c>
      <c r="C2" s="99" t="s">
        <v>1349</v>
      </c>
      <c r="D2" s="94" t="s">
        <v>278</v>
      </c>
      <c r="E2" s="94" t="s">
        <v>312</v>
      </c>
      <c r="F2" s="94" t="s">
        <v>105</v>
      </c>
      <c r="G2" s="123" t="s">
        <v>1124</v>
      </c>
      <c r="H2" s="99" t="s">
        <v>1353</v>
      </c>
      <c r="I2" s="95">
        <v>2090025.6</v>
      </c>
      <c r="J2" s="154">
        <v>319067.92</v>
      </c>
      <c r="K2" s="100">
        <f>I2-J2</f>
        <v>1770957.6800000002</v>
      </c>
      <c r="L2" s="94" t="s">
        <v>27</v>
      </c>
      <c r="M2" s="96">
        <v>41768</v>
      </c>
      <c r="N2" s="96">
        <v>42133</v>
      </c>
      <c r="O2" s="94">
        <f ca="1">IF((N2="INDETERMINADO"),"N/A",IF((L2="ENCERRADO"),"X",(N2-TODAY())))</f>
        <v>-86</v>
      </c>
      <c r="P2" s="97" t="s">
        <v>1125</v>
      </c>
      <c r="Q2" s="97" t="s">
        <v>1126</v>
      </c>
      <c r="R2" s="94" t="s">
        <v>30</v>
      </c>
      <c r="S2" s="94" t="s">
        <v>30</v>
      </c>
      <c r="T2" s="99" t="s">
        <v>1250</v>
      </c>
      <c r="U2" s="99" t="s">
        <v>33</v>
      </c>
      <c r="V2" s="98" t="s">
        <v>1095</v>
      </c>
    </row>
    <row r="3" spans="1:33" s="94" customFormat="1" ht="72" customHeight="1" x14ac:dyDescent="0.2">
      <c r="A3" s="94" t="str">
        <f ca="1">IF((O3="X"),"■",IF(OR((O3&gt;=120),(O3="N/A")),"▲",IF(AND((O3&gt;=90),(O3&lt;120)),"►",IF(AND((O3&lt;90),(O3&gt;=0)),"◄",IF((O3&lt;0),"▼","")))))</f>
        <v>▼</v>
      </c>
      <c r="B3" s="94" t="s">
        <v>20</v>
      </c>
      <c r="C3" s="94" t="s">
        <v>438</v>
      </c>
      <c r="D3" s="94" t="s">
        <v>22</v>
      </c>
      <c r="E3" s="94" t="s">
        <v>439</v>
      </c>
      <c r="F3" s="94" t="s">
        <v>440</v>
      </c>
      <c r="G3" s="123" t="s">
        <v>441</v>
      </c>
      <c r="H3" s="94" t="s">
        <v>442</v>
      </c>
      <c r="I3" s="95">
        <v>1455595.7</v>
      </c>
      <c r="J3" s="153"/>
      <c r="K3" s="100">
        <f>I3-J3</f>
        <v>1455595.7</v>
      </c>
      <c r="L3" s="94" t="s">
        <v>27</v>
      </c>
      <c r="M3" s="96">
        <v>41458</v>
      </c>
      <c r="N3" s="96">
        <v>42188</v>
      </c>
      <c r="O3" s="94">
        <f ca="1">IF((N3="INDETERMINADO"),"N/A",IF((L3="ENCERRADO"),"X",(N3-TODAY())))</f>
        <v>-31</v>
      </c>
      <c r="P3" s="99" t="s">
        <v>57</v>
      </c>
      <c r="Q3" s="99" t="s">
        <v>1094</v>
      </c>
      <c r="S3" s="99" t="s">
        <v>52</v>
      </c>
      <c r="U3" s="94" t="s">
        <v>30</v>
      </c>
      <c r="V3" s="98" t="s">
        <v>1095</v>
      </c>
    </row>
    <row r="4" spans="1:33" s="261" customFormat="1" ht="78" customHeight="1" x14ac:dyDescent="0.2">
      <c r="A4" s="176" t="str">
        <f ca="1">IF((O4="X"),"■",IF(OR((O4&gt;=120),(O4="N/A")),"▲",IF(AND((O4&gt;=90),(O4&lt;120)),"►",IF(AND((O4&lt;90),(O4&gt;=0)),"◄",IF((O4&lt;0),"▼","")))))</f>
        <v>▲</v>
      </c>
      <c r="B4" s="341" t="s">
        <v>20</v>
      </c>
      <c r="C4" s="341" t="s">
        <v>103</v>
      </c>
      <c r="D4" s="341" t="s">
        <v>22</v>
      </c>
      <c r="E4" s="341" t="s">
        <v>104</v>
      </c>
      <c r="F4" s="341" t="s">
        <v>105</v>
      </c>
      <c r="G4" s="178" t="s">
        <v>106</v>
      </c>
      <c r="H4" s="177" t="s">
        <v>1323</v>
      </c>
      <c r="I4" s="342">
        <v>723485.85</v>
      </c>
      <c r="J4" s="343"/>
      <c r="K4" s="291"/>
      <c r="L4" s="341" t="s">
        <v>27</v>
      </c>
      <c r="M4" s="344">
        <v>42189</v>
      </c>
      <c r="N4" s="344">
        <v>42467</v>
      </c>
      <c r="O4" s="341">
        <f ca="1">IF((N4="INDETERMINADO"),"N/A",IF((L4="ENCERRADO"),"X",(N4-TODAY())))</f>
        <v>248</v>
      </c>
      <c r="P4" s="177" t="s">
        <v>57</v>
      </c>
      <c r="Q4" s="177" t="s">
        <v>569</v>
      </c>
      <c r="R4" s="341" t="s">
        <v>30</v>
      </c>
      <c r="S4" s="177" t="s">
        <v>1451</v>
      </c>
      <c r="T4" s="341"/>
      <c r="U4" s="341" t="s">
        <v>30</v>
      </c>
      <c r="V4" s="179" t="s">
        <v>1095</v>
      </c>
      <c r="W4" s="177" t="s">
        <v>1452</v>
      </c>
      <c r="X4" s="345"/>
      <c r="Y4" s="345"/>
      <c r="Z4" s="345"/>
      <c r="AA4" s="345"/>
      <c r="AB4" s="346"/>
      <c r="AC4" s="346"/>
      <c r="AD4" s="346"/>
      <c r="AE4" s="346"/>
      <c r="AF4" s="346"/>
      <c r="AG4" s="346"/>
    </row>
    <row r="5" spans="1:33" s="94" customFormat="1" ht="71.25" customHeight="1" x14ac:dyDescent="0.2">
      <c r="A5" s="94" t="str">
        <f ca="1">IF((O5="X"),"■",IF(OR((O5&gt;=120),(O5="N/A")),"▲",IF(AND((O5&gt;=90),(O5&lt;120)),"►",IF(AND((O5&lt;90),(O5&gt;=0)),"◄",IF((O5&lt;0),"▼","")))))</f>
        <v>▲</v>
      </c>
      <c r="B5" s="94" t="s">
        <v>20</v>
      </c>
      <c r="C5" s="99" t="s">
        <v>1348</v>
      </c>
      <c r="D5" s="94" t="s">
        <v>278</v>
      </c>
      <c r="E5" s="94" t="s">
        <v>307</v>
      </c>
      <c r="F5" s="94" t="s">
        <v>105</v>
      </c>
      <c r="G5" s="123" t="s">
        <v>1123</v>
      </c>
      <c r="H5" s="99" t="s">
        <v>1353</v>
      </c>
      <c r="I5" s="95">
        <v>494010.52</v>
      </c>
      <c r="J5" s="262">
        <v>180164.47</v>
      </c>
      <c r="K5" s="100">
        <f>I5-J5</f>
        <v>313846.05000000005</v>
      </c>
      <c r="L5" s="94" t="s">
        <v>27</v>
      </c>
      <c r="M5" s="96">
        <v>42133</v>
      </c>
      <c r="N5" s="96">
        <v>42498</v>
      </c>
      <c r="O5" s="94">
        <f ca="1">IF((N5="INDETERMINADO"),"N/A",IF((L5="ENCERRADO"),"X",(N5-TODAY())))</f>
        <v>279</v>
      </c>
      <c r="P5" s="97" t="s">
        <v>1122</v>
      </c>
      <c r="Q5" s="97" t="s">
        <v>1121</v>
      </c>
      <c r="R5" s="94" t="s">
        <v>30</v>
      </c>
      <c r="S5" s="94" t="s">
        <v>30</v>
      </c>
      <c r="T5" s="99" t="s">
        <v>1250</v>
      </c>
      <c r="U5" s="97" t="s">
        <v>33</v>
      </c>
      <c r="V5" s="98" t="s">
        <v>1095</v>
      </c>
    </row>
    <row r="6" spans="1:33" s="94" customFormat="1" ht="78.75" customHeight="1" x14ac:dyDescent="0.2">
      <c r="A6" s="94" t="str">
        <f ca="1">IF((O6="X"),"■",IF(OR((O6&gt;=120),(O6="N/A")),"▲",IF(AND((O6&gt;=90),(O6&lt;120)),"►",IF(AND((O6&lt;90),(O6&gt;=0)),"◄",IF((O6&lt;0),"▼","")))))</f>
        <v>▲</v>
      </c>
      <c r="B6" s="94" t="s">
        <v>20</v>
      </c>
      <c r="C6" s="99" t="s">
        <v>1350</v>
      </c>
      <c r="D6" s="94" t="s">
        <v>278</v>
      </c>
      <c r="E6" s="94" t="s">
        <v>314</v>
      </c>
      <c r="F6" s="94" t="s">
        <v>105</v>
      </c>
      <c r="G6" s="123" t="s">
        <v>1127</v>
      </c>
      <c r="H6" s="94" t="s">
        <v>1353</v>
      </c>
      <c r="I6" s="95">
        <v>1774601.1</v>
      </c>
      <c r="J6" s="153"/>
      <c r="K6" s="100">
        <f>I6-J6</f>
        <v>1774601.1</v>
      </c>
      <c r="L6" s="94" t="s">
        <v>27</v>
      </c>
      <c r="M6" s="96">
        <v>42133</v>
      </c>
      <c r="N6" s="96">
        <v>42498</v>
      </c>
      <c r="O6" s="94">
        <f ca="1">IF((N6="INDETERMINADO"),"N/A",IF((L6="ENCERRADO"),"X",(N6-TODAY())))</f>
        <v>279</v>
      </c>
      <c r="P6" s="97" t="s">
        <v>1122</v>
      </c>
      <c r="Q6" s="97" t="s">
        <v>1128</v>
      </c>
      <c r="R6" s="94" t="s">
        <v>30</v>
      </c>
      <c r="S6" s="94" t="s">
        <v>30</v>
      </c>
      <c r="T6" s="99" t="s">
        <v>1250</v>
      </c>
      <c r="U6" s="94" t="s">
        <v>33</v>
      </c>
      <c r="V6" s="98" t="s">
        <v>1095</v>
      </c>
    </row>
    <row r="7" spans="1:33" s="94" customFormat="1" ht="69" customHeight="1" x14ac:dyDescent="0.2">
      <c r="A7" s="94" t="str">
        <f ca="1">IF((O7="X"),"■",IF(OR((O7&gt;=120),(O7="N/A")),"▲",IF(AND((O7&gt;=90),(O7&lt;120)),"►",IF(AND((O7&lt;90),(O7&gt;=0)),"◄",IF((O7&lt;0),"▼","")))))</f>
        <v>▲</v>
      </c>
      <c r="B7" s="94" t="s">
        <v>20</v>
      </c>
      <c r="C7" s="99" t="s">
        <v>1351</v>
      </c>
      <c r="D7" s="94" t="s">
        <v>278</v>
      </c>
      <c r="E7" s="94" t="s">
        <v>316</v>
      </c>
      <c r="F7" s="94" t="s">
        <v>105</v>
      </c>
      <c r="G7" s="123" t="s">
        <v>1129</v>
      </c>
      <c r="H7" s="94" t="s">
        <v>1353</v>
      </c>
      <c r="I7" s="95">
        <v>1568658.41</v>
      </c>
      <c r="J7" s="262">
        <v>295676.15000000002</v>
      </c>
      <c r="K7" s="100">
        <f>I7-J7</f>
        <v>1272982.2599999998</v>
      </c>
      <c r="L7" s="94" t="s">
        <v>27</v>
      </c>
      <c r="M7" s="96">
        <v>42133</v>
      </c>
      <c r="N7" s="96">
        <v>42498</v>
      </c>
      <c r="O7" s="94">
        <f ca="1">IF((N7="INDETERMINADO"),"N/A",IF((L7="ENCERRADO"),"X",(N7-TODAY())))</f>
        <v>279</v>
      </c>
      <c r="P7" s="97" t="s">
        <v>1125</v>
      </c>
      <c r="Q7" s="97" t="s">
        <v>1126</v>
      </c>
      <c r="R7" s="94" t="s">
        <v>30</v>
      </c>
      <c r="S7" s="94" t="s">
        <v>30</v>
      </c>
      <c r="T7" s="99" t="s">
        <v>1250</v>
      </c>
      <c r="U7" s="94" t="s">
        <v>33</v>
      </c>
      <c r="V7" s="98" t="s">
        <v>1095</v>
      </c>
      <c r="W7" s="99" t="s">
        <v>1450</v>
      </c>
    </row>
    <row r="8" spans="1:33" s="94" customFormat="1" ht="67.5" x14ac:dyDescent="0.2">
      <c r="A8" s="94" t="str">
        <f ca="1">IF((O8="X"),"■",IF(OR((O8&gt;=120),(O8="N/A")),"▲",IF(AND((O8&gt;=90),(O8&lt;120)),"►",IF(AND((O8&lt;90),(O8&gt;=0)),"◄",IF((O8&lt;0),"▼","")))))</f>
        <v>▲</v>
      </c>
      <c r="B8" s="94" t="s">
        <v>20</v>
      </c>
      <c r="C8" s="99" t="s">
        <v>1352</v>
      </c>
      <c r="D8" s="94" t="s">
        <v>278</v>
      </c>
      <c r="E8" s="94" t="s">
        <v>318</v>
      </c>
      <c r="F8" s="94" t="s">
        <v>105</v>
      </c>
      <c r="G8" s="123" t="s">
        <v>1289</v>
      </c>
      <c r="H8" s="94" t="s">
        <v>1353</v>
      </c>
      <c r="I8" s="95">
        <v>369880.15</v>
      </c>
      <c r="J8" s="263">
        <v>38960.589999999997</v>
      </c>
      <c r="K8" s="100">
        <f>I8-J8</f>
        <v>330919.56000000006</v>
      </c>
      <c r="L8" s="94" t="s">
        <v>27</v>
      </c>
      <c r="M8" s="96">
        <v>42133</v>
      </c>
      <c r="N8" s="96">
        <v>42498</v>
      </c>
      <c r="O8" s="94">
        <f ca="1">IF((N8="INDETERMINADO"),"N/A",IF((L8="ENCERRADO"),"X",(N8-TODAY())))</f>
        <v>279</v>
      </c>
      <c r="P8" s="97" t="s">
        <v>584</v>
      </c>
      <c r="Q8" s="99" t="s">
        <v>1130</v>
      </c>
      <c r="R8" s="94" t="s">
        <v>30</v>
      </c>
      <c r="S8" s="94" t="s">
        <v>30</v>
      </c>
      <c r="T8" s="99"/>
      <c r="U8" s="94" t="s">
        <v>33</v>
      </c>
      <c r="V8" s="98" t="s">
        <v>1095</v>
      </c>
      <c r="W8" s="99" t="s">
        <v>1449</v>
      </c>
    </row>
    <row r="9" spans="1:33" s="310" customFormat="1" ht="39.950000000000003" customHeight="1" x14ac:dyDescent="0.2">
      <c r="A9" s="314" t="str">
        <f ca="1">IF((O9="X"),"■",IF(OR((O9&gt;=120),(O9="N/A")),"▲",IF(AND((O9&gt;=90),(O9&lt;120)),"►",IF(AND((O9&lt;90),(O9&gt;=0)),"◄",IF((O9&lt;0),"▼","")))))</f>
        <v>▲</v>
      </c>
      <c r="B9" s="314" t="s">
        <v>20</v>
      </c>
      <c r="C9" s="314" t="s">
        <v>443</v>
      </c>
      <c r="D9" s="314" t="s">
        <v>22</v>
      </c>
      <c r="E9" s="314" t="s">
        <v>30</v>
      </c>
      <c r="F9" s="314" t="s">
        <v>440</v>
      </c>
      <c r="G9" s="304" t="s">
        <v>444</v>
      </c>
      <c r="H9" s="314" t="s">
        <v>445</v>
      </c>
      <c r="I9" s="327">
        <v>2729030</v>
      </c>
      <c r="J9" s="331">
        <v>689152.02</v>
      </c>
      <c r="K9" s="328">
        <f>I9-J9</f>
        <v>2039877.98</v>
      </c>
      <c r="L9" s="314" t="s">
        <v>27</v>
      </c>
      <c r="M9" s="329">
        <v>41409</v>
      </c>
      <c r="N9" s="305">
        <v>42505</v>
      </c>
      <c r="O9" s="314">
        <f ca="1">IF((N9="INDETERMINADO"),"N/A",IF((L9="ENCERRADO"),"X",(N9-TODAY())))</f>
        <v>286</v>
      </c>
      <c r="P9" s="303" t="s">
        <v>584</v>
      </c>
      <c r="Q9" s="303" t="s">
        <v>1380</v>
      </c>
      <c r="R9" s="303" t="s">
        <v>43</v>
      </c>
      <c r="S9" s="314"/>
      <c r="T9" s="303" t="s">
        <v>1398</v>
      </c>
      <c r="U9" s="303" t="s">
        <v>43</v>
      </c>
      <c r="V9" s="306" t="s">
        <v>1095</v>
      </c>
      <c r="W9" s="332" t="s">
        <v>1399</v>
      </c>
      <c r="X9" s="333"/>
      <c r="Y9" s="333"/>
      <c r="Z9" s="333"/>
      <c r="AA9" s="333"/>
      <c r="AB9" s="333"/>
      <c r="AC9" s="333"/>
      <c r="AD9" s="333"/>
      <c r="AE9" s="333"/>
      <c r="AF9" s="333"/>
      <c r="AG9" s="333"/>
    </row>
    <row r="10" spans="1:33" s="94" customFormat="1" ht="39.950000000000003" customHeight="1" x14ac:dyDescent="0.2">
      <c r="C10" s="99"/>
      <c r="D10" s="99"/>
      <c r="G10" s="123"/>
      <c r="I10" s="95"/>
      <c r="J10" s="153"/>
      <c r="K10" s="100"/>
      <c r="M10" s="96"/>
      <c r="N10" s="101"/>
      <c r="P10" s="99"/>
      <c r="Q10" s="99"/>
      <c r="V10" s="98"/>
    </row>
  </sheetData>
  <sortState ref="A2:AG9">
    <sortCondition ref="O2:O9"/>
  </sortState>
  <conditionalFormatting sqref="A2:A6">
    <cfRule type="containsText" dxfId="24" priority="26" stopIfTrue="1" operator="containsText" text="▲">
      <formula>NOT(ISERROR(SEARCH("▲", A2)))</formula>
    </cfRule>
    <cfRule type="containsText" dxfId="23" priority="27" stopIfTrue="1" operator="containsText" text="▼">
      <formula>NOT(ISERROR(SEARCH("▼", A2)))</formula>
    </cfRule>
    <cfRule type="containsText" dxfId="22" priority="28" stopIfTrue="1" operator="containsText" text="■">
      <formula>NOT(ISERROR(SEARCH("■", A2)))</formula>
    </cfRule>
    <cfRule type="containsText" dxfId="21" priority="29" stopIfTrue="1" operator="containsText" text="◄">
      <formula>NOT(ISERROR(SEARCH("◄", A2)))</formula>
    </cfRule>
    <cfRule type="containsText" dxfId="20" priority="30" stopIfTrue="1" operator="containsText" text="►">
      <formula>NOT(ISERROR(SEARCH("►", A2)))</formula>
    </cfRule>
  </conditionalFormatting>
  <conditionalFormatting sqref="A7:A8">
    <cfRule type="containsText" dxfId="19" priority="21" stopIfTrue="1" operator="containsText" text="▲">
      <formula>NOT(ISERROR(SEARCH("▲", A7)))</formula>
    </cfRule>
    <cfRule type="containsText" dxfId="18" priority="22" stopIfTrue="1" operator="containsText" text="▼">
      <formula>NOT(ISERROR(SEARCH("▼", A7)))</formula>
    </cfRule>
    <cfRule type="containsText" dxfId="17" priority="23" stopIfTrue="1" operator="containsText" text="■">
      <formula>NOT(ISERROR(SEARCH("■", A7)))</formula>
    </cfRule>
    <cfRule type="containsText" dxfId="16" priority="24" stopIfTrue="1" operator="containsText" text="◄">
      <formula>NOT(ISERROR(SEARCH("◄", A7)))</formula>
    </cfRule>
    <cfRule type="containsText" dxfId="15" priority="25" stopIfTrue="1" operator="containsText" text="►">
      <formula>NOT(ISERROR(SEARCH("►", A7)))</formula>
    </cfRule>
  </conditionalFormatting>
  <conditionalFormatting sqref="A9">
    <cfRule type="containsText" dxfId="14" priority="16" stopIfTrue="1" operator="containsText" text="▲">
      <formula>NOT(ISERROR(SEARCH("▲", A9)))</formula>
    </cfRule>
    <cfRule type="containsText" dxfId="13" priority="17" stopIfTrue="1" operator="containsText" text="▼">
      <formula>NOT(ISERROR(SEARCH("▼", A9)))</formula>
    </cfRule>
    <cfRule type="containsText" dxfId="12" priority="18" stopIfTrue="1" operator="containsText" text="■">
      <formula>NOT(ISERROR(SEARCH("■", A9)))</formula>
    </cfRule>
    <cfRule type="containsText" dxfId="11" priority="19" stopIfTrue="1" operator="containsText" text="◄">
      <formula>NOT(ISERROR(SEARCH("◄", A9)))</formula>
    </cfRule>
    <cfRule type="containsText" dxfId="10" priority="20" stopIfTrue="1" operator="containsText" text="►">
      <formula>NOT(ISERROR(SEARCH("►", A9)))</formula>
    </cfRule>
  </conditionalFormatting>
  <conditionalFormatting sqref="A10">
    <cfRule type="containsText" dxfId="9" priority="1" stopIfTrue="1" operator="containsText" text="▲">
      <formula>NOT(ISERROR(SEARCH("▲", A10)))</formula>
    </cfRule>
    <cfRule type="containsText" dxfId="8" priority="2" stopIfTrue="1" operator="containsText" text="▼">
      <formula>NOT(ISERROR(SEARCH("▼", A10)))</formula>
    </cfRule>
    <cfRule type="containsText" dxfId="7" priority="3" stopIfTrue="1" operator="containsText" text="■">
      <formula>NOT(ISERROR(SEARCH("■", A10)))</formula>
    </cfRule>
    <cfRule type="containsText" dxfId="6" priority="4" stopIfTrue="1" operator="containsText" text="◄">
      <formula>NOT(ISERROR(SEARCH("◄", A10)))</formula>
    </cfRule>
    <cfRule type="containsText" dxfId="5" priority="5" stopIfTrue="1" operator="containsText" text="►">
      <formula>NOT(ISERROR(SEARCH("►", A10)))</formula>
    </cfRule>
  </conditionalFormatting>
  <dataValidations count="6">
    <dataValidation type="list" errorStyle="warning" allowBlank="1" showErrorMessage="1" sqref="B9">
      <formula1>"CONTRATO,CESSÃO DE USO,COMODATO,CONVÊNIO,COOPERAÇÃO,COOPERAÇÃO INTERNACIONAL,NOTA DE EMPENHO,REGISTRO DE PREÇOS,"</formula1>
    </dataValidation>
    <dataValidation type="list" errorStyle="warning" allowBlank="1" showErrorMessage="1" sqref="U9">
      <formula1>"-,SIM,NÃO,"</formula1>
    </dataValidation>
    <dataValidation type="list" allowBlank="1" showErrorMessage="1" sqref="T9">
      <formula1>"-,A1,A2,A3,A4,A5,B1,B2,B3,B4,B5,C1,C2,C3,C4,C5,D1,D2,D3,D4,D5,E1,E2,E3,E4,E5,F1,F2,F3,F4,F5,G1,G2,G3,G4,G5,H1,H2,H3,H4,H5,I1,I2,I3,I4,I5,J1,J2,J3,J4,J5,"</formula1>
    </dataValidation>
    <dataValidation type="list" allowBlank="1" showErrorMessage="1" sqref="S9">
      <formula1>"-,EMERGENCIAL,1º ADITIVO,2º ADITIVO,3º ADITIVO,4º ADITIVO,5º ADITIVO,6º ADITIVO,7º ADITIVO,8º ADITIVO,9º ADITIVO,10º ADITIVO,11º ADITIVO,12º ADITIVO,13º ADITIVO,14º ADITIVO,15º ADITIVO,16º ADITIVO,17º ADITIVO,18º ADITIVO,19º ADITIVO,20º ADITIVO,"</formula1>
    </dataValidation>
    <dataValidation type="list" errorStyle="warning" allowBlank="1" showErrorMessage="1" sqref="R9">
      <formula1>"-,SIM,NÃO,LIMITADO,"</formula1>
    </dataValidation>
    <dataValidation type="list" errorStyle="warning" allowBlank="1" showErrorMessage="1" sqref="L9">
      <formula1>"Abertura,Em elaboração,Em análise,Em assinatura,Aguardando publicação,Em execução,Em aditamento,Em prorrogação,Paralisado,Suspenso,Prestação de Contas,Encerrado,"</formula1>
    </dataValidation>
  </dataValidations>
  <hyperlinks>
    <hyperlink ref="V5" r:id="rId1"/>
    <hyperlink ref="J5"/>
    <hyperlink ref="V2" r:id="rId2"/>
    <hyperlink ref="J2"/>
    <hyperlink ref="V6" r:id="rId3"/>
    <hyperlink ref="V7" r:id="rId4"/>
    <hyperlink ref="J7"/>
    <hyperlink ref="V8" r:id="rId5"/>
    <hyperlink ref="J8"/>
    <hyperlink ref="V4" r:id="rId6"/>
    <hyperlink ref="V9" r:id="rId7"/>
    <hyperlink ref="V3" r:id="rId8"/>
  </hyperlinks>
  <pageMargins left="0.511811024" right="0.511811024" top="0.78740157499999996" bottom="0.78740157499999996" header="0.31496062000000002" footer="0.31496062000000002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workbookViewId="0">
      <selection activeCell="A6" sqref="A6:XFD6"/>
    </sheetView>
  </sheetViews>
  <sheetFormatPr defaultRowHeight="12.75" x14ac:dyDescent="0.2"/>
  <cols>
    <col min="1" max="1" width="20.140625" customWidth="1"/>
    <col min="2" max="2" width="15.42578125" customWidth="1"/>
    <col min="3" max="3" width="22.42578125" customWidth="1"/>
    <col min="4" max="4" width="28.5703125" customWidth="1"/>
    <col min="5" max="5" width="17.42578125" customWidth="1"/>
    <col min="6" max="6" width="35.42578125" customWidth="1"/>
    <col min="7" max="7" width="28.28515625" customWidth="1"/>
    <col min="8" max="8" width="26.7109375" customWidth="1"/>
  </cols>
  <sheetData>
    <row r="1" spans="1:34" s="136" customFormat="1" x14ac:dyDescent="0.2">
      <c r="A1" s="136" t="s">
        <v>1</v>
      </c>
      <c r="B1" s="136" t="s">
        <v>1017</v>
      </c>
      <c r="C1" s="136" t="s">
        <v>5</v>
      </c>
      <c r="D1" s="136" t="s">
        <v>8</v>
      </c>
      <c r="E1" s="136" t="s">
        <v>16</v>
      </c>
    </row>
    <row r="3" spans="1:34" s="111" customFormat="1" ht="39.950000000000003" customHeight="1" x14ac:dyDescent="0.2">
      <c r="A3" s="286" t="s">
        <v>59</v>
      </c>
      <c r="B3" s="99" t="s">
        <v>1409</v>
      </c>
      <c r="C3" s="99" t="s">
        <v>364</v>
      </c>
      <c r="D3" s="99" t="s">
        <v>1410</v>
      </c>
      <c r="E3" s="99" t="s">
        <v>250</v>
      </c>
      <c r="F3" s="99"/>
      <c r="G3" s="99"/>
      <c r="H3" s="105"/>
      <c r="I3" s="105"/>
      <c r="J3" s="105"/>
      <c r="K3" s="103"/>
      <c r="L3" s="112"/>
      <c r="M3" s="112"/>
      <c r="N3" s="103"/>
      <c r="O3" s="99"/>
      <c r="P3" s="99"/>
      <c r="Q3" s="103"/>
      <c r="R3" s="103"/>
      <c r="S3" s="103"/>
      <c r="T3" s="103"/>
      <c r="U3" s="98"/>
      <c r="V3" s="107"/>
      <c r="W3" s="108"/>
      <c r="X3" s="109"/>
      <c r="Y3" s="109"/>
      <c r="Z3" s="109"/>
      <c r="AA3" s="109"/>
      <c r="AB3" s="109"/>
      <c r="AC3" s="110"/>
      <c r="AD3" s="110"/>
      <c r="AE3" s="110"/>
      <c r="AF3" s="110"/>
      <c r="AG3" s="110"/>
      <c r="AH3" s="110"/>
    </row>
    <row r="4" spans="1:34" s="310" customFormat="1" ht="39.950000000000003" customHeight="1" x14ac:dyDescent="0.2">
      <c r="A4" s="321" t="s">
        <v>1214</v>
      </c>
      <c r="B4" s="303" t="s">
        <v>1223</v>
      </c>
      <c r="C4" s="303" t="s">
        <v>1411</v>
      </c>
      <c r="D4" s="303" t="s">
        <v>1410</v>
      </c>
      <c r="E4" s="303" t="s">
        <v>250</v>
      </c>
      <c r="F4" s="303"/>
      <c r="G4" s="303"/>
      <c r="H4" s="322"/>
      <c r="I4" s="322"/>
      <c r="J4" s="322"/>
      <c r="K4" s="313"/>
      <c r="L4" s="312"/>
      <c r="M4" s="312"/>
      <c r="N4" s="313"/>
      <c r="O4" s="303"/>
      <c r="P4" s="303"/>
      <c r="Q4" s="313"/>
      <c r="R4" s="313"/>
      <c r="S4" s="313"/>
      <c r="T4" s="313"/>
      <c r="U4" s="306"/>
      <c r="V4" s="320"/>
      <c r="W4" s="323"/>
      <c r="X4" s="324"/>
      <c r="Y4" s="324"/>
      <c r="Z4" s="324"/>
      <c r="AA4" s="324"/>
      <c r="AB4" s="324"/>
      <c r="AC4" s="325"/>
      <c r="AD4" s="325"/>
      <c r="AE4" s="325"/>
      <c r="AF4" s="325"/>
      <c r="AG4" s="325"/>
      <c r="AH4" s="325"/>
    </row>
    <row r="5" spans="1:34" s="310" customFormat="1" ht="39.950000000000003" customHeight="1" x14ac:dyDescent="0.2">
      <c r="A5" s="326" t="s">
        <v>59</v>
      </c>
      <c r="B5" s="303" t="s">
        <v>1412</v>
      </c>
      <c r="C5" s="303" t="s">
        <v>1413</v>
      </c>
      <c r="D5" s="303" t="s">
        <v>1410</v>
      </c>
      <c r="E5" s="303" t="s">
        <v>250</v>
      </c>
      <c r="F5" s="303"/>
      <c r="G5" s="303"/>
      <c r="H5" s="322"/>
      <c r="I5" s="322"/>
      <c r="J5" s="322"/>
      <c r="K5" s="313"/>
      <c r="L5" s="312"/>
      <c r="M5" s="312"/>
      <c r="N5" s="313"/>
      <c r="O5" s="303"/>
      <c r="P5" s="303"/>
      <c r="Q5" s="313"/>
      <c r="R5" s="313"/>
      <c r="S5" s="313"/>
      <c r="T5" s="313"/>
      <c r="U5" s="306"/>
      <c r="V5" s="320"/>
      <c r="W5" s="323"/>
      <c r="X5" s="324"/>
      <c r="Y5" s="324"/>
      <c r="Z5" s="324"/>
      <c r="AA5" s="324"/>
      <c r="AB5" s="324"/>
      <c r="AC5" s="325"/>
      <c r="AD5" s="325"/>
      <c r="AE5" s="325"/>
      <c r="AF5" s="325"/>
      <c r="AG5" s="325"/>
      <c r="AH5" s="325"/>
    </row>
    <row r="6" spans="1:34" s="310" customFormat="1" ht="39.950000000000003" customHeight="1" x14ac:dyDescent="0.2">
      <c r="A6" s="321" t="s">
        <v>59</v>
      </c>
      <c r="B6" s="303" t="s">
        <v>1446</v>
      </c>
      <c r="C6" s="303" t="s">
        <v>1447</v>
      </c>
      <c r="D6" s="303" t="s">
        <v>1448</v>
      </c>
      <c r="E6" s="303" t="s">
        <v>1302</v>
      </c>
      <c r="F6" s="303"/>
      <c r="G6" s="303"/>
      <c r="H6" s="322"/>
      <c r="I6" s="322"/>
      <c r="J6" s="322"/>
      <c r="K6" s="313"/>
      <c r="L6" s="312"/>
      <c r="M6" s="312"/>
      <c r="N6" s="313"/>
      <c r="O6" s="303"/>
      <c r="P6" s="303"/>
      <c r="Q6" s="313"/>
      <c r="R6" s="313"/>
      <c r="S6" s="313"/>
      <c r="T6" s="313"/>
      <c r="U6" s="306"/>
      <c r="V6" s="320"/>
      <c r="W6" s="323"/>
      <c r="X6" s="324"/>
      <c r="Y6" s="324"/>
      <c r="Z6" s="324"/>
      <c r="AA6" s="324"/>
      <c r="AB6" s="324"/>
      <c r="AC6" s="325"/>
      <c r="AD6" s="325"/>
      <c r="AE6" s="325"/>
      <c r="AF6" s="325"/>
      <c r="AG6" s="325"/>
      <c r="AH6" s="325"/>
    </row>
    <row r="7" spans="1:34" s="111" customFormat="1" ht="47.25" customHeight="1" x14ac:dyDescent="0.2">
      <c r="A7" s="286" t="s">
        <v>59</v>
      </c>
      <c r="B7" s="99" t="s">
        <v>1414</v>
      </c>
      <c r="C7" s="99" t="s">
        <v>1415</v>
      </c>
      <c r="D7" s="99" t="s">
        <v>1416</v>
      </c>
      <c r="E7" s="99" t="s">
        <v>135</v>
      </c>
      <c r="F7" s="99"/>
      <c r="G7" s="99"/>
      <c r="H7" s="105"/>
      <c r="I7" s="105"/>
      <c r="J7" s="105"/>
      <c r="K7" s="103"/>
      <c r="L7" s="112"/>
      <c r="M7" s="112"/>
      <c r="N7" s="103"/>
      <c r="O7" s="99"/>
      <c r="P7" s="99"/>
      <c r="Q7" s="103"/>
      <c r="R7" s="103"/>
      <c r="S7" s="103"/>
      <c r="T7" s="103"/>
      <c r="U7" s="98"/>
      <c r="V7" s="107"/>
      <c r="W7" s="108"/>
      <c r="X7" s="109"/>
      <c r="Y7" s="109"/>
      <c r="Z7" s="109"/>
      <c r="AA7" s="109"/>
      <c r="AB7" s="109"/>
      <c r="AC7" s="110"/>
      <c r="AD7" s="110"/>
      <c r="AE7" s="110"/>
      <c r="AF7" s="110"/>
      <c r="AG7" s="110"/>
      <c r="AH7" s="110"/>
    </row>
    <row r="8" spans="1:34" s="111" customFormat="1" ht="47.25" customHeight="1" x14ac:dyDescent="0.2">
      <c r="A8" s="287" t="s">
        <v>1417</v>
      </c>
      <c r="B8" s="99" t="s">
        <v>1418</v>
      </c>
      <c r="C8" s="99" t="s">
        <v>1419</v>
      </c>
      <c r="D8" s="99" t="s">
        <v>1420</v>
      </c>
      <c r="E8" s="99" t="s">
        <v>135</v>
      </c>
      <c r="F8" s="99"/>
      <c r="G8" s="99"/>
      <c r="H8" s="105"/>
      <c r="I8" s="105"/>
      <c r="J8" s="105"/>
      <c r="K8" s="103"/>
      <c r="L8" s="112"/>
      <c r="M8" s="112"/>
      <c r="N8" s="103"/>
      <c r="O8" s="99"/>
      <c r="P8" s="99"/>
      <c r="Q8" s="103"/>
      <c r="R8" s="103"/>
      <c r="S8" s="103"/>
      <c r="T8" s="103"/>
      <c r="U8" s="98"/>
      <c r="V8" s="107"/>
      <c r="W8" s="108"/>
      <c r="X8" s="109"/>
      <c r="Y8" s="109"/>
      <c r="Z8" s="109"/>
      <c r="AA8" s="109"/>
      <c r="AB8" s="109"/>
      <c r="AC8" s="110"/>
      <c r="AD8" s="110"/>
      <c r="AE8" s="110"/>
      <c r="AF8" s="110"/>
      <c r="AG8" s="110"/>
      <c r="AH8" s="110"/>
    </row>
    <row r="9" spans="1:34" s="111" customFormat="1" ht="47.25" customHeight="1" x14ac:dyDescent="0.2">
      <c r="A9" s="287" t="s">
        <v>1417</v>
      </c>
      <c r="B9" s="99" t="s">
        <v>1437</v>
      </c>
      <c r="C9" s="99" t="s">
        <v>1438</v>
      </c>
      <c r="D9" s="99" t="s">
        <v>1439</v>
      </c>
      <c r="E9" s="99" t="s">
        <v>135</v>
      </c>
      <c r="F9" s="99"/>
      <c r="G9" s="99"/>
      <c r="H9" s="105"/>
      <c r="I9" s="105"/>
      <c r="J9" s="105"/>
      <c r="K9" s="103"/>
      <c r="L9" s="112"/>
      <c r="M9" s="112"/>
      <c r="N9" s="103"/>
      <c r="O9" s="99"/>
      <c r="P9" s="99"/>
      <c r="Q9" s="103"/>
      <c r="R9" s="103"/>
      <c r="S9" s="103"/>
      <c r="T9" s="103"/>
      <c r="U9" s="98"/>
      <c r="V9" s="107"/>
      <c r="W9" s="108"/>
      <c r="X9" s="109"/>
      <c r="Y9" s="109"/>
      <c r="Z9" s="109"/>
      <c r="AA9" s="109"/>
      <c r="AB9" s="109"/>
      <c r="AC9" s="110"/>
      <c r="AD9" s="110"/>
      <c r="AE9" s="110"/>
      <c r="AF9" s="110"/>
      <c r="AG9" s="110"/>
      <c r="AH9" s="110"/>
    </row>
  </sheetData>
  <dataValidations count="6">
    <dataValidation type="list" errorStyle="warning" allowBlank="1" showErrorMessage="1" sqref="A3:A9">
      <formula1>"CONTRATO,CESSÃO DE USO,COMODATO,CONVÊNIO,COOPERAÇÃO,COOPERAÇÃO INTERNACIONAL,NOTA DE EMPENHO,REGISTRO DE PREÇOS,"</formula1>
    </dataValidation>
    <dataValidation type="list" errorStyle="warning" allowBlank="1" showErrorMessage="1" sqref="T3:T9">
      <formula1>"-,SIM,NÃO,"</formula1>
    </dataValidation>
    <dataValidation type="list" allowBlank="1" showErrorMessage="1" sqref="S3:S9">
      <formula1>"-,A1,A2,A3,A4,A5,B1,B2,B3,B4,B5,C1,C2,C3,C4,C5,D1,D2,D3,D4,D5,E1,E2,E3,E4,E5,F1,F2,F3,F4,F5,G1,G2,G3,G4,G5,H1,H2,H3,H4,H5,I1,I2,I3,I4,I5,J1,J2,J3,J4,J5,"</formula1>
    </dataValidation>
    <dataValidation type="list" allowBlank="1" showErrorMessage="1" sqref="R3:R9">
      <formula1>"-,EMERGENCIAL,1º ADITIVO,2º ADITIVO,3º ADITIVO,4º ADITIVO,5º ADITIVO,6º ADITIVO,7º ADITIVO,8º ADITIVO,9º ADITIVO,10º ADITIVO,11º ADITIVO,12º ADITIVO,13º ADITIVO,14º ADITIVO,15º ADITIVO,16º ADITIVO,17º ADITIVO,18º ADITIVO,19º ADITIVO,20º ADITIVO,"</formula1>
    </dataValidation>
    <dataValidation type="list" errorStyle="warning" allowBlank="1" showErrorMessage="1" sqref="Q3:Q9">
      <formula1>"-,SIM,NÃO,LIMITADO,"</formula1>
    </dataValidation>
    <dataValidation type="list" errorStyle="warning" allowBlank="1" showErrorMessage="1" sqref="K3:K9">
      <formula1>"Abertura,Em elaboração,Em análise,Em assinatura,Aguardando publicação,Em execução,Em aditamento,Em prorrogação,Paralisado,Suspenso,Prestação de Contas,Encerrado,"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workbookViewId="0">
      <pane ySplit="2" topLeftCell="A45" activePane="bottomLeft" state="frozen"/>
      <selection pane="bottomLeft" activeCell="B33" sqref="B33"/>
    </sheetView>
  </sheetViews>
  <sheetFormatPr defaultColWidth="17.140625" defaultRowHeight="12.75" customHeight="1" x14ac:dyDescent="0.2"/>
  <cols>
    <col min="1" max="1" width="11.5703125" customWidth="1"/>
    <col min="2" max="2" width="12.85546875" customWidth="1"/>
    <col min="3" max="3" width="13.5703125" customWidth="1"/>
    <col min="4" max="4" width="13.42578125" customWidth="1"/>
    <col min="9" max="9" width="23.140625" customWidth="1"/>
    <col min="11" max="11" width="11.7109375" customWidth="1"/>
    <col min="12" max="12" width="9.42578125" customWidth="1"/>
  </cols>
  <sheetData>
    <row r="1" spans="1:25" ht="22.5" customHeight="1" x14ac:dyDescent="0.25">
      <c r="A1" s="384" t="s">
        <v>1016</v>
      </c>
      <c r="B1" s="385"/>
      <c r="C1" s="385"/>
      <c r="D1" s="385"/>
      <c r="E1" s="385"/>
      <c r="F1" s="385"/>
      <c r="G1" s="386"/>
      <c r="H1" s="386"/>
      <c r="I1" s="385"/>
      <c r="J1" s="385"/>
      <c r="K1" s="387"/>
      <c r="L1" s="32"/>
      <c r="M1" s="52"/>
    </row>
    <row r="2" spans="1:25" ht="27" x14ac:dyDescent="0.2">
      <c r="A2" s="69" t="s">
        <v>1017</v>
      </c>
      <c r="B2" s="69" t="s">
        <v>20</v>
      </c>
      <c r="C2" s="69" t="s">
        <v>4</v>
      </c>
      <c r="D2" s="69" t="s">
        <v>5</v>
      </c>
      <c r="E2" s="69" t="s">
        <v>6</v>
      </c>
      <c r="F2" s="68" t="s">
        <v>1018</v>
      </c>
      <c r="G2" s="68" t="s">
        <v>1019</v>
      </c>
      <c r="H2" s="68" t="s">
        <v>1020</v>
      </c>
      <c r="I2" s="69" t="s">
        <v>9</v>
      </c>
      <c r="J2" s="69" t="s">
        <v>10</v>
      </c>
      <c r="K2" s="69" t="s">
        <v>13</v>
      </c>
      <c r="L2" s="55"/>
      <c r="M2" s="62"/>
      <c r="N2" s="60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27" x14ac:dyDescent="0.2">
      <c r="A3" s="72" t="s">
        <v>21</v>
      </c>
      <c r="B3" s="72" t="s">
        <v>1021</v>
      </c>
      <c r="C3" s="72" t="s">
        <v>24</v>
      </c>
      <c r="D3" s="26" t="s">
        <v>90</v>
      </c>
      <c r="E3" s="31" t="s">
        <v>1022</v>
      </c>
      <c r="F3" s="9">
        <v>56004.23</v>
      </c>
      <c r="G3" s="9"/>
      <c r="H3" s="9"/>
      <c r="I3" s="49">
        <v>39282</v>
      </c>
      <c r="J3" s="49">
        <v>40908</v>
      </c>
      <c r="K3" s="66"/>
      <c r="L3" s="55"/>
      <c r="N3" s="59"/>
      <c r="O3" s="59"/>
      <c r="P3" s="59"/>
      <c r="Q3" s="59"/>
      <c r="R3" s="59"/>
      <c r="S3" s="59"/>
      <c r="T3" s="30"/>
      <c r="U3" s="30"/>
      <c r="V3" s="30"/>
      <c r="W3" s="30"/>
      <c r="X3" s="30"/>
      <c r="Y3" s="30"/>
    </row>
    <row r="4" spans="1:25" ht="36" x14ac:dyDescent="0.2">
      <c r="A4" s="72" t="s">
        <v>79</v>
      </c>
      <c r="B4" s="72" t="s">
        <v>80</v>
      </c>
      <c r="C4" s="72" t="s">
        <v>81</v>
      </c>
      <c r="D4" s="26" t="s">
        <v>82</v>
      </c>
      <c r="E4" s="31" t="s">
        <v>83</v>
      </c>
      <c r="F4" s="9"/>
      <c r="G4" s="9"/>
      <c r="H4" s="9"/>
      <c r="I4" s="49">
        <v>40680</v>
      </c>
      <c r="J4" s="49">
        <v>41776</v>
      </c>
      <c r="K4" s="66" t="s">
        <v>244</v>
      </c>
      <c r="L4" s="55"/>
      <c r="M4" s="42"/>
      <c r="N4" s="3"/>
      <c r="O4" s="59"/>
      <c r="P4" s="59"/>
      <c r="Q4" s="59"/>
      <c r="R4" s="59"/>
      <c r="S4" s="59"/>
      <c r="T4" s="30"/>
      <c r="U4" s="30"/>
      <c r="V4" s="30"/>
      <c r="W4" s="30"/>
      <c r="X4" s="30"/>
      <c r="Y4" s="30"/>
    </row>
    <row r="5" spans="1:25" ht="27" x14ac:dyDescent="0.2">
      <c r="A5" s="72" t="s">
        <v>91</v>
      </c>
      <c r="B5" s="72" t="s">
        <v>92</v>
      </c>
      <c r="C5" s="72" t="s">
        <v>93</v>
      </c>
      <c r="D5" s="26" t="s">
        <v>94</v>
      </c>
      <c r="E5" s="31" t="s">
        <v>95</v>
      </c>
      <c r="F5" s="9">
        <v>3403.83</v>
      </c>
      <c r="G5" s="9"/>
      <c r="H5" s="9"/>
      <c r="I5" s="49">
        <v>41424</v>
      </c>
      <c r="J5" s="49">
        <v>41788</v>
      </c>
      <c r="K5" s="66" t="s">
        <v>51</v>
      </c>
      <c r="L5" s="55"/>
      <c r="M5" s="42"/>
      <c r="N5" s="3"/>
      <c r="O5" s="59"/>
      <c r="P5" s="59"/>
      <c r="Q5" s="59"/>
      <c r="R5" s="59"/>
      <c r="S5" s="59"/>
      <c r="T5" s="30"/>
      <c r="U5" s="30"/>
      <c r="V5" s="30"/>
      <c r="W5" s="30"/>
      <c r="X5" s="30"/>
      <c r="Y5" s="30"/>
    </row>
    <row r="6" spans="1:25" ht="45" x14ac:dyDescent="0.2">
      <c r="A6" s="72" t="s">
        <v>143</v>
      </c>
      <c r="B6" s="72" t="s">
        <v>144</v>
      </c>
      <c r="C6" s="72" t="s">
        <v>145</v>
      </c>
      <c r="D6" s="26" t="s">
        <v>146</v>
      </c>
      <c r="E6" s="31" t="s">
        <v>147</v>
      </c>
      <c r="F6" s="9"/>
      <c r="G6" s="9"/>
      <c r="H6" s="9"/>
      <c r="I6" s="49">
        <v>41527</v>
      </c>
      <c r="J6" s="49">
        <v>41892</v>
      </c>
      <c r="K6" s="66" t="s">
        <v>29</v>
      </c>
      <c r="L6" s="55"/>
      <c r="M6" s="42"/>
      <c r="N6" s="3"/>
      <c r="O6" s="59"/>
      <c r="P6" s="59"/>
      <c r="Q6" s="59"/>
      <c r="R6" s="59"/>
      <c r="S6" s="59"/>
      <c r="T6" s="30"/>
      <c r="U6" s="30"/>
      <c r="V6" s="30"/>
      <c r="W6" s="30"/>
      <c r="X6" s="30"/>
      <c r="Y6" s="30"/>
    </row>
    <row r="7" spans="1:25" ht="36" x14ac:dyDescent="0.2">
      <c r="A7" s="72" t="s">
        <v>148</v>
      </c>
      <c r="B7" s="72" t="s">
        <v>149</v>
      </c>
      <c r="C7" s="72" t="s">
        <v>150</v>
      </c>
      <c r="D7" s="26" t="s">
        <v>151</v>
      </c>
      <c r="E7" s="31" t="s">
        <v>152</v>
      </c>
      <c r="F7" s="9">
        <v>3309.22</v>
      </c>
      <c r="G7" s="9">
        <v>483.48</v>
      </c>
      <c r="H7" s="9">
        <v>1363</v>
      </c>
      <c r="I7" s="49">
        <v>41180</v>
      </c>
      <c r="J7" s="49">
        <v>41910</v>
      </c>
      <c r="K7" s="66" t="s">
        <v>451</v>
      </c>
      <c r="L7" s="55"/>
      <c r="M7" s="42"/>
      <c r="N7" s="3"/>
      <c r="O7" s="59"/>
      <c r="P7" s="59"/>
      <c r="Q7" s="59"/>
      <c r="R7" s="59"/>
      <c r="S7" s="59"/>
      <c r="T7" s="30"/>
      <c r="U7" s="30"/>
      <c r="V7" s="30"/>
      <c r="W7" s="30"/>
      <c r="X7" s="30"/>
      <c r="Y7" s="30"/>
    </row>
    <row r="8" spans="1:25" ht="27" x14ac:dyDescent="0.2">
      <c r="A8" s="72" t="s">
        <v>154</v>
      </c>
      <c r="B8" s="72" t="s">
        <v>155</v>
      </c>
      <c r="C8" s="72" t="s">
        <v>156</v>
      </c>
      <c r="D8" s="26" t="s">
        <v>157</v>
      </c>
      <c r="E8" s="31" t="s">
        <v>158</v>
      </c>
      <c r="F8" s="9">
        <v>23481</v>
      </c>
      <c r="G8" s="9"/>
      <c r="H8" s="9">
        <v>20000</v>
      </c>
      <c r="I8" s="49">
        <v>41546</v>
      </c>
      <c r="J8" s="49">
        <v>41911</v>
      </c>
      <c r="K8" s="66" t="s">
        <v>172</v>
      </c>
      <c r="L8" s="55"/>
      <c r="M8" s="42"/>
      <c r="N8" s="3"/>
      <c r="O8" s="59"/>
      <c r="P8" s="59"/>
      <c r="Q8" s="59"/>
      <c r="R8" s="59"/>
      <c r="S8" s="59"/>
      <c r="T8" s="30"/>
      <c r="U8" s="30"/>
      <c r="V8" s="30"/>
      <c r="W8" s="30"/>
      <c r="X8" s="30"/>
      <c r="Y8" s="30"/>
    </row>
    <row r="9" spans="1:25" ht="27" x14ac:dyDescent="0.2">
      <c r="A9" s="72" t="s">
        <v>162</v>
      </c>
      <c r="B9" s="72" t="s">
        <v>168</v>
      </c>
      <c r="C9" s="72" t="s">
        <v>169</v>
      </c>
      <c r="D9" s="26" t="s">
        <v>170</v>
      </c>
      <c r="E9" s="31" t="s">
        <v>171</v>
      </c>
      <c r="F9" s="9">
        <v>16523.93</v>
      </c>
      <c r="G9" s="9"/>
      <c r="H9" s="9"/>
      <c r="I9" s="49">
        <v>41569</v>
      </c>
      <c r="J9" s="49">
        <v>41934</v>
      </c>
      <c r="K9" s="66" t="s">
        <v>96</v>
      </c>
      <c r="L9" s="55"/>
      <c r="M9" s="42"/>
      <c r="N9" s="3"/>
      <c r="O9" s="59"/>
      <c r="P9" s="59"/>
      <c r="Q9" s="59"/>
      <c r="R9" s="59"/>
      <c r="S9" s="59"/>
      <c r="T9" s="30"/>
      <c r="U9" s="30"/>
      <c r="V9" s="30"/>
      <c r="W9" s="30"/>
      <c r="X9" s="30"/>
      <c r="Y9" s="30"/>
    </row>
    <row r="10" spans="1:25" ht="54" x14ac:dyDescent="0.2">
      <c r="A10" s="72" t="s">
        <v>143</v>
      </c>
      <c r="B10" s="72" t="s">
        <v>1023</v>
      </c>
      <c r="C10" s="72" t="s">
        <v>180</v>
      </c>
      <c r="D10" s="26" t="s">
        <v>181</v>
      </c>
      <c r="E10" s="31" t="s">
        <v>182</v>
      </c>
      <c r="F10" s="9">
        <v>3459</v>
      </c>
      <c r="G10" s="9"/>
      <c r="H10" s="9"/>
      <c r="I10" s="49">
        <v>41576</v>
      </c>
      <c r="J10" s="49">
        <v>41941</v>
      </c>
      <c r="K10" s="66" t="s">
        <v>29</v>
      </c>
      <c r="L10" s="55"/>
      <c r="M10" s="42"/>
      <c r="N10" s="3"/>
      <c r="O10" s="59"/>
      <c r="P10" s="59"/>
      <c r="Q10" s="59"/>
      <c r="R10" s="59"/>
      <c r="S10" s="59"/>
      <c r="T10" s="30"/>
      <c r="U10" s="30"/>
      <c r="V10" s="30"/>
      <c r="W10" s="30"/>
      <c r="X10" s="30"/>
      <c r="Y10" s="30"/>
    </row>
    <row r="11" spans="1:25" ht="36" x14ac:dyDescent="0.2">
      <c r="A11" s="72" t="s">
        <v>192</v>
      </c>
      <c r="B11" s="72" t="s">
        <v>193</v>
      </c>
      <c r="C11" s="72" t="s">
        <v>194</v>
      </c>
      <c r="D11" s="26" t="s">
        <v>195</v>
      </c>
      <c r="E11" s="31" t="s">
        <v>196</v>
      </c>
      <c r="F11" s="9">
        <v>4098.5600000000004</v>
      </c>
      <c r="G11" s="9">
        <v>1770.94</v>
      </c>
      <c r="H11" s="9"/>
      <c r="I11" s="49">
        <v>40116</v>
      </c>
      <c r="J11" s="49">
        <v>41955</v>
      </c>
      <c r="K11" s="66" t="s">
        <v>51</v>
      </c>
      <c r="L11" s="55"/>
      <c r="M11" s="42"/>
      <c r="N11" s="3"/>
      <c r="O11" s="59"/>
      <c r="P11" s="59"/>
      <c r="Q11" s="59"/>
      <c r="R11" s="59"/>
      <c r="S11" s="59"/>
      <c r="T11" s="30"/>
      <c r="U11" s="30"/>
      <c r="V11" s="30"/>
      <c r="W11" s="30"/>
      <c r="X11" s="30"/>
      <c r="Y11" s="30"/>
    </row>
    <row r="12" spans="1:25" ht="18" x14ac:dyDescent="0.2">
      <c r="A12" s="72" t="s">
        <v>198</v>
      </c>
      <c r="B12" s="12" t="s">
        <v>199</v>
      </c>
      <c r="C12" s="72" t="s">
        <v>200</v>
      </c>
      <c r="D12" s="26" t="s">
        <v>201</v>
      </c>
      <c r="E12" s="31" t="s">
        <v>202</v>
      </c>
      <c r="F12" s="9"/>
      <c r="G12" s="9"/>
      <c r="H12" s="9"/>
      <c r="I12" s="49">
        <v>41781</v>
      </c>
      <c r="J12" s="49">
        <v>41965</v>
      </c>
      <c r="K12" s="66" t="s">
        <v>58</v>
      </c>
      <c r="L12" s="55"/>
      <c r="M12" s="42"/>
      <c r="N12" s="3"/>
      <c r="O12" s="59"/>
      <c r="P12" s="59"/>
      <c r="Q12" s="59"/>
      <c r="R12" s="59"/>
      <c r="S12" s="59"/>
      <c r="T12" s="30"/>
      <c r="U12" s="30"/>
      <c r="V12" s="30"/>
      <c r="W12" s="30"/>
      <c r="X12" s="30"/>
      <c r="Y12" s="30"/>
    </row>
    <row r="13" spans="1:25" ht="36" x14ac:dyDescent="0.2">
      <c r="A13" s="38" t="s">
        <v>421</v>
      </c>
      <c r="B13" s="38" t="s">
        <v>422</v>
      </c>
      <c r="C13" s="38" t="s">
        <v>423</v>
      </c>
      <c r="D13" s="53" t="s">
        <v>424</v>
      </c>
      <c r="E13" s="71" t="s">
        <v>425</v>
      </c>
      <c r="F13" s="56">
        <v>7020.25</v>
      </c>
      <c r="G13" s="56"/>
      <c r="H13" s="56"/>
      <c r="I13" s="70">
        <v>41609</v>
      </c>
      <c r="J13" s="70">
        <v>41973</v>
      </c>
      <c r="K13" s="65" t="s">
        <v>1024</v>
      </c>
      <c r="L13" s="55"/>
      <c r="M13" s="10"/>
      <c r="N13" s="4"/>
      <c r="O13" s="63"/>
      <c r="P13" s="63"/>
      <c r="Q13" s="63"/>
      <c r="R13" s="63"/>
      <c r="S13" s="63"/>
      <c r="T13" s="18"/>
      <c r="U13" s="18"/>
      <c r="V13" s="18"/>
      <c r="W13" s="18"/>
      <c r="X13" s="18"/>
      <c r="Y13" s="18"/>
    </row>
    <row r="14" spans="1:25" ht="45" x14ac:dyDescent="0.2">
      <c r="A14" s="72" t="s">
        <v>217</v>
      </c>
      <c r="B14" s="72" t="s">
        <v>218</v>
      </c>
      <c r="C14" s="72" t="s">
        <v>219</v>
      </c>
      <c r="D14" s="26" t="s">
        <v>220</v>
      </c>
      <c r="E14" s="31" t="s">
        <v>221</v>
      </c>
      <c r="F14" s="9">
        <v>26350.720000000001</v>
      </c>
      <c r="G14" s="9">
        <v>8500.2800000000007</v>
      </c>
      <c r="H14" s="9"/>
      <c r="I14" s="49">
        <v>41618</v>
      </c>
      <c r="J14" s="49">
        <v>41983</v>
      </c>
      <c r="K14" s="66" t="s">
        <v>51</v>
      </c>
      <c r="L14" s="55"/>
      <c r="M14" s="42"/>
      <c r="N14" s="3"/>
      <c r="O14" s="59"/>
      <c r="P14" s="59"/>
      <c r="Q14" s="59"/>
      <c r="R14" s="59"/>
      <c r="S14" s="59"/>
      <c r="T14" s="30"/>
      <c r="U14" s="30"/>
      <c r="V14" s="30"/>
      <c r="W14" s="30"/>
      <c r="X14" s="30"/>
      <c r="Y14" s="30"/>
    </row>
    <row r="15" spans="1:25" ht="36" x14ac:dyDescent="0.2">
      <c r="A15" s="72" t="s">
        <v>228</v>
      </c>
      <c r="B15" s="72" t="s">
        <v>229</v>
      </c>
      <c r="C15" s="72" t="s">
        <v>230</v>
      </c>
      <c r="D15" s="26" t="s">
        <v>231</v>
      </c>
      <c r="E15" s="31" t="s">
        <v>232</v>
      </c>
      <c r="F15" s="9">
        <v>12942.8</v>
      </c>
      <c r="G15" s="9"/>
      <c r="H15" s="9"/>
      <c r="I15" s="49">
        <v>41637</v>
      </c>
      <c r="J15" s="49">
        <v>42002</v>
      </c>
      <c r="K15" s="66" t="s">
        <v>96</v>
      </c>
      <c r="L15" s="55"/>
      <c r="M15" s="42"/>
      <c r="N15" s="3"/>
      <c r="O15" s="59"/>
      <c r="P15" s="59"/>
      <c r="Q15" s="59"/>
      <c r="R15" s="59"/>
      <c r="S15" s="59"/>
      <c r="T15" s="30"/>
      <c r="U15" s="30"/>
      <c r="V15" s="30"/>
      <c r="W15" s="30"/>
      <c r="X15" s="30"/>
      <c r="Y15" s="30"/>
    </row>
    <row r="16" spans="1:25" ht="27" x14ac:dyDescent="0.2">
      <c r="A16" s="72" t="s">
        <v>239</v>
      </c>
      <c r="B16" s="72" t="s">
        <v>240</v>
      </c>
      <c r="C16" s="72" t="s">
        <v>241</v>
      </c>
      <c r="D16" s="26" t="s">
        <v>242</v>
      </c>
      <c r="E16" s="31" t="s">
        <v>243</v>
      </c>
      <c r="F16" s="9"/>
      <c r="G16" s="9"/>
      <c r="H16" s="9"/>
      <c r="I16" s="49">
        <v>40907</v>
      </c>
      <c r="J16" s="49">
        <v>42003</v>
      </c>
      <c r="K16" s="66" t="s">
        <v>102</v>
      </c>
      <c r="L16" s="55"/>
      <c r="M16" s="42"/>
      <c r="N16" s="3"/>
      <c r="O16" s="59"/>
      <c r="P16" s="59"/>
      <c r="Q16" s="59"/>
      <c r="R16" s="59"/>
      <c r="S16" s="59"/>
      <c r="T16" s="30"/>
      <c r="U16" s="30"/>
      <c r="V16" s="30"/>
      <c r="W16" s="30"/>
      <c r="X16" s="30"/>
      <c r="Y16" s="30"/>
    </row>
    <row r="17" spans="1:25" ht="36" x14ac:dyDescent="0.2">
      <c r="A17" s="72" t="s">
        <v>430</v>
      </c>
      <c r="B17" s="72" t="s">
        <v>431</v>
      </c>
      <c r="C17" s="72" t="s">
        <v>432</v>
      </c>
      <c r="D17" s="26" t="s">
        <v>433</v>
      </c>
      <c r="E17" s="31" t="s">
        <v>434</v>
      </c>
      <c r="F17" s="9">
        <v>322932.58</v>
      </c>
      <c r="G17" s="9"/>
      <c r="H17" s="9">
        <v>110000</v>
      </c>
      <c r="I17" s="49">
        <v>41641</v>
      </c>
      <c r="J17" s="49">
        <v>42006</v>
      </c>
      <c r="K17" s="66" t="s">
        <v>310</v>
      </c>
      <c r="L17" s="55"/>
      <c r="M17" s="42"/>
      <c r="N17" s="8"/>
      <c r="O17" s="7"/>
      <c r="P17" s="7"/>
      <c r="Q17" s="7"/>
      <c r="R17" s="7"/>
      <c r="S17" s="7"/>
      <c r="T17" s="30"/>
      <c r="U17" s="30"/>
      <c r="V17" s="30"/>
      <c r="W17" s="30"/>
      <c r="X17" s="30"/>
      <c r="Y17" s="30"/>
    </row>
    <row r="18" spans="1:25" ht="27" x14ac:dyDescent="0.2">
      <c r="A18" s="39" t="s">
        <v>272</v>
      </c>
      <c r="B18" s="72" t="s">
        <v>273</v>
      </c>
      <c r="C18" s="72" t="s">
        <v>274</v>
      </c>
      <c r="D18" s="26" t="s">
        <v>275</v>
      </c>
      <c r="E18" s="31" t="s">
        <v>276</v>
      </c>
      <c r="F18" s="9">
        <v>68833.03</v>
      </c>
      <c r="G18" s="9">
        <v>27956.799999999999</v>
      </c>
      <c r="H18" s="9">
        <v>8000</v>
      </c>
      <c r="I18" s="49">
        <v>40207</v>
      </c>
      <c r="J18" s="49">
        <v>42033</v>
      </c>
      <c r="K18" s="66" t="s">
        <v>51</v>
      </c>
      <c r="L18" s="55"/>
      <c r="M18" s="42"/>
      <c r="N18" s="3"/>
      <c r="O18" s="59"/>
      <c r="P18" s="59"/>
      <c r="Q18" s="59"/>
      <c r="R18" s="59"/>
      <c r="S18" s="59"/>
      <c r="T18" s="30"/>
      <c r="U18" s="30"/>
      <c r="V18" s="30"/>
      <c r="W18" s="30"/>
      <c r="X18" s="30"/>
      <c r="Y18" s="30"/>
    </row>
    <row r="19" spans="1:25" ht="27" x14ac:dyDescent="0.2">
      <c r="A19" s="72" t="s">
        <v>277</v>
      </c>
      <c r="B19" s="72" t="s">
        <v>279</v>
      </c>
      <c r="C19" s="72" t="s">
        <v>1025</v>
      </c>
      <c r="D19" s="26" t="s">
        <v>281</v>
      </c>
      <c r="E19" s="31" t="s">
        <v>282</v>
      </c>
      <c r="F19" s="9">
        <v>99079.35</v>
      </c>
      <c r="G19" s="9"/>
      <c r="H19" s="9"/>
      <c r="I19" s="49">
        <v>41677</v>
      </c>
      <c r="J19" s="49">
        <v>42042</v>
      </c>
      <c r="K19" s="66" t="s">
        <v>142</v>
      </c>
      <c r="L19" s="55"/>
      <c r="M19" s="42"/>
      <c r="N19" s="3"/>
      <c r="O19" s="59"/>
      <c r="P19" s="59"/>
      <c r="Q19" s="59"/>
      <c r="R19" s="59"/>
      <c r="S19" s="59"/>
      <c r="T19" s="30"/>
      <c r="U19" s="30"/>
      <c r="V19" s="30"/>
      <c r="W19" s="30"/>
      <c r="X19" s="30"/>
      <c r="Y19" s="30"/>
    </row>
    <row r="20" spans="1:25" ht="27" x14ac:dyDescent="0.2">
      <c r="A20" s="72" t="s">
        <v>295</v>
      </c>
      <c r="B20" s="72" t="s">
        <v>296</v>
      </c>
      <c r="C20" s="72" t="s">
        <v>118</v>
      </c>
      <c r="D20" s="26" t="s">
        <v>297</v>
      </c>
      <c r="E20" s="31" t="s">
        <v>298</v>
      </c>
      <c r="F20" s="9">
        <v>994.24</v>
      </c>
      <c r="G20" s="9"/>
      <c r="H20" s="9">
        <v>40</v>
      </c>
      <c r="I20" s="49">
        <v>41400</v>
      </c>
      <c r="J20" s="49">
        <v>42132</v>
      </c>
      <c r="K20" s="66" t="s">
        <v>166</v>
      </c>
      <c r="L20" s="55"/>
      <c r="M20" s="42"/>
      <c r="N20" s="3"/>
      <c r="O20" s="59"/>
      <c r="P20" s="59"/>
      <c r="Q20" s="59"/>
      <c r="R20" s="59"/>
      <c r="S20" s="59"/>
      <c r="T20" s="30"/>
      <c r="U20" s="30"/>
      <c r="V20" s="30"/>
      <c r="W20" s="30"/>
      <c r="X20" s="30"/>
      <c r="Y20" s="30"/>
    </row>
    <row r="21" spans="1:25" ht="36" x14ac:dyDescent="0.2">
      <c r="A21" s="72" t="s">
        <v>320</v>
      </c>
      <c r="B21" s="72" t="s">
        <v>321</v>
      </c>
      <c r="C21" s="72" t="s">
        <v>118</v>
      </c>
      <c r="D21" s="26" t="s">
        <v>322</v>
      </c>
      <c r="E21" s="31" t="s">
        <v>323</v>
      </c>
      <c r="F21" s="9">
        <v>675576.9</v>
      </c>
      <c r="G21" s="9"/>
      <c r="H21" s="9"/>
      <c r="I21" s="49">
        <v>41768</v>
      </c>
      <c r="J21" s="49">
        <v>42133</v>
      </c>
      <c r="K21" s="66"/>
      <c r="L21" s="55"/>
      <c r="M21" s="42"/>
      <c r="N21" s="8"/>
      <c r="O21" s="7"/>
      <c r="P21" s="7"/>
      <c r="Q21" s="7"/>
      <c r="R21" s="7"/>
      <c r="S21" s="7"/>
      <c r="T21" s="30"/>
      <c r="U21" s="30"/>
      <c r="V21" s="30"/>
      <c r="W21" s="30"/>
      <c r="X21" s="30"/>
      <c r="Y21" s="30"/>
    </row>
    <row r="22" spans="1:25" ht="18" x14ac:dyDescent="0.2">
      <c r="A22" s="12" t="s">
        <v>324</v>
      </c>
      <c r="B22" s="12" t="s">
        <v>325</v>
      </c>
      <c r="C22" s="12" t="s">
        <v>326</v>
      </c>
      <c r="D22" s="74" t="s">
        <v>327</v>
      </c>
      <c r="E22" s="74" t="s">
        <v>1026</v>
      </c>
      <c r="F22" s="67">
        <v>29520</v>
      </c>
      <c r="G22" s="67"/>
      <c r="H22" s="67"/>
      <c r="I22" s="51">
        <v>41771</v>
      </c>
      <c r="J22" s="51">
        <v>42135</v>
      </c>
      <c r="K22" s="61" t="s">
        <v>203</v>
      </c>
      <c r="L22" s="55"/>
      <c r="M22" s="42"/>
      <c r="N22" s="8"/>
      <c r="O22" s="7"/>
      <c r="P22" s="7"/>
      <c r="Q22" s="7"/>
      <c r="R22" s="7"/>
      <c r="S22" s="7"/>
      <c r="T22" s="30"/>
      <c r="U22" s="30"/>
      <c r="V22" s="30"/>
      <c r="W22" s="30"/>
      <c r="X22" s="30"/>
      <c r="Y22" s="30"/>
    </row>
    <row r="23" spans="1:25" ht="18" x14ac:dyDescent="0.2">
      <c r="A23" s="72" t="s">
        <v>329</v>
      </c>
      <c r="B23" s="72" t="s">
        <v>1027</v>
      </c>
      <c r="C23" s="72" t="s">
        <v>302</v>
      </c>
      <c r="D23" s="26" t="s">
        <v>1028</v>
      </c>
      <c r="E23" s="31" t="s">
        <v>332</v>
      </c>
      <c r="F23" s="9">
        <v>128224.53</v>
      </c>
      <c r="G23" s="1"/>
      <c r="H23" s="9">
        <v>160000</v>
      </c>
      <c r="I23" s="49">
        <v>41423</v>
      </c>
      <c r="J23" s="49">
        <v>42153</v>
      </c>
      <c r="K23" s="66" t="s">
        <v>172</v>
      </c>
      <c r="L23" s="55"/>
      <c r="M23" s="42"/>
      <c r="N23" s="8"/>
      <c r="O23" s="7"/>
      <c r="P23" s="7"/>
      <c r="Q23" s="7"/>
      <c r="R23" s="7"/>
      <c r="S23" s="7"/>
      <c r="T23" s="30"/>
      <c r="U23" s="30"/>
      <c r="V23" s="30"/>
      <c r="W23" s="30"/>
      <c r="X23" s="30"/>
      <c r="Y23" s="30"/>
    </row>
    <row r="24" spans="1:25" ht="18" x14ac:dyDescent="0.2">
      <c r="A24" s="72" t="s">
        <v>333</v>
      </c>
      <c r="B24" s="72" t="s">
        <v>334</v>
      </c>
      <c r="C24" s="72" t="s">
        <v>335</v>
      </c>
      <c r="D24" s="26" t="s">
        <v>336</v>
      </c>
      <c r="E24" s="31" t="s">
        <v>337</v>
      </c>
      <c r="F24" s="9">
        <v>281567.40000000002</v>
      </c>
      <c r="G24" s="9"/>
      <c r="H24" s="9"/>
      <c r="I24" s="49">
        <v>41424</v>
      </c>
      <c r="J24" s="49">
        <v>42154</v>
      </c>
      <c r="K24" s="66" t="s">
        <v>211</v>
      </c>
      <c r="L24" s="55"/>
      <c r="M24" s="42"/>
      <c r="N24" s="3"/>
      <c r="O24" s="59"/>
      <c r="P24" s="59"/>
      <c r="Q24" s="59"/>
      <c r="R24" s="59"/>
      <c r="S24" s="59"/>
      <c r="T24" s="30"/>
      <c r="U24" s="30"/>
      <c r="V24" s="30"/>
      <c r="W24" s="30"/>
      <c r="X24" s="30"/>
      <c r="Y24" s="30"/>
    </row>
    <row r="25" spans="1:25" ht="27" x14ac:dyDescent="0.2">
      <c r="A25" s="72" t="s">
        <v>342</v>
      </c>
      <c r="B25" s="72" t="s">
        <v>343</v>
      </c>
      <c r="C25" s="72" t="s">
        <v>344</v>
      </c>
      <c r="D25" s="26" t="s">
        <v>345</v>
      </c>
      <c r="E25" s="31" t="s">
        <v>346</v>
      </c>
      <c r="F25" s="9">
        <v>2343375.7400000002</v>
      </c>
      <c r="G25" s="9">
        <v>265442.24</v>
      </c>
      <c r="H25" s="9">
        <v>646480</v>
      </c>
      <c r="I25" s="49">
        <v>41425</v>
      </c>
      <c r="J25" s="49">
        <v>42155</v>
      </c>
      <c r="K25" s="66" t="s">
        <v>216</v>
      </c>
      <c r="L25" s="55"/>
      <c r="M25" s="42"/>
      <c r="N25" s="3"/>
      <c r="O25" s="59"/>
      <c r="P25" s="59"/>
      <c r="Q25" s="59"/>
      <c r="R25" s="59"/>
      <c r="S25" s="59"/>
      <c r="T25" s="30"/>
      <c r="U25" s="30"/>
      <c r="V25" s="30"/>
      <c r="W25" s="30"/>
      <c r="X25" s="30"/>
      <c r="Y25" s="30"/>
    </row>
    <row r="26" spans="1:25" ht="36" x14ac:dyDescent="0.2">
      <c r="A26" s="72" t="s">
        <v>347</v>
      </c>
      <c r="B26" s="72" t="s">
        <v>348</v>
      </c>
      <c r="C26" s="72" t="s">
        <v>349</v>
      </c>
      <c r="D26" s="26" t="s">
        <v>350</v>
      </c>
      <c r="E26" s="31" t="s">
        <v>351</v>
      </c>
      <c r="F26" s="9">
        <v>778807.8</v>
      </c>
      <c r="G26" s="9"/>
      <c r="H26" s="9"/>
      <c r="I26" s="49">
        <v>41455</v>
      </c>
      <c r="J26" s="49">
        <v>42185</v>
      </c>
      <c r="K26" s="66" t="s">
        <v>211</v>
      </c>
      <c r="L26" s="55"/>
      <c r="M26" s="42"/>
      <c r="N26" s="3"/>
      <c r="O26" s="59"/>
      <c r="P26" s="59"/>
      <c r="Q26" s="59"/>
      <c r="R26" s="59"/>
      <c r="S26" s="59"/>
      <c r="T26" s="30"/>
      <c r="U26" s="30"/>
      <c r="V26" s="30"/>
      <c r="W26" s="30"/>
      <c r="X26" s="30"/>
      <c r="Y26" s="30"/>
    </row>
    <row r="27" spans="1:25" ht="36" x14ac:dyDescent="0.2">
      <c r="A27" s="72" t="s">
        <v>352</v>
      </c>
      <c r="B27" s="72" t="s">
        <v>353</v>
      </c>
      <c r="C27" s="72" t="s">
        <v>354</v>
      </c>
      <c r="D27" s="26" t="s">
        <v>355</v>
      </c>
      <c r="E27" s="31" t="s">
        <v>356</v>
      </c>
      <c r="F27" s="9">
        <v>95798.03</v>
      </c>
      <c r="G27" s="9"/>
      <c r="H27" s="9"/>
      <c r="I27" s="49">
        <v>41463</v>
      </c>
      <c r="J27" s="49">
        <v>42193</v>
      </c>
      <c r="K27" s="66" t="s">
        <v>227</v>
      </c>
      <c r="L27" s="55"/>
      <c r="M27" s="42"/>
      <c r="N27" s="3"/>
      <c r="O27" s="59"/>
      <c r="P27" s="59"/>
      <c r="Q27" s="59"/>
      <c r="R27" s="59"/>
      <c r="S27" s="59"/>
      <c r="T27" s="30"/>
      <c r="U27" s="30"/>
      <c r="V27" s="30"/>
      <c r="W27" s="30"/>
      <c r="X27" s="30"/>
      <c r="Y27" s="30"/>
    </row>
    <row r="28" spans="1:25" ht="27" x14ac:dyDescent="0.2">
      <c r="A28" s="72" t="s">
        <v>357</v>
      </c>
      <c r="B28" s="72" t="s">
        <v>358</v>
      </c>
      <c r="C28" s="72" t="s">
        <v>359</v>
      </c>
      <c r="D28" s="26" t="s">
        <v>360</v>
      </c>
      <c r="E28" s="31" t="s">
        <v>361</v>
      </c>
      <c r="F28" s="9">
        <v>8450</v>
      </c>
      <c r="G28" s="9"/>
      <c r="H28" s="9"/>
      <c r="I28" s="49">
        <v>41830</v>
      </c>
      <c r="J28" s="49">
        <v>42195</v>
      </c>
      <c r="K28" s="66" t="s">
        <v>233</v>
      </c>
      <c r="L28" s="55"/>
      <c r="M28" s="42"/>
      <c r="N28" s="3"/>
      <c r="O28" s="59"/>
      <c r="P28" s="59"/>
      <c r="Q28" s="59"/>
      <c r="R28" s="59"/>
      <c r="S28" s="59"/>
      <c r="T28" s="30"/>
      <c r="U28" s="30"/>
      <c r="V28" s="30"/>
      <c r="W28" s="30"/>
      <c r="X28" s="30"/>
      <c r="Y28" s="30"/>
    </row>
    <row r="29" spans="1:25" ht="36" x14ac:dyDescent="0.2">
      <c r="A29" s="72" t="s">
        <v>365</v>
      </c>
      <c r="B29" s="72" t="s">
        <v>366</v>
      </c>
      <c r="C29" s="72" t="s">
        <v>367</v>
      </c>
      <c r="D29" s="26" t="s">
        <v>368</v>
      </c>
      <c r="E29" s="31" t="s">
        <v>369</v>
      </c>
      <c r="F29" s="9">
        <v>7900.07</v>
      </c>
      <c r="G29" s="9"/>
      <c r="H29" s="9"/>
      <c r="I29" s="49">
        <v>41485</v>
      </c>
      <c r="J29" s="49">
        <v>42216</v>
      </c>
      <c r="K29" s="66" t="s">
        <v>244</v>
      </c>
      <c r="L29" s="55"/>
      <c r="M29" s="42"/>
      <c r="N29" s="3"/>
      <c r="O29" s="59"/>
      <c r="P29" s="59"/>
      <c r="Q29" s="59"/>
      <c r="R29" s="59"/>
      <c r="S29" s="59"/>
      <c r="T29" s="30"/>
      <c r="U29" s="30"/>
      <c r="V29" s="30"/>
      <c r="W29" s="30"/>
      <c r="X29" s="30"/>
      <c r="Y29" s="30"/>
    </row>
    <row r="30" spans="1:25" ht="27" x14ac:dyDescent="0.2">
      <c r="A30" s="72" t="s">
        <v>376</v>
      </c>
      <c r="B30" s="72" t="s">
        <v>377</v>
      </c>
      <c r="C30" s="72" t="s">
        <v>378</v>
      </c>
      <c r="D30" s="26" t="s">
        <v>379</v>
      </c>
      <c r="E30" s="31" t="s">
        <v>380</v>
      </c>
      <c r="F30" s="9">
        <v>53725.13</v>
      </c>
      <c r="G30" s="9"/>
      <c r="H30" s="9"/>
      <c r="I30" s="49">
        <v>41870</v>
      </c>
      <c r="J30" s="49">
        <v>42235</v>
      </c>
      <c r="K30" s="66" t="s">
        <v>255</v>
      </c>
      <c r="L30" s="55"/>
      <c r="M30" s="42"/>
      <c r="N30" s="3"/>
      <c r="O30" s="59"/>
      <c r="P30" s="59"/>
      <c r="Q30" s="59"/>
      <c r="R30" s="59"/>
      <c r="S30" s="59"/>
      <c r="T30" s="30"/>
      <c r="U30" s="30"/>
      <c r="V30" s="30"/>
      <c r="W30" s="30"/>
      <c r="X30" s="30"/>
      <c r="Y30" s="30"/>
    </row>
    <row r="31" spans="1:25" ht="36" x14ac:dyDescent="0.2">
      <c r="A31" s="72" t="s">
        <v>386</v>
      </c>
      <c r="B31" s="72" t="s">
        <v>387</v>
      </c>
      <c r="C31" s="72" t="s">
        <v>388</v>
      </c>
      <c r="D31" s="26" t="s">
        <v>389</v>
      </c>
      <c r="E31" s="31" t="s">
        <v>390</v>
      </c>
      <c r="F31" s="9">
        <v>17350.52</v>
      </c>
      <c r="G31" s="9"/>
      <c r="H31" s="9">
        <v>7298.79</v>
      </c>
      <c r="I31" s="49">
        <v>41516</v>
      </c>
      <c r="J31" s="49">
        <v>42246</v>
      </c>
      <c r="K31" s="66" t="s">
        <v>264</v>
      </c>
      <c r="L31" s="55"/>
      <c r="M31" s="42"/>
      <c r="N31" s="3"/>
      <c r="O31" s="59"/>
      <c r="P31" s="59"/>
      <c r="Q31" s="59"/>
      <c r="R31" s="59"/>
      <c r="S31" s="59"/>
      <c r="T31" s="30"/>
      <c r="U31" s="30"/>
      <c r="V31" s="30"/>
      <c r="W31" s="30"/>
      <c r="X31" s="30"/>
      <c r="Y31" s="30"/>
    </row>
    <row r="32" spans="1:25" ht="27" x14ac:dyDescent="0.2">
      <c r="A32" s="72" t="s">
        <v>392</v>
      </c>
      <c r="B32" s="72" t="s">
        <v>393</v>
      </c>
      <c r="C32" s="72" t="s">
        <v>394</v>
      </c>
      <c r="D32" s="26" t="s">
        <v>395</v>
      </c>
      <c r="E32" s="31" t="s">
        <v>396</v>
      </c>
      <c r="F32" s="9"/>
      <c r="G32" s="9"/>
      <c r="H32" s="9"/>
      <c r="I32" s="49">
        <v>41892</v>
      </c>
      <c r="J32" s="49">
        <v>42257</v>
      </c>
      <c r="K32" s="66" t="s">
        <v>270</v>
      </c>
      <c r="L32" s="55"/>
      <c r="M32" s="42"/>
      <c r="N32" s="3"/>
      <c r="O32" s="59"/>
      <c r="P32" s="59"/>
      <c r="Q32" s="59"/>
      <c r="R32" s="59"/>
      <c r="S32" s="59"/>
      <c r="T32" s="30"/>
      <c r="U32" s="30"/>
      <c r="V32" s="30"/>
      <c r="W32" s="30"/>
      <c r="X32" s="30"/>
      <c r="Y32" s="30"/>
    </row>
    <row r="33" spans="1:25" ht="18" x14ac:dyDescent="0.2">
      <c r="A33" s="72" t="s">
        <v>585</v>
      </c>
      <c r="B33" s="72" t="s">
        <v>586</v>
      </c>
      <c r="C33" s="72" t="s">
        <v>587</v>
      </c>
      <c r="D33" s="26" t="s">
        <v>588</v>
      </c>
      <c r="E33" s="31" t="s">
        <v>589</v>
      </c>
      <c r="F33" s="9">
        <v>22655.53</v>
      </c>
      <c r="G33" s="9"/>
      <c r="H33" s="9"/>
      <c r="I33" s="49">
        <v>41439</v>
      </c>
      <c r="J33" s="49">
        <v>41804</v>
      </c>
      <c r="K33" s="66" t="s">
        <v>96</v>
      </c>
      <c r="L33" s="55"/>
      <c r="M33" s="42"/>
      <c r="N33" s="3"/>
      <c r="O33" s="59"/>
      <c r="P33" s="59"/>
      <c r="Q33" s="59"/>
      <c r="R33" s="59"/>
      <c r="S33" s="59"/>
      <c r="T33" s="30"/>
      <c r="U33" s="30"/>
      <c r="V33" s="30"/>
      <c r="W33" s="30"/>
      <c r="X33" s="30"/>
      <c r="Y33" s="30"/>
    </row>
    <row r="34" spans="1:25" ht="27" x14ac:dyDescent="0.2">
      <c r="A34" s="72" t="s">
        <v>616</v>
      </c>
      <c r="B34" s="72" t="s">
        <v>571</v>
      </c>
      <c r="C34" s="72" t="s">
        <v>617</v>
      </c>
      <c r="D34" s="26" t="s">
        <v>618</v>
      </c>
      <c r="E34" s="31" t="s">
        <v>619</v>
      </c>
      <c r="F34" s="9"/>
      <c r="G34" s="9"/>
      <c r="H34" s="9"/>
      <c r="I34" s="49">
        <v>41404</v>
      </c>
      <c r="J34" s="49">
        <v>41769</v>
      </c>
      <c r="K34" s="66" t="s">
        <v>620</v>
      </c>
      <c r="L34" s="55"/>
      <c r="M34" s="42"/>
      <c r="N34" s="3"/>
      <c r="O34" s="59"/>
      <c r="P34" s="59"/>
      <c r="Q34" s="59"/>
      <c r="R34" s="59"/>
      <c r="S34" s="59"/>
      <c r="T34" s="30"/>
      <c r="U34" s="30"/>
      <c r="V34" s="30"/>
      <c r="W34" s="30"/>
      <c r="X34" s="30"/>
      <c r="Y34" s="30"/>
    </row>
    <row r="35" spans="1:25" ht="36" x14ac:dyDescent="0.2">
      <c r="A35" s="72" t="s">
        <v>616</v>
      </c>
      <c r="B35" s="72" t="s">
        <v>566</v>
      </c>
      <c r="C35" s="72" t="s">
        <v>621</v>
      </c>
      <c r="D35" s="26" t="s">
        <v>622</v>
      </c>
      <c r="E35" s="31" t="s">
        <v>623</v>
      </c>
      <c r="F35" s="9">
        <v>6153.2</v>
      </c>
      <c r="G35" s="9"/>
      <c r="H35" s="9"/>
      <c r="I35" s="49">
        <v>41404</v>
      </c>
      <c r="J35" s="49">
        <v>41769</v>
      </c>
      <c r="K35" s="66" t="s">
        <v>625</v>
      </c>
      <c r="L35" s="55"/>
      <c r="M35" s="42"/>
      <c r="N35" s="3"/>
      <c r="O35" s="59"/>
      <c r="P35" s="59"/>
      <c r="Q35" s="59"/>
      <c r="R35" s="59"/>
      <c r="S35" s="59"/>
      <c r="T35" s="30"/>
      <c r="U35" s="30"/>
      <c r="V35" s="30"/>
      <c r="W35" s="30"/>
      <c r="X35" s="30"/>
      <c r="Y35" s="30"/>
    </row>
    <row r="36" spans="1:25" ht="54" x14ac:dyDescent="0.2">
      <c r="A36" s="72" t="s">
        <v>626</v>
      </c>
      <c r="B36" s="72" t="s">
        <v>575</v>
      </c>
      <c r="C36" s="72" t="s">
        <v>627</v>
      </c>
      <c r="D36" s="26" t="s">
        <v>628</v>
      </c>
      <c r="E36" s="31" t="s">
        <v>629</v>
      </c>
      <c r="F36" s="9">
        <v>99947.94</v>
      </c>
      <c r="G36" s="9"/>
      <c r="H36" s="9"/>
      <c r="I36" s="49">
        <v>41404</v>
      </c>
      <c r="J36" s="49">
        <v>41769</v>
      </c>
      <c r="K36" s="66" t="s">
        <v>630</v>
      </c>
      <c r="L36" s="55"/>
      <c r="M36" s="42"/>
      <c r="N36" s="3"/>
      <c r="O36" s="59"/>
      <c r="P36" s="59"/>
      <c r="Q36" s="59"/>
      <c r="R36" s="59"/>
      <c r="S36" s="59"/>
      <c r="T36" s="30"/>
      <c r="U36" s="30"/>
      <c r="V36" s="30"/>
      <c r="W36" s="30"/>
      <c r="X36" s="30"/>
      <c r="Y36" s="30"/>
    </row>
    <row r="37" spans="1:25" ht="36" x14ac:dyDescent="0.2">
      <c r="A37" s="72" t="s">
        <v>616</v>
      </c>
      <c r="B37" s="72" t="s">
        <v>562</v>
      </c>
      <c r="C37" s="72" t="s">
        <v>631</v>
      </c>
      <c r="D37" s="26" t="s">
        <v>632</v>
      </c>
      <c r="E37" s="31" t="s">
        <v>623</v>
      </c>
      <c r="F37" s="9">
        <v>26448.9</v>
      </c>
      <c r="G37" s="9"/>
      <c r="H37" s="9"/>
      <c r="I37" s="49">
        <v>41405</v>
      </c>
      <c r="J37" s="49">
        <v>41769</v>
      </c>
      <c r="K37" s="66" t="s">
        <v>633</v>
      </c>
      <c r="L37" s="55"/>
      <c r="M37" s="42"/>
      <c r="N37" s="8"/>
      <c r="O37" s="7"/>
      <c r="P37" s="7"/>
      <c r="Q37" s="7"/>
      <c r="R37" s="7"/>
      <c r="S37" s="7"/>
      <c r="T37" s="30"/>
      <c r="U37" s="30"/>
      <c r="V37" s="30"/>
      <c r="W37" s="30"/>
      <c r="X37" s="30"/>
      <c r="Y37" s="30"/>
    </row>
    <row r="38" spans="1:25" ht="27" x14ac:dyDescent="0.2">
      <c r="A38" s="72" t="s">
        <v>634</v>
      </c>
      <c r="B38" s="72" t="s">
        <v>635</v>
      </c>
      <c r="C38" s="72" t="s">
        <v>636</v>
      </c>
      <c r="D38" s="26" t="s">
        <v>637</v>
      </c>
      <c r="E38" s="31" t="s">
        <v>638</v>
      </c>
      <c r="F38" s="9">
        <v>9539.4</v>
      </c>
      <c r="G38" s="9"/>
      <c r="H38" s="9"/>
      <c r="I38" s="49">
        <v>41593</v>
      </c>
      <c r="J38" s="49">
        <v>41774</v>
      </c>
      <c r="K38" s="66" t="s">
        <v>639</v>
      </c>
      <c r="L38" s="55"/>
      <c r="M38" s="42"/>
      <c r="N38" s="3"/>
      <c r="O38" s="59"/>
      <c r="P38" s="59"/>
      <c r="Q38" s="59"/>
      <c r="R38" s="59"/>
      <c r="S38" s="59"/>
      <c r="T38" s="30"/>
      <c r="U38" s="30"/>
      <c r="V38" s="30"/>
      <c r="W38" s="30"/>
      <c r="X38" s="30"/>
      <c r="Y38" s="30"/>
    </row>
    <row r="39" spans="1:25" ht="27" x14ac:dyDescent="0.2">
      <c r="A39" s="72" t="s">
        <v>640</v>
      </c>
      <c r="B39" s="72" t="s">
        <v>641</v>
      </c>
      <c r="C39" s="72" t="s">
        <v>642</v>
      </c>
      <c r="D39" s="26" t="s">
        <v>643</v>
      </c>
      <c r="E39" s="66" t="s">
        <v>644</v>
      </c>
      <c r="F39" s="9">
        <v>13584.62</v>
      </c>
      <c r="G39" s="9"/>
      <c r="H39" s="9"/>
      <c r="I39" s="49">
        <v>41712</v>
      </c>
      <c r="J39" s="49">
        <v>41787</v>
      </c>
      <c r="K39" s="66" t="s">
        <v>646</v>
      </c>
      <c r="L39" s="55"/>
      <c r="M39" s="42"/>
      <c r="N39" s="3"/>
      <c r="O39" s="59"/>
      <c r="P39" s="59"/>
      <c r="Q39" s="59"/>
      <c r="R39" s="59"/>
      <c r="S39" s="59"/>
      <c r="T39" s="30"/>
      <c r="U39" s="30"/>
      <c r="V39" s="30"/>
      <c r="W39" s="30"/>
      <c r="X39" s="30"/>
      <c r="Y39" s="30"/>
    </row>
    <row r="40" spans="1:25" ht="27" x14ac:dyDescent="0.2">
      <c r="A40" s="72" t="s">
        <v>647</v>
      </c>
      <c r="B40" s="72" t="s">
        <v>648</v>
      </c>
      <c r="C40" s="72" t="s">
        <v>649</v>
      </c>
      <c r="D40" s="26" t="s">
        <v>650</v>
      </c>
      <c r="E40" s="31" t="s">
        <v>651</v>
      </c>
      <c r="F40" s="9">
        <v>4360</v>
      </c>
      <c r="G40" s="9"/>
      <c r="H40" s="9"/>
      <c r="I40" s="49">
        <v>41451</v>
      </c>
      <c r="J40" s="49">
        <v>41816</v>
      </c>
      <c r="K40" s="66" t="s">
        <v>211</v>
      </c>
      <c r="L40" s="55"/>
      <c r="M40" s="42"/>
      <c r="N40" s="3"/>
      <c r="O40" s="59"/>
      <c r="P40" s="59"/>
      <c r="Q40" s="59"/>
      <c r="R40" s="59"/>
      <c r="S40" s="59"/>
      <c r="T40" s="30"/>
      <c r="U40" s="30"/>
      <c r="V40" s="30"/>
      <c r="W40" s="30"/>
      <c r="X40" s="30"/>
      <c r="Y40" s="30"/>
    </row>
    <row r="41" spans="1:25" ht="18" x14ac:dyDescent="0.2">
      <c r="A41" s="12" t="s">
        <v>659</v>
      </c>
      <c r="B41" s="12" t="s">
        <v>448</v>
      </c>
      <c r="C41" s="12" t="s">
        <v>660</v>
      </c>
      <c r="D41" s="74" t="s">
        <v>661</v>
      </c>
      <c r="E41" s="74" t="s">
        <v>662</v>
      </c>
      <c r="F41" s="67">
        <v>209380</v>
      </c>
      <c r="G41" s="67"/>
      <c r="H41" s="67"/>
      <c r="I41" s="51">
        <v>41676</v>
      </c>
      <c r="J41" s="51">
        <v>41751</v>
      </c>
      <c r="K41" s="61" t="s">
        <v>58</v>
      </c>
      <c r="L41" s="55"/>
      <c r="M41" s="42"/>
      <c r="N41" s="3"/>
      <c r="O41" s="59"/>
      <c r="P41" s="59"/>
      <c r="Q41" s="59"/>
      <c r="R41" s="59"/>
      <c r="S41" s="59"/>
      <c r="T41" s="30"/>
      <c r="U41" s="30"/>
      <c r="V41" s="30"/>
      <c r="W41" s="30"/>
      <c r="X41" s="30"/>
      <c r="Y41" s="30"/>
    </row>
    <row r="42" spans="1:25" ht="27" x14ac:dyDescent="0.2">
      <c r="A42" s="72" t="s">
        <v>670</v>
      </c>
      <c r="B42" s="72" t="s">
        <v>671</v>
      </c>
      <c r="C42" s="72" t="s">
        <v>672</v>
      </c>
      <c r="D42" s="26" t="s">
        <v>673</v>
      </c>
      <c r="E42" s="31" t="s">
        <v>674</v>
      </c>
      <c r="F42" s="9"/>
      <c r="G42" s="9"/>
      <c r="H42" s="9"/>
      <c r="I42" s="49">
        <v>41547</v>
      </c>
      <c r="J42" s="49">
        <v>41667</v>
      </c>
      <c r="K42" s="66"/>
      <c r="L42" s="55"/>
      <c r="M42" s="42"/>
      <c r="N42" s="3"/>
      <c r="O42" s="59"/>
      <c r="P42" s="59"/>
      <c r="Q42" s="59"/>
      <c r="R42" s="59"/>
      <c r="S42" s="59"/>
      <c r="T42" s="30"/>
      <c r="U42" s="30"/>
      <c r="V42" s="30"/>
      <c r="W42" s="30"/>
      <c r="X42" s="30"/>
      <c r="Y42" s="30"/>
    </row>
    <row r="43" spans="1:25" ht="45" x14ac:dyDescent="0.2">
      <c r="A43" s="72" t="s">
        <v>126</v>
      </c>
      <c r="B43" s="72" t="s">
        <v>127</v>
      </c>
      <c r="C43" s="72" t="s">
        <v>128</v>
      </c>
      <c r="D43" s="26" t="s">
        <v>129</v>
      </c>
      <c r="E43" s="31" t="s">
        <v>130</v>
      </c>
      <c r="F43" s="9">
        <v>6696.62</v>
      </c>
      <c r="G43" s="9"/>
      <c r="H43" s="9"/>
      <c r="I43" s="49">
        <v>41766</v>
      </c>
      <c r="J43" s="49">
        <v>41889</v>
      </c>
      <c r="K43" s="66" t="s">
        <v>1029</v>
      </c>
      <c r="L43" s="55"/>
      <c r="M43" s="2"/>
      <c r="N43" s="3"/>
      <c r="O43" s="59"/>
      <c r="P43" s="59"/>
      <c r="Q43" s="59"/>
      <c r="R43" s="59"/>
      <c r="S43" s="59"/>
      <c r="T43" s="30"/>
      <c r="U43" s="30"/>
      <c r="V43" s="30"/>
      <c r="W43" s="30"/>
      <c r="X43" s="30"/>
      <c r="Y43" s="30"/>
    </row>
    <row r="44" spans="1:25" x14ac:dyDescent="0.2">
      <c r="A44" s="40"/>
      <c r="B44" s="40"/>
      <c r="C44" s="40"/>
      <c r="D44" s="40"/>
      <c r="E44" s="15"/>
      <c r="F44" s="15"/>
      <c r="G44" s="50"/>
      <c r="H44" s="50"/>
      <c r="I44" s="19"/>
      <c r="J44" s="19"/>
      <c r="K44" s="48"/>
      <c r="L44" s="44"/>
      <c r="M44" s="47"/>
      <c r="N44" s="8"/>
      <c r="O44" s="7"/>
      <c r="P44" s="7"/>
      <c r="Q44" s="7"/>
      <c r="R44" s="43"/>
      <c r="S44" s="43"/>
      <c r="T44" s="30"/>
      <c r="U44" s="30"/>
      <c r="V44" s="30"/>
      <c r="W44" s="30"/>
      <c r="X44" s="30"/>
      <c r="Y44" s="30"/>
    </row>
    <row r="45" spans="1:25" ht="18" x14ac:dyDescent="0.2">
      <c r="A45" s="388" t="s">
        <v>1030</v>
      </c>
      <c r="B45" s="388"/>
      <c r="C45" s="388"/>
      <c r="D45" s="388"/>
      <c r="E45" s="389"/>
      <c r="F45" s="389"/>
      <c r="G45" s="390"/>
      <c r="H45" s="390"/>
      <c r="I45" s="391"/>
      <c r="J45" s="391"/>
      <c r="K45" s="388"/>
      <c r="L45" s="13"/>
      <c r="M45" s="35"/>
      <c r="N45" s="7"/>
      <c r="O45" s="7"/>
      <c r="P45" s="7"/>
      <c r="Q45" s="7"/>
      <c r="R45" s="5"/>
      <c r="S45" s="5"/>
      <c r="T45" s="30"/>
      <c r="U45" s="30"/>
      <c r="V45" s="30"/>
      <c r="W45" s="30"/>
      <c r="X45" s="30"/>
      <c r="Y45" s="30"/>
    </row>
    <row r="46" spans="1:25" ht="18" x14ac:dyDescent="0.2">
      <c r="A46" s="69" t="s">
        <v>1031</v>
      </c>
      <c r="B46" s="69" t="s">
        <v>1032</v>
      </c>
      <c r="C46" s="69" t="s">
        <v>1033</v>
      </c>
      <c r="D46" s="69" t="s">
        <v>1034</v>
      </c>
      <c r="E46" s="69" t="s">
        <v>6</v>
      </c>
      <c r="F46" s="69" t="s">
        <v>1035</v>
      </c>
      <c r="G46" s="68"/>
      <c r="H46" s="68"/>
      <c r="I46" s="68" t="s">
        <v>1036</v>
      </c>
      <c r="J46" s="69" t="s">
        <v>1037</v>
      </c>
      <c r="K46" s="69" t="s">
        <v>13</v>
      </c>
      <c r="L46" s="55"/>
      <c r="M46" s="42"/>
      <c r="N46" s="46"/>
      <c r="P46" s="7"/>
      <c r="Q46" s="7"/>
      <c r="R46" s="7"/>
      <c r="S46" s="7"/>
      <c r="T46" s="30"/>
      <c r="U46" s="30"/>
      <c r="V46" s="30"/>
      <c r="W46" s="30"/>
      <c r="X46" s="30"/>
      <c r="Y46" s="30"/>
    </row>
    <row r="47" spans="1:25" x14ac:dyDescent="0.2">
      <c r="A47" s="12" t="s">
        <v>938</v>
      </c>
      <c r="B47" s="12" t="s">
        <v>1038</v>
      </c>
      <c r="C47" s="12" t="s">
        <v>1039</v>
      </c>
      <c r="D47" s="12" t="s">
        <v>1040</v>
      </c>
      <c r="E47" s="12" t="s">
        <v>1041</v>
      </c>
      <c r="F47" s="67">
        <v>3716842.5</v>
      </c>
      <c r="G47" s="67"/>
      <c r="H47" s="67"/>
      <c r="I47" s="67" t="s">
        <v>1042</v>
      </c>
      <c r="J47" s="51">
        <v>41364</v>
      </c>
      <c r="K47" s="74" t="s">
        <v>1043</v>
      </c>
      <c r="L47" s="55"/>
      <c r="M47" s="42"/>
      <c r="N47" s="46"/>
      <c r="P47" s="7"/>
      <c r="Q47" s="7"/>
      <c r="R47" s="7"/>
      <c r="S47" s="7"/>
      <c r="T47" s="30"/>
      <c r="U47" s="30"/>
      <c r="V47" s="30"/>
      <c r="W47" s="30"/>
      <c r="X47" s="30"/>
      <c r="Y47" s="30"/>
    </row>
    <row r="48" spans="1:25" x14ac:dyDescent="0.2">
      <c r="A48" s="12" t="s">
        <v>214</v>
      </c>
      <c r="B48" s="12" t="s">
        <v>1044</v>
      </c>
      <c r="C48" s="12" t="s">
        <v>1045</v>
      </c>
      <c r="D48" s="12" t="s">
        <v>1046</v>
      </c>
      <c r="E48" s="12" t="s">
        <v>1047</v>
      </c>
      <c r="F48" s="67">
        <v>800000</v>
      </c>
      <c r="G48" s="67"/>
      <c r="H48" s="67"/>
      <c r="I48" s="67">
        <v>461125.59</v>
      </c>
      <c r="J48" s="51">
        <v>41973</v>
      </c>
      <c r="K48" s="74" t="s">
        <v>1048</v>
      </c>
      <c r="L48" s="55"/>
      <c r="M48" s="42"/>
      <c r="N48" s="46"/>
      <c r="P48" s="7"/>
      <c r="Q48" s="7"/>
      <c r="R48" s="7"/>
      <c r="S48" s="7"/>
      <c r="T48" s="30"/>
      <c r="U48" s="30"/>
      <c r="V48" s="30"/>
      <c r="W48" s="30"/>
      <c r="X48" s="30"/>
      <c r="Y48" s="30"/>
    </row>
    <row r="49" spans="1:25" ht="18" x14ac:dyDescent="0.2">
      <c r="A49" s="12" t="s">
        <v>287</v>
      </c>
      <c r="B49" s="12" t="s">
        <v>1049</v>
      </c>
      <c r="C49" s="12" t="s">
        <v>1050</v>
      </c>
      <c r="D49" s="12" t="s">
        <v>1040</v>
      </c>
      <c r="E49" s="12" t="s">
        <v>1051</v>
      </c>
      <c r="F49" s="67">
        <v>500000</v>
      </c>
      <c r="G49" s="67"/>
      <c r="H49" s="67"/>
      <c r="I49" s="67">
        <v>500000</v>
      </c>
      <c r="J49" s="51">
        <v>41943</v>
      </c>
      <c r="K49" s="74" t="s">
        <v>1052</v>
      </c>
      <c r="L49" s="55"/>
      <c r="M49" s="42"/>
      <c r="N49" s="46"/>
      <c r="P49" s="7"/>
      <c r="Q49" s="7"/>
      <c r="R49" s="7"/>
      <c r="S49" s="7"/>
      <c r="T49" s="30"/>
      <c r="U49" s="30"/>
      <c r="V49" s="30"/>
      <c r="W49" s="30"/>
      <c r="X49" s="30"/>
      <c r="Y49" s="30"/>
    </row>
    <row r="50" spans="1:25" x14ac:dyDescent="0.2">
      <c r="A50" s="12" t="s">
        <v>594</v>
      </c>
      <c r="B50" s="12" t="s">
        <v>1053</v>
      </c>
      <c r="C50" s="12" t="s">
        <v>1054</v>
      </c>
      <c r="D50" s="12" t="s">
        <v>161</v>
      </c>
      <c r="E50" s="12" t="s">
        <v>1055</v>
      </c>
      <c r="F50" s="67">
        <v>225000</v>
      </c>
      <c r="G50" s="67"/>
      <c r="H50" s="67"/>
      <c r="I50" s="67">
        <v>20949.75</v>
      </c>
      <c r="J50" s="12" t="s">
        <v>1056</v>
      </c>
      <c r="K50" s="74" t="s">
        <v>1057</v>
      </c>
      <c r="L50" s="55"/>
      <c r="M50" s="42"/>
      <c r="N50" s="46"/>
      <c r="P50" s="7"/>
      <c r="Q50" s="7"/>
      <c r="R50" s="7"/>
      <c r="S50" s="7"/>
      <c r="T50" s="30"/>
      <c r="U50" s="30"/>
      <c r="V50" s="30"/>
      <c r="W50" s="30"/>
      <c r="X50" s="30"/>
      <c r="Y50" s="30"/>
    </row>
    <row r="51" spans="1:25" ht="18" x14ac:dyDescent="0.2">
      <c r="A51" s="12" t="s">
        <v>159</v>
      </c>
      <c r="B51" s="12" t="s">
        <v>1058</v>
      </c>
      <c r="C51" s="12" t="s">
        <v>1059</v>
      </c>
      <c r="D51" s="12" t="s">
        <v>161</v>
      </c>
      <c r="E51" s="12" t="s">
        <v>1011</v>
      </c>
      <c r="F51" s="67">
        <v>1444444.44</v>
      </c>
      <c r="G51" s="67"/>
      <c r="H51" s="67"/>
      <c r="I51" s="67">
        <v>166424.42000000001</v>
      </c>
      <c r="J51" s="51">
        <v>41754</v>
      </c>
      <c r="K51" s="74" t="s">
        <v>1048</v>
      </c>
      <c r="L51" s="55"/>
      <c r="M51" s="42"/>
      <c r="N51" s="46"/>
      <c r="P51" s="7"/>
      <c r="Q51" s="7"/>
      <c r="R51" s="7"/>
      <c r="S51" s="7"/>
      <c r="T51" s="30"/>
      <c r="U51" s="30"/>
      <c r="V51" s="30"/>
      <c r="W51" s="30"/>
      <c r="X51" s="30"/>
      <c r="Y51" s="30"/>
    </row>
    <row r="52" spans="1:25" x14ac:dyDescent="0.2">
      <c r="A52" s="12" t="s">
        <v>190</v>
      </c>
      <c r="B52" s="12" t="s">
        <v>1060</v>
      </c>
      <c r="C52" s="12" t="s">
        <v>1061</v>
      </c>
      <c r="D52" s="12" t="s">
        <v>1062</v>
      </c>
      <c r="E52" s="12" t="s">
        <v>1063</v>
      </c>
      <c r="F52" s="67">
        <v>649000</v>
      </c>
      <c r="G52" s="67"/>
      <c r="H52" s="67"/>
      <c r="I52" s="67">
        <v>649000</v>
      </c>
      <c r="J52" s="51">
        <v>41943</v>
      </c>
      <c r="K52" s="74" t="s">
        <v>1064</v>
      </c>
      <c r="L52" s="55"/>
      <c r="M52" s="42"/>
      <c r="N52" s="46"/>
      <c r="P52" s="7"/>
      <c r="Q52" s="7"/>
      <c r="R52" s="7"/>
      <c r="S52" s="7"/>
      <c r="T52" s="30"/>
      <c r="U52" s="30"/>
      <c r="V52" s="30"/>
      <c r="W52" s="30"/>
      <c r="X52" s="30"/>
      <c r="Y52" s="30"/>
    </row>
    <row r="53" spans="1:25" ht="18" x14ac:dyDescent="0.2">
      <c r="A53" s="12" t="s">
        <v>251</v>
      </c>
      <c r="B53" s="12" t="s">
        <v>1065</v>
      </c>
      <c r="C53" s="12" t="s">
        <v>1066</v>
      </c>
      <c r="D53" s="12" t="s">
        <v>254</v>
      </c>
      <c r="E53" s="12" t="s">
        <v>1067</v>
      </c>
      <c r="F53" s="67">
        <v>411012.81</v>
      </c>
      <c r="G53" s="67"/>
      <c r="H53" s="67"/>
      <c r="I53" s="67">
        <v>202520.65</v>
      </c>
      <c r="J53" s="51">
        <v>42004</v>
      </c>
      <c r="K53" s="74" t="s">
        <v>1068</v>
      </c>
      <c r="L53" s="55"/>
      <c r="M53" s="42"/>
      <c r="N53" s="46"/>
      <c r="P53" s="7"/>
      <c r="Q53" s="7"/>
      <c r="R53" s="7"/>
      <c r="S53" s="7"/>
      <c r="T53" s="30"/>
      <c r="U53" s="30"/>
      <c r="V53" s="30"/>
      <c r="W53" s="30"/>
      <c r="X53" s="30"/>
      <c r="Y53" s="30"/>
    </row>
    <row r="54" spans="1:25" ht="27" x14ac:dyDescent="0.2">
      <c r="A54" s="12"/>
      <c r="B54" s="12" t="s">
        <v>1069</v>
      </c>
      <c r="C54" s="12" t="s">
        <v>1070</v>
      </c>
      <c r="D54" s="12" t="s">
        <v>1071</v>
      </c>
      <c r="E54" s="12" t="s">
        <v>1072</v>
      </c>
      <c r="F54" s="67">
        <v>149650</v>
      </c>
      <c r="G54" s="67"/>
      <c r="H54" s="67"/>
      <c r="I54" s="67">
        <v>149650</v>
      </c>
      <c r="J54" s="51">
        <v>42185</v>
      </c>
      <c r="K54" s="74"/>
      <c r="L54" s="55"/>
      <c r="M54" s="42"/>
      <c r="N54" s="46"/>
      <c r="P54" s="7"/>
      <c r="Q54" s="7"/>
      <c r="R54" s="7"/>
      <c r="S54" s="7"/>
      <c r="T54" s="30"/>
      <c r="U54" s="30"/>
      <c r="V54" s="30"/>
      <c r="W54" s="30"/>
      <c r="X54" s="30"/>
      <c r="Y54" s="30"/>
    </row>
    <row r="55" spans="1:25" ht="18" x14ac:dyDescent="0.2">
      <c r="A55" s="12"/>
      <c r="B55" s="12" t="s">
        <v>1073</v>
      </c>
      <c r="C55" s="12" t="s">
        <v>1074</v>
      </c>
      <c r="D55" s="12" t="s">
        <v>1075</v>
      </c>
      <c r="E55" s="12" t="s">
        <v>1076</v>
      </c>
      <c r="F55" s="67">
        <v>176908</v>
      </c>
      <c r="G55" s="67"/>
      <c r="H55" s="67"/>
      <c r="I55" s="67">
        <v>176908</v>
      </c>
      <c r="J55" s="51">
        <v>42096</v>
      </c>
      <c r="K55" s="74" t="s">
        <v>1064</v>
      </c>
      <c r="L55" s="55"/>
      <c r="M55" s="42"/>
      <c r="N55" s="46"/>
      <c r="P55" s="7"/>
      <c r="Q55" s="7"/>
      <c r="R55" s="7"/>
      <c r="S55" s="7"/>
      <c r="T55" s="30"/>
      <c r="U55" s="30"/>
      <c r="V55" s="30"/>
      <c r="W55" s="30"/>
      <c r="X55" s="30"/>
      <c r="Y55" s="30"/>
    </row>
    <row r="56" spans="1:25" ht="18" x14ac:dyDescent="0.2">
      <c r="A56" s="12"/>
      <c r="B56" s="12" t="s">
        <v>1077</v>
      </c>
      <c r="C56" s="12" t="s">
        <v>1078</v>
      </c>
      <c r="D56" s="12" t="s">
        <v>1079</v>
      </c>
      <c r="E56" s="12" t="s">
        <v>1080</v>
      </c>
      <c r="F56" s="67">
        <v>918000</v>
      </c>
      <c r="G56" s="67"/>
      <c r="H56" s="67"/>
      <c r="I56" s="67">
        <v>918000</v>
      </c>
      <c r="J56" s="12"/>
      <c r="K56" s="74" t="s">
        <v>1052</v>
      </c>
      <c r="L56" s="55"/>
      <c r="M56" s="2"/>
      <c r="N56" s="46"/>
      <c r="P56" s="7"/>
      <c r="Q56" s="7"/>
      <c r="R56" s="7"/>
      <c r="S56" s="7"/>
      <c r="T56" s="30"/>
      <c r="U56" s="30"/>
      <c r="V56" s="30"/>
      <c r="W56" s="30"/>
      <c r="X56" s="30"/>
      <c r="Y56" s="30"/>
    </row>
    <row r="57" spans="1:25" x14ac:dyDescent="0.2">
      <c r="A57" s="40"/>
      <c r="B57" s="40"/>
      <c r="C57" s="40"/>
      <c r="D57" s="40"/>
      <c r="E57" s="15"/>
      <c r="F57" s="15"/>
      <c r="G57" s="50"/>
      <c r="H57" s="50"/>
      <c r="I57" s="19"/>
      <c r="J57" s="21"/>
      <c r="K57" s="17"/>
      <c r="L57" s="44"/>
      <c r="M57" s="6"/>
      <c r="N57" s="8"/>
      <c r="O57" s="7"/>
      <c r="P57" s="7"/>
      <c r="Q57" s="7"/>
      <c r="R57" s="7"/>
      <c r="S57" s="7"/>
      <c r="T57" s="30"/>
      <c r="U57" s="30"/>
      <c r="V57" s="30"/>
      <c r="W57" s="30"/>
      <c r="X57" s="30"/>
      <c r="Y57" s="30"/>
    </row>
    <row r="58" spans="1:25" ht="18" x14ac:dyDescent="0.2">
      <c r="A58" s="388" t="s">
        <v>1081</v>
      </c>
      <c r="B58" s="385"/>
      <c r="C58" s="385"/>
      <c r="D58" s="385"/>
      <c r="E58" s="392"/>
      <c r="F58" s="392"/>
      <c r="G58" s="393"/>
      <c r="H58" s="393"/>
      <c r="I58" s="394"/>
      <c r="J58" s="33"/>
      <c r="K58" s="20"/>
      <c r="L58" s="44"/>
      <c r="M58" s="6"/>
      <c r="N58" s="8"/>
      <c r="O58" s="7"/>
      <c r="P58" s="7"/>
      <c r="Q58" s="7"/>
      <c r="R58" s="7"/>
      <c r="S58" s="7"/>
      <c r="T58" s="30"/>
      <c r="U58" s="30"/>
      <c r="V58" s="30"/>
      <c r="W58" s="30"/>
      <c r="X58" s="30"/>
      <c r="Y58" s="30"/>
    </row>
    <row r="59" spans="1:25" ht="18" x14ac:dyDescent="0.2">
      <c r="A59" s="69" t="s">
        <v>1031</v>
      </c>
      <c r="B59" s="69" t="s">
        <v>1082</v>
      </c>
      <c r="C59" s="69" t="s">
        <v>1083</v>
      </c>
      <c r="D59" s="69" t="s">
        <v>6</v>
      </c>
      <c r="E59" s="69" t="s">
        <v>1084</v>
      </c>
      <c r="F59" s="69" t="s">
        <v>1085</v>
      </c>
      <c r="G59" s="68"/>
      <c r="H59" s="68"/>
      <c r="I59" s="69" t="s">
        <v>13</v>
      </c>
      <c r="J59" s="55"/>
      <c r="K59" s="22"/>
      <c r="L59" s="44"/>
      <c r="M59" s="6"/>
      <c r="N59" s="8"/>
      <c r="O59" s="7"/>
      <c r="P59" s="7"/>
      <c r="Q59" s="7"/>
      <c r="R59" s="7"/>
      <c r="S59" s="7"/>
      <c r="T59" s="30"/>
      <c r="U59" s="30"/>
      <c r="V59" s="30"/>
      <c r="W59" s="30"/>
      <c r="X59" s="30"/>
      <c r="Y59" s="30"/>
    </row>
    <row r="60" spans="1:25" ht="18" x14ac:dyDescent="0.2">
      <c r="A60" s="74" t="s">
        <v>1086</v>
      </c>
      <c r="B60" s="12" t="s">
        <v>1087</v>
      </c>
      <c r="C60" s="12" t="s">
        <v>1088</v>
      </c>
      <c r="D60" s="12" t="s">
        <v>1089</v>
      </c>
      <c r="E60" s="74">
        <v>723485.85</v>
      </c>
      <c r="F60" s="67">
        <v>962697.97</v>
      </c>
      <c r="G60" s="67"/>
      <c r="H60" s="67"/>
      <c r="I60" s="12" t="s">
        <v>569</v>
      </c>
      <c r="J60" s="55"/>
      <c r="K60" s="22"/>
      <c r="L60" s="44"/>
      <c r="M60" s="6"/>
      <c r="N60" s="8"/>
      <c r="O60" s="7"/>
      <c r="P60" s="7"/>
      <c r="Q60" s="7"/>
      <c r="R60" s="7"/>
      <c r="S60" s="7"/>
      <c r="T60" s="30"/>
      <c r="U60" s="30"/>
      <c r="V60" s="30"/>
      <c r="W60" s="30"/>
      <c r="X60" s="30"/>
      <c r="Y60" s="30"/>
    </row>
    <row r="61" spans="1:25" ht="18" x14ac:dyDescent="0.2">
      <c r="A61" s="74" t="s">
        <v>443</v>
      </c>
      <c r="B61" s="12" t="s">
        <v>1090</v>
      </c>
      <c r="C61" s="12" t="s">
        <v>1091</v>
      </c>
      <c r="D61" s="12" t="s">
        <v>1092</v>
      </c>
      <c r="E61" s="74">
        <v>2729030</v>
      </c>
      <c r="F61" s="67">
        <v>348274.04</v>
      </c>
      <c r="G61" s="67"/>
      <c r="H61" s="67"/>
      <c r="I61" s="12" t="s">
        <v>1029</v>
      </c>
      <c r="J61" s="55"/>
      <c r="K61" s="22"/>
      <c r="L61" s="44"/>
      <c r="M61" s="6"/>
      <c r="N61" s="8"/>
      <c r="O61" s="7"/>
      <c r="P61" s="7"/>
      <c r="Q61" s="7"/>
      <c r="R61" s="7"/>
      <c r="S61" s="7"/>
      <c r="T61" s="30"/>
      <c r="U61" s="30"/>
      <c r="V61" s="30"/>
      <c r="W61" s="30"/>
      <c r="X61" s="30"/>
      <c r="Y61" s="30"/>
    </row>
    <row r="62" spans="1:25" ht="18" x14ac:dyDescent="0.2">
      <c r="A62" s="74" t="s">
        <v>438</v>
      </c>
      <c r="B62" s="12" t="s">
        <v>1093</v>
      </c>
      <c r="C62" s="12" t="s">
        <v>1040</v>
      </c>
      <c r="D62" s="12" t="s">
        <v>1089</v>
      </c>
      <c r="E62" s="74">
        <v>1455595.7</v>
      </c>
      <c r="F62" s="67">
        <v>128937.31</v>
      </c>
      <c r="G62" s="67"/>
      <c r="H62" s="67"/>
      <c r="I62" s="12" t="s">
        <v>1094</v>
      </c>
      <c r="J62" s="55"/>
      <c r="K62" s="22"/>
      <c r="L62" s="44"/>
      <c r="M62" s="6"/>
      <c r="N62" s="8"/>
      <c r="O62" s="7"/>
      <c r="P62" s="7"/>
      <c r="Q62" s="7"/>
      <c r="R62" s="7"/>
      <c r="S62" s="7"/>
      <c r="T62" s="30"/>
      <c r="U62" s="30"/>
      <c r="V62" s="30"/>
      <c r="W62" s="30"/>
      <c r="X62" s="30"/>
      <c r="Y62" s="30"/>
    </row>
    <row r="63" spans="1:25" ht="45" x14ac:dyDescent="0.2">
      <c r="A63" s="12" t="s">
        <v>306</v>
      </c>
      <c r="B63" s="36" t="s">
        <v>307</v>
      </c>
      <c r="C63" s="12" t="s">
        <v>308</v>
      </c>
      <c r="D63" s="74" t="s">
        <v>309</v>
      </c>
      <c r="E63" s="74">
        <v>494010.52</v>
      </c>
      <c r="F63" s="1"/>
      <c r="G63" s="27"/>
      <c r="H63" s="27"/>
      <c r="I63" s="41" t="s">
        <v>178</v>
      </c>
      <c r="J63" s="45"/>
      <c r="K63" s="16"/>
      <c r="L63" s="44"/>
      <c r="M63" s="6"/>
      <c r="N63" s="8"/>
      <c r="O63" s="7"/>
      <c r="P63" s="7"/>
      <c r="Q63" s="7"/>
      <c r="R63" s="7"/>
      <c r="S63" s="7"/>
      <c r="T63" s="30"/>
      <c r="U63" s="30"/>
      <c r="V63" s="30"/>
      <c r="W63" s="30"/>
      <c r="X63" s="30"/>
      <c r="Y63" s="30"/>
    </row>
    <row r="64" spans="1:25" ht="45" x14ac:dyDescent="0.2">
      <c r="A64" s="12" t="s">
        <v>311</v>
      </c>
      <c r="B64" s="36" t="s">
        <v>312</v>
      </c>
      <c r="C64" s="12" t="s">
        <v>308</v>
      </c>
      <c r="D64" s="74" t="s">
        <v>309</v>
      </c>
      <c r="E64" s="74">
        <v>2090025.6</v>
      </c>
      <c r="F64" s="1"/>
      <c r="G64" s="27"/>
      <c r="H64" s="27"/>
      <c r="I64" s="41" t="s">
        <v>183</v>
      </c>
      <c r="J64" s="58"/>
      <c r="K64" s="57"/>
      <c r="L64" s="44"/>
      <c r="M64" s="6"/>
      <c r="N64" s="8"/>
      <c r="O64" s="7"/>
      <c r="P64" s="7"/>
      <c r="Q64" s="7"/>
      <c r="R64" s="7"/>
      <c r="S64" s="7"/>
      <c r="T64" s="30"/>
      <c r="U64" s="30"/>
      <c r="V64" s="30"/>
      <c r="W64" s="30"/>
      <c r="X64" s="30"/>
      <c r="Y64" s="30"/>
    </row>
    <row r="65" spans="1:25" ht="45" x14ac:dyDescent="0.2">
      <c r="A65" s="12" t="s">
        <v>313</v>
      </c>
      <c r="B65" s="36" t="s">
        <v>314</v>
      </c>
      <c r="C65" s="12" t="s">
        <v>308</v>
      </c>
      <c r="D65" s="74" t="s">
        <v>309</v>
      </c>
      <c r="E65" s="74">
        <v>1774601.1</v>
      </c>
      <c r="F65" s="1"/>
      <c r="G65" s="27"/>
      <c r="H65" s="27"/>
      <c r="I65" s="41" t="s">
        <v>187</v>
      </c>
      <c r="J65" s="29"/>
      <c r="K65" s="14"/>
      <c r="L65" s="44"/>
      <c r="M65" s="6"/>
      <c r="N65" s="8"/>
      <c r="O65" s="7"/>
      <c r="P65" s="7"/>
      <c r="Q65" s="7"/>
      <c r="R65" s="7"/>
      <c r="S65" s="7"/>
      <c r="T65" s="30"/>
      <c r="U65" s="30"/>
      <c r="V65" s="30"/>
      <c r="W65" s="30"/>
      <c r="X65" s="30"/>
      <c r="Y65" s="30"/>
    </row>
    <row r="66" spans="1:25" ht="45" x14ac:dyDescent="0.2">
      <c r="A66" s="12" t="s">
        <v>315</v>
      </c>
      <c r="B66" s="36" t="s">
        <v>316</v>
      </c>
      <c r="C66" s="12" t="s">
        <v>308</v>
      </c>
      <c r="D66" s="74" t="s">
        <v>309</v>
      </c>
      <c r="E66" s="74">
        <v>1568658.41</v>
      </c>
      <c r="F66" s="1"/>
      <c r="G66" s="27"/>
      <c r="H66" s="27"/>
      <c r="I66" s="41" t="s">
        <v>189</v>
      </c>
      <c r="J66" s="29"/>
      <c r="K66" s="14"/>
      <c r="L66" s="44"/>
      <c r="M66" s="6"/>
      <c r="N66" s="8"/>
      <c r="O66" s="7"/>
      <c r="P66" s="7"/>
      <c r="Q66" s="7"/>
      <c r="R66" s="7"/>
      <c r="S66" s="7"/>
      <c r="T66" s="30"/>
      <c r="U66" s="30"/>
      <c r="V66" s="30"/>
      <c r="W66" s="30"/>
      <c r="X66" s="30"/>
      <c r="Y66" s="30"/>
    </row>
    <row r="67" spans="1:25" ht="45" x14ac:dyDescent="0.2">
      <c r="A67" s="12" t="s">
        <v>317</v>
      </c>
      <c r="B67" s="36" t="s">
        <v>318</v>
      </c>
      <c r="C67" s="12" t="s">
        <v>308</v>
      </c>
      <c r="D67" s="74" t="s">
        <v>309</v>
      </c>
      <c r="E67" s="74">
        <v>369880.15</v>
      </c>
      <c r="F67" s="1"/>
      <c r="G67" s="27"/>
      <c r="H67" s="27"/>
      <c r="I67" s="41" t="s">
        <v>191</v>
      </c>
      <c r="J67" s="29"/>
      <c r="K67" s="14"/>
      <c r="L67" s="44"/>
      <c r="M67" s="6"/>
      <c r="N67" s="8"/>
      <c r="O67" s="7"/>
      <c r="P67" s="7"/>
      <c r="Q67" s="7"/>
      <c r="R67" s="7"/>
      <c r="S67" s="7"/>
      <c r="T67" s="30"/>
      <c r="U67" s="30"/>
      <c r="V67" s="30"/>
      <c r="W67" s="30"/>
      <c r="X67" s="30"/>
      <c r="Y67" s="30"/>
    </row>
    <row r="68" spans="1:25" x14ac:dyDescent="0.2">
      <c r="A68" s="37"/>
      <c r="B68" s="37"/>
      <c r="C68" s="37"/>
      <c r="D68" s="37"/>
      <c r="E68" s="28"/>
      <c r="F68" s="28"/>
      <c r="G68" s="64"/>
      <c r="H68" s="64"/>
      <c r="I68" s="23"/>
      <c r="J68" s="24"/>
      <c r="K68" s="14"/>
      <c r="L68" s="44"/>
      <c r="M68" s="6"/>
      <c r="N68" s="8"/>
      <c r="O68" s="7"/>
      <c r="P68" s="7"/>
      <c r="Q68" s="7"/>
      <c r="R68" s="7"/>
      <c r="S68" s="7"/>
      <c r="T68" s="30"/>
      <c r="U68" s="30"/>
      <c r="V68" s="30"/>
      <c r="W68" s="30"/>
      <c r="X68" s="30"/>
      <c r="Y68" s="30"/>
    </row>
    <row r="69" spans="1:25" x14ac:dyDescent="0.2">
      <c r="A69" s="54"/>
      <c r="B69" s="54"/>
      <c r="C69" s="54"/>
      <c r="D69" s="54"/>
      <c r="E69" s="11"/>
      <c r="F69" s="11"/>
      <c r="G69" s="73"/>
      <c r="H69" s="73"/>
      <c r="I69" s="24"/>
      <c r="J69" s="24"/>
      <c r="K69" s="14"/>
      <c r="L69" s="44"/>
      <c r="M69" s="6"/>
      <c r="N69" s="8"/>
      <c r="O69" s="7"/>
      <c r="P69" s="7"/>
      <c r="Q69" s="7"/>
      <c r="R69" s="7"/>
      <c r="S69" s="7"/>
      <c r="T69" s="30"/>
      <c r="U69" s="30"/>
      <c r="V69" s="30"/>
      <c r="W69" s="30"/>
      <c r="X69" s="30"/>
      <c r="Y69" s="30"/>
    </row>
    <row r="70" spans="1:25" x14ac:dyDescent="0.2">
      <c r="A70" s="54"/>
      <c r="B70" s="54"/>
      <c r="C70" s="54"/>
      <c r="D70" s="54"/>
      <c r="E70" s="11"/>
      <c r="F70" s="11"/>
      <c r="G70" s="73"/>
      <c r="H70" s="73"/>
      <c r="I70" s="24"/>
      <c r="J70" s="24"/>
      <c r="K70" s="14"/>
      <c r="L70" s="44"/>
      <c r="M70" s="6"/>
      <c r="N70" s="8"/>
      <c r="O70" s="7"/>
      <c r="P70" s="7"/>
      <c r="Q70" s="7"/>
      <c r="R70" s="7"/>
      <c r="S70" s="7"/>
      <c r="T70" s="30"/>
      <c r="U70" s="30"/>
      <c r="V70" s="30"/>
      <c r="W70" s="30"/>
      <c r="X70" s="30"/>
      <c r="Y70" s="30"/>
    </row>
    <row r="71" spans="1:25" x14ac:dyDescent="0.2">
      <c r="A71" s="54"/>
      <c r="B71" s="54"/>
      <c r="C71" s="54"/>
      <c r="D71" s="54"/>
      <c r="E71" s="11"/>
      <c r="F71" s="11"/>
      <c r="G71" s="73"/>
      <c r="H71" s="73"/>
      <c r="I71" s="24"/>
      <c r="J71" s="24"/>
      <c r="K71" s="14"/>
      <c r="L71" s="44"/>
      <c r="M71" s="6"/>
      <c r="N71" s="8"/>
      <c r="O71" s="7"/>
      <c r="P71" s="7"/>
      <c r="Q71" s="7"/>
      <c r="R71" s="7"/>
      <c r="S71" s="7"/>
      <c r="T71" s="30"/>
      <c r="U71" s="30"/>
      <c r="V71" s="30"/>
      <c r="W71" s="30"/>
      <c r="X71" s="30"/>
      <c r="Y71" s="30"/>
    </row>
    <row r="72" spans="1:25" x14ac:dyDescent="0.2">
      <c r="A72" s="54"/>
      <c r="B72" s="54"/>
      <c r="C72" s="54"/>
      <c r="D72" s="54"/>
      <c r="E72" s="11"/>
      <c r="F72" s="11"/>
      <c r="G72" s="73"/>
      <c r="H72" s="73"/>
      <c r="I72" s="24"/>
      <c r="J72" s="24"/>
      <c r="K72" s="14"/>
      <c r="L72" s="44"/>
      <c r="M72" s="6"/>
      <c r="N72" s="8"/>
      <c r="O72" s="7"/>
      <c r="P72" s="7"/>
      <c r="Q72" s="7"/>
      <c r="R72" s="7"/>
      <c r="S72" s="7"/>
      <c r="T72" s="30"/>
      <c r="U72" s="30"/>
      <c r="V72" s="30"/>
      <c r="W72" s="30"/>
      <c r="X72" s="30"/>
      <c r="Y72" s="30"/>
    </row>
    <row r="73" spans="1:25" x14ac:dyDescent="0.2">
      <c r="A73" s="54"/>
      <c r="B73" s="54"/>
      <c r="C73" s="54"/>
      <c r="D73" s="54"/>
      <c r="E73" s="11"/>
      <c r="F73" s="11"/>
      <c r="G73" s="73"/>
      <c r="H73" s="73"/>
      <c r="I73" s="24"/>
      <c r="J73" s="24"/>
      <c r="K73" s="14"/>
      <c r="L73" s="44"/>
      <c r="M73" s="6"/>
      <c r="N73" s="8"/>
      <c r="O73" s="7"/>
      <c r="P73" s="7"/>
      <c r="Q73" s="7"/>
      <c r="R73" s="7"/>
      <c r="S73" s="7"/>
      <c r="T73" s="30"/>
      <c r="U73" s="30"/>
      <c r="V73" s="30"/>
      <c r="W73" s="30"/>
      <c r="X73" s="30"/>
      <c r="Y73" s="30"/>
    </row>
    <row r="74" spans="1:25" x14ac:dyDescent="0.2">
      <c r="A74" s="54"/>
      <c r="B74" s="54"/>
      <c r="C74" s="54"/>
      <c r="D74" s="54"/>
      <c r="E74" s="11"/>
      <c r="F74" s="11"/>
      <c r="G74" s="73"/>
      <c r="H74" s="73"/>
      <c r="I74" s="24"/>
      <c r="J74" s="24"/>
      <c r="K74" s="14"/>
      <c r="L74" s="44"/>
      <c r="M74" s="6"/>
      <c r="N74" s="8"/>
      <c r="O74" s="7"/>
      <c r="P74" s="7"/>
      <c r="Q74" s="7"/>
      <c r="R74" s="7"/>
      <c r="S74" s="7"/>
      <c r="T74" s="30"/>
      <c r="U74" s="30"/>
      <c r="V74" s="30"/>
      <c r="W74" s="30"/>
      <c r="X74" s="30"/>
      <c r="Y74" s="30"/>
    </row>
    <row r="75" spans="1:25" x14ac:dyDescent="0.2">
      <c r="A75" s="54"/>
      <c r="B75" s="54"/>
      <c r="C75" s="54"/>
      <c r="D75" s="54"/>
      <c r="E75" s="11"/>
      <c r="F75" s="11"/>
      <c r="G75" s="73"/>
      <c r="H75" s="73"/>
      <c r="I75" s="24"/>
      <c r="J75" s="24"/>
      <c r="K75" s="14"/>
      <c r="L75" s="44"/>
      <c r="M75" s="6"/>
      <c r="N75" s="8"/>
      <c r="O75" s="7"/>
      <c r="P75" s="7"/>
      <c r="Q75" s="7"/>
      <c r="R75" s="7"/>
      <c r="S75" s="7"/>
      <c r="T75" s="30"/>
      <c r="U75" s="30"/>
      <c r="V75" s="30"/>
      <c r="W75" s="30"/>
      <c r="X75" s="30"/>
      <c r="Y75" s="30"/>
    </row>
    <row r="76" spans="1:25" x14ac:dyDescent="0.2">
      <c r="A76" s="54"/>
      <c r="B76" s="54"/>
      <c r="C76" s="54"/>
      <c r="D76" s="54"/>
      <c r="E76" s="11"/>
      <c r="F76" s="11"/>
      <c r="G76" s="73"/>
      <c r="H76" s="73"/>
      <c r="I76" s="24"/>
      <c r="J76" s="24"/>
      <c r="K76" s="14"/>
      <c r="L76" s="44"/>
      <c r="M76" s="6"/>
      <c r="N76" s="8"/>
      <c r="O76" s="7"/>
      <c r="P76" s="7"/>
      <c r="Q76" s="7"/>
      <c r="R76" s="7"/>
      <c r="S76" s="7"/>
      <c r="T76" s="30"/>
      <c r="U76" s="30"/>
      <c r="V76" s="30"/>
      <c r="W76" s="30"/>
      <c r="X76" s="30"/>
      <c r="Y76" s="30"/>
    </row>
    <row r="77" spans="1:25" x14ac:dyDescent="0.2">
      <c r="A77" s="54"/>
      <c r="B77" s="54"/>
      <c r="C77" s="54"/>
      <c r="D77" s="54"/>
      <c r="E77" s="11"/>
      <c r="F77" s="11"/>
      <c r="G77" s="73"/>
      <c r="H77" s="73"/>
      <c r="I77" s="24"/>
      <c r="J77" s="24"/>
      <c r="K77" s="14"/>
      <c r="L77" s="44"/>
      <c r="M77" s="6"/>
      <c r="N77" s="8"/>
      <c r="O77" s="7"/>
      <c r="P77" s="7"/>
      <c r="Q77" s="7"/>
      <c r="R77" s="7"/>
      <c r="S77" s="7"/>
      <c r="T77" s="30"/>
      <c r="U77" s="30"/>
      <c r="V77" s="30"/>
      <c r="W77" s="30"/>
      <c r="X77" s="30"/>
      <c r="Y77" s="30"/>
    </row>
    <row r="78" spans="1:25" x14ac:dyDescent="0.2">
      <c r="A78" s="54"/>
      <c r="B78" s="54"/>
      <c r="C78" s="54"/>
      <c r="D78" s="54"/>
      <c r="E78" s="11"/>
      <c r="F78" s="11"/>
      <c r="G78" s="73"/>
      <c r="H78" s="73"/>
      <c r="I78" s="24"/>
      <c r="J78" s="24"/>
      <c r="K78" s="14"/>
      <c r="L78" s="44"/>
      <c r="M78" s="6"/>
      <c r="N78" s="8"/>
      <c r="O78" s="7"/>
      <c r="P78" s="7"/>
      <c r="Q78" s="7"/>
      <c r="R78" s="7"/>
      <c r="S78" s="7"/>
      <c r="T78" s="30"/>
      <c r="U78" s="30"/>
      <c r="V78" s="30"/>
      <c r="W78" s="30"/>
      <c r="X78" s="30"/>
      <c r="Y78" s="30"/>
    </row>
    <row r="79" spans="1:25" x14ac:dyDescent="0.2">
      <c r="A79" s="54"/>
      <c r="B79" s="54"/>
      <c r="C79" s="54"/>
      <c r="D79" s="54"/>
      <c r="E79" s="11"/>
      <c r="F79" s="11"/>
      <c r="G79" s="73"/>
      <c r="H79" s="73"/>
      <c r="I79" s="24"/>
      <c r="J79" s="24"/>
      <c r="K79" s="14"/>
      <c r="L79" s="44"/>
      <c r="M79" s="6"/>
      <c r="N79" s="8"/>
      <c r="O79" s="7"/>
      <c r="P79" s="7"/>
      <c r="Q79" s="7"/>
      <c r="R79" s="7"/>
      <c r="S79" s="7"/>
      <c r="T79" s="30"/>
      <c r="U79" s="30"/>
      <c r="V79" s="30"/>
      <c r="W79" s="30"/>
      <c r="X79" s="30"/>
      <c r="Y79" s="30"/>
    </row>
    <row r="80" spans="1:25" x14ac:dyDescent="0.2">
      <c r="A80" s="54"/>
      <c r="B80" s="54"/>
      <c r="C80" s="54"/>
      <c r="D80" s="54"/>
      <c r="E80" s="11"/>
      <c r="F80" s="11"/>
      <c r="G80" s="73"/>
      <c r="H80" s="73"/>
      <c r="I80" s="24"/>
      <c r="J80" s="24"/>
      <c r="K80" s="14"/>
      <c r="L80" s="44"/>
      <c r="M80" s="6"/>
      <c r="N80" s="8"/>
      <c r="O80" s="7"/>
      <c r="P80" s="7"/>
      <c r="Q80" s="7"/>
      <c r="R80" s="7"/>
      <c r="S80" s="7"/>
      <c r="T80" s="30"/>
      <c r="U80" s="30"/>
      <c r="V80" s="30"/>
      <c r="W80" s="30"/>
      <c r="X80" s="30"/>
      <c r="Y80" s="30"/>
    </row>
    <row r="81" spans="1:25" x14ac:dyDescent="0.2">
      <c r="A81" s="54"/>
      <c r="B81" s="54"/>
      <c r="C81" s="54"/>
      <c r="D81" s="54"/>
      <c r="E81" s="11"/>
      <c r="F81" s="11"/>
      <c r="G81" s="73"/>
      <c r="H81" s="73"/>
      <c r="I81" s="24"/>
      <c r="J81" s="24"/>
      <c r="K81" s="14"/>
      <c r="L81" s="44"/>
      <c r="M81" s="6"/>
      <c r="N81" s="8"/>
      <c r="O81" s="7"/>
      <c r="P81" s="7"/>
      <c r="Q81" s="7"/>
      <c r="R81" s="7"/>
      <c r="S81" s="7"/>
      <c r="T81" s="30"/>
      <c r="U81" s="30"/>
      <c r="V81" s="30"/>
      <c r="W81" s="30"/>
      <c r="X81" s="30"/>
      <c r="Y81" s="30"/>
    </row>
    <row r="82" spans="1:25" x14ac:dyDescent="0.2">
      <c r="A82" s="54"/>
      <c r="B82" s="54"/>
      <c r="C82" s="54"/>
      <c r="D82" s="54"/>
      <c r="E82" s="11"/>
      <c r="F82" s="11"/>
      <c r="G82" s="73"/>
      <c r="H82" s="73"/>
      <c r="I82" s="24"/>
      <c r="J82" s="24"/>
      <c r="K82" s="14"/>
      <c r="L82" s="44"/>
      <c r="M82" s="6"/>
      <c r="N82" s="8"/>
      <c r="O82" s="7"/>
      <c r="P82" s="7"/>
      <c r="Q82" s="7"/>
      <c r="R82" s="7"/>
      <c r="S82" s="7"/>
      <c r="T82" s="30"/>
      <c r="U82" s="30"/>
      <c r="V82" s="30"/>
      <c r="W82" s="30"/>
      <c r="X82" s="30"/>
      <c r="Y82" s="30"/>
    </row>
    <row r="83" spans="1:25" x14ac:dyDescent="0.2">
      <c r="A83" s="54"/>
      <c r="B83" s="54"/>
      <c r="C83" s="54"/>
      <c r="D83" s="54"/>
      <c r="E83" s="11"/>
      <c r="F83" s="11"/>
      <c r="G83" s="73"/>
      <c r="H83" s="73"/>
      <c r="I83" s="24"/>
      <c r="J83" s="24"/>
      <c r="K83" s="14"/>
      <c r="L83" s="44"/>
      <c r="M83" s="6"/>
      <c r="N83" s="8"/>
      <c r="O83" s="7"/>
      <c r="P83" s="7"/>
      <c r="Q83" s="7"/>
      <c r="R83" s="7"/>
      <c r="S83" s="7"/>
      <c r="T83" s="30"/>
      <c r="U83" s="30"/>
      <c r="V83" s="30"/>
      <c r="W83" s="30"/>
      <c r="X83" s="30"/>
      <c r="Y83" s="30"/>
    </row>
    <row r="84" spans="1:25" x14ac:dyDescent="0.2">
      <c r="A84" s="54"/>
      <c r="B84" s="54"/>
      <c r="C84" s="54"/>
      <c r="D84" s="54"/>
      <c r="E84" s="11"/>
      <c r="F84" s="11"/>
      <c r="G84" s="73"/>
      <c r="H84" s="73"/>
      <c r="I84" s="24"/>
      <c r="J84" s="24"/>
      <c r="K84" s="14"/>
      <c r="L84" s="44"/>
      <c r="M84" s="6"/>
      <c r="N84" s="8"/>
      <c r="O84" s="7"/>
      <c r="P84" s="7"/>
      <c r="Q84" s="7"/>
      <c r="R84" s="7"/>
      <c r="S84" s="7"/>
      <c r="T84" s="30"/>
      <c r="U84" s="30"/>
      <c r="V84" s="30"/>
      <c r="W84" s="30"/>
      <c r="X84" s="30"/>
      <c r="Y84" s="30"/>
    </row>
    <row r="85" spans="1:25" x14ac:dyDescent="0.2">
      <c r="A85" s="54"/>
      <c r="B85" s="54"/>
      <c r="C85" s="54"/>
      <c r="D85" s="54"/>
      <c r="E85" s="11"/>
      <c r="F85" s="11"/>
      <c r="G85" s="73"/>
      <c r="H85" s="73"/>
      <c r="I85" s="24"/>
      <c r="J85" s="24"/>
      <c r="K85" s="14"/>
      <c r="L85" s="44"/>
      <c r="M85" s="6"/>
      <c r="N85" s="8"/>
      <c r="O85" s="7"/>
      <c r="P85" s="7"/>
      <c r="Q85" s="7"/>
      <c r="R85" s="7"/>
      <c r="S85" s="7"/>
      <c r="T85" s="30"/>
      <c r="U85" s="30"/>
      <c r="V85" s="30"/>
      <c r="W85" s="30"/>
      <c r="X85" s="30"/>
      <c r="Y85" s="30"/>
    </row>
    <row r="86" spans="1:25" x14ac:dyDescent="0.2">
      <c r="A86" s="54"/>
      <c r="B86" s="54"/>
      <c r="C86" s="54"/>
      <c r="D86" s="54"/>
      <c r="E86" s="11"/>
      <c r="F86" s="11"/>
      <c r="G86" s="73"/>
      <c r="H86" s="73"/>
      <c r="I86" s="24"/>
      <c r="J86" s="24"/>
      <c r="K86" s="14"/>
      <c r="L86" s="44"/>
      <c r="M86" s="6"/>
      <c r="N86" s="8"/>
      <c r="O86" s="7"/>
      <c r="P86" s="7"/>
      <c r="Q86" s="7"/>
      <c r="R86" s="7"/>
      <c r="S86" s="7"/>
      <c r="T86" s="30"/>
      <c r="U86" s="30"/>
      <c r="V86" s="30"/>
      <c r="W86" s="30"/>
      <c r="X86" s="30"/>
      <c r="Y86" s="30"/>
    </row>
    <row r="87" spans="1:25" x14ac:dyDescent="0.2">
      <c r="A87" s="54"/>
      <c r="B87" s="54"/>
      <c r="C87" s="54"/>
      <c r="D87" s="54"/>
      <c r="E87" s="11"/>
      <c r="F87" s="11"/>
      <c r="G87" s="73"/>
      <c r="H87" s="73"/>
      <c r="I87" s="24"/>
      <c r="J87" s="24"/>
      <c r="K87" s="14"/>
      <c r="L87" s="44"/>
      <c r="M87" s="6"/>
      <c r="N87" s="8"/>
      <c r="O87" s="7"/>
      <c r="P87" s="7"/>
      <c r="Q87" s="7"/>
      <c r="R87" s="7"/>
      <c r="S87" s="7"/>
      <c r="T87" s="30"/>
      <c r="U87" s="30"/>
      <c r="V87" s="30"/>
      <c r="W87" s="30"/>
      <c r="X87" s="30"/>
      <c r="Y87" s="30"/>
    </row>
    <row r="88" spans="1:25" x14ac:dyDescent="0.2">
      <c r="A88" s="54"/>
      <c r="B88" s="54"/>
      <c r="C88" s="54"/>
      <c r="D88" s="54"/>
      <c r="E88" s="11"/>
      <c r="F88" s="11"/>
      <c r="G88" s="73"/>
      <c r="H88" s="73"/>
      <c r="I88" s="24"/>
      <c r="J88" s="24"/>
      <c r="K88" s="14"/>
      <c r="L88" s="44"/>
      <c r="M88" s="6"/>
      <c r="N88" s="8"/>
      <c r="O88" s="7"/>
      <c r="P88" s="7"/>
      <c r="Q88" s="7"/>
      <c r="R88" s="7"/>
      <c r="S88" s="7"/>
      <c r="T88" s="30"/>
      <c r="U88" s="30"/>
      <c r="V88" s="30"/>
      <c r="W88" s="30"/>
      <c r="X88" s="30"/>
      <c r="Y88" s="30"/>
    </row>
    <row r="89" spans="1:25" x14ac:dyDescent="0.2">
      <c r="A89" s="54"/>
      <c r="B89" s="54"/>
      <c r="C89" s="54"/>
      <c r="D89" s="54"/>
      <c r="E89" s="11"/>
      <c r="F89" s="11"/>
      <c r="G89" s="73"/>
      <c r="H89" s="73"/>
      <c r="I89" s="24"/>
      <c r="J89" s="24"/>
      <c r="K89" s="14"/>
      <c r="L89" s="44"/>
      <c r="M89" s="6"/>
      <c r="N89" s="8"/>
      <c r="O89" s="7"/>
      <c r="P89" s="7"/>
      <c r="Q89" s="7"/>
      <c r="R89" s="7"/>
      <c r="S89" s="7"/>
      <c r="T89" s="30"/>
      <c r="U89" s="30"/>
      <c r="V89" s="30"/>
      <c r="W89" s="30"/>
      <c r="X89" s="30"/>
      <c r="Y89" s="30"/>
    </row>
    <row r="90" spans="1:25" x14ac:dyDescent="0.2">
      <c r="A90" s="54"/>
      <c r="B90" s="54"/>
      <c r="C90" s="54"/>
      <c r="D90" s="54"/>
      <c r="E90" s="11"/>
      <c r="F90" s="11"/>
      <c r="G90" s="73"/>
      <c r="H90" s="73"/>
      <c r="I90" s="24"/>
      <c r="J90" s="24"/>
      <c r="K90" s="14"/>
      <c r="L90" s="44"/>
      <c r="M90" s="6"/>
      <c r="N90" s="8"/>
      <c r="O90" s="7"/>
      <c r="P90" s="7"/>
      <c r="Q90" s="7"/>
      <c r="R90" s="7"/>
      <c r="S90" s="7"/>
      <c r="T90" s="30"/>
      <c r="U90" s="30"/>
      <c r="V90" s="30"/>
      <c r="W90" s="30"/>
      <c r="X90" s="30"/>
      <c r="Y90" s="30"/>
    </row>
    <row r="91" spans="1:25" x14ac:dyDescent="0.2">
      <c r="A91" s="54"/>
      <c r="B91" s="54"/>
      <c r="C91" s="54"/>
      <c r="D91" s="54"/>
      <c r="E91" s="11"/>
      <c r="F91" s="11"/>
      <c r="G91" s="73"/>
      <c r="H91" s="73"/>
      <c r="I91" s="24"/>
      <c r="J91" s="24"/>
      <c r="K91" s="14"/>
      <c r="L91" s="44"/>
      <c r="M91" s="6"/>
      <c r="N91" s="8"/>
      <c r="O91" s="7"/>
      <c r="P91" s="7"/>
      <c r="Q91" s="7"/>
      <c r="R91" s="7"/>
      <c r="S91" s="7"/>
      <c r="T91" s="30"/>
      <c r="U91" s="30"/>
      <c r="V91" s="30"/>
      <c r="W91" s="30"/>
      <c r="X91" s="30"/>
      <c r="Y91" s="30"/>
    </row>
    <row r="92" spans="1:25" x14ac:dyDescent="0.2">
      <c r="A92" s="54"/>
      <c r="B92" s="54"/>
      <c r="C92" s="54"/>
      <c r="D92" s="54"/>
      <c r="E92" s="11"/>
      <c r="F92" s="11"/>
      <c r="G92" s="73"/>
      <c r="H92" s="73"/>
      <c r="I92" s="24"/>
      <c r="J92" s="24"/>
      <c r="K92" s="14"/>
      <c r="L92" s="44"/>
      <c r="M92" s="6"/>
      <c r="N92" s="8"/>
      <c r="O92" s="7"/>
      <c r="P92" s="7"/>
      <c r="Q92" s="7"/>
      <c r="R92" s="7"/>
      <c r="S92" s="7"/>
      <c r="T92" s="30"/>
      <c r="U92" s="30"/>
      <c r="V92" s="30"/>
      <c r="W92" s="30"/>
      <c r="X92" s="30"/>
      <c r="Y92" s="30"/>
    </row>
    <row r="93" spans="1:25" x14ac:dyDescent="0.2">
      <c r="A93" s="54"/>
      <c r="B93" s="54"/>
      <c r="C93" s="54"/>
      <c r="D93" s="54"/>
      <c r="E93" s="11"/>
      <c r="F93" s="11"/>
      <c r="G93" s="73"/>
      <c r="H93" s="73"/>
      <c r="I93" s="24"/>
      <c r="J93" s="24"/>
      <c r="K93" s="14"/>
      <c r="L93" s="44"/>
      <c r="M93" s="6"/>
      <c r="N93" s="8"/>
      <c r="O93" s="7"/>
      <c r="P93" s="7"/>
      <c r="Q93" s="7"/>
      <c r="R93" s="7"/>
      <c r="S93" s="7"/>
      <c r="T93" s="30"/>
      <c r="U93" s="30"/>
      <c r="V93" s="30"/>
      <c r="W93" s="30"/>
      <c r="X93" s="30"/>
      <c r="Y93" s="30"/>
    </row>
    <row r="94" spans="1:25" x14ac:dyDescent="0.2">
      <c r="A94" s="54"/>
      <c r="B94" s="54"/>
      <c r="C94" s="54"/>
      <c r="D94" s="54"/>
      <c r="E94" s="11"/>
      <c r="F94" s="11"/>
      <c r="G94" s="73"/>
      <c r="H94" s="73"/>
      <c r="I94" s="24"/>
      <c r="J94" s="24"/>
      <c r="K94" s="14"/>
      <c r="L94" s="44"/>
      <c r="M94" s="6"/>
      <c r="N94" s="8"/>
      <c r="O94" s="7"/>
      <c r="P94" s="7"/>
      <c r="Q94" s="7"/>
      <c r="R94" s="7"/>
      <c r="S94" s="7"/>
      <c r="T94" s="30"/>
      <c r="U94" s="30"/>
      <c r="V94" s="30"/>
      <c r="W94" s="30"/>
      <c r="X94" s="30"/>
      <c r="Y94" s="30"/>
    </row>
    <row r="95" spans="1:25" x14ac:dyDescent="0.2">
      <c r="A95" s="54"/>
      <c r="B95" s="54"/>
      <c r="C95" s="54"/>
      <c r="D95" s="54"/>
      <c r="E95" s="11"/>
      <c r="F95" s="11"/>
      <c r="G95" s="73"/>
      <c r="H95" s="73"/>
      <c r="I95" s="24"/>
      <c r="J95" s="24"/>
      <c r="K95" s="14"/>
      <c r="L95" s="44"/>
      <c r="M95" s="6"/>
      <c r="N95" s="8"/>
      <c r="O95" s="7"/>
      <c r="P95" s="7"/>
      <c r="Q95" s="7"/>
      <c r="R95" s="7"/>
      <c r="S95" s="7"/>
      <c r="T95" s="30"/>
      <c r="U95" s="30"/>
      <c r="V95" s="30"/>
      <c r="W95" s="30"/>
      <c r="X95" s="30"/>
      <c r="Y95" s="30"/>
    </row>
    <row r="96" spans="1:25" x14ac:dyDescent="0.2">
      <c r="A96" s="54"/>
      <c r="B96" s="54"/>
      <c r="C96" s="54"/>
      <c r="D96" s="54"/>
      <c r="E96" s="11"/>
      <c r="F96" s="11"/>
      <c r="G96" s="73"/>
      <c r="H96" s="73"/>
      <c r="I96" s="24"/>
      <c r="J96" s="24"/>
      <c r="K96" s="14"/>
      <c r="L96" s="44"/>
      <c r="M96" s="6"/>
      <c r="N96" s="8"/>
      <c r="O96" s="7"/>
      <c r="P96" s="7"/>
      <c r="Q96" s="7"/>
      <c r="R96" s="7"/>
      <c r="S96" s="7"/>
      <c r="T96" s="30"/>
      <c r="U96" s="30"/>
      <c r="V96" s="30"/>
      <c r="W96" s="30"/>
      <c r="X96" s="30"/>
      <c r="Y96" s="30"/>
    </row>
    <row r="97" spans="1:25" x14ac:dyDescent="0.2">
      <c r="A97" s="54"/>
      <c r="B97" s="54"/>
      <c r="C97" s="54"/>
      <c r="D97" s="54"/>
      <c r="E97" s="11"/>
      <c r="F97" s="11"/>
      <c r="G97" s="73"/>
      <c r="H97" s="73"/>
      <c r="I97" s="24"/>
      <c r="J97" s="24"/>
      <c r="K97" s="14"/>
      <c r="L97" s="44"/>
      <c r="M97" s="6"/>
      <c r="N97" s="8"/>
      <c r="O97" s="7"/>
      <c r="P97" s="7"/>
      <c r="Q97" s="7"/>
      <c r="R97" s="7"/>
      <c r="S97" s="7"/>
      <c r="T97" s="30"/>
      <c r="U97" s="30"/>
      <c r="V97" s="30"/>
      <c r="W97" s="30"/>
      <c r="X97" s="30"/>
      <c r="Y97" s="30"/>
    </row>
    <row r="98" spans="1:25" x14ac:dyDescent="0.2">
      <c r="A98" s="54"/>
      <c r="B98" s="54"/>
      <c r="C98" s="54"/>
      <c r="D98" s="54"/>
      <c r="E98" s="11"/>
      <c r="F98" s="11"/>
      <c r="G98" s="73"/>
      <c r="H98" s="73"/>
      <c r="I98" s="24"/>
      <c r="J98" s="24"/>
      <c r="K98" s="14"/>
      <c r="L98" s="44"/>
      <c r="M98" s="6"/>
      <c r="N98" s="8"/>
      <c r="O98" s="7"/>
      <c r="P98" s="7"/>
      <c r="Q98" s="7"/>
      <c r="R98" s="7"/>
      <c r="S98" s="7"/>
      <c r="T98" s="30"/>
      <c r="U98" s="30"/>
      <c r="V98" s="30"/>
      <c r="W98" s="30"/>
      <c r="X98" s="30"/>
      <c r="Y98" s="30"/>
    </row>
    <row r="99" spans="1:25" x14ac:dyDescent="0.2">
      <c r="A99" s="54"/>
      <c r="B99" s="54"/>
      <c r="C99" s="54"/>
      <c r="D99" s="54"/>
      <c r="E99" s="11"/>
      <c r="F99" s="11"/>
      <c r="G99" s="73"/>
      <c r="H99" s="73"/>
      <c r="I99" s="24"/>
      <c r="J99" s="24"/>
      <c r="K99" s="14"/>
      <c r="L99" s="44"/>
      <c r="M99" s="6"/>
      <c r="N99" s="8"/>
      <c r="O99" s="7"/>
      <c r="P99" s="7"/>
      <c r="Q99" s="7"/>
      <c r="R99" s="7"/>
      <c r="S99" s="7"/>
      <c r="T99" s="30"/>
      <c r="U99" s="30"/>
      <c r="V99" s="30"/>
      <c r="W99" s="30"/>
      <c r="X99" s="30"/>
      <c r="Y99" s="30"/>
    </row>
    <row r="100" spans="1:25" x14ac:dyDescent="0.2">
      <c r="A100" s="54"/>
      <c r="B100" s="54"/>
      <c r="C100" s="54"/>
      <c r="D100" s="54"/>
      <c r="E100" s="11"/>
      <c r="F100" s="11"/>
      <c r="G100" s="73"/>
      <c r="H100" s="73"/>
      <c r="I100" s="24"/>
      <c r="J100" s="24"/>
      <c r="K100" s="14"/>
      <c r="L100" s="44"/>
      <c r="M100" s="6"/>
      <c r="N100" s="8"/>
      <c r="O100" s="7"/>
      <c r="P100" s="7"/>
      <c r="Q100" s="7"/>
      <c r="R100" s="7"/>
      <c r="S100" s="7"/>
      <c r="T100" s="30"/>
      <c r="U100" s="30"/>
      <c r="V100" s="30"/>
      <c r="W100" s="30"/>
      <c r="X100" s="30"/>
      <c r="Y100" s="30"/>
    </row>
    <row r="101" spans="1:25" x14ac:dyDescent="0.2">
      <c r="A101" s="54"/>
      <c r="B101" s="54"/>
      <c r="C101" s="54"/>
      <c r="D101" s="54"/>
      <c r="E101" s="11"/>
      <c r="F101" s="11"/>
      <c r="G101" s="73"/>
      <c r="H101" s="73"/>
      <c r="I101" s="24"/>
      <c r="J101" s="24"/>
      <c r="K101" s="14"/>
      <c r="L101" s="44"/>
      <c r="M101" s="6"/>
      <c r="N101" s="8"/>
      <c r="O101" s="7"/>
      <c r="P101" s="7"/>
      <c r="Q101" s="7"/>
      <c r="R101" s="7"/>
      <c r="S101" s="7"/>
      <c r="T101" s="30"/>
      <c r="U101" s="30"/>
      <c r="V101" s="30"/>
      <c r="W101" s="30"/>
      <c r="X101" s="30"/>
      <c r="Y101" s="30"/>
    </row>
    <row r="102" spans="1:25" x14ac:dyDescent="0.2">
      <c r="A102" s="54"/>
      <c r="B102" s="54"/>
      <c r="C102" s="54"/>
      <c r="D102" s="54"/>
      <c r="E102" s="11"/>
      <c r="F102" s="11"/>
      <c r="G102" s="73"/>
      <c r="H102" s="73"/>
      <c r="I102" s="24"/>
      <c r="J102" s="24"/>
      <c r="K102" s="14"/>
      <c r="L102" s="44"/>
      <c r="M102" s="6"/>
      <c r="N102" s="8"/>
      <c r="O102" s="7"/>
      <c r="P102" s="7"/>
      <c r="Q102" s="7"/>
      <c r="R102" s="7"/>
      <c r="S102" s="7"/>
      <c r="T102" s="30"/>
      <c r="U102" s="30"/>
      <c r="V102" s="30"/>
      <c r="W102" s="30"/>
      <c r="X102" s="30"/>
      <c r="Y102" s="30"/>
    </row>
    <row r="103" spans="1:25" x14ac:dyDescent="0.2">
      <c r="A103" s="54"/>
      <c r="B103" s="54"/>
      <c r="C103" s="54"/>
      <c r="D103" s="54"/>
      <c r="E103" s="11"/>
      <c r="F103" s="11"/>
      <c r="G103" s="73"/>
      <c r="H103" s="73"/>
      <c r="I103" s="24"/>
      <c r="J103" s="24"/>
      <c r="K103" s="14"/>
      <c r="L103" s="44"/>
      <c r="M103" s="6"/>
      <c r="N103" s="8"/>
      <c r="O103" s="7"/>
      <c r="P103" s="7"/>
      <c r="Q103" s="7"/>
      <c r="R103" s="7"/>
      <c r="S103" s="7"/>
      <c r="T103" s="30"/>
      <c r="U103" s="30"/>
      <c r="V103" s="30"/>
      <c r="W103" s="30"/>
      <c r="X103" s="30"/>
      <c r="Y103" s="30"/>
    </row>
    <row r="104" spans="1:25" x14ac:dyDescent="0.2">
      <c r="A104" s="54"/>
      <c r="B104" s="54"/>
      <c r="C104" s="54"/>
      <c r="D104" s="54"/>
      <c r="E104" s="11"/>
      <c r="F104" s="11"/>
      <c r="G104" s="73"/>
      <c r="H104" s="73"/>
      <c r="I104" s="24"/>
      <c r="J104" s="24"/>
      <c r="K104" s="14"/>
      <c r="L104" s="44"/>
      <c r="M104" s="6"/>
      <c r="N104" s="8"/>
      <c r="O104" s="7"/>
      <c r="P104" s="7"/>
      <c r="Q104" s="7"/>
      <c r="R104" s="7"/>
      <c r="S104" s="7"/>
      <c r="T104" s="30"/>
      <c r="U104" s="30"/>
      <c r="V104" s="30"/>
      <c r="W104" s="30"/>
      <c r="X104" s="30"/>
      <c r="Y104" s="30"/>
    </row>
    <row r="105" spans="1:25" x14ac:dyDescent="0.2">
      <c r="A105" s="54"/>
      <c r="B105" s="54"/>
      <c r="C105" s="54"/>
      <c r="D105" s="54"/>
      <c r="E105" s="11"/>
      <c r="F105" s="11"/>
      <c r="G105" s="73"/>
      <c r="H105" s="73"/>
      <c r="I105" s="24"/>
      <c r="J105" s="24"/>
      <c r="K105" s="14"/>
      <c r="L105" s="44"/>
      <c r="M105" s="6"/>
      <c r="N105" s="8"/>
      <c r="O105" s="7"/>
      <c r="P105" s="7"/>
      <c r="Q105" s="7"/>
      <c r="R105" s="7"/>
      <c r="S105" s="7"/>
      <c r="T105" s="30"/>
      <c r="U105" s="30"/>
      <c r="V105" s="30"/>
      <c r="W105" s="30"/>
      <c r="X105" s="30"/>
      <c r="Y105" s="30"/>
    </row>
    <row r="106" spans="1:25" x14ac:dyDescent="0.2">
      <c r="A106" s="54"/>
      <c r="B106" s="54"/>
      <c r="C106" s="54"/>
      <c r="D106" s="54"/>
      <c r="E106" s="11"/>
      <c r="F106" s="11"/>
      <c r="G106" s="73"/>
      <c r="H106" s="73"/>
      <c r="I106" s="24"/>
      <c r="J106" s="24"/>
      <c r="K106" s="14"/>
      <c r="L106" s="44"/>
      <c r="M106" s="6"/>
      <c r="N106" s="8"/>
      <c r="O106" s="7"/>
      <c r="P106" s="7"/>
      <c r="Q106" s="7"/>
      <c r="R106" s="7"/>
      <c r="S106" s="7"/>
      <c r="T106" s="30"/>
      <c r="U106" s="30"/>
      <c r="V106" s="30"/>
      <c r="W106" s="30"/>
      <c r="X106" s="30"/>
      <c r="Y106" s="30"/>
    </row>
    <row r="107" spans="1:25" x14ac:dyDescent="0.2">
      <c r="A107" s="54"/>
      <c r="B107" s="54"/>
      <c r="C107" s="54"/>
      <c r="D107" s="54"/>
      <c r="E107" s="11"/>
      <c r="F107" s="11"/>
      <c r="G107" s="73"/>
      <c r="H107" s="73"/>
      <c r="I107" s="24"/>
      <c r="J107" s="24"/>
      <c r="K107" s="14"/>
      <c r="L107" s="44"/>
      <c r="M107" s="6"/>
      <c r="N107" s="8"/>
      <c r="O107" s="7"/>
      <c r="P107" s="7"/>
      <c r="Q107" s="7"/>
      <c r="R107" s="7"/>
      <c r="S107" s="7"/>
      <c r="T107" s="30"/>
      <c r="U107" s="30"/>
      <c r="V107" s="30"/>
      <c r="W107" s="30"/>
      <c r="X107" s="30"/>
      <c r="Y107" s="30"/>
    </row>
    <row r="108" spans="1:25" x14ac:dyDescent="0.2">
      <c r="A108" s="54"/>
      <c r="B108" s="54"/>
      <c r="C108" s="54"/>
      <c r="D108" s="54"/>
      <c r="E108" s="11"/>
      <c r="F108" s="11"/>
      <c r="G108" s="73"/>
      <c r="H108" s="73"/>
      <c r="I108" s="24"/>
      <c r="J108" s="24"/>
      <c r="K108" s="14"/>
      <c r="L108" s="44"/>
      <c r="M108" s="6"/>
      <c r="N108" s="8"/>
      <c r="O108" s="7"/>
      <c r="P108" s="7"/>
      <c r="Q108" s="7"/>
      <c r="R108" s="7"/>
      <c r="S108" s="7"/>
      <c r="T108" s="30"/>
      <c r="U108" s="30"/>
      <c r="V108" s="30"/>
      <c r="W108" s="30"/>
      <c r="X108" s="30"/>
      <c r="Y108" s="30"/>
    </row>
    <row r="109" spans="1:25" x14ac:dyDescent="0.2">
      <c r="A109" s="54"/>
      <c r="B109" s="54"/>
      <c r="C109" s="54"/>
      <c r="D109" s="54"/>
      <c r="E109" s="11"/>
      <c r="F109" s="11"/>
      <c r="G109" s="73"/>
      <c r="H109" s="73"/>
      <c r="I109" s="24"/>
      <c r="J109" s="24"/>
      <c r="K109" s="14"/>
      <c r="L109" s="44"/>
      <c r="M109" s="6"/>
      <c r="N109" s="8"/>
      <c r="O109" s="7"/>
      <c r="P109" s="7"/>
      <c r="Q109" s="7"/>
      <c r="R109" s="7"/>
      <c r="S109" s="7"/>
      <c r="T109" s="30"/>
      <c r="U109" s="30"/>
      <c r="V109" s="30"/>
      <c r="W109" s="30"/>
      <c r="X109" s="30"/>
      <c r="Y109" s="30"/>
    </row>
    <row r="110" spans="1:25" x14ac:dyDescent="0.2">
      <c r="A110" s="54"/>
      <c r="B110" s="54"/>
      <c r="C110" s="54"/>
      <c r="D110" s="54"/>
      <c r="E110" s="11"/>
      <c r="F110" s="11"/>
      <c r="G110" s="73"/>
      <c r="H110" s="73"/>
      <c r="I110" s="24"/>
      <c r="J110" s="24"/>
      <c r="K110" s="14"/>
      <c r="L110" s="44"/>
      <c r="M110" s="6"/>
      <c r="N110" s="8"/>
      <c r="O110" s="7"/>
      <c r="P110" s="7"/>
      <c r="Q110" s="7"/>
      <c r="R110" s="7"/>
      <c r="S110" s="7"/>
      <c r="T110" s="30"/>
      <c r="U110" s="30"/>
      <c r="V110" s="30"/>
      <c r="W110" s="30"/>
      <c r="X110" s="30"/>
      <c r="Y110" s="30"/>
    </row>
    <row r="111" spans="1:25" x14ac:dyDescent="0.2">
      <c r="A111" s="54"/>
      <c r="B111" s="54"/>
      <c r="C111" s="54"/>
      <c r="D111" s="54"/>
      <c r="E111" s="11"/>
      <c r="F111" s="11"/>
      <c r="G111" s="73"/>
      <c r="H111" s="73"/>
      <c r="I111" s="24"/>
      <c r="J111" s="24"/>
      <c r="K111" s="14"/>
      <c r="L111" s="44"/>
      <c r="M111" s="6"/>
      <c r="N111" s="8"/>
      <c r="O111" s="7"/>
      <c r="P111" s="7"/>
      <c r="Q111" s="7"/>
      <c r="R111" s="7"/>
      <c r="S111" s="7"/>
      <c r="T111" s="30"/>
      <c r="U111" s="30"/>
      <c r="V111" s="30"/>
      <c r="W111" s="30"/>
      <c r="X111" s="30"/>
      <c r="Y111" s="30"/>
    </row>
    <row r="112" spans="1:25" x14ac:dyDescent="0.2">
      <c r="A112" s="54"/>
      <c r="B112" s="54"/>
      <c r="C112" s="54"/>
      <c r="D112" s="54"/>
      <c r="E112" s="11"/>
      <c r="F112" s="11"/>
      <c r="G112" s="73"/>
      <c r="H112" s="73"/>
      <c r="I112" s="24"/>
      <c r="J112" s="24"/>
      <c r="K112" s="14"/>
      <c r="L112" s="44"/>
      <c r="M112" s="6"/>
      <c r="N112" s="8"/>
      <c r="O112" s="7"/>
      <c r="P112" s="7"/>
      <c r="Q112" s="7"/>
      <c r="R112" s="7"/>
      <c r="S112" s="7"/>
      <c r="T112" s="30"/>
      <c r="U112" s="30"/>
      <c r="V112" s="30"/>
      <c r="W112" s="30"/>
      <c r="X112" s="30"/>
      <c r="Y112" s="30"/>
    </row>
    <row r="113" spans="1:25" x14ac:dyDescent="0.2">
      <c r="A113" s="54"/>
      <c r="B113" s="54"/>
      <c r="C113" s="54"/>
      <c r="D113" s="54"/>
      <c r="E113" s="11"/>
      <c r="F113" s="11"/>
      <c r="G113" s="73"/>
      <c r="H113" s="73"/>
      <c r="I113" s="24"/>
      <c r="J113" s="24"/>
      <c r="K113" s="14"/>
      <c r="L113" s="44"/>
      <c r="M113" s="6"/>
      <c r="N113" s="8"/>
      <c r="O113" s="7"/>
      <c r="P113" s="7"/>
      <c r="Q113" s="7"/>
      <c r="R113" s="7"/>
      <c r="S113" s="7"/>
      <c r="T113" s="30"/>
      <c r="U113" s="30"/>
      <c r="V113" s="30"/>
      <c r="W113" s="30"/>
      <c r="X113" s="30"/>
      <c r="Y113" s="30"/>
    </row>
    <row r="114" spans="1:25" x14ac:dyDescent="0.2">
      <c r="A114" s="54"/>
      <c r="B114" s="54"/>
      <c r="C114" s="54"/>
      <c r="D114" s="54"/>
      <c r="E114" s="11"/>
      <c r="F114" s="11"/>
      <c r="G114" s="73"/>
      <c r="H114" s="73"/>
      <c r="I114" s="24"/>
      <c r="J114" s="24"/>
      <c r="K114" s="14"/>
      <c r="L114" s="44"/>
      <c r="M114" s="6"/>
      <c r="N114" s="8"/>
      <c r="O114" s="7"/>
      <c r="P114" s="7"/>
      <c r="Q114" s="7"/>
      <c r="R114" s="7"/>
      <c r="S114" s="7"/>
      <c r="T114" s="30"/>
      <c r="U114" s="30"/>
      <c r="V114" s="30"/>
      <c r="W114" s="30"/>
      <c r="X114" s="30"/>
      <c r="Y114" s="30"/>
    </row>
    <row r="115" spans="1:25" x14ac:dyDescent="0.2">
      <c r="A115" s="54"/>
      <c r="B115" s="54"/>
      <c r="C115" s="54"/>
      <c r="D115" s="54"/>
      <c r="E115" s="11"/>
      <c r="F115" s="11"/>
      <c r="G115" s="73"/>
      <c r="H115" s="73"/>
      <c r="I115" s="24"/>
      <c r="J115" s="24"/>
      <c r="K115" s="14"/>
      <c r="L115" s="44"/>
      <c r="M115" s="6"/>
      <c r="N115" s="8"/>
      <c r="O115" s="7"/>
      <c r="P115" s="7"/>
      <c r="Q115" s="7"/>
      <c r="R115" s="7"/>
      <c r="S115" s="7"/>
      <c r="T115" s="30"/>
      <c r="U115" s="30"/>
      <c r="V115" s="30"/>
      <c r="W115" s="30"/>
      <c r="X115" s="30"/>
      <c r="Y115" s="30"/>
    </row>
    <row r="116" spans="1:25" x14ac:dyDescent="0.2">
      <c r="A116" s="54"/>
      <c r="B116" s="54"/>
      <c r="C116" s="54"/>
      <c r="D116" s="54"/>
      <c r="E116" s="11"/>
      <c r="F116" s="11"/>
      <c r="G116" s="73"/>
      <c r="H116" s="73"/>
      <c r="I116" s="24"/>
      <c r="J116" s="24"/>
      <c r="K116" s="14"/>
      <c r="L116" s="44"/>
      <c r="M116" s="6"/>
      <c r="N116" s="8"/>
      <c r="O116" s="7"/>
      <c r="P116" s="7"/>
      <c r="Q116" s="7"/>
      <c r="R116" s="7"/>
      <c r="S116" s="7"/>
      <c r="T116" s="30"/>
      <c r="U116" s="30"/>
      <c r="V116" s="30"/>
      <c r="W116" s="30"/>
      <c r="X116" s="30"/>
      <c r="Y116" s="30"/>
    </row>
    <row r="117" spans="1:25" x14ac:dyDescent="0.2">
      <c r="A117" s="54"/>
      <c r="B117" s="54"/>
      <c r="C117" s="54"/>
      <c r="D117" s="54"/>
      <c r="E117" s="11"/>
      <c r="F117" s="11"/>
      <c r="G117" s="73"/>
      <c r="H117" s="73"/>
      <c r="I117" s="24"/>
      <c r="J117" s="24"/>
      <c r="K117" s="14"/>
      <c r="L117" s="44"/>
      <c r="M117" s="6"/>
      <c r="N117" s="8"/>
      <c r="O117" s="7"/>
      <c r="P117" s="7"/>
      <c r="Q117" s="7"/>
      <c r="R117" s="7"/>
      <c r="S117" s="7"/>
      <c r="T117" s="30"/>
      <c r="U117" s="30"/>
      <c r="V117" s="30"/>
      <c r="W117" s="30"/>
      <c r="X117" s="30"/>
      <c r="Y117" s="30"/>
    </row>
    <row r="118" spans="1:25" x14ac:dyDescent="0.2">
      <c r="A118" s="54"/>
      <c r="B118" s="54"/>
      <c r="C118" s="54"/>
      <c r="D118" s="54"/>
      <c r="E118" s="11"/>
      <c r="F118" s="11"/>
      <c r="G118" s="73"/>
      <c r="H118" s="73"/>
      <c r="I118" s="24"/>
      <c r="J118" s="24"/>
      <c r="K118" s="14"/>
      <c r="L118" s="44"/>
      <c r="M118" s="6"/>
      <c r="N118" s="8"/>
      <c r="O118" s="7"/>
      <c r="P118" s="7"/>
      <c r="Q118" s="7"/>
      <c r="R118" s="7"/>
      <c r="S118" s="7"/>
      <c r="T118" s="30"/>
      <c r="U118" s="30"/>
      <c r="V118" s="30"/>
      <c r="W118" s="30"/>
      <c r="X118" s="30"/>
      <c r="Y118" s="30"/>
    </row>
    <row r="119" spans="1:25" x14ac:dyDescent="0.2">
      <c r="A119" s="54"/>
      <c r="B119" s="54"/>
      <c r="C119" s="54"/>
      <c r="D119" s="54"/>
      <c r="E119" s="11"/>
      <c r="F119" s="11"/>
      <c r="G119" s="73"/>
      <c r="H119" s="73"/>
      <c r="I119" s="24"/>
      <c r="J119" s="24"/>
      <c r="K119" s="14"/>
      <c r="L119" s="44"/>
      <c r="M119" s="6"/>
      <c r="N119" s="8"/>
      <c r="O119" s="7"/>
      <c r="P119" s="7"/>
      <c r="Q119" s="7"/>
      <c r="R119" s="7"/>
      <c r="S119" s="7"/>
      <c r="T119" s="30"/>
      <c r="U119" s="30"/>
      <c r="V119" s="30"/>
      <c r="W119" s="30"/>
      <c r="X119" s="30"/>
      <c r="Y119" s="30"/>
    </row>
    <row r="120" spans="1:25" x14ac:dyDescent="0.2">
      <c r="A120" s="54"/>
      <c r="B120" s="54"/>
      <c r="C120" s="54"/>
      <c r="D120" s="54"/>
      <c r="E120" s="11"/>
      <c r="F120" s="11"/>
      <c r="G120" s="73"/>
      <c r="H120" s="73"/>
      <c r="I120" s="24"/>
      <c r="J120" s="24"/>
      <c r="K120" s="14"/>
      <c r="L120" s="44"/>
      <c r="M120" s="6"/>
      <c r="N120" s="8"/>
      <c r="O120" s="7"/>
      <c r="P120" s="7"/>
      <c r="Q120" s="7"/>
      <c r="R120" s="7"/>
      <c r="S120" s="7"/>
      <c r="T120" s="30"/>
      <c r="U120" s="30"/>
      <c r="V120" s="30"/>
      <c r="W120" s="30"/>
      <c r="X120" s="30"/>
      <c r="Y120" s="30"/>
    </row>
    <row r="121" spans="1:25" x14ac:dyDescent="0.2">
      <c r="A121" s="54"/>
      <c r="B121" s="54"/>
      <c r="C121" s="54"/>
      <c r="D121" s="54"/>
      <c r="E121" s="11"/>
      <c r="F121" s="11"/>
      <c r="G121" s="73"/>
      <c r="H121" s="73"/>
      <c r="I121" s="24"/>
      <c r="J121" s="24"/>
      <c r="K121" s="14"/>
      <c r="L121" s="44"/>
      <c r="M121" s="6"/>
      <c r="N121" s="8"/>
      <c r="O121" s="7"/>
      <c r="P121" s="7"/>
      <c r="Q121" s="7"/>
      <c r="R121" s="7"/>
      <c r="S121" s="7"/>
      <c r="T121" s="30"/>
      <c r="U121" s="30"/>
      <c r="V121" s="30"/>
      <c r="W121" s="30"/>
      <c r="X121" s="30"/>
      <c r="Y121" s="30"/>
    </row>
    <row r="122" spans="1:25" x14ac:dyDescent="0.2">
      <c r="A122" s="54"/>
      <c r="B122" s="54"/>
      <c r="C122" s="54"/>
      <c r="D122" s="54"/>
      <c r="E122" s="11"/>
      <c r="F122" s="11"/>
      <c r="G122" s="73"/>
      <c r="H122" s="73"/>
      <c r="I122" s="24"/>
      <c r="J122" s="24"/>
      <c r="K122" s="14"/>
      <c r="L122" s="44"/>
      <c r="M122" s="6"/>
      <c r="N122" s="8"/>
      <c r="O122" s="7"/>
      <c r="P122" s="7"/>
      <c r="Q122" s="7"/>
      <c r="R122" s="7"/>
      <c r="S122" s="7"/>
      <c r="T122" s="30"/>
      <c r="U122" s="30"/>
      <c r="V122" s="30"/>
      <c r="W122" s="30"/>
      <c r="X122" s="30"/>
      <c r="Y122" s="30"/>
    </row>
    <row r="123" spans="1:25" x14ac:dyDescent="0.2">
      <c r="A123" s="54"/>
      <c r="B123" s="54"/>
      <c r="C123" s="54"/>
      <c r="D123" s="54"/>
      <c r="E123" s="11"/>
      <c r="F123" s="11"/>
      <c r="G123" s="73"/>
      <c r="H123" s="73"/>
      <c r="I123" s="24"/>
      <c r="J123" s="24"/>
      <c r="K123" s="14"/>
      <c r="L123" s="44"/>
      <c r="M123" s="6"/>
      <c r="N123" s="8"/>
      <c r="O123" s="7"/>
      <c r="P123" s="7"/>
      <c r="Q123" s="7"/>
      <c r="R123" s="7"/>
      <c r="S123" s="7"/>
      <c r="T123" s="30"/>
      <c r="U123" s="30"/>
      <c r="V123" s="30"/>
      <c r="W123" s="30"/>
      <c r="X123" s="30"/>
      <c r="Y123" s="30"/>
    </row>
    <row r="124" spans="1:25" x14ac:dyDescent="0.2">
      <c r="A124" s="54"/>
      <c r="B124" s="54"/>
      <c r="C124" s="54"/>
      <c r="D124" s="54"/>
      <c r="E124" s="11"/>
      <c r="F124" s="11"/>
      <c r="G124" s="73"/>
      <c r="H124" s="73"/>
      <c r="I124" s="24"/>
      <c r="J124" s="24"/>
      <c r="K124" s="14"/>
      <c r="L124" s="44"/>
      <c r="M124" s="6"/>
      <c r="N124" s="8"/>
      <c r="O124" s="7"/>
      <c r="P124" s="7"/>
      <c r="Q124" s="7"/>
      <c r="R124" s="7"/>
      <c r="S124" s="7"/>
      <c r="T124" s="30"/>
      <c r="U124" s="30"/>
      <c r="V124" s="30"/>
      <c r="W124" s="30"/>
      <c r="X124" s="30"/>
      <c r="Y124" s="30"/>
    </row>
    <row r="125" spans="1:25" x14ac:dyDescent="0.2">
      <c r="A125" s="54"/>
      <c r="B125" s="54"/>
      <c r="C125" s="54"/>
      <c r="D125" s="54"/>
      <c r="E125" s="11"/>
      <c r="F125" s="11"/>
      <c r="G125" s="73"/>
      <c r="H125" s="73"/>
      <c r="I125" s="24"/>
      <c r="J125" s="24"/>
      <c r="K125" s="14"/>
      <c r="L125" s="44"/>
      <c r="M125" s="6"/>
      <c r="N125" s="8"/>
      <c r="O125" s="7"/>
      <c r="P125" s="7"/>
      <c r="Q125" s="7"/>
      <c r="R125" s="7"/>
      <c r="S125" s="7"/>
      <c r="T125" s="30"/>
      <c r="U125" s="30"/>
      <c r="V125" s="30"/>
      <c r="W125" s="30"/>
      <c r="X125" s="30"/>
      <c r="Y125" s="30"/>
    </row>
    <row r="126" spans="1:25" x14ac:dyDescent="0.2">
      <c r="A126" s="54"/>
      <c r="B126" s="54"/>
      <c r="C126" s="54"/>
      <c r="D126" s="54"/>
      <c r="E126" s="11"/>
      <c r="F126" s="11"/>
      <c r="G126" s="73"/>
      <c r="H126" s="73"/>
      <c r="I126" s="24"/>
      <c r="J126" s="24"/>
      <c r="K126" s="14"/>
      <c r="L126" s="44"/>
      <c r="M126" s="6"/>
      <c r="N126" s="8"/>
      <c r="O126" s="7"/>
      <c r="P126" s="7"/>
      <c r="Q126" s="7"/>
      <c r="R126" s="7"/>
      <c r="S126" s="7"/>
      <c r="T126" s="30"/>
      <c r="U126" s="30"/>
      <c r="V126" s="30"/>
      <c r="W126" s="30"/>
      <c r="X126" s="30"/>
      <c r="Y126" s="30"/>
    </row>
    <row r="127" spans="1:25" x14ac:dyDescent="0.2">
      <c r="A127" s="54"/>
      <c r="B127" s="54"/>
      <c r="C127" s="54"/>
      <c r="D127" s="54"/>
      <c r="E127" s="11"/>
      <c r="F127" s="11"/>
      <c r="G127" s="73"/>
      <c r="H127" s="73"/>
      <c r="I127" s="24"/>
      <c r="J127" s="24"/>
      <c r="K127" s="14"/>
      <c r="L127" s="44"/>
      <c r="M127" s="6"/>
      <c r="N127" s="8"/>
      <c r="O127" s="7"/>
      <c r="P127" s="7"/>
      <c r="Q127" s="7"/>
      <c r="R127" s="7"/>
      <c r="S127" s="7"/>
      <c r="T127" s="30"/>
      <c r="U127" s="30"/>
      <c r="V127" s="30"/>
      <c r="W127" s="30"/>
      <c r="X127" s="30"/>
      <c r="Y127" s="30"/>
    </row>
    <row r="128" spans="1:25" x14ac:dyDescent="0.2">
      <c r="A128" s="54"/>
      <c r="B128" s="54"/>
      <c r="C128" s="54"/>
      <c r="D128" s="54"/>
      <c r="E128" s="11"/>
      <c r="F128" s="11"/>
      <c r="G128" s="73"/>
      <c r="H128" s="73"/>
      <c r="I128" s="24"/>
      <c r="J128" s="24"/>
      <c r="K128" s="14"/>
      <c r="L128" s="44"/>
      <c r="M128" s="6"/>
      <c r="N128" s="8"/>
      <c r="O128" s="7"/>
      <c r="P128" s="7"/>
      <c r="Q128" s="7"/>
      <c r="R128" s="7"/>
      <c r="S128" s="7"/>
      <c r="T128" s="30"/>
      <c r="U128" s="30"/>
      <c r="V128" s="30"/>
      <c r="W128" s="30"/>
      <c r="X128" s="30"/>
      <c r="Y128" s="30"/>
    </row>
  </sheetData>
  <mergeCells count="3">
    <mergeCell ref="A1:K1"/>
    <mergeCell ref="A45:K45"/>
    <mergeCell ref="A58:I5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N35"/>
  <sheetViews>
    <sheetView topLeftCell="A19" workbookViewId="0">
      <selection activeCell="D34" sqref="D34"/>
    </sheetView>
  </sheetViews>
  <sheetFormatPr defaultRowHeight="12.75" x14ac:dyDescent="0.2"/>
  <cols>
    <col min="3" max="3" width="43.140625" bestFit="1" customWidth="1"/>
    <col min="4" max="4" width="35.85546875" bestFit="1" customWidth="1"/>
    <col min="10" max="10" width="23.85546875" bestFit="1" customWidth="1"/>
  </cols>
  <sheetData>
    <row r="1" spans="1:90" s="278" customFormat="1" ht="33" customHeight="1" x14ac:dyDescent="0.2">
      <c r="A1" s="272" t="s">
        <v>365</v>
      </c>
      <c r="B1" s="278" t="s">
        <v>366</v>
      </c>
      <c r="C1" s="279" t="s">
        <v>368</v>
      </c>
      <c r="D1" s="278" t="s">
        <v>369</v>
      </c>
      <c r="E1" s="278" t="s">
        <v>27</v>
      </c>
      <c r="F1" s="280">
        <v>41850</v>
      </c>
      <c r="G1" s="280">
        <v>42215</v>
      </c>
      <c r="H1" s="278">
        <f t="shared" ref="H1:H12" ca="1" si="0">IF((G1="INDETERMINADO"),"N/A",IF((E1="ENCERRADO"),"X",(G1-TODAY())))</f>
        <v>-4</v>
      </c>
      <c r="I1" s="288" t="s">
        <v>101</v>
      </c>
      <c r="J1" s="281" t="s">
        <v>244</v>
      </c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</row>
    <row r="2" spans="1:90" s="184" customFormat="1" ht="33" customHeight="1" x14ac:dyDescent="0.2">
      <c r="A2" s="272" t="s">
        <v>376</v>
      </c>
      <c r="B2" s="278" t="s">
        <v>377</v>
      </c>
      <c r="C2" s="279" t="s">
        <v>379</v>
      </c>
      <c r="D2" s="278" t="s">
        <v>380</v>
      </c>
      <c r="E2" s="278" t="s">
        <v>27</v>
      </c>
      <c r="F2" s="280">
        <v>41870</v>
      </c>
      <c r="G2" s="280">
        <v>42235</v>
      </c>
      <c r="H2" s="278">
        <f t="shared" ca="1" si="0"/>
        <v>16</v>
      </c>
      <c r="I2" s="272" t="s">
        <v>121</v>
      </c>
      <c r="J2" s="281" t="s">
        <v>255</v>
      </c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</row>
    <row r="3" spans="1:90" s="184" customFormat="1" ht="33" customHeight="1" x14ac:dyDescent="0.2">
      <c r="A3" s="272" t="s">
        <v>386</v>
      </c>
      <c r="B3" s="278" t="s">
        <v>387</v>
      </c>
      <c r="C3" s="279" t="s">
        <v>389</v>
      </c>
      <c r="D3" s="278" t="s">
        <v>390</v>
      </c>
      <c r="E3" s="278" t="s">
        <v>27</v>
      </c>
      <c r="F3" s="280">
        <v>41881</v>
      </c>
      <c r="G3" s="280">
        <v>42246</v>
      </c>
      <c r="H3" s="278">
        <f t="shared" ca="1" si="0"/>
        <v>27</v>
      </c>
      <c r="I3" s="288" t="s">
        <v>121</v>
      </c>
      <c r="J3" s="281" t="s">
        <v>1113</v>
      </c>
    </row>
    <row r="4" spans="1:90" s="184" customFormat="1" ht="33" customHeight="1" x14ac:dyDescent="0.2">
      <c r="A4" s="272" t="s">
        <v>392</v>
      </c>
      <c r="B4" s="278" t="s">
        <v>393</v>
      </c>
      <c r="C4" s="279" t="s">
        <v>1101</v>
      </c>
      <c r="D4" s="278" t="s">
        <v>396</v>
      </c>
      <c r="E4" s="278" t="s">
        <v>27</v>
      </c>
      <c r="F4" s="280">
        <v>41892</v>
      </c>
      <c r="G4" s="280">
        <v>42257</v>
      </c>
      <c r="H4" s="278">
        <f t="shared" ca="1" si="0"/>
        <v>38</v>
      </c>
      <c r="I4" s="272" t="s">
        <v>101</v>
      </c>
      <c r="J4" s="281" t="s">
        <v>244</v>
      </c>
    </row>
    <row r="5" spans="1:90" s="184" customFormat="1" ht="33" customHeight="1" x14ac:dyDescent="0.2">
      <c r="A5" s="272" t="s">
        <v>480</v>
      </c>
      <c r="B5" s="278" t="s">
        <v>481</v>
      </c>
      <c r="C5" s="279" t="s">
        <v>483</v>
      </c>
      <c r="D5" s="278" t="s">
        <v>484</v>
      </c>
      <c r="E5" s="278" t="s">
        <v>27</v>
      </c>
      <c r="F5" s="280">
        <v>41912</v>
      </c>
      <c r="G5" s="280">
        <v>42277</v>
      </c>
      <c r="H5" s="278">
        <f t="shared" ca="1" si="0"/>
        <v>58</v>
      </c>
      <c r="I5" s="278" t="s">
        <v>50</v>
      </c>
      <c r="J5" s="281" t="s">
        <v>310</v>
      </c>
    </row>
    <row r="6" spans="1:90" s="261" customFormat="1" ht="33" customHeight="1" x14ac:dyDescent="0.2">
      <c r="A6" s="272" t="s">
        <v>398</v>
      </c>
      <c r="B6" s="278" t="s">
        <v>399</v>
      </c>
      <c r="C6" s="279" t="s">
        <v>401</v>
      </c>
      <c r="D6" s="272" t="s">
        <v>402</v>
      </c>
      <c r="E6" s="278" t="s">
        <v>27</v>
      </c>
      <c r="F6" s="280">
        <v>41912</v>
      </c>
      <c r="G6" s="280">
        <v>42277</v>
      </c>
      <c r="H6" s="278">
        <f t="shared" ca="1" si="0"/>
        <v>58</v>
      </c>
      <c r="I6" s="272" t="s">
        <v>50</v>
      </c>
      <c r="J6" s="281" t="s">
        <v>96</v>
      </c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4"/>
      <c r="CH6" s="184"/>
      <c r="CI6" s="184"/>
      <c r="CJ6" s="184"/>
      <c r="CK6" s="184"/>
      <c r="CL6" s="184"/>
    </row>
    <row r="7" spans="1:90" s="184" customFormat="1" ht="33" customHeight="1" x14ac:dyDescent="0.2">
      <c r="A7" s="184" t="s">
        <v>1369</v>
      </c>
      <c r="B7" s="184" t="s">
        <v>1370</v>
      </c>
      <c r="C7" s="145" t="s">
        <v>588</v>
      </c>
      <c r="D7" s="184" t="s">
        <v>589</v>
      </c>
      <c r="E7" s="184" t="s">
        <v>27</v>
      </c>
      <c r="F7" s="193">
        <v>41918</v>
      </c>
      <c r="G7" s="193">
        <v>42283</v>
      </c>
      <c r="H7" s="184">
        <f t="shared" ca="1" si="0"/>
        <v>64</v>
      </c>
      <c r="I7" s="194" t="s">
        <v>30</v>
      </c>
      <c r="J7" s="194" t="s">
        <v>590</v>
      </c>
      <c r="K7" s="246"/>
      <c r="L7" s="246"/>
      <c r="M7" s="246"/>
      <c r="N7" s="246"/>
      <c r="O7" s="249"/>
      <c r="P7" s="249"/>
      <c r="Q7" s="249"/>
      <c r="R7" s="249"/>
      <c r="S7" s="249"/>
      <c r="T7" s="249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1"/>
      <c r="BC7" s="221"/>
      <c r="BD7" s="221"/>
      <c r="BE7" s="221"/>
      <c r="BF7" s="221"/>
      <c r="BG7" s="221"/>
      <c r="BH7" s="221"/>
      <c r="BI7" s="221"/>
      <c r="BJ7" s="221"/>
      <c r="BK7" s="221"/>
      <c r="BL7" s="221"/>
      <c r="BM7" s="221"/>
      <c r="BN7" s="221"/>
      <c r="BO7" s="221"/>
      <c r="BP7" s="221"/>
      <c r="BQ7" s="221"/>
      <c r="BR7" s="221"/>
      <c r="BS7" s="221"/>
      <c r="BT7" s="221"/>
      <c r="BU7" s="221"/>
      <c r="BV7" s="221"/>
      <c r="BW7" s="221"/>
      <c r="BX7" s="221"/>
      <c r="BY7" s="221"/>
      <c r="BZ7" s="221"/>
      <c r="CA7" s="221"/>
      <c r="CB7" s="221"/>
      <c r="CC7" s="221"/>
      <c r="CD7" s="221"/>
      <c r="CE7" s="221"/>
      <c r="CF7" s="221"/>
      <c r="CG7" s="221"/>
      <c r="CH7" s="221"/>
      <c r="CI7" s="221"/>
      <c r="CJ7" s="221"/>
      <c r="CK7" s="221"/>
      <c r="CL7" s="221"/>
    </row>
    <row r="8" spans="1:90" s="184" customFormat="1" ht="33" customHeight="1" x14ac:dyDescent="0.2">
      <c r="A8" s="272" t="s">
        <v>403</v>
      </c>
      <c r="B8" s="278" t="s">
        <v>404</v>
      </c>
      <c r="C8" s="279" t="s">
        <v>405</v>
      </c>
      <c r="D8" s="272" t="s">
        <v>406</v>
      </c>
      <c r="E8" s="278" t="s">
        <v>27</v>
      </c>
      <c r="F8" s="282" t="s">
        <v>1132</v>
      </c>
      <c r="G8" s="280">
        <v>42284</v>
      </c>
      <c r="H8" s="278">
        <f t="shared" ca="1" si="0"/>
        <v>65</v>
      </c>
      <c r="I8" s="272" t="s">
        <v>420</v>
      </c>
      <c r="J8" s="281" t="s">
        <v>1111</v>
      </c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</row>
    <row r="9" spans="1:90" s="184" customFormat="1" ht="33" customHeight="1" x14ac:dyDescent="0.2">
      <c r="A9" s="272" t="s">
        <v>1136</v>
      </c>
      <c r="B9" s="272" t="s">
        <v>1137</v>
      </c>
      <c r="C9" s="279" t="s">
        <v>1140</v>
      </c>
      <c r="D9" s="272" t="s">
        <v>1139</v>
      </c>
      <c r="E9" s="272" t="s">
        <v>27</v>
      </c>
      <c r="F9" s="280">
        <v>41925</v>
      </c>
      <c r="G9" s="280">
        <v>42290</v>
      </c>
      <c r="H9" s="278">
        <f t="shared" ca="1" si="0"/>
        <v>71</v>
      </c>
      <c r="I9" s="272" t="s">
        <v>101</v>
      </c>
      <c r="J9" s="281" t="s">
        <v>270</v>
      </c>
    </row>
    <row r="10" spans="1:90" s="184" customFormat="1" ht="33" customHeight="1" x14ac:dyDescent="0.2">
      <c r="A10" s="272" t="s">
        <v>407</v>
      </c>
      <c r="B10" s="278" t="s">
        <v>408</v>
      </c>
      <c r="C10" s="279" t="s">
        <v>410</v>
      </c>
      <c r="D10" s="272" t="s">
        <v>411</v>
      </c>
      <c r="E10" s="278" t="s">
        <v>27</v>
      </c>
      <c r="F10" s="280">
        <v>41943</v>
      </c>
      <c r="G10" s="280">
        <v>42308</v>
      </c>
      <c r="H10" s="278">
        <f t="shared" ca="1" si="0"/>
        <v>89</v>
      </c>
      <c r="I10" s="272" t="s">
        <v>745</v>
      </c>
      <c r="J10" s="281" t="s">
        <v>752</v>
      </c>
    </row>
    <row r="11" spans="1:90" s="184" customFormat="1" ht="33" customHeight="1" x14ac:dyDescent="0.2">
      <c r="A11" s="272" t="s">
        <v>412</v>
      </c>
      <c r="B11" s="278" t="s">
        <v>413</v>
      </c>
      <c r="C11" s="279" t="s">
        <v>415</v>
      </c>
      <c r="D11" s="272" t="s">
        <v>416</v>
      </c>
      <c r="E11" s="278" t="s">
        <v>27</v>
      </c>
      <c r="F11" s="280">
        <v>41946</v>
      </c>
      <c r="G11" s="280">
        <v>42311</v>
      </c>
      <c r="H11" s="278">
        <f t="shared" ca="1" si="0"/>
        <v>92</v>
      </c>
      <c r="I11" s="272" t="s">
        <v>680</v>
      </c>
      <c r="J11" s="281" t="s">
        <v>1133</v>
      </c>
    </row>
    <row r="12" spans="1:90" s="184" customFormat="1" ht="33" customHeight="1" x14ac:dyDescent="0.2">
      <c r="A12" s="272" t="s">
        <v>421</v>
      </c>
      <c r="B12" s="278" t="s">
        <v>422</v>
      </c>
      <c r="C12" s="279" t="s">
        <v>424</v>
      </c>
      <c r="D12" s="272" t="s">
        <v>1432</v>
      </c>
      <c r="E12" s="278" t="s">
        <v>27</v>
      </c>
      <c r="F12" s="280">
        <v>41973</v>
      </c>
      <c r="G12" s="280">
        <v>42338</v>
      </c>
      <c r="H12" s="278">
        <f t="shared" ca="1" si="0"/>
        <v>119</v>
      </c>
      <c r="I12" s="288" t="s">
        <v>397</v>
      </c>
      <c r="J12" s="281" t="s">
        <v>299</v>
      </c>
    </row>
    <row r="13" spans="1:90" s="184" customFormat="1" ht="33" customHeight="1" x14ac:dyDescent="0.2">
      <c r="A13"/>
      <c r="B13"/>
      <c r="C13"/>
      <c r="D13"/>
      <c r="E13"/>
      <c r="F13"/>
      <c r="G13"/>
      <c r="H13"/>
      <c r="I13"/>
      <c r="J13"/>
    </row>
    <row r="14" spans="1:90" s="184" customFormat="1" ht="33" customHeight="1" x14ac:dyDescent="0.2">
      <c r="A14"/>
      <c r="B14"/>
      <c r="C14"/>
      <c r="D14"/>
      <c r="E14"/>
      <c r="F14"/>
      <c r="G14"/>
      <c r="H14"/>
      <c r="I14"/>
      <c r="J14"/>
    </row>
    <row r="15" spans="1:90" s="184" customFormat="1" ht="33" customHeight="1" x14ac:dyDescent="0.2">
      <c r="A15" s="272" t="s">
        <v>287</v>
      </c>
      <c r="B15" s="272" t="s">
        <v>1144</v>
      </c>
      <c r="C15" s="267" t="s">
        <v>1156</v>
      </c>
      <c r="D15" s="272" t="s">
        <v>1154</v>
      </c>
      <c r="E15" s="296" t="s">
        <v>27</v>
      </c>
      <c r="F15" s="297">
        <v>41271</v>
      </c>
      <c r="G15" s="298">
        <v>42216</v>
      </c>
      <c r="H15" s="296">
        <f t="shared" ref="H15:H19" ca="1" si="1">IF((G15="INDETERMINADO"),"N/A",IF((E15="ENCERRADO"),"X",(G15-TODAY())))</f>
        <v>-3</v>
      </c>
      <c r="I15" s="272" t="s">
        <v>397</v>
      </c>
      <c r="J15" s="272" t="s">
        <v>1143</v>
      </c>
    </row>
    <row r="16" spans="1:90" s="184" customFormat="1" ht="33.950000000000003" customHeight="1" x14ac:dyDescent="0.2">
      <c r="A16" s="272" t="s">
        <v>1336</v>
      </c>
      <c r="B16" s="272" t="s">
        <v>1149</v>
      </c>
      <c r="C16" s="267" t="s">
        <v>1335</v>
      </c>
      <c r="D16" s="272" t="s">
        <v>1155</v>
      </c>
      <c r="E16" s="296" t="s">
        <v>27</v>
      </c>
      <c r="F16" s="297">
        <v>41729</v>
      </c>
      <c r="G16" s="282">
        <v>42308</v>
      </c>
      <c r="H16" s="296">
        <f t="shared" ca="1" si="1"/>
        <v>89</v>
      </c>
      <c r="I16" s="272" t="s">
        <v>397</v>
      </c>
      <c r="J16" s="272" t="s">
        <v>1143</v>
      </c>
    </row>
    <row r="17" spans="1:638" ht="22.5" x14ac:dyDescent="0.2">
      <c r="A17" s="99" t="s">
        <v>1277</v>
      </c>
      <c r="B17" s="103"/>
      <c r="C17" s="123" t="s">
        <v>1278</v>
      </c>
      <c r="D17" s="99" t="s">
        <v>1279</v>
      </c>
      <c r="E17" s="103" t="s">
        <v>27</v>
      </c>
      <c r="F17" s="148">
        <v>41954</v>
      </c>
      <c r="G17" s="148">
        <v>42319</v>
      </c>
      <c r="H17" s="103">
        <f t="shared" ca="1" si="1"/>
        <v>100</v>
      </c>
      <c r="I17" s="103"/>
      <c r="J17" s="99"/>
    </row>
    <row r="18" spans="1:638" ht="33.75" x14ac:dyDescent="0.2">
      <c r="A18" s="272" t="s">
        <v>190</v>
      </c>
      <c r="B18" s="272" t="s">
        <v>1145</v>
      </c>
      <c r="C18" s="267" t="s">
        <v>1157</v>
      </c>
      <c r="D18" s="272" t="s">
        <v>1152</v>
      </c>
      <c r="E18" s="296" t="s">
        <v>27</v>
      </c>
      <c r="F18" s="298">
        <v>41973</v>
      </c>
      <c r="G18" s="298">
        <v>42338</v>
      </c>
      <c r="H18" s="296">
        <f t="shared" ca="1" si="1"/>
        <v>119</v>
      </c>
      <c r="I18" s="272" t="s">
        <v>305</v>
      </c>
      <c r="J18" s="272" t="s">
        <v>1433</v>
      </c>
    </row>
    <row r="19" spans="1:638" s="111" customFormat="1" ht="45" x14ac:dyDescent="0.2">
      <c r="A19" s="272" t="s">
        <v>214</v>
      </c>
      <c r="B19" s="272" t="s">
        <v>1147</v>
      </c>
      <c r="C19" s="267" t="s">
        <v>215</v>
      </c>
      <c r="D19" s="272" t="s">
        <v>1150</v>
      </c>
      <c r="E19" s="296" t="s">
        <v>27</v>
      </c>
      <c r="F19" s="298">
        <v>41973</v>
      </c>
      <c r="G19" s="298">
        <v>42338</v>
      </c>
      <c r="H19" s="299">
        <f t="shared" ca="1" si="1"/>
        <v>119</v>
      </c>
      <c r="I19" s="300" t="s">
        <v>78</v>
      </c>
      <c r="J19" s="300" t="s">
        <v>1141</v>
      </c>
      <c r="K19" s="103"/>
      <c r="L19" s="103" t="s">
        <v>97</v>
      </c>
      <c r="M19" s="103"/>
      <c r="N19" s="103"/>
      <c r="O19" s="98" t="s">
        <v>1095</v>
      </c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7"/>
      <c r="DP19" s="107"/>
      <c r="DQ19" s="107"/>
      <c r="DR19" s="107"/>
      <c r="DS19" s="107"/>
      <c r="DT19" s="107"/>
      <c r="DU19" s="107"/>
      <c r="DV19" s="107"/>
      <c r="DW19" s="107"/>
      <c r="DX19" s="107"/>
      <c r="DY19" s="107"/>
      <c r="DZ19" s="107"/>
      <c r="EA19" s="107"/>
      <c r="EB19" s="107"/>
      <c r="EC19" s="107"/>
      <c r="ED19" s="107"/>
      <c r="EE19" s="107"/>
      <c r="EF19" s="107"/>
      <c r="EG19" s="107"/>
      <c r="EH19" s="107"/>
      <c r="EI19" s="107"/>
      <c r="EJ19" s="107"/>
      <c r="EK19" s="107"/>
      <c r="EL19" s="107"/>
      <c r="EM19" s="107"/>
      <c r="EN19" s="107"/>
      <c r="EO19" s="107"/>
      <c r="EP19" s="107"/>
      <c r="EQ19" s="107"/>
      <c r="ER19" s="107"/>
      <c r="ES19" s="107"/>
      <c r="ET19" s="107"/>
      <c r="EU19" s="107"/>
      <c r="EV19" s="107"/>
      <c r="EW19" s="107"/>
      <c r="EX19" s="107"/>
      <c r="EY19" s="107"/>
      <c r="EZ19" s="107"/>
      <c r="FA19" s="107"/>
      <c r="FB19" s="107"/>
      <c r="FC19" s="107"/>
      <c r="FD19" s="107"/>
      <c r="FE19" s="107"/>
      <c r="FF19" s="107"/>
      <c r="FG19" s="107"/>
      <c r="FH19" s="107"/>
      <c r="FI19" s="107"/>
      <c r="FJ19" s="107"/>
      <c r="FK19" s="107"/>
      <c r="FL19" s="107"/>
      <c r="FM19" s="107"/>
      <c r="FN19" s="107"/>
      <c r="FO19" s="107"/>
      <c r="FP19" s="107"/>
      <c r="FQ19" s="107"/>
      <c r="FR19" s="107"/>
      <c r="FS19" s="107"/>
      <c r="FT19" s="107"/>
      <c r="FU19" s="107"/>
      <c r="FV19" s="107"/>
      <c r="FW19" s="107"/>
      <c r="FX19" s="107"/>
      <c r="FY19" s="107"/>
      <c r="FZ19" s="107"/>
      <c r="GA19" s="107"/>
      <c r="GB19" s="107"/>
      <c r="GC19" s="107"/>
      <c r="GD19" s="107"/>
      <c r="GE19" s="107"/>
      <c r="GF19" s="107"/>
      <c r="GG19" s="107"/>
      <c r="GH19" s="107"/>
      <c r="GI19" s="107"/>
      <c r="GJ19" s="107"/>
      <c r="GK19" s="107"/>
      <c r="GL19" s="107"/>
      <c r="GM19" s="107"/>
      <c r="GN19" s="107"/>
      <c r="GO19" s="107"/>
      <c r="GP19" s="107"/>
      <c r="GQ19" s="107"/>
      <c r="GR19" s="107"/>
      <c r="GS19" s="107"/>
      <c r="GT19" s="107"/>
      <c r="GU19" s="107"/>
      <c r="GV19" s="107"/>
      <c r="GW19" s="107"/>
      <c r="GX19" s="107"/>
      <c r="GY19" s="107"/>
      <c r="GZ19" s="107"/>
      <c r="HA19" s="107"/>
      <c r="HB19" s="107"/>
      <c r="HC19" s="107"/>
      <c r="HD19" s="107"/>
      <c r="HE19" s="107"/>
      <c r="HF19" s="107"/>
      <c r="HG19" s="107"/>
      <c r="HH19" s="107"/>
      <c r="HI19" s="107"/>
      <c r="HJ19" s="107"/>
      <c r="HK19" s="107"/>
      <c r="HL19" s="107"/>
      <c r="HM19" s="107"/>
      <c r="HN19" s="107"/>
      <c r="HO19" s="107"/>
      <c r="HP19" s="107"/>
      <c r="HQ19" s="107"/>
      <c r="HR19" s="107"/>
      <c r="HS19" s="107"/>
      <c r="HT19" s="107"/>
      <c r="HU19" s="107"/>
      <c r="HV19" s="107"/>
      <c r="HW19" s="107"/>
      <c r="HX19" s="107"/>
      <c r="HY19" s="107"/>
      <c r="HZ19" s="107"/>
      <c r="IA19" s="107"/>
      <c r="IB19" s="107"/>
      <c r="IC19" s="107"/>
      <c r="ID19" s="107"/>
      <c r="IE19" s="107"/>
      <c r="IF19" s="107"/>
      <c r="IG19" s="107"/>
      <c r="IH19" s="107"/>
      <c r="II19" s="107"/>
      <c r="IJ19" s="107"/>
      <c r="IK19" s="107"/>
      <c r="IL19" s="107"/>
      <c r="IM19" s="107"/>
      <c r="IN19" s="107"/>
      <c r="IO19" s="107"/>
      <c r="IP19" s="107"/>
      <c r="IQ19" s="107"/>
      <c r="IR19" s="107"/>
      <c r="IS19" s="107"/>
      <c r="IT19" s="107"/>
      <c r="IU19" s="107"/>
      <c r="IV19" s="107"/>
      <c r="IW19" s="107"/>
      <c r="IX19" s="107"/>
      <c r="IY19" s="107"/>
      <c r="IZ19" s="107"/>
      <c r="JA19" s="107"/>
      <c r="JB19" s="107"/>
      <c r="JC19" s="107"/>
      <c r="JD19" s="107"/>
      <c r="JE19" s="107"/>
      <c r="JF19" s="107"/>
      <c r="JG19" s="107"/>
      <c r="JH19" s="107"/>
      <c r="JI19" s="107"/>
      <c r="JJ19" s="107"/>
      <c r="JK19" s="107"/>
      <c r="JL19" s="107"/>
      <c r="JM19" s="107"/>
      <c r="JN19" s="107"/>
      <c r="JO19" s="107"/>
      <c r="JP19" s="107"/>
      <c r="JQ19" s="107"/>
      <c r="JR19" s="107"/>
      <c r="JS19" s="107"/>
      <c r="JT19" s="107"/>
      <c r="JU19" s="107"/>
      <c r="JV19" s="107"/>
      <c r="JW19" s="107"/>
      <c r="JX19" s="107"/>
      <c r="JY19" s="107"/>
      <c r="JZ19" s="107"/>
      <c r="KA19" s="107"/>
      <c r="KB19" s="107"/>
      <c r="KC19" s="107"/>
      <c r="KD19" s="107"/>
      <c r="KE19" s="107"/>
      <c r="KF19" s="107"/>
      <c r="KG19" s="107"/>
      <c r="KH19" s="107"/>
      <c r="KI19" s="107"/>
      <c r="KJ19" s="107"/>
      <c r="KK19" s="107"/>
      <c r="KL19" s="107"/>
      <c r="KM19" s="107"/>
      <c r="KN19" s="107"/>
      <c r="KO19" s="107"/>
      <c r="KP19" s="107"/>
      <c r="KQ19" s="107"/>
      <c r="KR19" s="107"/>
      <c r="KS19" s="107"/>
      <c r="KT19" s="107"/>
      <c r="KU19" s="107"/>
      <c r="KV19" s="107"/>
      <c r="KW19" s="107"/>
      <c r="KX19" s="107"/>
      <c r="KY19" s="107"/>
      <c r="KZ19" s="107"/>
      <c r="LA19" s="107"/>
      <c r="LB19" s="107"/>
      <c r="LC19" s="107"/>
      <c r="LD19" s="107"/>
      <c r="LE19" s="107"/>
      <c r="LF19" s="107"/>
      <c r="LG19" s="107"/>
      <c r="LH19" s="107"/>
      <c r="LI19" s="107"/>
      <c r="LJ19" s="107"/>
      <c r="LK19" s="107"/>
      <c r="LL19" s="107"/>
      <c r="LM19" s="107"/>
      <c r="LN19" s="107"/>
      <c r="LO19" s="107"/>
      <c r="LP19" s="107"/>
      <c r="LQ19" s="107"/>
      <c r="LR19" s="107"/>
      <c r="LS19" s="107"/>
      <c r="LT19" s="107"/>
      <c r="LU19" s="107"/>
      <c r="LV19" s="107"/>
      <c r="LW19" s="107"/>
      <c r="LX19" s="107"/>
      <c r="LY19" s="107"/>
      <c r="LZ19" s="107"/>
      <c r="MA19" s="107"/>
      <c r="MB19" s="107"/>
      <c r="MC19" s="107"/>
      <c r="MD19" s="107"/>
      <c r="ME19" s="107"/>
      <c r="MF19" s="107"/>
      <c r="MG19" s="107"/>
      <c r="MH19" s="107"/>
      <c r="MI19" s="107"/>
      <c r="MJ19" s="107"/>
      <c r="MK19" s="107"/>
      <c r="ML19" s="107"/>
      <c r="MM19" s="107"/>
      <c r="MN19" s="107"/>
      <c r="MO19" s="107"/>
      <c r="MP19" s="107"/>
      <c r="MQ19" s="107"/>
      <c r="MR19" s="107"/>
      <c r="MS19" s="107"/>
      <c r="MT19" s="107"/>
      <c r="MU19" s="107"/>
      <c r="MV19" s="107"/>
      <c r="MW19" s="107"/>
      <c r="MX19" s="107"/>
      <c r="MY19" s="107"/>
      <c r="MZ19" s="107"/>
      <c r="NA19" s="107"/>
      <c r="NB19" s="107"/>
      <c r="NC19" s="107"/>
      <c r="ND19" s="107"/>
      <c r="NE19" s="107"/>
      <c r="NF19" s="107"/>
      <c r="NG19" s="107"/>
      <c r="NH19" s="107"/>
      <c r="NI19" s="107"/>
      <c r="NJ19" s="107"/>
      <c r="NK19" s="107"/>
      <c r="NL19" s="107"/>
      <c r="NM19" s="107"/>
      <c r="NN19" s="107"/>
      <c r="NO19" s="107"/>
      <c r="NP19" s="107"/>
      <c r="NQ19" s="107"/>
      <c r="NR19" s="107"/>
      <c r="NS19" s="107"/>
      <c r="NT19" s="107"/>
      <c r="NU19" s="107"/>
      <c r="NV19" s="107"/>
      <c r="NW19" s="107"/>
      <c r="NX19" s="107"/>
      <c r="NY19" s="107"/>
      <c r="NZ19" s="107"/>
      <c r="OA19" s="107"/>
      <c r="OB19" s="107"/>
      <c r="OC19" s="107"/>
      <c r="OD19" s="107"/>
      <c r="OE19" s="107"/>
      <c r="OF19" s="107"/>
      <c r="OG19" s="107"/>
      <c r="OH19" s="107"/>
      <c r="OI19" s="107"/>
      <c r="OJ19" s="107"/>
      <c r="OK19" s="107"/>
      <c r="OL19" s="107"/>
      <c r="OM19" s="107"/>
      <c r="ON19" s="107"/>
      <c r="OO19" s="107"/>
      <c r="OP19" s="107"/>
      <c r="OQ19" s="107"/>
      <c r="OR19" s="107"/>
      <c r="OS19" s="107"/>
      <c r="OT19" s="107"/>
      <c r="OU19" s="107"/>
      <c r="OV19" s="107"/>
      <c r="OW19" s="107"/>
      <c r="OX19" s="107"/>
      <c r="OY19" s="107"/>
      <c r="OZ19" s="107"/>
      <c r="PA19" s="107"/>
      <c r="PB19" s="107"/>
      <c r="PC19" s="107"/>
      <c r="PD19" s="107"/>
      <c r="PE19" s="107"/>
      <c r="PF19" s="107"/>
      <c r="PG19" s="107"/>
      <c r="PH19" s="107"/>
      <c r="PI19" s="107"/>
      <c r="PJ19" s="107"/>
      <c r="PK19" s="107"/>
      <c r="PL19" s="107"/>
      <c r="PM19" s="107"/>
      <c r="PN19" s="107"/>
      <c r="PO19" s="107"/>
      <c r="PP19" s="107"/>
      <c r="PQ19" s="107"/>
      <c r="PR19" s="107"/>
      <c r="PS19" s="107"/>
      <c r="PT19" s="107"/>
      <c r="PU19" s="107"/>
      <c r="PV19" s="107"/>
      <c r="PW19" s="107"/>
      <c r="PX19" s="107"/>
      <c r="PY19" s="107"/>
      <c r="PZ19" s="107"/>
      <c r="QA19" s="107"/>
      <c r="QB19" s="107"/>
      <c r="QC19" s="107"/>
      <c r="QD19" s="107"/>
      <c r="QE19" s="107"/>
      <c r="QF19" s="107"/>
      <c r="QG19" s="107"/>
      <c r="QH19" s="107"/>
      <c r="QI19" s="107"/>
      <c r="QJ19" s="107"/>
      <c r="QK19" s="107"/>
      <c r="QL19" s="107"/>
      <c r="QM19" s="107"/>
      <c r="QN19" s="107"/>
      <c r="QO19" s="107"/>
      <c r="QP19" s="107"/>
      <c r="QQ19" s="107"/>
      <c r="QR19" s="107"/>
      <c r="QS19" s="107"/>
      <c r="QT19" s="107"/>
      <c r="QU19" s="107"/>
      <c r="QV19" s="107"/>
      <c r="QW19" s="107"/>
      <c r="QX19" s="107"/>
      <c r="QY19" s="107"/>
      <c r="QZ19" s="107"/>
      <c r="RA19" s="107"/>
      <c r="RB19" s="107"/>
      <c r="RC19" s="107"/>
      <c r="RD19" s="107"/>
      <c r="RE19" s="107"/>
      <c r="RF19" s="107"/>
      <c r="RG19" s="107"/>
      <c r="RH19" s="107"/>
      <c r="RI19" s="107"/>
      <c r="RJ19" s="107"/>
      <c r="RK19" s="107"/>
      <c r="RL19" s="107"/>
      <c r="RM19" s="107"/>
      <c r="RN19" s="107"/>
      <c r="RO19" s="107"/>
      <c r="RP19" s="107"/>
      <c r="RQ19" s="107"/>
      <c r="RR19" s="107"/>
      <c r="RS19" s="107"/>
      <c r="RT19" s="107"/>
      <c r="RU19" s="107"/>
      <c r="RV19" s="107"/>
      <c r="RW19" s="107"/>
      <c r="RX19" s="107"/>
      <c r="RY19" s="107"/>
      <c r="RZ19" s="107"/>
      <c r="SA19" s="107"/>
      <c r="SB19" s="107"/>
      <c r="SC19" s="107"/>
      <c r="SD19" s="107"/>
      <c r="SE19" s="107"/>
      <c r="SF19" s="107"/>
      <c r="SG19" s="107"/>
      <c r="SH19" s="107"/>
      <c r="SI19" s="107"/>
      <c r="SJ19" s="107"/>
      <c r="SK19" s="107"/>
      <c r="SL19" s="107"/>
      <c r="SM19" s="107"/>
      <c r="SN19" s="107"/>
      <c r="SO19" s="107"/>
      <c r="SP19" s="107"/>
      <c r="SQ19" s="107"/>
      <c r="SR19" s="107"/>
      <c r="SS19" s="107"/>
      <c r="ST19" s="107"/>
      <c r="SU19" s="107"/>
      <c r="SV19" s="107"/>
      <c r="SW19" s="107"/>
      <c r="SX19" s="107"/>
      <c r="SY19" s="107"/>
      <c r="SZ19" s="107"/>
      <c r="TA19" s="107"/>
      <c r="TB19" s="107"/>
      <c r="TC19" s="107"/>
      <c r="TD19" s="107"/>
      <c r="TE19" s="107"/>
      <c r="TF19" s="107"/>
      <c r="TG19" s="107"/>
      <c r="TH19" s="107"/>
      <c r="TI19" s="107"/>
      <c r="TJ19" s="107"/>
      <c r="TK19" s="107"/>
      <c r="TL19" s="107"/>
      <c r="TM19" s="107"/>
      <c r="TN19" s="107"/>
      <c r="TO19" s="107"/>
      <c r="TP19" s="107"/>
      <c r="TQ19" s="107"/>
      <c r="TR19" s="107"/>
      <c r="TS19" s="107"/>
      <c r="TT19" s="107"/>
      <c r="TU19" s="107"/>
      <c r="TV19" s="107"/>
      <c r="TW19" s="107"/>
      <c r="TX19" s="107"/>
      <c r="TY19" s="107"/>
      <c r="TZ19" s="107"/>
      <c r="UA19" s="107"/>
      <c r="UB19" s="107"/>
      <c r="UC19" s="107"/>
      <c r="UD19" s="107"/>
      <c r="UE19" s="107"/>
      <c r="UF19" s="107"/>
      <c r="UG19" s="107"/>
      <c r="UH19" s="107"/>
      <c r="UI19" s="107"/>
      <c r="UJ19" s="107"/>
      <c r="UK19" s="107"/>
      <c r="UL19" s="107"/>
      <c r="UM19" s="107"/>
      <c r="UN19" s="107"/>
      <c r="UO19" s="107"/>
      <c r="UP19" s="107"/>
      <c r="UQ19" s="107"/>
      <c r="UR19" s="107"/>
      <c r="US19" s="107"/>
      <c r="UT19" s="107"/>
      <c r="UU19" s="107"/>
      <c r="UV19" s="107"/>
      <c r="UW19" s="107"/>
      <c r="UX19" s="107"/>
      <c r="UY19" s="107"/>
      <c r="UZ19" s="107"/>
      <c r="VA19" s="107"/>
      <c r="VB19" s="107"/>
      <c r="VC19" s="107"/>
      <c r="VD19" s="107"/>
      <c r="VE19" s="107"/>
      <c r="VF19" s="107"/>
      <c r="VG19" s="107"/>
      <c r="VH19" s="107"/>
      <c r="VI19" s="107"/>
      <c r="VJ19" s="107"/>
      <c r="VK19" s="107"/>
      <c r="VL19" s="107"/>
      <c r="VM19" s="107"/>
      <c r="VN19" s="107"/>
      <c r="VO19" s="107"/>
      <c r="VP19" s="107"/>
      <c r="VQ19" s="107"/>
      <c r="VR19" s="107"/>
      <c r="VS19" s="107"/>
      <c r="VT19" s="107"/>
      <c r="VU19" s="107"/>
      <c r="VV19" s="107"/>
      <c r="VW19" s="107"/>
      <c r="VX19" s="107"/>
      <c r="VY19" s="107"/>
      <c r="VZ19" s="107"/>
      <c r="WA19" s="107"/>
      <c r="WB19" s="107"/>
      <c r="WC19" s="107"/>
      <c r="WD19" s="107"/>
      <c r="WE19" s="107"/>
      <c r="WF19" s="107"/>
      <c r="WG19" s="107"/>
      <c r="WH19" s="107"/>
      <c r="WI19" s="107"/>
      <c r="WJ19" s="107"/>
      <c r="WK19" s="107"/>
      <c r="WL19" s="107"/>
      <c r="WM19" s="107"/>
      <c r="WN19" s="107"/>
      <c r="WO19" s="107"/>
      <c r="WP19" s="107"/>
      <c r="WQ19" s="107"/>
      <c r="WR19" s="107"/>
      <c r="WS19" s="107"/>
      <c r="WT19" s="107"/>
      <c r="WU19" s="107"/>
      <c r="WV19" s="107"/>
      <c r="WW19" s="107"/>
      <c r="WX19" s="107"/>
      <c r="WY19" s="107"/>
      <c r="WZ19" s="107"/>
      <c r="XA19" s="107"/>
      <c r="XB19" s="107"/>
      <c r="XC19" s="107"/>
      <c r="XD19" s="107"/>
      <c r="XE19" s="107"/>
      <c r="XF19" s="107"/>
      <c r="XG19" s="107"/>
      <c r="XH19" s="107"/>
      <c r="XI19" s="107"/>
      <c r="XJ19" s="107"/>
      <c r="XK19" s="107"/>
      <c r="XL19" s="107"/>
      <c r="XM19" s="107"/>
      <c r="XN19" s="107"/>
    </row>
    <row r="20" spans="1:638" s="111" customFormat="1" ht="39.950000000000003" customHeight="1" x14ac:dyDescent="0.2">
      <c r="A20"/>
      <c r="B20"/>
      <c r="C20"/>
      <c r="D20"/>
      <c r="E20"/>
      <c r="F20"/>
      <c r="G20"/>
      <c r="H20"/>
      <c r="I20"/>
      <c r="J20"/>
      <c r="K20" s="103"/>
      <c r="L20" s="103" t="s">
        <v>31</v>
      </c>
      <c r="M20" s="103"/>
      <c r="N20" s="103"/>
      <c r="O20" s="98" t="s">
        <v>1095</v>
      </c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7"/>
      <c r="DP20" s="107"/>
      <c r="DQ20" s="107"/>
      <c r="DR20" s="107"/>
      <c r="DS20" s="107"/>
      <c r="DT20" s="107"/>
      <c r="DU20" s="107"/>
      <c r="DV20" s="107"/>
      <c r="DW20" s="107"/>
      <c r="DX20" s="107"/>
      <c r="DY20" s="107"/>
      <c r="DZ20" s="107"/>
      <c r="EA20" s="107"/>
      <c r="EB20" s="107"/>
      <c r="EC20" s="107"/>
      <c r="ED20" s="107"/>
      <c r="EE20" s="107"/>
      <c r="EF20" s="107"/>
      <c r="EG20" s="107"/>
      <c r="EH20" s="107"/>
      <c r="EI20" s="107"/>
      <c r="EJ20" s="107"/>
      <c r="EK20" s="107"/>
      <c r="EL20" s="107"/>
      <c r="EM20" s="107"/>
      <c r="EN20" s="107"/>
      <c r="EO20" s="107"/>
      <c r="EP20" s="107"/>
      <c r="EQ20" s="107"/>
      <c r="ER20" s="107"/>
      <c r="ES20" s="107"/>
      <c r="ET20" s="107"/>
      <c r="EU20" s="107"/>
      <c r="EV20" s="107"/>
      <c r="EW20" s="107"/>
      <c r="EX20" s="107"/>
      <c r="EY20" s="107"/>
      <c r="EZ20" s="107"/>
      <c r="FA20" s="107"/>
      <c r="FB20" s="107"/>
      <c r="FC20" s="107"/>
      <c r="FD20" s="107"/>
      <c r="FE20" s="107"/>
      <c r="FF20" s="107"/>
      <c r="FG20" s="107"/>
      <c r="FH20" s="107"/>
      <c r="FI20" s="107"/>
      <c r="FJ20" s="107"/>
      <c r="FK20" s="107"/>
      <c r="FL20" s="107"/>
      <c r="FM20" s="107"/>
      <c r="FN20" s="107"/>
      <c r="FO20" s="107"/>
      <c r="FP20" s="107"/>
      <c r="FQ20" s="107"/>
      <c r="FR20" s="107"/>
      <c r="FS20" s="107"/>
      <c r="FT20" s="107"/>
      <c r="FU20" s="107"/>
      <c r="FV20" s="107"/>
      <c r="FW20" s="107"/>
      <c r="FX20" s="107"/>
      <c r="FY20" s="107"/>
      <c r="FZ20" s="107"/>
      <c r="GA20" s="107"/>
      <c r="GB20" s="107"/>
      <c r="GC20" s="107"/>
      <c r="GD20" s="107"/>
      <c r="GE20" s="107"/>
      <c r="GF20" s="107"/>
      <c r="GG20" s="107"/>
      <c r="GH20" s="107"/>
      <c r="GI20" s="107"/>
      <c r="GJ20" s="107"/>
      <c r="GK20" s="107"/>
      <c r="GL20" s="107"/>
      <c r="GM20" s="107"/>
      <c r="GN20" s="107"/>
      <c r="GO20" s="107"/>
      <c r="GP20" s="107"/>
      <c r="GQ20" s="107"/>
      <c r="GR20" s="107"/>
      <c r="GS20" s="107"/>
      <c r="GT20" s="107"/>
      <c r="GU20" s="107"/>
      <c r="GV20" s="107"/>
      <c r="GW20" s="107"/>
      <c r="GX20" s="107"/>
      <c r="GY20" s="107"/>
      <c r="GZ20" s="107"/>
      <c r="HA20" s="107"/>
      <c r="HB20" s="107"/>
      <c r="HC20" s="107"/>
      <c r="HD20" s="107"/>
      <c r="HE20" s="107"/>
      <c r="HF20" s="107"/>
      <c r="HG20" s="107"/>
      <c r="HH20" s="107"/>
      <c r="HI20" s="107"/>
      <c r="HJ20" s="107"/>
      <c r="HK20" s="107"/>
      <c r="HL20" s="107"/>
      <c r="HM20" s="107"/>
      <c r="HN20" s="107"/>
      <c r="HO20" s="107"/>
      <c r="HP20" s="107"/>
      <c r="HQ20" s="107"/>
      <c r="HR20" s="107"/>
      <c r="HS20" s="107"/>
      <c r="HT20" s="107"/>
      <c r="HU20" s="107"/>
      <c r="HV20" s="107"/>
      <c r="HW20" s="107"/>
      <c r="HX20" s="107"/>
      <c r="HY20" s="107"/>
      <c r="HZ20" s="107"/>
      <c r="IA20" s="107"/>
      <c r="IB20" s="107"/>
      <c r="IC20" s="107"/>
      <c r="ID20" s="107"/>
      <c r="IE20" s="107"/>
      <c r="IF20" s="107"/>
      <c r="IG20" s="107"/>
      <c r="IH20" s="107"/>
      <c r="II20" s="107"/>
      <c r="IJ20" s="107"/>
      <c r="IK20" s="107"/>
      <c r="IL20" s="107"/>
      <c r="IM20" s="107"/>
      <c r="IN20" s="107"/>
      <c r="IO20" s="107"/>
      <c r="IP20" s="107"/>
      <c r="IQ20" s="107"/>
      <c r="IR20" s="107"/>
      <c r="IS20" s="107"/>
      <c r="IT20" s="107"/>
      <c r="IU20" s="107"/>
      <c r="IV20" s="107"/>
      <c r="IW20" s="107"/>
      <c r="IX20" s="107"/>
      <c r="IY20" s="107"/>
      <c r="IZ20" s="107"/>
      <c r="JA20" s="107"/>
      <c r="JB20" s="107"/>
      <c r="JC20" s="107"/>
      <c r="JD20" s="107"/>
      <c r="JE20" s="107"/>
      <c r="JF20" s="107"/>
      <c r="JG20" s="107"/>
      <c r="JH20" s="107"/>
      <c r="JI20" s="107"/>
      <c r="JJ20" s="107"/>
      <c r="JK20" s="107"/>
      <c r="JL20" s="107"/>
      <c r="JM20" s="107"/>
      <c r="JN20" s="107"/>
      <c r="JO20" s="107"/>
      <c r="JP20" s="107"/>
      <c r="JQ20" s="107"/>
      <c r="JR20" s="107"/>
      <c r="JS20" s="107"/>
      <c r="JT20" s="107"/>
      <c r="JU20" s="107"/>
      <c r="JV20" s="107"/>
      <c r="JW20" s="107"/>
      <c r="JX20" s="107"/>
      <c r="JY20" s="107"/>
      <c r="JZ20" s="107"/>
      <c r="KA20" s="107"/>
      <c r="KB20" s="107"/>
      <c r="KC20" s="107"/>
      <c r="KD20" s="107"/>
      <c r="KE20" s="107"/>
      <c r="KF20" s="107"/>
      <c r="KG20" s="107"/>
      <c r="KH20" s="107"/>
      <c r="KI20" s="107"/>
      <c r="KJ20" s="107"/>
      <c r="KK20" s="107"/>
      <c r="KL20" s="107"/>
      <c r="KM20" s="107"/>
      <c r="KN20" s="107"/>
      <c r="KO20" s="107"/>
      <c r="KP20" s="107"/>
      <c r="KQ20" s="107"/>
      <c r="KR20" s="107"/>
      <c r="KS20" s="107"/>
      <c r="KT20" s="107"/>
      <c r="KU20" s="107"/>
      <c r="KV20" s="107"/>
      <c r="KW20" s="107"/>
      <c r="KX20" s="107"/>
      <c r="KY20" s="107"/>
      <c r="KZ20" s="107"/>
      <c r="LA20" s="107"/>
      <c r="LB20" s="107"/>
      <c r="LC20" s="107"/>
      <c r="LD20" s="107"/>
      <c r="LE20" s="107"/>
      <c r="LF20" s="107"/>
      <c r="LG20" s="107"/>
      <c r="LH20" s="107"/>
      <c r="LI20" s="107"/>
      <c r="LJ20" s="107"/>
      <c r="LK20" s="107"/>
      <c r="LL20" s="107"/>
      <c r="LM20" s="107"/>
      <c r="LN20" s="107"/>
      <c r="LO20" s="107"/>
      <c r="LP20" s="107"/>
      <c r="LQ20" s="107"/>
      <c r="LR20" s="107"/>
      <c r="LS20" s="107"/>
      <c r="LT20" s="107"/>
      <c r="LU20" s="107"/>
      <c r="LV20" s="107"/>
      <c r="LW20" s="107"/>
      <c r="LX20" s="107"/>
      <c r="LY20" s="107"/>
      <c r="LZ20" s="107"/>
      <c r="MA20" s="107"/>
      <c r="MB20" s="107"/>
      <c r="MC20" s="107"/>
      <c r="MD20" s="107"/>
      <c r="ME20" s="107"/>
      <c r="MF20" s="107"/>
      <c r="MG20" s="107"/>
      <c r="MH20" s="107"/>
      <c r="MI20" s="107"/>
      <c r="MJ20" s="107"/>
      <c r="MK20" s="107"/>
      <c r="ML20" s="107"/>
      <c r="MM20" s="107"/>
      <c r="MN20" s="107"/>
      <c r="MO20" s="107"/>
      <c r="MP20" s="107"/>
      <c r="MQ20" s="107"/>
      <c r="MR20" s="107"/>
      <c r="MS20" s="107"/>
      <c r="MT20" s="107"/>
      <c r="MU20" s="107"/>
      <c r="MV20" s="107"/>
      <c r="MW20" s="107"/>
      <c r="MX20" s="107"/>
      <c r="MY20" s="107"/>
      <c r="MZ20" s="107"/>
      <c r="NA20" s="107"/>
      <c r="NB20" s="107"/>
      <c r="NC20" s="107"/>
      <c r="ND20" s="107"/>
      <c r="NE20" s="107"/>
      <c r="NF20" s="107"/>
      <c r="NG20" s="107"/>
      <c r="NH20" s="107"/>
      <c r="NI20" s="107"/>
      <c r="NJ20" s="107"/>
      <c r="NK20" s="107"/>
      <c r="NL20" s="107"/>
      <c r="NM20" s="107"/>
      <c r="NN20" s="107"/>
      <c r="NO20" s="107"/>
      <c r="NP20" s="107"/>
      <c r="NQ20" s="107"/>
      <c r="NR20" s="107"/>
      <c r="NS20" s="107"/>
      <c r="NT20" s="107"/>
      <c r="NU20" s="107"/>
      <c r="NV20" s="107"/>
      <c r="NW20" s="107"/>
      <c r="NX20" s="107"/>
      <c r="NY20" s="107"/>
      <c r="NZ20" s="107"/>
      <c r="OA20" s="107"/>
      <c r="OB20" s="107"/>
      <c r="OC20" s="107"/>
      <c r="OD20" s="107"/>
      <c r="OE20" s="107"/>
      <c r="OF20" s="107"/>
      <c r="OG20" s="107"/>
      <c r="OH20" s="107"/>
      <c r="OI20" s="107"/>
      <c r="OJ20" s="107"/>
      <c r="OK20" s="107"/>
      <c r="OL20" s="107"/>
      <c r="OM20" s="107"/>
      <c r="ON20" s="107"/>
      <c r="OO20" s="107"/>
      <c r="OP20" s="107"/>
      <c r="OQ20" s="107"/>
      <c r="OR20" s="107"/>
      <c r="OS20" s="107"/>
      <c r="OT20" s="107"/>
      <c r="OU20" s="107"/>
      <c r="OV20" s="107"/>
      <c r="OW20" s="107"/>
      <c r="OX20" s="107"/>
      <c r="OY20" s="107"/>
      <c r="OZ20" s="107"/>
      <c r="PA20" s="107"/>
      <c r="PB20" s="107"/>
      <c r="PC20" s="107"/>
      <c r="PD20" s="107"/>
      <c r="PE20" s="107"/>
      <c r="PF20" s="107"/>
      <c r="PG20" s="107"/>
      <c r="PH20" s="107"/>
      <c r="PI20" s="107"/>
      <c r="PJ20" s="107"/>
      <c r="PK20" s="107"/>
      <c r="PL20" s="107"/>
      <c r="PM20" s="107"/>
      <c r="PN20" s="107"/>
      <c r="PO20" s="107"/>
      <c r="PP20" s="107"/>
      <c r="PQ20" s="107"/>
      <c r="PR20" s="107"/>
      <c r="PS20" s="107"/>
      <c r="PT20" s="107"/>
      <c r="PU20" s="107"/>
      <c r="PV20" s="107"/>
      <c r="PW20" s="107"/>
      <c r="PX20" s="107"/>
      <c r="PY20" s="107"/>
      <c r="PZ20" s="107"/>
      <c r="QA20" s="107"/>
      <c r="QB20" s="107"/>
      <c r="QC20" s="107"/>
      <c r="QD20" s="107"/>
      <c r="QE20" s="107"/>
      <c r="QF20" s="107"/>
      <c r="QG20" s="107"/>
      <c r="QH20" s="107"/>
      <c r="QI20" s="107"/>
      <c r="QJ20" s="107"/>
      <c r="QK20" s="107"/>
      <c r="QL20" s="107"/>
      <c r="QM20" s="107"/>
      <c r="QN20" s="107"/>
      <c r="QO20" s="107"/>
      <c r="QP20" s="107"/>
      <c r="QQ20" s="107"/>
      <c r="QR20" s="107"/>
      <c r="QS20" s="107"/>
      <c r="QT20" s="107"/>
      <c r="QU20" s="107"/>
      <c r="QV20" s="107"/>
      <c r="QW20" s="107"/>
      <c r="QX20" s="107"/>
      <c r="QY20" s="107"/>
      <c r="QZ20" s="107"/>
      <c r="RA20" s="107"/>
      <c r="RB20" s="107"/>
      <c r="RC20" s="107"/>
      <c r="RD20" s="107"/>
      <c r="RE20" s="107"/>
      <c r="RF20" s="107"/>
      <c r="RG20" s="107"/>
      <c r="RH20" s="107"/>
      <c r="RI20" s="107"/>
      <c r="RJ20" s="107"/>
      <c r="RK20" s="107"/>
      <c r="RL20" s="107"/>
      <c r="RM20" s="107"/>
      <c r="RN20" s="107"/>
      <c r="RO20" s="107"/>
      <c r="RP20" s="107"/>
      <c r="RQ20" s="107"/>
      <c r="RR20" s="107"/>
      <c r="RS20" s="107"/>
      <c r="RT20" s="107"/>
      <c r="RU20" s="107"/>
      <c r="RV20" s="107"/>
      <c r="RW20" s="107"/>
      <c r="RX20" s="107"/>
      <c r="RY20" s="107"/>
      <c r="RZ20" s="107"/>
      <c r="SA20" s="107"/>
      <c r="SB20" s="107"/>
      <c r="SC20" s="107"/>
      <c r="SD20" s="107"/>
      <c r="SE20" s="107"/>
      <c r="SF20" s="107"/>
      <c r="SG20" s="107"/>
      <c r="SH20" s="107"/>
      <c r="SI20" s="107"/>
      <c r="SJ20" s="107"/>
      <c r="SK20" s="107"/>
      <c r="SL20" s="107"/>
      <c r="SM20" s="107"/>
      <c r="SN20" s="107"/>
      <c r="SO20" s="107"/>
      <c r="SP20" s="107"/>
      <c r="SQ20" s="107"/>
      <c r="SR20" s="107"/>
      <c r="SS20" s="107"/>
      <c r="ST20" s="107"/>
      <c r="SU20" s="107"/>
      <c r="SV20" s="107"/>
      <c r="SW20" s="107"/>
      <c r="SX20" s="107"/>
      <c r="SY20" s="107"/>
      <c r="SZ20" s="107"/>
      <c r="TA20" s="107"/>
      <c r="TB20" s="107"/>
      <c r="TC20" s="107"/>
      <c r="TD20" s="107"/>
      <c r="TE20" s="107"/>
      <c r="TF20" s="107"/>
      <c r="TG20" s="107"/>
      <c r="TH20" s="107"/>
      <c r="TI20" s="107"/>
      <c r="TJ20" s="107"/>
      <c r="TK20" s="107"/>
      <c r="TL20" s="107"/>
      <c r="TM20" s="107"/>
      <c r="TN20" s="107"/>
      <c r="TO20" s="107"/>
      <c r="TP20" s="107"/>
      <c r="TQ20" s="107"/>
      <c r="TR20" s="107"/>
      <c r="TS20" s="107"/>
      <c r="TT20" s="107"/>
      <c r="TU20" s="107"/>
      <c r="TV20" s="107"/>
      <c r="TW20" s="107"/>
      <c r="TX20" s="107"/>
      <c r="TY20" s="107"/>
      <c r="TZ20" s="107"/>
      <c r="UA20" s="107"/>
      <c r="UB20" s="107"/>
      <c r="UC20" s="107"/>
      <c r="UD20" s="107"/>
      <c r="UE20" s="107"/>
      <c r="UF20" s="107"/>
      <c r="UG20" s="107"/>
      <c r="UH20" s="107"/>
      <c r="UI20" s="107"/>
      <c r="UJ20" s="107"/>
      <c r="UK20" s="107"/>
      <c r="UL20" s="107"/>
      <c r="UM20" s="107"/>
      <c r="UN20" s="107"/>
      <c r="UO20" s="107"/>
      <c r="UP20" s="107"/>
      <c r="UQ20" s="107"/>
      <c r="UR20" s="107"/>
      <c r="US20" s="107"/>
      <c r="UT20" s="107"/>
      <c r="UU20" s="107"/>
      <c r="UV20" s="107"/>
      <c r="UW20" s="107"/>
      <c r="UX20" s="107"/>
      <c r="UY20" s="107"/>
      <c r="UZ20" s="107"/>
      <c r="VA20" s="107"/>
      <c r="VB20" s="107"/>
      <c r="VC20" s="107"/>
      <c r="VD20" s="107"/>
      <c r="VE20" s="107"/>
      <c r="VF20" s="107"/>
      <c r="VG20" s="107"/>
      <c r="VH20" s="107"/>
      <c r="VI20" s="107"/>
      <c r="VJ20" s="107"/>
      <c r="VK20" s="107"/>
      <c r="VL20" s="107"/>
      <c r="VM20" s="107"/>
      <c r="VN20" s="107"/>
      <c r="VO20" s="107"/>
      <c r="VP20" s="107"/>
      <c r="VQ20" s="107"/>
      <c r="VR20" s="107"/>
      <c r="VS20" s="107"/>
      <c r="VT20" s="107"/>
      <c r="VU20" s="107"/>
      <c r="VV20" s="107"/>
      <c r="VW20" s="107"/>
      <c r="VX20" s="107"/>
      <c r="VY20" s="107"/>
      <c r="VZ20" s="107"/>
      <c r="WA20" s="107"/>
      <c r="WB20" s="107"/>
      <c r="WC20" s="107"/>
      <c r="WD20" s="107"/>
      <c r="WE20" s="107"/>
      <c r="WF20" s="107"/>
      <c r="WG20" s="107"/>
      <c r="WH20" s="107"/>
      <c r="WI20" s="107"/>
      <c r="WJ20" s="107"/>
      <c r="WK20" s="107"/>
      <c r="WL20" s="107"/>
      <c r="WM20" s="107"/>
      <c r="WN20" s="107"/>
      <c r="WO20" s="107"/>
      <c r="WP20" s="107"/>
      <c r="WQ20" s="107"/>
      <c r="WR20" s="107"/>
      <c r="WS20" s="107"/>
      <c r="WT20" s="107"/>
      <c r="WU20" s="107"/>
      <c r="WV20" s="107"/>
      <c r="WW20" s="107"/>
      <c r="WX20" s="107"/>
      <c r="WY20" s="107"/>
      <c r="WZ20" s="107"/>
      <c r="XA20" s="107"/>
      <c r="XB20" s="107"/>
      <c r="XC20" s="107"/>
      <c r="XD20" s="107"/>
      <c r="XE20" s="107"/>
      <c r="XF20" s="107"/>
      <c r="XG20" s="107"/>
      <c r="XH20" s="107"/>
      <c r="XI20" s="107"/>
      <c r="XJ20" s="107"/>
      <c r="XK20" s="107"/>
      <c r="XL20" s="107"/>
      <c r="XM20" s="107"/>
      <c r="XN20" s="107"/>
    </row>
    <row r="21" spans="1:638" s="111" customFormat="1" x14ac:dyDescent="0.2">
      <c r="A21"/>
      <c r="B21"/>
      <c r="C21"/>
      <c r="D21"/>
      <c r="E21"/>
      <c r="F21"/>
      <c r="G21"/>
      <c r="H21"/>
      <c r="I21"/>
      <c r="J21"/>
      <c r="K21" s="103"/>
      <c r="L21" s="103"/>
      <c r="M21" s="99"/>
      <c r="N21" s="103"/>
      <c r="O21" s="98"/>
      <c r="P21" s="99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7"/>
      <c r="DP21" s="107"/>
      <c r="DQ21" s="107"/>
      <c r="DR21" s="107"/>
      <c r="DS21" s="107"/>
      <c r="DT21" s="107"/>
      <c r="DU21" s="107"/>
      <c r="DV21" s="107"/>
      <c r="DW21" s="107"/>
      <c r="DX21" s="107"/>
      <c r="DY21" s="107"/>
      <c r="DZ21" s="107"/>
      <c r="EA21" s="107"/>
      <c r="EB21" s="107"/>
      <c r="EC21" s="107"/>
      <c r="ED21" s="107"/>
      <c r="EE21" s="107"/>
      <c r="EF21" s="107"/>
      <c r="EG21" s="107"/>
      <c r="EH21" s="107"/>
      <c r="EI21" s="107"/>
      <c r="EJ21" s="107"/>
      <c r="EK21" s="107"/>
      <c r="EL21" s="107"/>
      <c r="EM21" s="107"/>
      <c r="EN21" s="107"/>
      <c r="EO21" s="107"/>
      <c r="EP21" s="107"/>
      <c r="EQ21" s="107"/>
      <c r="ER21" s="107"/>
      <c r="ES21" s="107"/>
      <c r="ET21" s="107"/>
      <c r="EU21" s="107"/>
      <c r="EV21" s="107"/>
      <c r="EW21" s="107"/>
      <c r="EX21" s="107"/>
      <c r="EY21" s="107"/>
      <c r="EZ21" s="107"/>
      <c r="FA21" s="107"/>
      <c r="FB21" s="107"/>
      <c r="FC21" s="107"/>
      <c r="FD21" s="107"/>
      <c r="FE21" s="107"/>
      <c r="FF21" s="107"/>
      <c r="FG21" s="107"/>
      <c r="FH21" s="107"/>
      <c r="FI21" s="107"/>
      <c r="FJ21" s="107"/>
      <c r="FK21" s="107"/>
      <c r="FL21" s="107"/>
      <c r="FM21" s="107"/>
      <c r="FN21" s="107"/>
      <c r="FO21" s="107"/>
      <c r="FP21" s="107"/>
      <c r="FQ21" s="107"/>
      <c r="FR21" s="107"/>
      <c r="FS21" s="107"/>
      <c r="FT21" s="107"/>
      <c r="FU21" s="107"/>
      <c r="FV21" s="107"/>
      <c r="FW21" s="107"/>
      <c r="FX21" s="107"/>
      <c r="FY21" s="107"/>
      <c r="FZ21" s="107"/>
      <c r="GA21" s="107"/>
      <c r="GB21" s="107"/>
      <c r="GC21" s="107"/>
      <c r="GD21" s="107"/>
      <c r="GE21" s="107"/>
      <c r="GF21" s="107"/>
      <c r="GG21" s="107"/>
      <c r="GH21" s="107"/>
      <c r="GI21" s="107"/>
      <c r="GJ21" s="107"/>
      <c r="GK21" s="107"/>
      <c r="GL21" s="107"/>
      <c r="GM21" s="107"/>
      <c r="GN21" s="107"/>
      <c r="GO21" s="107"/>
      <c r="GP21" s="107"/>
      <c r="GQ21" s="107"/>
      <c r="GR21" s="107"/>
      <c r="GS21" s="107"/>
      <c r="GT21" s="107"/>
      <c r="GU21" s="107"/>
      <c r="GV21" s="107"/>
      <c r="GW21" s="107"/>
      <c r="GX21" s="107"/>
      <c r="GY21" s="107"/>
      <c r="GZ21" s="107"/>
      <c r="HA21" s="107"/>
      <c r="HB21" s="107"/>
      <c r="HC21" s="107"/>
      <c r="HD21" s="107"/>
      <c r="HE21" s="107"/>
      <c r="HF21" s="107"/>
      <c r="HG21" s="107"/>
      <c r="HH21" s="107"/>
      <c r="HI21" s="107"/>
      <c r="HJ21" s="107"/>
      <c r="HK21" s="107"/>
      <c r="HL21" s="107"/>
      <c r="HM21" s="107"/>
      <c r="HN21" s="107"/>
      <c r="HO21" s="107"/>
      <c r="HP21" s="107"/>
      <c r="HQ21" s="107"/>
      <c r="HR21" s="107"/>
      <c r="HS21" s="107"/>
      <c r="HT21" s="107"/>
      <c r="HU21" s="107"/>
      <c r="HV21" s="107"/>
      <c r="HW21" s="107"/>
      <c r="HX21" s="107"/>
      <c r="HY21" s="107"/>
      <c r="HZ21" s="107"/>
      <c r="IA21" s="107"/>
      <c r="IB21" s="107"/>
      <c r="IC21" s="107"/>
      <c r="ID21" s="107"/>
      <c r="IE21" s="107"/>
      <c r="IF21" s="107"/>
      <c r="IG21" s="107"/>
      <c r="IH21" s="107"/>
      <c r="II21" s="107"/>
      <c r="IJ21" s="107"/>
      <c r="IK21" s="107"/>
      <c r="IL21" s="107"/>
      <c r="IM21" s="107"/>
      <c r="IN21" s="107"/>
      <c r="IO21" s="107"/>
      <c r="IP21" s="107"/>
      <c r="IQ21" s="107"/>
      <c r="IR21" s="107"/>
      <c r="IS21" s="107"/>
      <c r="IT21" s="107"/>
      <c r="IU21" s="107"/>
      <c r="IV21" s="107"/>
      <c r="IW21" s="107"/>
      <c r="IX21" s="107"/>
      <c r="IY21" s="107"/>
      <c r="IZ21" s="107"/>
      <c r="JA21" s="107"/>
      <c r="JB21" s="107"/>
      <c r="JC21" s="107"/>
      <c r="JD21" s="107"/>
      <c r="JE21" s="107"/>
      <c r="JF21" s="107"/>
      <c r="JG21" s="107"/>
      <c r="JH21" s="107"/>
      <c r="JI21" s="107"/>
      <c r="JJ21" s="107"/>
      <c r="JK21" s="107"/>
      <c r="JL21" s="107"/>
      <c r="JM21" s="107"/>
      <c r="JN21" s="107"/>
      <c r="JO21" s="107"/>
      <c r="JP21" s="107"/>
      <c r="JQ21" s="107"/>
      <c r="JR21" s="107"/>
      <c r="JS21" s="107"/>
      <c r="JT21" s="107"/>
      <c r="JU21" s="107"/>
      <c r="JV21" s="107"/>
      <c r="JW21" s="107"/>
      <c r="JX21" s="107"/>
      <c r="JY21" s="107"/>
      <c r="JZ21" s="107"/>
      <c r="KA21" s="107"/>
      <c r="KB21" s="107"/>
      <c r="KC21" s="107"/>
      <c r="KD21" s="107"/>
      <c r="KE21" s="107"/>
      <c r="KF21" s="107"/>
      <c r="KG21" s="107"/>
      <c r="KH21" s="107"/>
      <c r="KI21" s="107"/>
      <c r="KJ21" s="107"/>
      <c r="KK21" s="107"/>
      <c r="KL21" s="107"/>
      <c r="KM21" s="107"/>
      <c r="KN21" s="107"/>
      <c r="KO21" s="107"/>
      <c r="KP21" s="107"/>
      <c r="KQ21" s="107"/>
      <c r="KR21" s="107"/>
      <c r="KS21" s="107"/>
      <c r="KT21" s="107"/>
      <c r="KU21" s="107"/>
      <c r="KV21" s="107"/>
      <c r="KW21" s="107"/>
      <c r="KX21" s="107"/>
      <c r="KY21" s="107"/>
      <c r="KZ21" s="107"/>
      <c r="LA21" s="107"/>
      <c r="LB21" s="107"/>
      <c r="LC21" s="107"/>
      <c r="LD21" s="107"/>
      <c r="LE21" s="107"/>
      <c r="LF21" s="107"/>
      <c r="LG21" s="107"/>
      <c r="LH21" s="107"/>
      <c r="LI21" s="107"/>
      <c r="LJ21" s="107"/>
      <c r="LK21" s="107"/>
      <c r="LL21" s="107"/>
      <c r="LM21" s="107"/>
      <c r="LN21" s="107"/>
      <c r="LO21" s="107"/>
      <c r="LP21" s="107"/>
      <c r="LQ21" s="107"/>
      <c r="LR21" s="107"/>
      <c r="LS21" s="107"/>
      <c r="LT21" s="107"/>
      <c r="LU21" s="107"/>
      <c r="LV21" s="107"/>
      <c r="LW21" s="107"/>
      <c r="LX21" s="107"/>
      <c r="LY21" s="107"/>
      <c r="LZ21" s="107"/>
      <c r="MA21" s="107"/>
      <c r="MB21" s="107"/>
      <c r="MC21" s="107"/>
      <c r="MD21" s="107"/>
      <c r="ME21" s="107"/>
      <c r="MF21" s="107"/>
      <c r="MG21" s="107"/>
      <c r="MH21" s="107"/>
      <c r="MI21" s="107"/>
      <c r="MJ21" s="107"/>
      <c r="MK21" s="107"/>
      <c r="ML21" s="107"/>
      <c r="MM21" s="107"/>
      <c r="MN21" s="107"/>
      <c r="MO21" s="107"/>
      <c r="MP21" s="107"/>
      <c r="MQ21" s="107"/>
      <c r="MR21" s="107"/>
      <c r="MS21" s="107"/>
      <c r="MT21" s="107"/>
      <c r="MU21" s="107"/>
      <c r="MV21" s="107"/>
      <c r="MW21" s="107"/>
      <c r="MX21" s="107"/>
      <c r="MY21" s="107"/>
      <c r="MZ21" s="107"/>
      <c r="NA21" s="107"/>
      <c r="NB21" s="107"/>
      <c r="NC21" s="107"/>
      <c r="ND21" s="107"/>
      <c r="NE21" s="107"/>
      <c r="NF21" s="107"/>
      <c r="NG21" s="107"/>
      <c r="NH21" s="107"/>
      <c r="NI21" s="107"/>
      <c r="NJ21" s="107"/>
      <c r="NK21" s="107"/>
      <c r="NL21" s="107"/>
      <c r="NM21" s="107"/>
      <c r="NN21" s="107"/>
      <c r="NO21" s="107"/>
      <c r="NP21" s="107"/>
      <c r="NQ21" s="107"/>
      <c r="NR21" s="107"/>
      <c r="NS21" s="107"/>
      <c r="NT21" s="107"/>
      <c r="NU21" s="107"/>
      <c r="NV21" s="107"/>
      <c r="NW21" s="107"/>
      <c r="NX21" s="107"/>
      <c r="NY21" s="107"/>
      <c r="NZ21" s="107"/>
      <c r="OA21" s="107"/>
      <c r="OB21" s="107"/>
      <c r="OC21" s="107"/>
      <c r="OD21" s="107"/>
      <c r="OE21" s="107"/>
      <c r="OF21" s="107"/>
      <c r="OG21" s="107"/>
      <c r="OH21" s="107"/>
      <c r="OI21" s="107"/>
      <c r="OJ21" s="107"/>
      <c r="OK21" s="107"/>
      <c r="OL21" s="107"/>
      <c r="OM21" s="107"/>
      <c r="ON21" s="107"/>
      <c r="OO21" s="107"/>
      <c r="OP21" s="107"/>
      <c r="OQ21" s="107"/>
      <c r="OR21" s="107"/>
      <c r="OS21" s="107"/>
      <c r="OT21" s="107"/>
      <c r="OU21" s="107"/>
      <c r="OV21" s="107"/>
      <c r="OW21" s="107"/>
      <c r="OX21" s="107"/>
      <c r="OY21" s="107"/>
      <c r="OZ21" s="107"/>
      <c r="PA21" s="107"/>
      <c r="PB21" s="107"/>
      <c r="PC21" s="107"/>
      <c r="PD21" s="107"/>
      <c r="PE21" s="107"/>
      <c r="PF21" s="107"/>
      <c r="PG21" s="107"/>
      <c r="PH21" s="107"/>
      <c r="PI21" s="107"/>
      <c r="PJ21" s="107"/>
      <c r="PK21" s="107"/>
      <c r="PL21" s="107"/>
      <c r="PM21" s="107"/>
      <c r="PN21" s="107"/>
      <c r="PO21" s="107"/>
      <c r="PP21" s="107"/>
      <c r="PQ21" s="107"/>
      <c r="PR21" s="107"/>
      <c r="PS21" s="107"/>
      <c r="PT21" s="107"/>
      <c r="PU21" s="107"/>
      <c r="PV21" s="107"/>
      <c r="PW21" s="107"/>
      <c r="PX21" s="107"/>
      <c r="PY21" s="107"/>
      <c r="PZ21" s="107"/>
      <c r="QA21" s="107"/>
      <c r="QB21" s="107"/>
      <c r="QC21" s="107"/>
      <c r="QD21" s="107"/>
      <c r="QE21" s="107"/>
      <c r="QF21" s="107"/>
      <c r="QG21" s="107"/>
      <c r="QH21" s="107"/>
      <c r="QI21" s="107"/>
      <c r="QJ21" s="107"/>
      <c r="QK21" s="107"/>
      <c r="QL21" s="107"/>
      <c r="QM21" s="107"/>
      <c r="QN21" s="107"/>
      <c r="QO21" s="107"/>
      <c r="QP21" s="107"/>
      <c r="QQ21" s="107"/>
      <c r="QR21" s="107"/>
      <c r="QS21" s="107"/>
      <c r="QT21" s="107"/>
      <c r="QU21" s="107"/>
      <c r="QV21" s="107"/>
      <c r="QW21" s="107"/>
      <c r="QX21" s="107"/>
      <c r="QY21" s="107"/>
      <c r="QZ21" s="107"/>
      <c r="RA21" s="107"/>
      <c r="RB21" s="107"/>
      <c r="RC21" s="107"/>
      <c r="RD21" s="107"/>
      <c r="RE21" s="107"/>
      <c r="RF21" s="107"/>
      <c r="RG21" s="107"/>
      <c r="RH21" s="107"/>
      <c r="RI21" s="107"/>
      <c r="RJ21" s="107"/>
      <c r="RK21" s="107"/>
      <c r="RL21" s="107"/>
      <c r="RM21" s="107"/>
      <c r="RN21" s="107"/>
      <c r="RO21" s="107"/>
      <c r="RP21" s="107"/>
      <c r="RQ21" s="107"/>
      <c r="RR21" s="107"/>
      <c r="RS21" s="107"/>
      <c r="RT21" s="107"/>
      <c r="RU21" s="107"/>
      <c r="RV21" s="107"/>
      <c r="RW21" s="107"/>
      <c r="RX21" s="107"/>
      <c r="RY21" s="107"/>
      <c r="RZ21" s="107"/>
      <c r="SA21" s="107"/>
      <c r="SB21" s="107"/>
      <c r="SC21" s="107"/>
      <c r="SD21" s="107"/>
      <c r="SE21" s="107"/>
      <c r="SF21" s="107"/>
      <c r="SG21" s="107"/>
      <c r="SH21" s="107"/>
      <c r="SI21" s="107"/>
      <c r="SJ21" s="107"/>
      <c r="SK21" s="107"/>
      <c r="SL21" s="107"/>
      <c r="SM21" s="107"/>
      <c r="SN21" s="107"/>
      <c r="SO21" s="107"/>
      <c r="SP21" s="107"/>
      <c r="SQ21" s="107"/>
      <c r="SR21" s="107"/>
      <c r="SS21" s="107"/>
      <c r="ST21" s="107"/>
      <c r="SU21" s="107"/>
      <c r="SV21" s="107"/>
      <c r="SW21" s="107"/>
      <c r="SX21" s="107"/>
      <c r="SY21" s="107"/>
      <c r="SZ21" s="107"/>
      <c r="TA21" s="107"/>
      <c r="TB21" s="107"/>
      <c r="TC21" s="107"/>
      <c r="TD21" s="107"/>
      <c r="TE21" s="107"/>
      <c r="TF21" s="107"/>
      <c r="TG21" s="107"/>
      <c r="TH21" s="107"/>
      <c r="TI21" s="107"/>
      <c r="TJ21" s="107"/>
      <c r="TK21" s="107"/>
      <c r="TL21" s="107"/>
      <c r="TM21" s="107"/>
      <c r="TN21" s="107"/>
      <c r="TO21" s="107"/>
      <c r="TP21" s="107"/>
      <c r="TQ21" s="107"/>
      <c r="TR21" s="107"/>
      <c r="TS21" s="107"/>
      <c r="TT21" s="107"/>
      <c r="TU21" s="107"/>
      <c r="TV21" s="107"/>
      <c r="TW21" s="107"/>
      <c r="TX21" s="107"/>
      <c r="TY21" s="107"/>
      <c r="TZ21" s="107"/>
      <c r="UA21" s="107"/>
      <c r="UB21" s="107"/>
      <c r="UC21" s="107"/>
      <c r="UD21" s="107"/>
      <c r="UE21" s="107"/>
      <c r="UF21" s="107"/>
      <c r="UG21" s="107"/>
      <c r="UH21" s="107"/>
      <c r="UI21" s="107"/>
      <c r="UJ21" s="107"/>
      <c r="UK21" s="107"/>
      <c r="UL21" s="107"/>
      <c r="UM21" s="107"/>
      <c r="UN21" s="107"/>
      <c r="UO21" s="107"/>
      <c r="UP21" s="107"/>
      <c r="UQ21" s="107"/>
      <c r="UR21" s="107"/>
      <c r="US21" s="107"/>
      <c r="UT21" s="107"/>
      <c r="UU21" s="107"/>
      <c r="UV21" s="107"/>
      <c r="UW21" s="107"/>
      <c r="UX21" s="107"/>
      <c r="UY21" s="107"/>
      <c r="UZ21" s="107"/>
      <c r="VA21" s="107"/>
      <c r="VB21" s="107"/>
      <c r="VC21" s="107"/>
      <c r="VD21" s="107"/>
      <c r="VE21" s="107"/>
      <c r="VF21" s="107"/>
      <c r="VG21" s="107"/>
      <c r="VH21" s="107"/>
      <c r="VI21" s="107"/>
      <c r="VJ21" s="107"/>
      <c r="VK21" s="107"/>
      <c r="VL21" s="107"/>
      <c r="VM21" s="107"/>
      <c r="VN21" s="107"/>
      <c r="VO21" s="107"/>
      <c r="VP21" s="107"/>
      <c r="VQ21" s="107"/>
      <c r="VR21" s="107"/>
      <c r="VS21" s="107"/>
      <c r="VT21" s="107"/>
      <c r="VU21" s="107"/>
      <c r="VV21" s="107"/>
      <c r="VW21" s="107"/>
      <c r="VX21" s="107"/>
      <c r="VY21" s="107"/>
      <c r="VZ21" s="107"/>
      <c r="WA21" s="107"/>
      <c r="WB21" s="107"/>
      <c r="WC21" s="107"/>
      <c r="WD21" s="107"/>
      <c r="WE21" s="107"/>
      <c r="WF21" s="107"/>
      <c r="WG21" s="107"/>
      <c r="WH21" s="107"/>
      <c r="WI21" s="107"/>
      <c r="WJ21" s="107"/>
      <c r="WK21" s="107"/>
      <c r="WL21" s="107"/>
      <c r="WM21" s="107"/>
      <c r="WN21" s="107"/>
      <c r="WO21" s="107"/>
      <c r="WP21" s="107"/>
      <c r="WQ21" s="107"/>
      <c r="WR21" s="107"/>
      <c r="WS21" s="107"/>
      <c r="WT21" s="107"/>
      <c r="WU21" s="107"/>
      <c r="WV21" s="107"/>
      <c r="WW21" s="107"/>
      <c r="WX21" s="107"/>
      <c r="WY21" s="107"/>
      <c r="WZ21" s="107"/>
      <c r="XA21" s="107"/>
      <c r="XB21" s="107"/>
      <c r="XC21" s="107"/>
      <c r="XD21" s="107"/>
      <c r="XE21" s="107"/>
      <c r="XF21" s="107"/>
      <c r="XG21" s="107"/>
      <c r="XH21" s="107"/>
      <c r="XI21" s="107"/>
      <c r="XJ21" s="107"/>
      <c r="XK21" s="107"/>
      <c r="XL21" s="107"/>
      <c r="XM21" s="107"/>
      <c r="XN21" s="107"/>
    </row>
    <row r="22" spans="1:638" s="111" customFormat="1" ht="39.950000000000003" customHeight="1" x14ac:dyDescent="0.2">
      <c r="A22" s="99" t="s">
        <v>338</v>
      </c>
      <c r="B22" s="99" t="s">
        <v>273</v>
      </c>
      <c r="C22" s="123" t="s">
        <v>340</v>
      </c>
      <c r="D22" s="103" t="s">
        <v>341</v>
      </c>
      <c r="E22" s="99" t="s">
        <v>27</v>
      </c>
      <c r="F22" s="130">
        <v>40329</v>
      </c>
      <c r="G22" s="130">
        <v>42155</v>
      </c>
      <c r="H22" s="94">
        <f ca="1">IF(G22="INDETERMINADO","N/A",IF(E22="ENCERRADO","X",G22-TODAY()))</f>
        <v>-64</v>
      </c>
      <c r="I22" s="94"/>
      <c r="J22" s="94"/>
      <c r="K22" s="103" t="s">
        <v>30</v>
      </c>
      <c r="L22" s="103" t="s">
        <v>30</v>
      </c>
      <c r="M22" s="103" t="s">
        <v>30</v>
      </c>
      <c r="N22" s="103" t="s">
        <v>30</v>
      </c>
      <c r="O22" s="98" t="s">
        <v>1095</v>
      </c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7"/>
      <c r="DP22" s="107"/>
      <c r="DQ22" s="107"/>
      <c r="DR22" s="107"/>
      <c r="DS22" s="107"/>
      <c r="DT22" s="107"/>
      <c r="DU22" s="107"/>
      <c r="DV22" s="107"/>
      <c r="DW22" s="107"/>
      <c r="DX22" s="107"/>
      <c r="DY22" s="107"/>
      <c r="DZ22" s="107"/>
      <c r="EA22" s="107"/>
      <c r="EB22" s="107"/>
      <c r="EC22" s="107"/>
      <c r="ED22" s="107"/>
      <c r="EE22" s="107"/>
      <c r="EF22" s="107"/>
      <c r="EG22" s="107"/>
      <c r="EH22" s="107"/>
      <c r="EI22" s="107"/>
      <c r="EJ22" s="107"/>
      <c r="EK22" s="107"/>
      <c r="EL22" s="107"/>
      <c r="EM22" s="107"/>
      <c r="EN22" s="107"/>
      <c r="EO22" s="107"/>
      <c r="EP22" s="107"/>
      <c r="EQ22" s="107"/>
      <c r="ER22" s="107"/>
      <c r="ES22" s="107"/>
      <c r="ET22" s="107"/>
      <c r="EU22" s="107"/>
      <c r="EV22" s="107"/>
      <c r="EW22" s="107"/>
      <c r="EX22" s="107"/>
      <c r="EY22" s="107"/>
      <c r="EZ22" s="107"/>
      <c r="FA22" s="107"/>
      <c r="FB22" s="107"/>
      <c r="FC22" s="107"/>
      <c r="FD22" s="107"/>
      <c r="FE22" s="107"/>
      <c r="FF22" s="107"/>
      <c r="FG22" s="107"/>
      <c r="FH22" s="107"/>
      <c r="FI22" s="107"/>
      <c r="FJ22" s="107"/>
      <c r="FK22" s="107"/>
      <c r="FL22" s="107"/>
      <c r="FM22" s="107"/>
      <c r="FN22" s="107"/>
      <c r="FO22" s="107"/>
      <c r="FP22" s="107"/>
      <c r="FQ22" s="107"/>
      <c r="FR22" s="107"/>
      <c r="FS22" s="107"/>
      <c r="FT22" s="107"/>
      <c r="FU22" s="107"/>
      <c r="FV22" s="107"/>
      <c r="FW22" s="107"/>
      <c r="FX22" s="107"/>
      <c r="FY22" s="107"/>
      <c r="FZ22" s="107"/>
      <c r="GA22" s="107"/>
      <c r="GB22" s="107"/>
      <c r="GC22" s="107"/>
      <c r="GD22" s="107"/>
      <c r="GE22" s="107"/>
      <c r="GF22" s="107"/>
      <c r="GG22" s="107"/>
      <c r="GH22" s="107"/>
      <c r="GI22" s="107"/>
      <c r="GJ22" s="107"/>
      <c r="GK22" s="107"/>
      <c r="GL22" s="107"/>
      <c r="GM22" s="107"/>
      <c r="GN22" s="107"/>
      <c r="GO22" s="107"/>
      <c r="GP22" s="107"/>
      <c r="GQ22" s="107"/>
      <c r="GR22" s="107"/>
      <c r="GS22" s="107"/>
      <c r="GT22" s="107"/>
      <c r="GU22" s="107"/>
      <c r="GV22" s="107"/>
      <c r="GW22" s="107"/>
      <c r="GX22" s="107"/>
      <c r="GY22" s="107"/>
      <c r="GZ22" s="107"/>
      <c r="HA22" s="107"/>
      <c r="HB22" s="107"/>
      <c r="HC22" s="107"/>
      <c r="HD22" s="107"/>
      <c r="HE22" s="107"/>
      <c r="HF22" s="107"/>
      <c r="HG22" s="107"/>
      <c r="HH22" s="107"/>
      <c r="HI22" s="107"/>
      <c r="HJ22" s="107"/>
      <c r="HK22" s="107"/>
      <c r="HL22" s="107"/>
      <c r="HM22" s="107"/>
      <c r="HN22" s="107"/>
      <c r="HO22" s="107"/>
      <c r="HP22" s="107"/>
      <c r="HQ22" s="107"/>
      <c r="HR22" s="107"/>
      <c r="HS22" s="107"/>
      <c r="HT22" s="107"/>
      <c r="HU22" s="107"/>
      <c r="HV22" s="107"/>
      <c r="HW22" s="107"/>
      <c r="HX22" s="107"/>
      <c r="HY22" s="107"/>
      <c r="HZ22" s="107"/>
      <c r="IA22" s="107"/>
      <c r="IB22" s="107"/>
      <c r="IC22" s="107"/>
      <c r="ID22" s="107"/>
      <c r="IE22" s="107"/>
      <c r="IF22" s="107"/>
      <c r="IG22" s="107"/>
      <c r="IH22" s="107"/>
      <c r="II22" s="107"/>
      <c r="IJ22" s="107"/>
      <c r="IK22" s="107"/>
      <c r="IL22" s="107"/>
      <c r="IM22" s="107"/>
      <c r="IN22" s="107"/>
      <c r="IO22" s="107"/>
      <c r="IP22" s="107"/>
      <c r="IQ22" s="107"/>
      <c r="IR22" s="107"/>
      <c r="IS22" s="107"/>
      <c r="IT22" s="107"/>
      <c r="IU22" s="107"/>
      <c r="IV22" s="107"/>
      <c r="IW22" s="107"/>
      <c r="IX22" s="107"/>
      <c r="IY22" s="107"/>
      <c r="IZ22" s="107"/>
      <c r="JA22" s="107"/>
      <c r="JB22" s="107"/>
      <c r="JC22" s="107"/>
      <c r="JD22" s="107"/>
      <c r="JE22" s="107"/>
      <c r="JF22" s="107"/>
      <c r="JG22" s="107"/>
      <c r="JH22" s="107"/>
      <c r="JI22" s="107"/>
      <c r="JJ22" s="107"/>
      <c r="JK22" s="107"/>
      <c r="JL22" s="107"/>
      <c r="JM22" s="107"/>
      <c r="JN22" s="107"/>
      <c r="JO22" s="107"/>
      <c r="JP22" s="107"/>
      <c r="JQ22" s="107"/>
      <c r="JR22" s="107"/>
      <c r="JS22" s="107"/>
      <c r="JT22" s="107"/>
      <c r="JU22" s="107"/>
      <c r="JV22" s="107"/>
      <c r="JW22" s="107"/>
      <c r="JX22" s="107"/>
      <c r="JY22" s="107"/>
      <c r="JZ22" s="107"/>
      <c r="KA22" s="107"/>
      <c r="KB22" s="107"/>
      <c r="KC22" s="107"/>
      <c r="KD22" s="107"/>
      <c r="KE22" s="107"/>
      <c r="KF22" s="107"/>
      <c r="KG22" s="107"/>
      <c r="KH22" s="107"/>
      <c r="KI22" s="107"/>
      <c r="KJ22" s="107"/>
      <c r="KK22" s="107"/>
      <c r="KL22" s="107"/>
      <c r="KM22" s="107"/>
      <c r="KN22" s="107"/>
      <c r="KO22" s="107"/>
      <c r="KP22" s="107"/>
      <c r="KQ22" s="107"/>
      <c r="KR22" s="107"/>
      <c r="KS22" s="107"/>
      <c r="KT22" s="107"/>
      <c r="KU22" s="107"/>
      <c r="KV22" s="107"/>
      <c r="KW22" s="107"/>
      <c r="KX22" s="107"/>
      <c r="KY22" s="107"/>
      <c r="KZ22" s="107"/>
      <c r="LA22" s="107"/>
      <c r="LB22" s="107"/>
      <c r="LC22" s="107"/>
      <c r="LD22" s="107"/>
      <c r="LE22" s="107"/>
      <c r="LF22" s="107"/>
      <c r="LG22" s="107"/>
      <c r="LH22" s="107"/>
      <c r="LI22" s="107"/>
      <c r="LJ22" s="107"/>
      <c r="LK22" s="107"/>
      <c r="LL22" s="107"/>
      <c r="LM22" s="107"/>
      <c r="LN22" s="107"/>
      <c r="LO22" s="107"/>
      <c r="LP22" s="107"/>
      <c r="LQ22" s="107"/>
      <c r="LR22" s="107"/>
      <c r="LS22" s="107"/>
      <c r="LT22" s="107"/>
      <c r="LU22" s="107"/>
      <c r="LV22" s="107"/>
      <c r="LW22" s="107"/>
      <c r="LX22" s="107"/>
      <c r="LY22" s="107"/>
      <c r="LZ22" s="107"/>
      <c r="MA22" s="107"/>
      <c r="MB22" s="107"/>
      <c r="MC22" s="107"/>
      <c r="MD22" s="107"/>
      <c r="ME22" s="107"/>
      <c r="MF22" s="107"/>
      <c r="MG22" s="107"/>
      <c r="MH22" s="107"/>
      <c r="MI22" s="107"/>
      <c r="MJ22" s="107"/>
      <c r="MK22" s="107"/>
      <c r="ML22" s="107"/>
      <c r="MM22" s="107"/>
      <c r="MN22" s="107"/>
      <c r="MO22" s="107"/>
      <c r="MP22" s="107"/>
      <c r="MQ22" s="107"/>
      <c r="MR22" s="107"/>
      <c r="MS22" s="107"/>
      <c r="MT22" s="107"/>
      <c r="MU22" s="107"/>
      <c r="MV22" s="107"/>
      <c r="MW22" s="107"/>
      <c r="MX22" s="107"/>
      <c r="MY22" s="107"/>
      <c r="MZ22" s="107"/>
      <c r="NA22" s="107"/>
      <c r="NB22" s="107"/>
      <c r="NC22" s="107"/>
      <c r="ND22" s="107"/>
      <c r="NE22" s="107"/>
      <c r="NF22" s="107"/>
      <c r="NG22" s="107"/>
      <c r="NH22" s="107"/>
      <c r="NI22" s="107"/>
      <c r="NJ22" s="107"/>
      <c r="NK22" s="107"/>
      <c r="NL22" s="107"/>
      <c r="NM22" s="107"/>
      <c r="NN22" s="107"/>
      <c r="NO22" s="107"/>
      <c r="NP22" s="107"/>
      <c r="NQ22" s="107"/>
      <c r="NR22" s="107"/>
      <c r="NS22" s="107"/>
      <c r="NT22" s="107"/>
      <c r="NU22" s="107"/>
      <c r="NV22" s="107"/>
      <c r="NW22" s="107"/>
      <c r="NX22" s="107"/>
      <c r="NY22" s="107"/>
      <c r="NZ22" s="107"/>
      <c r="OA22" s="107"/>
      <c r="OB22" s="107"/>
      <c r="OC22" s="107"/>
      <c r="OD22" s="107"/>
      <c r="OE22" s="107"/>
      <c r="OF22" s="107"/>
      <c r="OG22" s="107"/>
      <c r="OH22" s="107"/>
      <c r="OI22" s="107"/>
      <c r="OJ22" s="107"/>
      <c r="OK22" s="107"/>
      <c r="OL22" s="107"/>
      <c r="OM22" s="107"/>
      <c r="ON22" s="107"/>
      <c r="OO22" s="107"/>
      <c r="OP22" s="107"/>
      <c r="OQ22" s="107"/>
      <c r="OR22" s="107"/>
      <c r="OS22" s="107"/>
      <c r="OT22" s="107"/>
      <c r="OU22" s="107"/>
      <c r="OV22" s="107"/>
      <c r="OW22" s="107"/>
      <c r="OX22" s="107"/>
      <c r="OY22" s="107"/>
      <c r="OZ22" s="107"/>
      <c r="PA22" s="107"/>
      <c r="PB22" s="107"/>
      <c r="PC22" s="107"/>
      <c r="PD22" s="107"/>
      <c r="PE22" s="107"/>
      <c r="PF22" s="107"/>
      <c r="PG22" s="107"/>
      <c r="PH22" s="107"/>
      <c r="PI22" s="107"/>
      <c r="PJ22" s="107"/>
      <c r="PK22" s="107"/>
      <c r="PL22" s="107"/>
      <c r="PM22" s="107"/>
      <c r="PN22" s="107"/>
      <c r="PO22" s="107"/>
      <c r="PP22" s="107"/>
      <c r="PQ22" s="107"/>
      <c r="PR22" s="107"/>
      <c r="PS22" s="107"/>
      <c r="PT22" s="107"/>
      <c r="PU22" s="107"/>
      <c r="PV22" s="107"/>
      <c r="PW22" s="107"/>
      <c r="PX22" s="107"/>
      <c r="PY22" s="107"/>
      <c r="PZ22" s="107"/>
      <c r="QA22" s="107"/>
      <c r="QB22" s="107"/>
      <c r="QC22" s="107"/>
      <c r="QD22" s="107"/>
      <c r="QE22" s="107"/>
      <c r="QF22" s="107"/>
      <c r="QG22" s="107"/>
      <c r="QH22" s="107"/>
      <c r="QI22" s="107"/>
      <c r="QJ22" s="107"/>
      <c r="QK22" s="107"/>
      <c r="QL22" s="107"/>
      <c r="QM22" s="107"/>
      <c r="QN22" s="107"/>
      <c r="QO22" s="107"/>
      <c r="QP22" s="107"/>
      <c r="QQ22" s="107"/>
      <c r="QR22" s="107"/>
      <c r="QS22" s="107"/>
      <c r="QT22" s="107"/>
      <c r="QU22" s="107"/>
      <c r="QV22" s="107"/>
      <c r="QW22" s="107"/>
      <c r="QX22" s="107"/>
      <c r="QY22" s="107"/>
      <c r="QZ22" s="107"/>
      <c r="RA22" s="107"/>
      <c r="RB22" s="107"/>
      <c r="RC22" s="107"/>
      <c r="RD22" s="107"/>
      <c r="RE22" s="107"/>
      <c r="RF22" s="107"/>
      <c r="RG22" s="107"/>
      <c r="RH22" s="107"/>
      <c r="RI22" s="107"/>
      <c r="RJ22" s="107"/>
      <c r="RK22" s="107"/>
      <c r="RL22" s="107"/>
      <c r="RM22" s="107"/>
      <c r="RN22" s="107"/>
      <c r="RO22" s="107"/>
      <c r="RP22" s="107"/>
      <c r="RQ22" s="107"/>
      <c r="RR22" s="107"/>
      <c r="RS22" s="107"/>
      <c r="RT22" s="107"/>
      <c r="RU22" s="107"/>
      <c r="RV22" s="107"/>
      <c r="RW22" s="107"/>
      <c r="RX22" s="107"/>
      <c r="RY22" s="107"/>
      <c r="RZ22" s="107"/>
      <c r="SA22" s="107"/>
      <c r="SB22" s="107"/>
      <c r="SC22" s="107"/>
      <c r="SD22" s="107"/>
      <c r="SE22" s="107"/>
      <c r="SF22" s="107"/>
      <c r="SG22" s="107"/>
      <c r="SH22" s="107"/>
      <c r="SI22" s="107"/>
      <c r="SJ22" s="107"/>
      <c r="SK22" s="107"/>
      <c r="SL22" s="107"/>
      <c r="SM22" s="107"/>
      <c r="SN22" s="107"/>
      <c r="SO22" s="107"/>
      <c r="SP22" s="107"/>
      <c r="SQ22" s="107"/>
      <c r="SR22" s="107"/>
      <c r="SS22" s="107"/>
      <c r="ST22" s="107"/>
      <c r="SU22" s="107"/>
      <c r="SV22" s="107"/>
      <c r="SW22" s="107"/>
      <c r="SX22" s="107"/>
      <c r="SY22" s="107"/>
      <c r="SZ22" s="107"/>
      <c r="TA22" s="107"/>
      <c r="TB22" s="107"/>
      <c r="TC22" s="107"/>
      <c r="TD22" s="107"/>
      <c r="TE22" s="107"/>
      <c r="TF22" s="107"/>
      <c r="TG22" s="107"/>
      <c r="TH22" s="107"/>
      <c r="TI22" s="107"/>
      <c r="TJ22" s="107"/>
      <c r="TK22" s="107"/>
      <c r="TL22" s="107"/>
      <c r="TM22" s="107"/>
      <c r="TN22" s="107"/>
      <c r="TO22" s="107"/>
      <c r="TP22" s="107"/>
      <c r="TQ22" s="107"/>
      <c r="TR22" s="107"/>
      <c r="TS22" s="107"/>
      <c r="TT22" s="107"/>
      <c r="TU22" s="107"/>
      <c r="TV22" s="107"/>
      <c r="TW22" s="107"/>
      <c r="TX22" s="107"/>
      <c r="TY22" s="107"/>
      <c r="TZ22" s="107"/>
      <c r="UA22" s="107"/>
      <c r="UB22" s="107"/>
      <c r="UC22" s="107"/>
      <c r="UD22" s="107"/>
      <c r="UE22" s="107"/>
      <c r="UF22" s="107"/>
      <c r="UG22" s="107"/>
      <c r="UH22" s="107"/>
      <c r="UI22" s="107"/>
      <c r="UJ22" s="107"/>
      <c r="UK22" s="107"/>
      <c r="UL22" s="107"/>
      <c r="UM22" s="107"/>
      <c r="UN22" s="107"/>
      <c r="UO22" s="107"/>
      <c r="UP22" s="107"/>
      <c r="UQ22" s="107"/>
      <c r="UR22" s="107"/>
      <c r="US22" s="107"/>
      <c r="UT22" s="107"/>
      <c r="UU22" s="107"/>
      <c r="UV22" s="107"/>
      <c r="UW22" s="107"/>
      <c r="UX22" s="107"/>
      <c r="UY22" s="107"/>
      <c r="UZ22" s="107"/>
      <c r="VA22" s="107"/>
      <c r="VB22" s="107"/>
      <c r="VC22" s="107"/>
      <c r="VD22" s="107"/>
      <c r="VE22" s="107"/>
      <c r="VF22" s="107"/>
      <c r="VG22" s="107"/>
      <c r="VH22" s="107"/>
      <c r="VI22" s="107"/>
      <c r="VJ22" s="107"/>
      <c r="VK22" s="107"/>
      <c r="VL22" s="107"/>
      <c r="VM22" s="107"/>
      <c r="VN22" s="107"/>
      <c r="VO22" s="107"/>
      <c r="VP22" s="107"/>
      <c r="VQ22" s="107"/>
      <c r="VR22" s="107"/>
      <c r="VS22" s="107"/>
      <c r="VT22" s="107"/>
      <c r="VU22" s="107"/>
      <c r="VV22" s="107"/>
      <c r="VW22" s="107"/>
      <c r="VX22" s="107"/>
      <c r="VY22" s="107"/>
      <c r="VZ22" s="107"/>
      <c r="WA22" s="107"/>
      <c r="WB22" s="107"/>
      <c r="WC22" s="107"/>
      <c r="WD22" s="107"/>
      <c r="WE22" s="107"/>
      <c r="WF22" s="107"/>
      <c r="WG22" s="107"/>
      <c r="WH22" s="107"/>
      <c r="WI22" s="107"/>
      <c r="WJ22" s="107"/>
      <c r="WK22" s="107"/>
      <c r="WL22" s="107"/>
      <c r="WM22" s="107"/>
      <c r="WN22" s="107"/>
      <c r="WO22" s="107"/>
      <c r="WP22" s="107"/>
      <c r="WQ22" s="107"/>
      <c r="WR22" s="107"/>
      <c r="WS22" s="107"/>
      <c r="WT22" s="107"/>
      <c r="WU22" s="107"/>
      <c r="WV22" s="107"/>
      <c r="WW22" s="107"/>
      <c r="WX22" s="107"/>
      <c r="WY22" s="107"/>
      <c r="WZ22" s="107"/>
      <c r="XA22" s="107"/>
      <c r="XB22" s="107"/>
      <c r="XC22" s="107"/>
      <c r="XD22" s="107"/>
      <c r="XE22" s="107"/>
      <c r="XF22" s="107"/>
      <c r="XG22" s="107"/>
      <c r="XH22" s="107"/>
      <c r="XI22" s="107"/>
      <c r="XJ22" s="107"/>
      <c r="XK22" s="107"/>
      <c r="XL22" s="107"/>
      <c r="XM22" s="107"/>
      <c r="XN22" s="107"/>
    </row>
    <row r="23" spans="1:638" s="111" customFormat="1" ht="33.75" x14ac:dyDescent="0.2">
      <c r="A23" s="272" t="s">
        <v>504</v>
      </c>
      <c r="B23" s="272"/>
      <c r="C23" s="267" t="s">
        <v>506</v>
      </c>
      <c r="D23" s="272" t="s">
        <v>1178</v>
      </c>
      <c r="E23" s="272" t="s">
        <v>27</v>
      </c>
      <c r="F23" s="301">
        <v>41866</v>
      </c>
      <c r="G23" s="301">
        <v>42231</v>
      </c>
      <c r="H23" s="296">
        <f ca="1">IF((G23="INDETERMINADO"),"N/A",IF((E23="ENCERRADO"),"X",(G23-TODAY())))</f>
        <v>12</v>
      </c>
      <c r="I23" s="278" t="s">
        <v>57</v>
      </c>
      <c r="J23" s="278" t="s">
        <v>569</v>
      </c>
      <c r="K23" s="117"/>
      <c r="L23" s="118" t="s">
        <v>167</v>
      </c>
      <c r="M23" s="117"/>
      <c r="N23" s="117"/>
      <c r="O23" s="119" t="s">
        <v>1095</v>
      </c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  <c r="CD23" s="107"/>
      <c r="CE23" s="107"/>
      <c r="CF23" s="107"/>
      <c r="CG23" s="107"/>
      <c r="CH23" s="107"/>
      <c r="CI23" s="107"/>
      <c r="CJ23" s="107"/>
      <c r="CK23" s="107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7"/>
      <c r="DC23" s="107"/>
      <c r="DD23" s="107"/>
      <c r="DE23" s="107"/>
      <c r="DF23" s="107"/>
      <c r="DG23" s="107"/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07"/>
      <c r="DS23" s="107"/>
      <c r="DT23" s="107"/>
      <c r="DU23" s="107"/>
      <c r="DV23" s="107"/>
      <c r="DW23" s="107"/>
      <c r="DX23" s="107"/>
      <c r="DY23" s="107"/>
      <c r="DZ23" s="107"/>
      <c r="EA23" s="107"/>
      <c r="EB23" s="107"/>
      <c r="EC23" s="107"/>
      <c r="ED23" s="107"/>
      <c r="EE23" s="107"/>
      <c r="EF23" s="107"/>
      <c r="EG23" s="107"/>
      <c r="EH23" s="107"/>
      <c r="EI23" s="107"/>
      <c r="EJ23" s="107"/>
      <c r="EK23" s="107"/>
      <c r="EL23" s="107"/>
      <c r="EM23" s="107"/>
      <c r="EN23" s="107"/>
      <c r="EO23" s="107"/>
      <c r="EP23" s="107"/>
      <c r="EQ23" s="107"/>
      <c r="ER23" s="107"/>
      <c r="ES23" s="107"/>
      <c r="ET23" s="107"/>
      <c r="EU23" s="107"/>
      <c r="EV23" s="107"/>
      <c r="EW23" s="107"/>
      <c r="EX23" s="107"/>
      <c r="EY23" s="107"/>
      <c r="EZ23" s="107"/>
      <c r="FA23" s="107"/>
      <c r="FB23" s="107"/>
      <c r="FC23" s="107"/>
      <c r="FD23" s="107"/>
      <c r="FE23" s="107"/>
      <c r="FF23" s="107"/>
      <c r="FG23" s="107"/>
      <c r="FH23" s="107"/>
      <c r="FI23" s="107"/>
      <c r="FJ23" s="107"/>
      <c r="FK23" s="107"/>
      <c r="FL23" s="107"/>
      <c r="FM23" s="107"/>
      <c r="FN23" s="107"/>
      <c r="FO23" s="107"/>
      <c r="FP23" s="107"/>
      <c r="FQ23" s="107"/>
      <c r="FR23" s="107"/>
      <c r="FS23" s="107"/>
      <c r="FT23" s="107"/>
      <c r="FU23" s="107"/>
      <c r="FV23" s="107"/>
      <c r="FW23" s="107"/>
      <c r="FX23" s="107"/>
      <c r="FY23" s="107"/>
      <c r="FZ23" s="107"/>
      <c r="GA23" s="107"/>
      <c r="GB23" s="107"/>
      <c r="GC23" s="107"/>
      <c r="GD23" s="107"/>
      <c r="GE23" s="107"/>
      <c r="GF23" s="107"/>
      <c r="GG23" s="107"/>
      <c r="GH23" s="107"/>
      <c r="GI23" s="107"/>
      <c r="GJ23" s="107"/>
      <c r="GK23" s="107"/>
      <c r="GL23" s="107"/>
      <c r="GM23" s="107"/>
      <c r="GN23" s="107"/>
      <c r="GO23" s="107"/>
      <c r="GP23" s="107"/>
      <c r="GQ23" s="107"/>
      <c r="GR23" s="107"/>
      <c r="GS23" s="107"/>
      <c r="GT23" s="107"/>
      <c r="GU23" s="107"/>
      <c r="GV23" s="107"/>
      <c r="GW23" s="107"/>
      <c r="GX23" s="107"/>
      <c r="GY23" s="107"/>
      <c r="GZ23" s="107"/>
      <c r="HA23" s="107"/>
      <c r="HB23" s="107"/>
      <c r="HC23" s="107"/>
      <c r="HD23" s="107"/>
      <c r="HE23" s="107"/>
      <c r="HF23" s="107"/>
      <c r="HG23" s="107"/>
      <c r="HH23" s="107"/>
      <c r="HI23" s="107"/>
      <c r="HJ23" s="107"/>
      <c r="HK23" s="107"/>
      <c r="HL23" s="107"/>
      <c r="HM23" s="107"/>
      <c r="HN23" s="107"/>
      <c r="HO23" s="107"/>
      <c r="HP23" s="107"/>
      <c r="HQ23" s="107"/>
      <c r="HR23" s="107"/>
      <c r="HS23" s="107"/>
      <c r="HT23" s="107"/>
      <c r="HU23" s="107"/>
      <c r="HV23" s="107"/>
      <c r="HW23" s="107"/>
      <c r="HX23" s="107"/>
      <c r="HY23" s="107"/>
      <c r="HZ23" s="107"/>
      <c r="IA23" s="107"/>
      <c r="IB23" s="107"/>
      <c r="IC23" s="107"/>
      <c r="ID23" s="107"/>
      <c r="IE23" s="107"/>
      <c r="IF23" s="107"/>
      <c r="IG23" s="107"/>
      <c r="IH23" s="107"/>
      <c r="II23" s="107"/>
      <c r="IJ23" s="107"/>
      <c r="IK23" s="107"/>
      <c r="IL23" s="107"/>
      <c r="IM23" s="107"/>
      <c r="IN23" s="107"/>
      <c r="IO23" s="107"/>
      <c r="IP23" s="107"/>
      <c r="IQ23" s="107"/>
      <c r="IR23" s="107"/>
      <c r="IS23" s="107"/>
      <c r="IT23" s="107"/>
      <c r="IU23" s="107"/>
      <c r="IV23" s="107"/>
      <c r="IW23" s="107"/>
      <c r="IX23" s="107"/>
      <c r="IY23" s="107"/>
      <c r="IZ23" s="107"/>
      <c r="JA23" s="107"/>
      <c r="JB23" s="107"/>
      <c r="JC23" s="107"/>
      <c r="JD23" s="107"/>
      <c r="JE23" s="107"/>
      <c r="JF23" s="107"/>
      <c r="JG23" s="107"/>
      <c r="JH23" s="107"/>
      <c r="JI23" s="107"/>
      <c r="JJ23" s="107"/>
      <c r="JK23" s="107"/>
      <c r="JL23" s="107"/>
      <c r="JM23" s="107"/>
      <c r="JN23" s="107"/>
      <c r="JO23" s="107"/>
      <c r="JP23" s="107"/>
      <c r="JQ23" s="107"/>
      <c r="JR23" s="107"/>
      <c r="JS23" s="107"/>
      <c r="JT23" s="107"/>
      <c r="JU23" s="107"/>
      <c r="JV23" s="107"/>
      <c r="JW23" s="107"/>
      <c r="JX23" s="107"/>
      <c r="JY23" s="107"/>
      <c r="JZ23" s="107"/>
      <c r="KA23" s="107"/>
      <c r="KB23" s="107"/>
      <c r="KC23" s="107"/>
      <c r="KD23" s="107"/>
      <c r="KE23" s="107"/>
      <c r="KF23" s="107"/>
      <c r="KG23" s="107"/>
      <c r="KH23" s="107"/>
      <c r="KI23" s="107"/>
      <c r="KJ23" s="107"/>
      <c r="KK23" s="107"/>
      <c r="KL23" s="107"/>
      <c r="KM23" s="107"/>
      <c r="KN23" s="107"/>
      <c r="KO23" s="107"/>
      <c r="KP23" s="107"/>
      <c r="KQ23" s="107"/>
      <c r="KR23" s="107"/>
      <c r="KS23" s="107"/>
      <c r="KT23" s="107"/>
      <c r="KU23" s="107"/>
      <c r="KV23" s="107"/>
      <c r="KW23" s="107"/>
      <c r="KX23" s="107"/>
      <c r="KY23" s="107"/>
      <c r="KZ23" s="107"/>
      <c r="LA23" s="107"/>
      <c r="LB23" s="107"/>
      <c r="LC23" s="107"/>
      <c r="LD23" s="107"/>
      <c r="LE23" s="107"/>
      <c r="LF23" s="107"/>
      <c r="LG23" s="107"/>
      <c r="LH23" s="107"/>
      <c r="LI23" s="107"/>
      <c r="LJ23" s="107"/>
      <c r="LK23" s="107"/>
      <c r="LL23" s="107"/>
      <c r="LM23" s="107"/>
      <c r="LN23" s="107"/>
      <c r="LO23" s="107"/>
      <c r="LP23" s="107"/>
      <c r="LQ23" s="107"/>
      <c r="LR23" s="107"/>
      <c r="LS23" s="107"/>
      <c r="LT23" s="107"/>
      <c r="LU23" s="107"/>
      <c r="LV23" s="107"/>
      <c r="LW23" s="107"/>
      <c r="LX23" s="107"/>
      <c r="LY23" s="107"/>
      <c r="LZ23" s="107"/>
      <c r="MA23" s="107"/>
      <c r="MB23" s="107"/>
      <c r="MC23" s="107"/>
      <c r="MD23" s="107"/>
      <c r="ME23" s="107"/>
      <c r="MF23" s="107"/>
      <c r="MG23" s="107"/>
      <c r="MH23" s="107"/>
      <c r="MI23" s="107"/>
      <c r="MJ23" s="107"/>
      <c r="MK23" s="107"/>
      <c r="ML23" s="107"/>
      <c r="MM23" s="107"/>
      <c r="MN23" s="107"/>
      <c r="MO23" s="107"/>
      <c r="MP23" s="107"/>
      <c r="MQ23" s="107"/>
      <c r="MR23" s="107"/>
      <c r="MS23" s="107"/>
      <c r="MT23" s="107"/>
      <c r="MU23" s="107"/>
      <c r="MV23" s="107"/>
      <c r="MW23" s="107"/>
      <c r="MX23" s="107"/>
      <c r="MY23" s="107"/>
      <c r="MZ23" s="107"/>
      <c r="NA23" s="107"/>
      <c r="NB23" s="107"/>
      <c r="NC23" s="107"/>
      <c r="ND23" s="107"/>
      <c r="NE23" s="107"/>
      <c r="NF23" s="107"/>
      <c r="NG23" s="107"/>
      <c r="NH23" s="107"/>
      <c r="NI23" s="107"/>
      <c r="NJ23" s="107"/>
      <c r="NK23" s="107"/>
      <c r="NL23" s="107"/>
      <c r="NM23" s="107"/>
      <c r="NN23" s="107"/>
      <c r="NO23" s="107"/>
      <c r="NP23" s="107"/>
      <c r="NQ23" s="107"/>
      <c r="NR23" s="107"/>
      <c r="NS23" s="107"/>
      <c r="NT23" s="107"/>
      <c r="NU23" s="107"/>
      <c r="NV23" s="107"/>
      <c r="NW23" s="107"/>
      <c r="NX23" s="107"/>
      <c r="NY23" s="107"/>
      <c r="NZ23" s="107"/>
      <c r="OA23" s="107"/>
      <c r="OB23" s="107"/>
      <c r="OC23" s="107"/>
      <c r="OD23" s="107"/>
      <c r="OE23" s="107"/>
      <c r="OF23" s="107"/>
      <c r="OG23" s="107"/>
      <c r="OH23" s="107"/>
      <c r="OI23" s="107"/>
      <c r="OJ23" s="107"/>
      <c r="OK23" s="107"/>
      <c r="OL23" s="107"/>
      <c r="OM23" s="107"/>
      <c r="ON23" s="107"/>
      <c r="OO23" s="107"/>
      <c r="OP23" s="107"/>
      <c r="OQ23" s="107"/>
      <c r="OR23" s="107"/>
      <c r="OS23" s="107"/>
      <c r="OT23" s="107"/>
      <c r="OU23" s="107"/>
      <c r="OV23" s="107"/>
      <c r="OW23" s="107"/>
      <c r="OX23" s="107"/>
      <c r="OY23" s="107"/>
      <c r="OZ23" s="107"/>
      <c r="PA23" s="107"/>
      <c r="PB23" s="107"/>
      <c r="PC23" s="107"/>
      <c r="PD23" s="107"/>
      <c r="PE23" s="107"/>
      <c r="PF23" s="107"/>
      <c r="PG23" s="107"/>
      <c r="PH23" s="107"/>
      <c r="PI23" s="107"/>
      <c r="PJ23" s="107"/>
      <c r="PK23" s="107"/>
      <c r="PL23" s="107"/>
      <c r="PM23" s="107"/>
      <c r="PN23" s="107"/>
      <c r="PO23" s="107"/>
      <c r="PP23" s="107"/>
      <c r="PQ23" s="107"/>
      <c r="PR23" s="107"/>
      <c r="PS23" s="107"/>
      <c r="PT23" s="107"/>
      <c r="PU23" s="107"/>
      <c r="PV23" s="107"/>
      <c r="PW23" s="107"/>
      <c r="PX23" s="107"/>
      <c r="PY23" s="107"/>
      <c r="PZ23" s="107"/>
      <c r="QA23" s="107"/>
      <c r="QB23" s="107"/>
      <c r="QC23" s="107"/>
      <c r="QD23" s="107"/>
      <c r="QE23" s="107"/>
      <c r="QF23" s="107"/>
      <c r="QG23" s="107"/>
      <c r="QH23" s="107"/>
      <c r="QI23" s="107"/>
      <c r="QJ23" s="107"/>
      <c r="QK23" s="107"/>
      <c r="QL23" s="107"/>
      <c r="QM23" s="107"/>
      <c r="QN23" s="107"/>
      <c r="QO23" s="107"/>
      <c r="QP23" s="107"/>
      <c r="QQ23" s="107"/>
      <c r="QR23" s="107"/>
      <c r="QS23" s="107"/>
      <c r="QT23" s="107"/>
      <c r="QU23" s="107"/>
      <c r="QV23" s="107"/>
      <c r="QW23" s="107"/>
      <c r="QX23" s="107"/>
      <c r="QY23" s="107"/>
      <c r="QZ23" s="107"/>
      <c r="RA23" s="107"/>
      <c r="RB23" s="107"/>
      <c r="RC23" s="107"/>
      <c r="RD23" s="107"/>
      <c r="RE23" s="107"/>
      <c r="RF23" s="107"/>
      <c r="RG23" s="107"/>
      <c r="RH23" s="107"/>
      <c r="RI23" s="107"/>
      <c r="RJ23" s="107"/>
      <c r="RK23" s="107"/>
      <c r="RL23" s="107"/>
      <c r="RM23" s="107"/>
      <c r="RN23" s="107"/>
      <c r="RO23" s="107"/>
      <c r="RP23" s="107"/>
      <c r="RQ23" s="107"/>
      <c r="RR23" s="107"/>
      <c r="RS23" s="107"/>
      <c r="RT23" s="107"/>
      <c r="RU23" s="107"/>
      <c r="RV23" s="107"/>
      <c r="RW23" s="107"/>
      <c r="RX23" s="107"/>
      <c r="RY23" s="107"/>
      <c r="RZ23" s="107"/>
      <c r="SA23" s="107"/>
      <c r="SB23" s="107"/>
      <c r="SC23" s="107"/>
      <c r="SD23" s="107"/>
      <c r="SE23" s="107"/>
      <c r="SF23" s="107"/>
      <c r="SG23" s="107"/>
      <c r="SH23" s="107"/>
      <c r="SI23" s="107"/>
      <c r="SJ23" s="107"/>
      <c r="SK23" s="107"/>
      <c r="SL23" s="107"/>
      <c r="SM23" s="107"/>
      <c r="SN23" s="107"/>
      <c r="SO23" s="107"/>
      <c r="SP23" s="107"/>
      <c r="SQ23" s="107"/>
      <c r="SR23" s="107"/>
      <c r="SS23" s="107"/>
      <c r="ST23" s="107"/>
      <c r="SU23" s="107"/>
      <c r="SV23" s="107"/>
      <c r="SW23" s="107"/>
      <c r="SX23" s="107"/>
      <c r="SY23" s="107"/>
      <c r="SZ23" s="107"/>
      <c r="TA23" s="107"/>
      <c r="TB23" s="107"/>
      <c r="TC23" s="107"/>
      <c r="TD23" s="107"/>
      <c r="TE23" s="107"/>
      <c r="TF23" s="107"/>
      <c r="TG23" s="107"/>
      <c r="TH23" s="107"/>
      <c r="TI23" s="107"/>
      <c r="TJ23" s="107"/>
      <c r="TK23" s="107"/>
      <c r="TL23" s="107"/>
      <c r="TM23" s="107"/>
      <c r="TN23" s="107"/>
      <c r="TO23" s="107"/>
      <c r="TP23" s="107"/>
      <c r="TQ23" s="107"/>
      <c r="TR23" s="107"/>
      <c r="TS23" s="107"/>
      <c r="TT23" s="107"/>
      <c r="TU23" s="107"/>
      <c r="TV23" s="107"/>
      <c r="TW23" s="107"/>
      <c r="TX23" s="107"/>
      <c r="TY23" s="107"/>
      <c r="TZ23" s="107"/>
      <c r="UA23" s="107"/>
      <c r="UB23" s="107"/>
      <c r="UC23" s="107"/>
      <c r="UD23" s="107"/>
      <c r="UE23" s="107"/>
      <c r="UF23" s="107"/>
      <c r="UG23" s="107"/>
      <c r="UH23" s="107"/>
      <c r="UI23" s="107"/>
      <c r="UJ23" s="107"/>
      <c r="UK23" s="107"/>
      <c r="UL23" s="107"/>
      <c r="UM23" s="107"/>
      <c r="UN23" s="107"/>
      <c r="UO23" s="107"/>
      <c r="UP23" s="107"/>
      <c r="UQ23" s="107"/>
      <c r="UR23" s="107"/>
      <c r="US23" s="107"/>
      <c r="UT23" s="107"/>
      <c r="UU23" s="107"/>
      <c r="UV23" s="107"/>
      <c r="UW23" s="107"/>
      <c r="UX23" s="107"/>
      <c r="UY23" s="107"/>
      <c r="UZ23" s="107"/>
      <c r="VA23" s="107"/>
      <c r="VB23" s="107"/>
      <c r="VC23" s="107"/>
      <c r="VD23" s="107"/>
      <c r="VE23" s="107"/>
      <c r="VF23" s="107"/>
      <c r="VG23" s="107"/>
      <c r="VH23" s="107"/>
      <c r="VI23" s="107"/>
      <c r="VJ23" s="107"/>
      <c r="VK23" s="107"/>
      <c r="VL23" s="107"/>
      <c r="VM23" s="107"/>
      <c r="VN23" s="107"/>
      <c r="VO23" s="107"/>
      <c r="VP23" s="107"/>
      <c r="VQ23" s="107"/>
      <c r="VR23" s="107"/>
      <c r="VS23" s="107"/>
      <c r="VT23" s="107"/>
      <c r="VU23" s="107"/>
      <c r="VV23" s="107"/>
      <c r="VW23" s="107"/>
      <c r="VX23" s="107"/>
      <c r="VY23" s="107"/>
      <c r="VZ23" s="107"/>
      <c r="WA23" s="107"/>
      <c r="WB23" s="107"/>
      <c r="WC23" s="107"/>
      <c r="WD23" s="107"/>
      <c r="WE23" s="107"/>
      <c r="WF23" s="107"/>
      <c r="WG23" s="107"/>
      <c r="WH23" s="107"/>
      <c r="WI23" s="107"/>
      <c r="WJ23" s="107"/>
      <c r="WK23" s="107"/>
      <c r="WL23" s="107"/>
      <c r="WM23" s="107"/>
      <c r="WN23" s="107"/>
      <c r="WO23" s="107"/>
      <c r="WP23" s="107"/>
      <c r="WQ23" s="107"/>
      <c r="WR23" s="107"/>
      <c r="WS23" s="107"/>
      <c r="WT23" s="107"/>
      <c r="WU23" s="107"/>
      <c r="WV23" s="107"/>
      <c r="WW23" s="107"/>
      <c r="WX23" s="107"/>
      <c r="WY23" s="107"/>
      <c r="WZ23" s="107"/>
      <c r="XA23" s="107"/>
      <c r="XB23" s="107"/>
      <c r="XC23" s="107"/>
      <c r="XD23" s="107"/>
      <c r="XE23" s="107"/>
      <c r="XF23" s="107"/>
      <c r="XG23" s="107"/>
      <c r="XH23" s="107"/>
      <c r="XI23" s="107"/>
      <c r="XJ23" s="107"/>
      <c r="XK23" s="107"/>
      <c r="XL23" s="107"/>
      <c r="XM23" s="107"/>
      <c r="XN23" s="107"/>
    </row>
    <row r="24" spans="1:638" ht="33.75" x14ac:dyDescent="0.2">
      <c r="A24" s="272" t="s">
        <v>371</v>
      </c>
      <c r="B24" s="272" t="s">
        <v>1181</v>
      </c>
      <c r="C24" s="267" t="s">
        <v>372</v>
      </c>
      <c r="D24" s="272" t="s">
        <v>373</v>
      </c>
      <c r="E24" s="272" t="s">
        <v>27</v>
      </c>
      <c r="F24" s="298">
        <v>40406</v>
      </c>
      <c r="G24" s="298">
        <v>42232</v>
      </c>
      <c r="H24" s="296">
        <f ca="1">IF((G24="INDETERMINADO"),"N/A",IF((E24="ENCERRADO"),"X",(G24-TODAY())))</f>
        <v>13</v>
      </c>
      <c r="I24" s="278" t="s">
        <v>248</v>
      </c>
      <c r="J24" s="278" t="s">
        <v>1205</v>
      </c>
    </row>
    <row r="25" spans="1:638" ht="22.5" x14ac:dyDescent="0.2">
      <c r="A25" s="272" t="s">
        <v>1343</v>
      </c>
      <c r="B25" s="272" t="s">
        <v>30</v>
      </c>
      <c r="C25" s="267" t="s">
        <v>1345</v>
      </c>
      <c r="D25" s="272" t="s">
        <v>1346</v>
      </c>
      <c r="E25" s="272" t="s">
        <v>27</v>
      </c>
      <c r="F25" s="298">
        <v>41944</v>
      </c>
      <c r="G25" s="298">
        <v>42278</v>
      </c>
      <c r="H25" s="296">
        <f ca="1">IF((G25="INDETERMINADO"),"N/A",IF((E25="ENCERRADO"),"X",(G25-TODAY())))</f>
        <v>59</v>
      </c>
      <c r="I25" s="278" t="s">
        <v>57</v>
      </c>
      <c r="J25" s="272" t="s">
        <v>1347</v>
      </c>
    </row>
    <row r="26" spans="1:638" s="86" customFormat="1" ht="22.5" x14ac:dyDescent="0.2">
      <c r="A26" s="272" t="s">
        <v>1305</v>
      </c>
      <c r="B26" s="272" t="s">
        <v>1306</v>
      </c>
      <c r="C26" s="267" t="s">
        <v>1307</v>
      </c>
      <c r="D26" s="272" t="s">
        <v>1308</v>
      </c>
      <c r="E26" s="272" t="s">
        <v>27</v>
      </c>
      <c r="F26" s="298">
        <v>41942</v>
      </c>
      <c r="G26" s="298">
        <v>42307</v>
      </c>
      <c r="H26" s="296">
        <f ca="1">IF((G26="INDETERMINADO"),"N/A",IF((E26="ENCERRADO"),"X",(G26-TODAY())))</f>
        <v>88</v>
      </c>
      <c r="I26" s="272" t="s">
        <v>131</v>
      </c>
      <c r="J26" s="272" t="s">
        <v>1309</v>
      </c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</row>
    <row r="27" spans="1:638" s="86" customFormat="1" x14ac:dyDescent="0.2">
      <c r="A27"/>
      <c r="B27"/>
      <c r="C27"/>
      <c r="D27"/>
      <c r="E27"/>
      <c r="F27"/>
      <c r="G27"/>
      <c r="H27"/>
      <c r="I27"/>
      <c r="J27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</row>
    <row r="28" spans="1:638" s="111" customFormat="1" ht="39.950000000000003" customHeight="1" x14ac:dyDescent="0.2">
      <c r="A28" s="99" t="s">
        <v>173</v>
      </c>
      <c r="B28" s="99" t="s">
        <v>174</v>
      </c>
      <c r="C28" s="123" t="s">
        <v>176</v>
      </c>
      <c r="D28" s="99" t="s">
        <v>177</v>
      </c>
      <c r="E28" s="99" t="s">
        <v>30</v>
      </c>
      <c r="F28" s="99" t="s">
        <v>27</v>
      </c>
      <c r="G28" s="132">
        <v>40114</v>
      </c>
      <c r="H28" s="132">
        <v>42305</v>
      </c>
      <c r="I28" s="137">
        <f ca="1">IF(H28="INDETERMINADO","N/A",IF(F28="ENCERRADO","X",H28-TODAY()))</f>
        <v>86</v>
      </c>
      <c r="J28" s="99"/>
    </row>
    <row r="29" spans="1:638" s="111" customFormat="1" x14ac:dyDescent="0.2">
      <c r="A29"/>
      <c r="B29"/>
      <c r="C29"/>
      <c r="D29"/>
      <c r="E29"/>
      <c r="F29"/>
      <c r="G29"/>
      <c r="H29"/>
      <c r="I29"/>
      <c r="J29"/>
    </row>
    <row r="30" spans="1:638" s="111" customFormat="1" ht="22.5" x14ac:dyDescent="0.2">
      <c r="A30" s="99" t="s">
        <v>259</v>
      </c>
      <c r="B30" s="99" t="s">
        <v>260</v>
      </c>
      <c r="C30" s="123" t="s">
        <v>262</v>
      </c>
      <c r="D30" s="99" t="s">
        <v>263</v>
      </c>
      <c r="E30" s="99" t="s">
        <v>30</v>
      </c>
      <c r="F30" s="99" t="s">
        <v>27</v>
      </c>
      <c r="G30" s="101">
        <v>41516</v>
      </c>
      <c r="H30" s="101">
        <v>42246</v>
      </c>
      <c r="I30" s="99">
        <f t="shared" ref="I30:I31" ca="1" si="2">IF(H30="INDETERMINADO","N/A",IF(F30="ENCERRADO","X",H30-TODAY()))</f>
        <v>27</v>
      </c>
      <c r="J30" s="99" t="s">
        <v>65</v>
      </c>
    </row>
    <row r="31" spans="1:638" ht="45" x14ac:dyDescent="0.2">
      <c r="A31" s="272" t="s">
        <v>417</v>
      </c>
      <c r="B31" s="272" t="s">
        <v>30</v>
      </c>
      <c r="C31" s="267" t="s">
        <v>419</v>
      </c>
      <c r="D31" s="272" t="s">
        <v>1232</v>
      </c>
      <c r="E31" s="272" t="s">
        <v>30</v>
      </c>
      <c r="F31" s="272" t="s">
        <v>27</v>
      </c>
      <c r="G31" s="282">
        <v>41596</v>
      </c>
      <c r="H31" s="282">
        <v>42326</v>
      </c>
      <c r="I31" s="272">
        <f t="shared" ca="1" si="2"/>
        <v>107</v>
      </c>
      <c r="J31" s="272"/>
    </row>
    <row r="32" spans="1:638" ht="25.5" x14ac:dyDescent="0.2">
      <c r="K32" s="99"/>
      <c r="L32" s="99"/>
      <c r="M32" s="99"/>
      <c r="N32" s="99"/>
      <c r="O32" s="99"/>
      <c r="P32" s="232" t="s">
        <v>1095</v>
      </c>
      <c r="Q32" s="131"/>
    </row>
    <row r="34" spans="1:29" s="86" customFormat="1" ht="39.950000000000003" customHeight="1" x14ac:dyDescent="0.2">
      <c r="A34"/>
      <c r="B34"/>
      <c r="C34"/>
      <c r="D34"/>
      <c r="E34"/>
      <c r="F34"/>
      <c r="G34"/>
      <c r="H34"/>
      <c r="I34"/>
      <c r="J34"/>
      <c r="K34" s="99"/>
      <c r="L34" s="99"/>
      <c r="M34" s="99" t="s">
        <v>1324</v>
      </c>
      <c r="N34" s="99"/>
      <c r="O34" s="99"/>
      <c r="P34" s="98" t="s">
        <v>1095</v>
      </c>
      <c r="Q34" s="99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</row>
    <row r="35" spans="1:29" s="86" customFormat="1" ht="39.950000000000003" customHeight="1" x14ac:dyDescent="0.2">
      <c r="A35"/>
      <c r="B35"/>
      <c r="C35"/>
      <c r="D35"/>
      <c r="E35"/>
      <c r="F35"/>
      <c r="G35"/>
      <c r="H35"/>
      <c r="I35"/>
      <c r="J35"/>
      <c r="K35" s="99"/>
      <c r="L35" s="99"/>
      <c r="M35" s="99"/>
      <c r="N35" s="99"/>
      <c r="O35" s="99"/>
      <c r="P35" s="98" t="s">
        <v>1095</v>
      </c>
      <c r="Q35" s="99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</row>
  </sheetData>
  <dataValidations count="5">
    <dataValidation type="list" errorStyle="warning" allowBlank="1" showErrorMessage="1" sqref="N19:N23 O32">
      <formula1>"-,SIM,NÃO,"</formula1>
    </dataValidation>
    <dataValidation type="list" allowBlank="1" showErrorMessage="1" sqref="M19:M23 N32">
      <formula1>"-,A1,A2,A3,A4,A5,B1,B2,B3,B4,B5,C1,C2,C3,C4,C5,D1,D2,D3,D4,D5,E1,E2,E3,E4,E5,F1,F2,F3,F4,F5,G1,G2,G3,G4,G5,H1,H2,H3,H4,H5,I1,I2,I3,I4,I5,J1,J2,J3,J4,J5,"</formula1>
    </dataValidation>
    <dataValidation type="list" allowBlank="1" showErrorMessage="1" sqref="L19:L23 M32">
      <formula1>"-,EMERGENCIAL,1º ADITIVO,2º ADITIVO,3º ADITIVO,4º ADITIVO,5º ADITIVO,6º ADITIVO,7º ADITIVO,8º ADITIVO,9º ADITIVO,10º ADITIVO,11º ADITIVO,12º ADITIVO,13º ADITIVO,14º ADITIVO,15º ADITIVO,16º ADITIVO,17º ADITIVO,18º ADITIVO,19º ADITIVO,20º ADITIVO,"</formula1>
    </dataValidation>
    <dataValidation type="list" errorStyle="warning" allowBlank="1" showErrorMessage="1" sqref="K19:K23 L32">
      <formula1>"-,SIM,NÃO,LIMITADO,"</formula1>
    </dataValidation>
    <dataValidation type="list" errorStyle="warning" allowBlank="1" showErrorMessage="1" sqref="E15:E19 E24:E26 F28">
      <formula1>"Abertura,Em elaboração,Em análise,Em assinatura,Aguardando publicação,Em execução,Em aditamento,Em prorrogação,Paralisado,Suspenso,Prestação de Contas,Encerrado,"</formula1>
    </dataValidation>
  </dataValidations>
  <hyperlinks>
    <hyperlink ref="C1" display="PSN TECNOLOGIA LTDA"/>
    <hyperlink ref="C2" display="P&amp;P TURISMO LTDA-ME"/>
    <hyperlink ref="C3" display="BRASILMED AUDITORIA MÉDICA E SERVIÇOS"/>
    <hyperlink ref="C4" display="3WAY NETWORKS INFORMÁTICA LTDA"/>
    <hyperlink ref="C5" display="CLARO S.A."/>
    <hyperlink ref="C6" display="EMPRESA BRASILEIRA DE TECNOLOGIA E ADMINISTRAÇÃO DE CONVÊNIOS HOM LTDA."/>
    <hyperlink ref="C8" display="COOPERATIVA AGROPECUÁRIA DE SÃO SEBASTIÃO LTDA - COPAS"/>
    <hyperlink ref="C9" display="CPM BRAXIS"/>
    <hyperlink ref="C10" display="ADVISECLIP SERVIÇOS EM TECNOLOGIA LTDA - ME"/>
    <hyperlink ref="C11" display="Líder - Processamento de dados LTDA"/>
    <hyperlink ref="C12" display="ORACLE DO BRASIL SISTEMAS LTDA"/>
    <hyperlink ref="J1" display="Fabrício Portes Braga"/>
    <hyperlink ref="J2" display="Silvana das Graças Reinert Dias"/>
    <hyperlink ref="J3" display="Vinicius Vale"/>
    <hyperlink ref="J4" display="Fabrício Portes Braga"/>
    <hyperlink ref="J5" display="Paulo Cesar de Oliveira"/>
    <hyperlink ref="J6" display="Aguinaldo Santos"/>
    <hyperlink ref="J8" display="Saturnino Soares da Silva"/>
    <hyperlink ref="J9" display="Emerson Ferreira do Nascimento"/>
    <hyperlink ref="J10" display="Rosângela Andrade Ruas"/>
    <hyperlink ref="J11" display="Missuky Nascimento"/>
    <hyperlink ref="J12" display="Flávio Rodrigo Benassuly Maues Pereira"/>
    <hyperlink ref="C7" display="AGM CAETANO ME"/>
    <hyperlink ref="O22" r:id="rId1"/>
    <hyperlink ref="O23" r:id="rId2"/>
    <hyperlink ref="O19" r:id="rId3"/>
    <hyperlink ref="O20" r:id="rId4"/>
    <hyperlink ref="P32" r:id="rId5"/>
    <hyperlink ref="P34" r:id="rId6"/>
    <hyperlink ref="P35" r:id="rId7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9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CONTRATOS</vt:lpstr>
      <vt:lpstr>CONVÊNIOS</vt:lpstr>
      <vt:lpstr>TERMOS DE COOPERAÇÃO</vt:lpstr>
      <vt:lpstr>OUTROS CONVÊNIOS</vt:lpstr>
      <vt:lpstr>OUTROS TERMOS</vt:lpstr>
      <vt:lpstr>CONTRATOS DE ATER</vt:lpstr>
      <vt:lpstr>Aguardando</vt:lpstr>
      <vt:lpstr>Valores Pagos - Outubro</vt:lpstr>
      <vt:lpstr>Plan1</vt:lpstr>
      <vt:lpstr>Gráf1</vt:lpstr>
      <vt:lpstr>CONVÊNIOS!Area_de_impressao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Machado Martins Morato</dc:creator>
  <cp:lastModifiedBy>Carla Machado Martins Morato</cp:lastModifiedBy>
  <cp:lastPrinted>2015-03-04T17:08:24Z</cp:lastPrinted>
  <dcterms:created xsi:type="dcterms:W3CDTF">2015-01-21T13:39:20Z</dcterms:created>
  <dcterms:modified xsi:type="dcterms:W3CDTF">2015-08-03T17:21:07Z</dcterms:modified>
</cp:coreProperties>
</file>