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U\5 semester\MS Excel\Sem 2\"/>
    </mc:Choice>
  </mc:AlternateContent>
  <xr:revisionPtr revIDLastSave="0" documentId="13_ncr:1_{4162E6DB-11B7-4738-8CB0-95D46B4CF1FD}" xr6:coauthVersionLast="47" xr6:coauthVersionMax="47" xr10:uidLastSave="{00000000-0000-0000-0000-000000000000}"/>
  <bookViews>
    <workbookView xWindow="-120" yWindow="-120" windowWidth="29040" windowHeight="15990" activeTab="1" xr2:uid="{8C2E01EB-DE38-6249-ABFE-30B86A40D5F0}"/>
  </bookViews>
  <sheets>
    <sheet name="Данные" sheetId="1" r:id="rId1"/>
    <sheet name="Умная таблица" sheetId="2" r:id="rId2"/>
  </sheets>
  <definedNames>
    <definedName name="_xlchart.v1.0" hidden="1">'Умная таблица'!$G$1</definedName>
    <definedName name="_xlchart.v1.1" hidden="1">'Умная таблица'!$G$2:$G$352</definedName>
    <definedName name="_xlchart.v1.2" hidden="1">'Умная таблица'!$K$1</definedName>
    <definedName name="_xlchart.v1.3" hidden="1">'Умная таблица'!$K$2:$K$352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J3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I3" i="2"/>
  <c r="H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</calcChain>
</file>

<file path=xl/sharedStrings.xml><?xml version="1.0" encoding="utf-8"?>
<sst xmlns="http://schemas.openxmlformats.org/spreadsheetml/2006/main" count="722" uniqueCount="24">
  <si>
    <t>&lt;TICKER&gt;</t>
  </si>
  <si>
    <t>&lt;PER&gt;</t>
  </si>
  <si>
    <t>&lt;DATE&gt;</t>
  </si>
  <si>
    <t>&lt;TIME&gt;</t>
  </si>
  <si>
    <t>&lt;CLOSE&gt;</t>
  </si>
  <si>
    <t>&lt;VOL&gt;</t>
  </si>
  <si>
    <t>ВТБ ао</t>
  </si>
  <si>
    <t>M</t>
  </si>
  <si>
    <t>ЛУКОЙЛ</t>
  </si>
  <si>
    <t>Сбербанк</t>
  </si>
  <si>
    <t>Дата</t>
  </si>
  <si>
    <t>Цена ВТБ</t>
  </si>
  <si>
    <t>Объём ВТБ</t>
  </si>
  <si>
    <t>Цена ЛУКОЙЛ</t>
  </si>
  <si>
    <t>Объём ЛУКОЙЛ</t>
  </si>
  <si>
    <t>Цена Сбербанк</t>
  </si>
  <si>
    <t>Объём Сбербанк</t>
  </si>
  <si>
    <t>Доходность ВТБ</t>
  </si>
  <si>
    <t>Доходность ЛУКОЙЛ</t>
  </si>
  <si>
    <t>Доходность Сбербанка</t>
  </si>
  <si>
    <t>ЛогОбъём Сбербанка</t>
  </si>
  <si>
    <t>ВТБ Min-Max</t>
  </si>
  <si>
    <t>ЛУКОЙЛ Min-Max</t>
  </si>
  <si>
    <t>Сбербанк 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</si>
</sst>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0" fontId="0" fillId="0" borderId="0" xfId="0" applyNumberFormat="1"/>
    <xf numFmtId="4" fontId="0" fillId="0" borderId="0" xfId="0" applyNumberFormat="1"/>
    <xf numFmtId="0" fontId="0" fillId="0" borderId="1" xfId="0" applyBorder="1"/>
    <xf numFmtId="4" fontId="0" fillId="0" borderId="2" xfId="0" applyNumberFormat="1" applyBorder="1"/>
    <xf numFmtId="0" fontId="0" fillId="0" borderId="4" xfId="0" applyBorder="1"/>
    <xf numFmtId="4" fontId="0" fillId="0" borderId="0" xfId="0" applyNumberFormat="1" applyBorder="1"/>
    <xf numFmtId="0" fontId="0" fillId="0" borderId="3" xfId="0" applyBorder="1"/>
    <xf numFmtId="0" fontId="0" fillId="0" borderId="5" xfId="0" applyBorder="1"/>
    <xf numFmtId="14" fontId="0" fillId="0" borderId="2" xfId="0" applyNumberFormat="1" applyBorder="1"/>
    <xf numFmtId="0" fontId="0" fillId="0" borderId="0" xfId="0" applyNumberFormat="1"/>
    <xf numFmtId="0" fontId="0" fillId="2" borderId="8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/>
  </cellXfs>
  <cellStyles count="1">
    <cellStyle name="Обычный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4" formatCode="#,##0.0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9" formatCode="dd/mm/yyyy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</a:t>
            </a:r>
            <a:r>
              <a:rPr lang="ru-RU" baseline="0"/>
              <a:t> акций</a:t>
            </a:r>
            <a:endParaRPr lang="ru-RU"/>
          </a:p>
        </c:rich>
      </c:tx>
      <c:layout>
        <c:manualLayout>
          <c:xMode val="edge"/>
          <c:yMode val="edge"/>
          <c:x val="0.322825867473666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'Умная таблица'!$B$1</c:f>
              <c:strCache>
                <c:ptCount val="1"/>
                <c:pt idx="0">
                  <c:v>Цена ВТБ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'Умная таблица'!$A$2:$A$118</c:f>
              <c:numCache>
                <c:formatCode>m/d/yyyy</c:formatCode>
                <c:ptCount val="11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</c:numCache>
            </c:numRef>
          </c:cat>
          <c:val>
            <c:numRef>
              <c:f>'Умная таблица'!$B$2:$B$118</c:f>
              <c:numCache>
                <c:formatCode>General</c:formatCode>
                <c:ptCount val="117"/>
                <c:pt idx="0">
                  <c:v>7.0529999999999995E-2</c:v>
                </c:pt>
                <c:pt idx="1">
                  <c:v>7.2470000000000007E-2</c:v>
                </c:pt>
                <c:pt idx="2">
                  <c:v>6.6949999999999996E-2</c:v>
                </c:pt>
                <c:pt idx="3">
                  <c:v>6.3200000000000006E-2</c:v>
                </c:pt>
                <c:pt idx="4">
                  <c:v>5.3069999999999999E-2</c:v>
                </c:pt>
                <c:pt idx="5">
                  <c:v>5.7070000000000003E-2</c:v>
                </c:pt>
                <c:pt idx="6">
                  <c:v>5.3030000000000001E-2</c:v>
                </c:pt>
                <c:pt idx="7">
                  <c:v>5.3400000000000003E-2</c:v>
                </c:pt>
                <c:pt idx="8">
                  <c:v>5.3069999999999999E-2</c:v>
                </c:pt>
                <c:pt idx="9">
                  <c:v>5.45E-2</c:v>
                </c:pt>
                <c:pt idx="10">
                  <c:v>5.1929999999999997E-2</c:v>
                </c:pt>
                <c:pt idx="11">
                  <c:v>5.3589999999999999E-2</c:v>
                </c:pt>
                <c:pt idx="12">
                  <c:v>5.5820000000000002E-2</c:v>
                </c:pt>
                <c:pt idx="13">
                  <c:v>5.5879999999999999E-2</c:v>
                </c:pt>
                <c:pt idx="14">
                  <c:v>4.9700000000000001E-2</c:v>
                </c:pt>
                <c:pt idx="15">
                  <c:v>4.929E-2</c:v>
                </c:pt>
                <c:pt idx="16">
                  <c:v>4.5999999999999999E-2</c:v>
                </c:pt>
                <c:pt idx="17">
                  <c:v>4.7010000000000003E-2</c:v>
                </c:pt>
                <c:pt idx="18">
                  <c:v>4.6609999999999999E-2</c:v>
                </c:pt>
                <c:pt idx="19">
                  <c:v>4.4499999999999998E-2</c:v>
                </c:pt>
                <c:pt idx="20">
                  <c:v>4.267E-2</c:v>
                </c:pt>
                <c:pt idx="21">
                  <c:v>4.4350000000000001E-2</c:v>
                </c:pt>
                <c:pt idx="22">
                  <c:v>4.6280000000000002E-2</c:v>
                </c:pt>
                <c:pt idx="23">
                  <c:v>4.9660000000000003E-2</c:v>
                </c:pt>
                <c:pt idx="24">
                  <c:v>4.5440000000000001E-2</c:v>
                </c:pt>
                <c:pt idx="25">
                  <c:v>4.2130000000000001E-2</c:v>
                </c:pt>
                <c:pt idx="26">
                  <c:v>3.9600000000000003E-2</c:v>
                </c:pt>
                <c:pt idx="27">
                  <c:v>3.8649999999999997E-2</c:v>
                </c:pt>
                <c:pt idx="28">
                  <c:v>4.7899999999999998E-2</c:v>
                </c:pt>
                <c:pt idx="29">
                  <c:v>4.1099999999999998E-2</c:v>
                </c:pt>
                <c:pt idx="30">
                  <c:v>3.9800000000000002E-2</c:v>
                </c:pt>
                <c:pt idx="31">
                  <c:v>3.8399999999999997E-2</c:v>
                </c:pt>
                <c:pt idx="32">
                  <c:v>3.8039999999999997E-2</c:v>
                </c:pt>
                <c:pt idx="33">
                  <c:v>3.993E-2</c:v>
                </c:pt>
                <c:pt idx="34">
                  <c:v>4.6699999999999998E-2</c:v>
                </c:pt>
                <c:pt idx="35">
                  <c:v>6.7000000000000004E-2</c:v>
                </c:pt>
                <c:pt idx="36">
                  <c:v>6.8940000000000001E-2</c:v>
                </c:pt>
                <c:pt idx="37">
                  <c:v>6.8000000000000005E-2</c:v>
                </c:pt>
                <c:pt idx="38">
                  <c:v>0.06</c:v>
                </c:pt>
                <c:pt idx="39">
                  <c:v>6.5500000000000003E-2</c:v>
                </c:pt>
                <c:pt idx="40">
                  <c:v>8.0250000000000002E-2</c:v>
                </c:pt>
                <c:pt idx="41">
                  <c:v>7.9000000000000001E-2</c:v>
                </c:pt>
                <c:pt idx="42">
                  <c:v>7.1999999999999995E-2</c:v>
                </c:pt>
                <c:pt idx="43">
                  <c:v>6.9000000000000006E-2</c:v>
                </c:pt>
                <c:pt idx="44">
                  <c:v>6.7699999999999996E-2</c:v>
                </c:pt>
                <c:pt idx="45">
                  <c:v>7.2349999999999998E-2</c:v>
                </c:pt>
                <c:pt idx="46">
                  <c:v>7.0999999999999994E-2</c:v>
                </c:pt>
                <c:pt idx="47">
                  <c:v>7.9699999999999993E-2</c:v>
                </c:pt>
                <c:pt idx="48">
                  <c:v>7.3700000000000002E-2</c:v>
                </c:pt>
                <c:pt idx="49">
                  <c:v>7.3400000000000007E-2</c:v>
                </c:pt>
                <c:pt idx="50">
                  <c:v>7.6679999999999998E-2</c:v>
                </c:pt>
                <c:pt idx="51">
                  <c:v>7.0050000000000001E-2</c:v>
                </c:pt>
                <c:pt idx="52">
                  <c:v>6.8400000000000002E-2</c:v>
                </c:pt>
                <c:pt idx="53">
                  <c:v>6.8000000000000005E-2</c:v>
                </c:pt>
                <c:pt idx="54">
                  <c:v>6.7409999999999998E-2</c:v>
                </c:pt>
                <c:pt idx="55">
                  <c:v>6.8489999999999995E-2</c:v>
                </c:pt>
                <c:pt idx="56">
                  <c:v>7.2099999999999997E-2</c:v>
                </c:pt>
                <c:pt idx="57">
                  <c:v>6.7750000000000005E-2</c:v>
                </c:pt>
                <c:pt idx="58">
                  <c:v>6.9400000000000003E-2</c:v>
                </c:pt>
                <c:pt idx="59">
                  <c:v>7.3999999999999996E-2</c:v>
                </c:pt>
                <c:pt idx="60">
                  <c:v>6.8970000000000004E-2</c:v>
                </c:pt>
                <c:pt idx="61">
                  <c:v>6.608E-2</c:v>
                </c:pt>
                <c:pt idx="62">
                  <c:v>6.6250000000000003E-2</c:v>
                </c:pt>
                <c:pt idx="63">
                  <c:v>6.6710000000000005E-2</c:v>
                </c:pt>
                <c:pt idx="64">
                  <c:v>6.615E-2</c:v>
                </c:pt>
                <c:pt idx="65">
                  <c:v>6.4000000000000001E-2</c:v>
                </c:pt>
                <c:pt idx="66">
                  <c:v>5.969E-2</c:v>
                </c:pt>
                <c:pt idx="67">
                  <c:v>6.4560000000000006E-2</c:v>
                </c:pt>
                <c:pt idx="68">
                  <c:v>6.1589999999999999E-2</c:v>
                </c:pt>
                <c:pt idx="69">
                  <c:v>0.06</c:v>
                </c:pt>
                <c:pt idx="70">
                  <c:v>5.0779999999999999E-2</c:v>
                </c:pt>
                <c:pt idx="71">
                  <c:v>4.7320000000000001E-2</c:v>
                </c:pt>
                <c:pt idx="72">
                  <c:v>4.9399999999999999E-2</c:v>
                </c:pt>
                <c:pt idx="73">
                  <c:v>5.2760000000000001E-2</c:v>
                </c:pt>
                <c:pt idx="74">
                  <c:v>5.1659999999999998E-2</c:v>
                </c:pt>
                <c:pt idx="75">
                  <c:v>5.3969999999999997E-2</c:v>
                </c:pt>
                <c:pt idx="76">
                  <c:v>4.9889999999999997E-2</c:v>
                </c:pt>
                <c:pt idx="77">
                  <c:v>4.8009999999999997E-2</c:v>
                </c:pt>
                <c:pt idx="78">
                  <c:v>4.8280000000000003E-2</c:v>
                </c:pt>
                <c:pt idx="79">
                  <c:v>4.1399999999999999E-2</c:v>
                </c:pt>
                <c:pt idx="80">
                  <c:v>4.0759999999999998E-2</c:v>
                </c:pt>
                <c:pt idx="81">
                  <c:v>3.6580000000000001E-2</c:v>
                </c:pt>
                <c:pt idx="82">
                  <c:v>3.73E-2</c:v>
                </c:pt>
                <c:pt idx="83">
                  <c:v>3.3849999999999998E-2</c:v>
                </c:pt>
                <c:pt idx="84">
                  <c:v>3.7769999999999998E-2</c:v>
                </c:pt>
                <c:pt idx="85">
                  <c:v>3.5900000000000001E-2</c:v>
                </c:pt>
                <c:pt idx="86">
                  <c:v>3.5645000000000003E-2</c:v>
                </c:pt>
                <c:pt idx="87">
                  <c:v>3.5499999999999997E-2</c:v>
                </c:pt>
                <c:pt idx="88">
                  <c:v>3.6705000000000002E-2</c:v>
                </c:pt>
                <c:pt idx="89">
                  <c:v>3.9879999999999999E-2</c:v>
                </c:pt>
                <c:pt idx="90">
                  <c:v>4.2500000000000003E-2</c:v>
                </c:pt>
                <c:pt idx="91">
                  <c:v>3.8679999999999999E-2</c:v>
                </c:pt>
                <c:pt idx="92">
                  <c:v>4.2595000000000001E-2</c:v>
                </c:pt>
                <c:pt idx="93">
                  <c:v>4.3090000000000003E-2</c:v>
                </c:pt>
                <c:pt idx="94">
                  <c:v>4.5330000000000002E-2</c:v>
                </c:pt>
                <c:pt idx="95">
                  <c:v>4.5900000000000003E-2</c:v>
                </c:pt>
                <c:pt idx="96">
                  <c:v>4.6399999999999997E-2</c:v>
                </c:pt>
                <c:pt idx="97">
                  <c:v>4.333E-2</c:v>
                </c:pt>
                <c:pt idx="98">
                  <c:v>3.2599999999999997E-2</c:v>
                </c:pt>
                <c:pt idx="99">
                  <c:v>3.49E-2</c:v>
                </c:pt>
                <c:pt idx="100">
                  <c:v>3.6310000000000002E-2</c:v>
                </c:pt>
                <c:pt idx="101">
                  <c:v>3.5049999999999998E-2</c:v>
                </c:pt>
                <c:pt idx="102">
                  <c:v>3.8754999999999998E-2</c:v>
                </c:pt>
                <c:pt idx="103">
                  <c:v>3.5374999999999997E-2</c:v>
                </c:pt>
                <c:pt idx="104">
                  <c:v>3.4474999999999999E-2</c:v>
                </c:pt>
                <c:pt idx="105">
                  <c:v>3.2665E-2</c:v>
                </c:pt>
                <c:pt idx="106">
                  <c:v>3.721E-2</c:v>
                </c:pt>
                <c:pt idx="107">
                  <c:v>3.7894999999999998E-2</c:v>
                </c:pt>
                <c:pt idx="108">
                  <c:v>3.6635000000000001E-2</c:v>
                </c:pt>
                <c:pt idx="109">
                  <c:v>3.7074999999999997E-2</c:v>
                </c:pt>
                <c:pt idx="110">
                  <c:v>4.2715000000000003E-2</c:v>
                </c:pt>
                <c:pt idx="111">
                  <c:v>5.16E-2</c:v>
                </c:pt>
                <c:pt idx="112">
                  <c:v>4.8750000000000002E-2</c:v>
                </c:pt>
                <c:pt idx="113">
                  <c:v>4.8474999999999997E-2</c:v>
                </c:pt>
                <c:pt idx="114">
                  <c:v>4.8460000000000003E-2</c:v>
                </c:pt>
                <c:pt idx="115">
                  <c:v>5.2690000000000001E-2</c:v>
                </c:pt>
                <c:pt idx="116">
                  <c:v>5.2400000000000002E-2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A-E141-8DB8-B073DAF1C0B3}"/>
            </c:ext>
          </c:extLst>
        </c:ser>
        <c:ser>
          <c:idx val="1"/>
          <c:order val="1"/>
          <c:tx>
            <c:strRef>
              <c:f>'Умная таблица'!$D$1</c:f>
              <c:strCache>
                <c:ptCount val="1"/>
                <c:pt idx="0">
                  <c:v>Цена ЛУКОЙЛ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'Умная таблица'!$A$2:$A$118</c:f>
              <c:numCache>
                <c:formatCode>m/d/yyyy</c:formatCode>
                <c:ptCount val="11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</c:numCache>
            </c:numRef>
          </c:cat>
          <c:val>
            <c:numRef>
              <c:f>'Умная таблица'!$D$2:$D$352</c:f>
              <c:numCache>
                <c:formatCode>General</c:formatCode>
                <c:ptCount val="351"/>
                <c:pt idx="0">
                  <c:v>1766.3</c:v>
                </c:pt>
                <c:pt idx="1">
                  <c:v>1875.1</c:v>
                </c:pt>
                <c:pt idx="2">
                  <c:v>1781.4</c:v>
                </c:pt>
                <c:pt idx="3">
                  <c:v>1794.3</c:v>
                </c:pt>
                <c:pt idx="4">
                  <c:v>1720</c:v>
                </c:pt>
                <c:pt idx="5">
                  <c:v>1801.7</c:v>
                </c:pt>
                <c:pt idx="6">
                  <c:v>1828</c:v>
                </c:pt>
                <c:pt idx="7">
                  <c:v>1837.4</c:v>
                </c:pt>
                <c:pt idx="8">
                  <c:v>1922.3</c:v>
                </c:pt>
                <c:pt idx="9">
                  <c:v>1904</c:v>
                </c:pt>
                <c:pt idx="10">
                  <c:v>1939.4</c:v>
                </c:pt>
                <c:pt idx="11">
                  <c:v>2000.2</c:v>
                </c:pt>
                <c:pt idx="12">
                  <c:v>2020.1</c:v>
                </c:pt>
                <c:pt idx="13">
                  <c:v>1963</c:v>
                </c:pt>
                <c:pt idx="14">
                  <c:v>1998.5</c:v>
                </c:pt>
                <c:pt idx="15">
                  <c:v>1972.5</c:v>
                </c:pt>
                <c:pt idx="16">
                  <c:v>1878</c:v>
                </c:pt>
                <c:pt idx="17">
                  <c:v>1890.4</c:v>
                </c:pt>
                <c:pt idx="18">
                  <c:v>1950</c:v>
                </c:pt>
                <c:pt idx="19">
                  <c:v>1924.5</c:v>
                </c:pt>
                <c:pt idx="20">
                  <c:v>2054.9</c:v>
                </c:pt>
                <c:pt idx="21">
                  <c:v>2102.4</c:v>
                </c:pt>
                <c:pt idx="22">
                  <c:v>2042.8</c:v>
                </c:pt>
                <c:pt idx="23">
                  <c:v>2039.7</c:v>
                </c:pt>
                <c:pt idx="24">
                  <c:v>1989</c:v>
                </c:pt>
                <c:pt idx="25">
                  <c:v>1963</c:v>
                </c:pt>
                <c:pt idx="26">
                  <c:v>1960</c:v>
                </c:pt>
                <c:pt idx="27">
                  <c:v>1880.1</c:v>
                </c:pt>
                <c:pt idx="28">
                  <c:v>1968</c:v>
                </c:pt>
                <c:pt idx="29">
                  <c:v>2036</c:v>
                </c:pt>
                <c:pt idx="30">
                  <c:v>2000.9</c:v>
                </c:pt>
                <c:pt idx="31">
                  <c:v>2055</c:v>
                </c:pt>
                <c:pt idx="32">
                  <c:v>2015</c:v>
                </c:pt>
                <c:pt idx="33">
                  <c:v>2120</c:v>
                </c:pt>
                <c:pt idx="34">
                  <c:v>2291.6999999999998</c:v>
                </c:pt>
                <c:pt idx="35">
                  <c:v>2225</c:v>
                </c:pt>
                <c:pt idx="36">
                  <c:v>2789.9</c:v>
                </c:pt>
                <c:pt idx="37">
                  <c:v>2981.2</c:v>
                </c:pt>
                <c:pt idx="38">
                  <c:v>2705</c:v>
                </c:pt>
                <c:pt idx="39">
                  <c:v>2645.6</c:v>
                </c:pt>
                <c:pt idx="40">
                  <c:v>2461.3000000000002</c:v>
                </c:pt>
                <c:pt idx="41">
                  <c:v>2469.9</c:v>
                </c:pt>
                <c:pt idx="42">
                  <c:v>2537.6</c:v>
                </c:pt>
                <c:pt idx="43">
                  <c:v>2531</c:v>
                </c:pt>
                <c:pt idx="44">
                  <c:v>2242.9</c:v>
                </c:pt>
                <c:pt idx="45">
                  <c:v>2320</c:v>
                </c:pt>
                <c:pt idx="46">
                  <c:v>2534.1</c:v>
                </c:pt>
                <c:pt idx="47">
                  <c:v>2345.9</c:v>
                </c:pt>
                <c:pt idx="48">
                  <c:v>2569</c:v>
                </c:pt>
                <c:pt idx="49">
                  <c:v>2686</c:v>
                </c:pt>
                <c:pt idx="50">
                  <c:v>2622</c:v>
                </c:pt>
                <c:pt idx="51">
                  <c:v>2752</c:v>
                </c:pt>
                <c:pt idx="52">
                  <c:v>2570</c:v>
                </c:pt>
                <c:pt idx="53">
                  <c:v>2684</c:v>
                </c:pt>
                <c:pt idx="54">
                  <c:v>2867</c:v>
                </c:pt>
                <c:pt idx="55">
                  <c:v>2913</c:v>
                </c:pt>
                <c:pt idx="56">
                  <c:v>3068</c:v>
                </c:pt>
                <c:pt idx="57">
                  <c:v>3100</c:v>
                </c:pt>
                <c:pt idx="58">
                  <c:v>3188</c:v>
                </c:pt>
                <c:pt idx="59">
                  <c:v>3449</c:v>
                </c:pt>
                <c:pt idx="60">
                  <c:v>3370</c:v>
                </c:pt>
                <c:pt idx="61">
                  <c:v>3086</c:v>
                </c:pt>
                <c:pt idx="62">
                  <c:v>2981</c:v>
                </c:pt>
                <c:pt idx="63">
                  <c:v>2818</c:v>
                </c:pt>
                <c:pt idx="64">
                  <c:v>2753</c:v>
                </c:pt>
                <c:pt idx="65">
                  <c:v>2872.5</c:v>
                </c:pt>
                <c:pt idx="66">
                  <c:v>2797.5</c:v>
                </c:pt>
                <c:pt idx="67">
                  <c:v>2940.5</c:v>
                </c:pt>
                <c:pt idx="68">
                  <c:v>3064</c:v>
                </c:pt>
                <c:pt idx="69">
                  <c:v>3096</c:v>
                </c:pt>
                <c:pt idx="70">
                  <c:v>3292.5</c:v>
                </c:pt>
                <c:pt idx="71">
                  <c:v>3334.5</c:v>
                </c:pt>
                <c:pt idx="72">
                  <c:v>3728</c:v>
                </c:pt>
                <c:pt idx="73">
                  <c:v>3776.5</c:v>
                </c:pt>
                <c:pt idx="74">
                  <c:v>3961</c:v>
                </c:pt>
                <c:pt idx="75">
                  <c:v>4156.5</c:v>
                </c:pt>
                <c:pt idx="76">
                  <c:v>4209</c:v>
                </c:pt>
                <c:pt idx="77">
                  <c:v>4350</c:v>
                </c:pt>
                <c:pt idx="78">
                  <c:v>4451.5</c:v>
                </c:pt>
                <c:pt idx="79">
                  <c:v>4700.5</c:v>
                </c:pt>
                <c:pt idx="80">
                  <c:v>5022</c:v>
                </c:pt>
                <c:pt idx="81">
                  <c:v>4945</c:v>
                </c:pt>
                <c:pt idx="82">
                  <c:v>4896</c:v>
                </c:pt>
                <c:pt idx="83">
                  <c:v>4997</c:v>
                </c:pt>
                <c:pt idx="84">
                  <c:v>5272.5</c:v>
                </c:pt>
                <c:pt idx="85">
                  <c:v>5501</c:v>
                </c:pt>
                <c:pt idx="86">
                  <c:v>5894</c:v>
                </c:pt>
                <c:pt idx="87">
                  <c:v>5511</c:v>
                </c:pt>
                <c:pt idx="88">
                  <c:v>5268.5</c:v>
                </c:pt>
                <c:pt idx="89">
                  <c:v>5305</c:v>
                </c:pt>
                <c:pt idx="90">
                  <c:v>5226.5</c:v>
                </c:pt>
                <c:pt idx="91">
                  <c:v>5379.5</c:v>
                </c:pt>
                <c:pt idx="92">
                  <c:v>5387.5</c:v>
                </c:pt>
                <c:pt idx="93">
                  <c:v>5919.5</c:v>
                </c:pt>
                <c:pt idx="94">
                  <c:v>6137.5</c:v>
                </c:pt>
                <c:pt idx="95">
                  <c:v>6169</c:v>
                </c:pt>
                <c:pt idx="96">
                  <c:v>6550.5</c:v>
                </c:pt>
                <c:pt idx="97">
                  <c:v>5699.5</c:v>
                </c:pt>
                <c:pt idx="98">
                  <c:v>4715</c:v>
                </c:pt>
                <c:pt idx="99">
                  <c:v>4826.5</c:v>
                </c:pt>
                <c:pt idx="100">
                  <c:v>5242.5</c:v>
                </c:pt>
                <c:pt idx="101">
                  <c:v>5313</c:v>
                </c:pt>
                <c:pt idx="102">
                  <c:v>5087.5</c:v>
                </c:pt>
                <c:pt idx="103">
                  <c:v>4991</c:v>
                </c:pt>
                <c:pt idx="104">
                  <c:v>4470</c:v>
                </c:pt>
                <c:pt idx="105">
                  <c:v>4050</c:v>
                </c:pt>
                <c:pt idx="106">
                  <c:v>5063</c:v>
                </c:pt>
                <c:pt idx="107">
                  <c:v>5169.5</c:v>
                </c:pt>
                <c:pt idx="108">
                  <c:v>5377</c:v>
                </c:pt>
                <c:pt idx="109">
                  <c:v>5575.5</c:v>
                </c:pt>
                <c:pt idx="110">
                  <c:v>6111.5</c:v>
                </c:pt>
                <c:pt idx="111">
                  <c:v>5805</c:v>
                </c:pt>
                <c:pt idx="112">
                  <c:v>5993</c:v>
                </c:pt>
                <c:pt idx="113">
                  <c:v>6762.5</c:v>
                </c:pt>
                <c:pt idx="114">
                  <c:v>6299</c:v>
                </c:pt>
                <c:pt idx="115">
                  <c:v>6283.5</c:v>
                </c:pt>
                <c:pt idx="116">
                  <c:v>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A-E141-8DB8-B073DAF1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45375"/>
        <c:axId val="483927215"/>
      </c:lineChart>
      <c:lineChart>
        <c:grouping val="standard"/>
        <c:varyColors val="0"/>
        <c:ser>
          <c:idx val="2"/>
          <c:order val="2"/>
          <c:tx>
            <c:strRef>
              <c:f>'Умная таблица'!$F$1</c:f>
              <c:strCache>
                <c:ptCount val="1"/>
                <c:pt idx="0">
                  <c:v>Цена Сбербанк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'Умная таблица'!$A$2:$A$118</c:f>
              <c:numCache>
                <c:formatCode>m/d/yyyy</c:formatCode>
                <c:ptCount val="11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</c:numCache>
            </c:numRef>
          </c:cat>
          <c:val>
            <c:numRef>
              <c:f>'Умная таблица'!$F$2:$F$352</c:f>
              <c:numCache>
                <c:formatCode>General</c:formatCode>
                <c:ptCount val="351"/>
                <c:pt idx="0">
                  <c:v>90.17</c:v>
                </c:pt>
                <c:pt idx="1">
                  <c:v>100.19</c:v>
                </c:pt>
                <c:pt idx="2">
                  <c:v>94.86</c:v>
                </c:pt>
                <c:pt idx="3">
                  <c:v>93.95</c:v>
                </c:pt>
                <c:pt idx="4">
                  <c:v>81.69</c:v>
                </c:pt>
                <c:pt idx="5">
                  <c:v>86.39</c:v>
                </c:pt>
                <c:pt idx="6">
                  <c:v>89.73</c:v>
                </c:pt>
                <c:pt idx="7">
                  <c:v>93.16</c:v>
                </c:pt>
                <c:pt idx="8">
                  <c:v>90.99</c:v>
                </c:pt>
                <c:pt idx="9">
                  <c:v>91.79</c:v>
                </c:pt>
                <c:pt idx="10">
                  <c:v>91.41</c:v>
                </c:pt>
                <c:pt idx="11">
                  <c:v>92.94</c:v>
                </c:pt>
                <c:pt idx="12">
                  <c:v>109.59</c:v>
                </c:pt>
                <c:pt idx="13">
                  <c:v>104.57</c:v>
                </c:pt>
                <c:pt idx="14">
                  <c:v>98.86</c:v>
                </c:pt>
                <c:pt idx="15">
                  <c:v>99.11</c:v>
                </c:pt>
                <c:pt idx="16">
                  <c:v>99.05</c:v>
                </c:pt>
                <c:pt idx="17">
                  <c:v>93.68</c:v>
                </c:pt>
                <c:pt idx="18">
                  <c:v>95.23</c:v>
                </c:pt>
                <c:pt idx="19">
                  <c:v>88.23</c:v>
                </c:pt>
                <c:pt idx="20">
                  <c:v>97.86</c:v>
                </c:pt>
                <c:pt idx="21">
                  <c:v>102.74</c:v>
                </c:pt>
                <c:pt idx="22">
                  <c:v>103.07</c:v>
                </c:pt>
                <c:pt idx="23">
                  <c:v>101.17</c:v>
                </c:pt>
                <c:pt idx="24">
                  <c:v>94.7</c:v>
                </c:pt>
                <c:pt idx="25">
                  <c:v>91.16</c:v>
                </c:pt>
                <c:pt idx="26">
                  <c:v>83.8</c:v>
                </c:pt>
                <c:pt idx="27">
                  <c:v>72.5</c:v>
                </c:pt>
                <c:pt idx="28">
                  <c:v>84.5</c:v>
                </c:pt>
                <c:pt idx="29">
                  <c:v>84.5</c:v>
                </c:pt>
                <c:pt idx="30">
                  <c:v>73.599999999999994</c:v>
                </c:pt>
                <c:pt idx="31">
                  <c:v>73.209999999999994</c:v>
                </c:pt>
                <c:pt idx="32">
                  <c:v>75.52</c:v>
                </c:pt>
                <c:pt idx="33">
                  <c:v>76.23</c:v>
                </c:pt>
                <c:pt idx="34">
                  <c:v>72.25</c:v>
                </c:pt>
                <c:pt idx="35">
                  <c:v>54.9</c:v>
                </c:pt>
                <c:pt idx="36">
                  <c:v>61.5</c:v>
                </c:pt>
                <c:pt idx="37">
                  <c:v>75.91</c:v>
                </c:pt>
                <c:pt idx="38">
                  <c:v>62.88</c:v>
                </c:pt>
                <c:pt idx="39">
                  <c:v>76.900000000000006</c:v>
                </c:pt>
                <c:pt idx="40">
                  <c:v>73.5</c:v>
                </c:pt>
                <c:pt idx="41">
                  <c:v>72.349999999999994</c:v>
                </c:pt>
                <c:pt idx="42">
                  <c:v>72.3</c:v>
                </c:pt>
                <c:pt idx="43">
                  <c:v>74.5</c:v>
                </c:pt>
                <c:pt idx="44">
                  <c:v>75.3</c:v>
                </c:pt>
                <c:pt idx="45">
                  <c:v>90.53</c:v>
                </c:pt>
                <c:pt idx="46">
                  <c:v>102.9</c:v>
                </c:pt>
                <c:pt idx="47">
                  <c:v>101.26</c:v>
                </c:pt>
                <c:pt idx="48">
                  <c:v>96.5</c:v>
                </c:pt>
                <c:pt idx="49">
                  <c:v>107</c:v>
                </c:pt>
                <c:pt idx="50">
                  <c:v>109.9</c:v>
                </c:pt>
                <c:pt idx="51">
                  <c:v>123.55</c:v>
                </c:pt>
                <c:pt idx="52">
                  <c:v>132.56</c:v>
                </c:pt>
                <c:pt idx="53">
                  <c:v>133</c:v>
                </c:pt>
                <c:pt idx="54">
                  <c:v>139.15</c:v>
                </c:pt>
                <c:pt idx="55">
                  <c:v>143.5</c:v>
                </c:pt>
                <c:pt idx="56">
                  <c:v>145.34</c:v>
                </c:pt>
                <c:pt idx="57">
                  <c:v>147.4</c:v>
                </c:pt>
                <c:pt idx="58">
                  <c:v>158.69999999999999</c:v>
                </c:pt>
                <c:pt idx="59">
                  <c:v>173.25</c:v>
                </c:pt>
                <c:pt idx="60">
                  <c:v>172.2</c:v>
                </c:pt>
                <c:pt idx="61">
                  <c:v>156</c:v>
                </c:pt>
                <c:pt idx="62">
                  <c:v>159.80000000000001</c:v>
                </c:pt>
                <c:pt idx="63">
                  <c:v>165.2</c:v>
                </c:pt>
                <c:pt idx="64">
                  <c:v>155.93</c:v>
                </c:pt>
                <c:pt idx="65">
                  <c:v>145.59</c:v>
                </c:pt>
                <c:pt idx="66">
                  <c:v>164.53</c:v>
                </c:pt>
                <c:pt idx="67">
                  <c:v>183.51</c:v>
                </c:pt>
                <c:pt idx="68">
                  <c:v>192.33</c:v>
                </c:pt>
                <c:pt idx="69">
                  <c:v>193.8</c:v>
                </c:pt>
                <c:pt idx="70">
                  <c:v>224.35</c:v>
                </c:pt>
                <c:pt idx="71">
                  <c:v>225.2</c:v>
                </c:pt>
                <c:pt idx="72">
                  <c:v>264.5</c:v>
                </c:pt>
                <c:pt idx="73">
                  <c:v>272.39999999999998</c:v>
                </c:pt>
                <c:pt idx="74">
                  <c:v>253.57</c:v>
                </c:pt>
                <c:pt idx="75">
                  <c:v>226.99</c:v>
                </c:pt>
                <c:pt idx="76">
                  <c:v>222.36</c:v>
                </c:pt>
                <c:pt idx="77">
                  <c:v>218</c:v>
                </c:pt>
                <c:pt idx="78">
                  <c:v>214.86</c:v>
                </c:pt>
                <c:pt idx="79">
                  <c:v>182</c:v>
                </c:pt>
                <c:pt idx="80">
                  <c:v>203.32</c:v>
                </c:pt>
                <c:pt idx="81">
                  <c:v>189.8</c:v>
                </c:pt>
                <c:pt idx="82">
                  <c:v>194</c:v>
                </c:pt>
                <c:pt idx="83">
                  <c:v>186.3</c:v>
                </c:pt>
                <c:pt idx="84">
                  <c:v>217.9</c:v>
                </c:pt>
                <c:pt idx="85">
                  <c:v>207.8</c:v>
                </c:pt>
                <c:pt idx="86">
                  <c:v>214.42</c:v>
                </c:pt>
                <c:pt idx="87">
                  <c:v>225.17</c:v>
                </c:pt>
                <c:pt idx="88">
                  <c:v>233.24</c:v>
                </c:pt>
                <c:pt idx="89">
                  <c:v>238.55</c:v>
                </c:pt>
                <c:pt idx="90">
                  <c:v>233.49</c:v>
                </c:pt>
                <c:pt idx="91">
                  <c:v>224.2</c:v>
                </c:pt>
                <c:pt idx="92">
                  <c:v>227.71</c:v>
                </c:pt>
                <c:pt idx="93">
                  <c:v>234.89</c:v>
                </c:pt>
                <c:pt idx="94">
                  <c:v>233.98</c:v>
                </c:pt>
                <c:pt idx="95">
                  <c:v>254.75</c:v>
                </c:pt>
                <c:pt idx="96">
                  <c:v>252.2</c:v>
                </c:pt>
                <c:pt idx="97">
                  <c:v>233.36</c:v>
                </c:pt>
                <c:pt idx="98">
                  <c:v>187.21</c:v>
                </c:pt>
                <c:pt idx="99">
                  <c:v>197.25</c:v>
                </c:pt>
                <c:pt idx="100">
                  <c:v>200.5</c:v>
                </c:pt>
                <c:pt idx="101">
                  <c:v>203.22</c:v>
                </c:pt>
                <c:pt idx="102">
                  <c:v>221.57</c:v>
                </c:pt>
                <c:pt idx="103">
                  <c:v>226.1</c:v>
                </c:pt>
                <c:pt idx="104">
                  <c:v>229.14</c:v>
                </c:pt>
                <c:pt idx="105">
                  <c:v>200.99</c:v>
                </c:pt>
                <c:pt idx="106">
                  <c:v>249.63</c:v>
                </c:pt>
                <c:pt idx="107">
                  <c:v>271.64999999999998</c:v>
                </c:pt>
                <c:pt idx="108">
                  <c:v>258.11</c:v>
                </c:pt>
                <c:pt idx="109">
                  <c:v>270.17</c:v>
                </c:pt>
                <c:pt idx="110">
                  <c:v>291.02</c:v>
                </c:pt>
                <c:pt idx="111">
                  <c:v>297.73</c:v>
                </c:pt>
                <c:pt idx="112">
                  <c:v>310.79000000000002</c:v>
                </c:pt>
                <c:pt idx="113">
                  <c:v>306.45</c:v>
                </c:pt>
                <c:pt idx="114">
                  <c:v>305.58999999999997</c:v>
                </c:pt>
                <c:pt idx="115">
                  <c:v>327.94</c:v>
                </c:pt>
                <c:pt idx="116">
                  <c:v>329.71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A-E141-8DB8-B073DAF1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67679"/>
        <c:axId val="521485551"/>
      </c:lineChart>
      <c:dateAx>
        <c:axId val="4842453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27215"/>
        <c:crosses val="autoZero"/>
        <c:auto val="1"/>
        <c:lblOffset val="100"/>
        <c:baseTimeUnit val="months"/>
      </c:dateAx>
      <c:valAx>
        <c:axId val="4839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245375"/>
        <c:crosses val="autoZero"/>
        <c:crossBetween val="between"/>
      </c:valAx>
      <c:valAx>
        <c:axId val="5214855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467679"/>
        <c:crosses val="max"/>
        <c:crossBetween val="between"/>
      </c:valAx>
      <c:dateAx>
        <c:axId val="5214676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148555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ЛУКОЙЛ п</a:t>
            </a:r>
            <a:r>
              <a:rPr lang="ru-RU" sz="1400" b="0" i="0" u="none" strike="noStrike" baseline="0">
                <a:effectLst/>
              </a:rPr>
              <a:t>ротив ВТБ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'Умная таблица'!$B$1</c:f>
              <c:strCache>
                <c:ptCount val="1"/>
                <c:pt idx="0">
                  <c:v>Цена ВТБ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'Умная таблица'!$B$2:$B$118</c:f>
              <c:numCache>
                <c:formatCode>General</c:formatCode>
                <c:ptCount val="117"/>
                <c:pt idx="0">
                  <c:v>7.0529999999999995E-2</c:v>
                </c:pt>
                <c:pt idx="1">
                  <c:v>7.2470000000000007E-2</c:v>
                </c:pt>
                <c:pt idx="2">
                  <c:v>6.6949999999999996E-2</c:v>
                </c:pt>
                <c:pt idx="3">
                  <c:v>6.3200000000000006E-2</c:v>
                </c:pt>
                <c:pt idx="4">
                  <c:v>5.3069999999999999E-2</c:v>
                </c:pt>
                <c:pt idx="5">
                  <c:v>5.7070000000000003E-2</c:v>
                </c:pt>
                <c:pt idx="6">
                  <c:v>5.3030000000000001E-2</c:v>
                </c:pt>
                <c:pt idx="7">
                  <c:v>5.3400000000000003E-2</c:v>
                </c:pt>
                <c:pt idx="8">
                  <c:v>5.3069999999999999E-2</c:v>
                </c:pt>
                <c:pt idx="9">
                  <c:v>5.45E-2</c:v>
                </c:pt>
                <c:pt idx="10">
                  <c:v>5.1929999999999997E-2</c:v>
                </c:pt>
                <c:pt idx="11">
                  <c:v>5.3589999999999999E-2</c:v>
                </c:pt>
                <c:pt idx="12">
                  <c:v>5.5820000000000002E-2</c:v>
                </c:pt>
                <c:pt idx="13">
                  <c:v>5.5879999999999999E-2</c:v>
                </c:pt>
                <c:pt idx="14">
                  <c:v>4.9700000000000001E-2</c:v>
                </c:pt>
                <c:pt idx="15">
                  <c:v>4.929E-2</c:v>
                </c:pt>
                <c:pt idx="16">
                  <c:v>4.5999999999999999E-2</c:v>
                </c:pt>
                <c:pt idx="17">
                  <c:v>4.7010000000000003E-2</c:v>
                </c:pt>
                <c:pt idx="18">
                  <c:v>4.6609999999999999E-2</c:v>
                </c:pt>
                <c:pt idx="19">
                  <c:v>4.4499999999999998E-2</c:v>
                </c:pt>
                <c:pt idx="20">
                  <c:v>4.267E-2</c:v>
                </c:pt>
                <c:pt idx="21">
                  <c:v>4.4350000000000001E-2</c:v>
                </c:pt>
                <c:pt idx="22">
                  <c:v>4.6280000000000002E-2</c:v>
                </c:pt>
                <c:pt idx="23">
                  <c:v>4.9660000000000003E-2</c:v>
                </c:pt>
                <c:pt idx="24">
                  <c:v>4.5440000000000001E-2</c:v>
                </c:pt>
                <c:pt idx="25">
                  <c:v>4.2130000000000001E-2</c:v>
                </c:pt>
                <c:pt idx="26">
                  <c:v>3.9600000000000003E-2</c:v>
                </c:pt>
                <c:pt idx="27">
                  <c:v>3.8649999999999997E-2</c:v>
                </c:pt>
                <c:pt idx="28">
                  <c:v>4.7899999999999998E-2</c:v>
                </c:pt>
                <c:pt idx="29">
                  <c:v>4.1099999999999998E-2</c:v>
                </c:pt>
                <c:pt idx="30">
                  <c:v>3.9800000000000002E-2</c:v>
                </c:pt>
                <c:pt idx="31">
                  <c:v>3.8399999999999997E-2</c:v>
                </c:pt>
                <c:pt idx="32">
                  <c:v>3.8039999999999997E-2</c:v>
                </c:pt>
                <c:pt idx="33">
                  <c:v>3.993E-2</c:v>
                </c:pt>
                <c:pt idx="34">
                  <c:v>4.6699999999999998E-2</c:v>
                </c:pt>
                <c:pt idx="35">
                  <c:v>6.7000000000000004E-2</c:v>
                </c:pt>
                <c:pt idx="36">
                  <c:v>6.8940000000000001E-2</c:v>
                </c:pt>
                <c:pt idx="37">
                  <c:v>6.8000000000000005E-2</c:v>
                </c:pt>
                <c:pt idx="38">
                  <c:v>0.06</c:v>
                </c:pt>
                <c:pt idx="39">
                  <c:v>6.5500000000000003E-2</c:v>
                </c:pt>
                <c:pt idx="40">
                  <c:v>8.0250000000000002E-2</c:v>
                </c:pt>
                <c:pt idx="41">
                  <c:v>7.9000000000000001E-2</c:v>
                </c:pt>
                <c:pt idx="42">
                  <c:v>7.1999999999999995E-2</c:v>
                </c:pt>
                <c:pt idx="43">
                  <c:v>6.9000000000000006E-2</c:v>
                </c:pt>
                <c:pt idx="44">
                  <c:v>6.7699999999999996E-2</c:v>
                </c:pt>
                <c:pt idx="45">
                  <c:v>7.2349999999999998E-2</c:v>
                </c:pt>
                <c:pt idx="46">
                  <c:v>7.0999999999999994E-2</c:v>
                </c:pt>
                <c:pt idx="47">
                  <c:v>7.9699999999999993E-2</c:v>
                </c:pt>
                <c:pt idx="48">
                  <c:v>7.3700000000000002E-2</c:v>
                </c:pt>
                <c:pt idx="49">
                  <c:v>7.3400000000000007E-2</c:v>
                </c:pt>
                <c:pt idx="50">
                  <c:v>7.6679999999999998E-2</c:v>
                </c:pt>
                <c:pt idx="51">
                  <c:v>7.0050000000000001E-2</c:v>
                </c:pt>
                <c:pt idx="52">
                  <c:v>6.8400000000000002E-2</c:v>
                </c:pt>
                <c:pt idx="53">
                  <c:v>6.8000000000000005E-2</c:v>
                </c:pt>
                <c:pt idx="54">
                  <c:v>6.7409999999999998E-2</c:v>
                </c:pt>
                <c:pt idx="55">
                  <c:v>6.8489999999999995E-2</c:v>
                </c:pt>
                <c:pt idx="56">
                  <c:v>7.2099999999999997E-2</c:v>
                </c:pt>
                <c:pt idx="57">
                  <c:v>6.7750000000000005E-2</c:v>
                </c:pt>
                <c:pt idx="58">
                  <c:v>6.9400000000000003E-2</c:v>
                </c:pt>
                <c:pt idx="59">
                  <c:v>7.3999999999999996E-2</c:v>
                </c:pt>
                <c:pt idx="60">
                  <c:v>6.8970000000000004E-2</c:v>
                </c:pt>
                <c:pt idx="61">
                  <c:v>6.608E-2</c:v>
                </c:pt>
                <c:pt idx="62">
                  <c:v>6.6250000000000003E-2</c:v>
                </c:pt>
                <c:pt idx="63">
                  <c:v>6.6710000000000005E-2</c:v>
                </c:pt>
                <c:pt idx="64">
                  <c:v>6.615E-2</c:v>
                </c:pt>
                <c:pt idx="65">
                  <c:v>6.4000000000000001E-2</c:v>
                </c:pt>
                <c:pt idx="66">
                  <c:v>5.969E-2</c:v>
                </c:pt>
                <c:pt idx="67">
                  <c:v>6.4560000000000006E-2</c:v>
                </c:pt>
                <c:pt idx="68">
                  <c:v>6.1589999999999999E-2</c:v>
                </c:pt>
                <c:pt idx="69">
                  <c:v>0.06</c:v>
                </c:pt>
                <c:pt idx="70">
                  <c:v>5.0779999999999999E-2</c:v>
                </c:pt>
                <c:pt idx="71">
                  <c:v>4.7320000000000001E-2</c:v>
                </c:pt>
                <c:pt idx="72">
                  <c:v>4.9399999999999999E-2</c:v>
                </c:pt>
                <c:pt idx="73">
                  <c:v>5.2760000000000001E-2</c:v>
                </c:pt>
                <c:pt idx="74">
                  <c:v>5.1659999999999998E-2</c:v>
                </c:pt>
                <c:pt idx="75">
                  <c:v>5.3969999999999997E-2</c:v>
                </c:pt>
                <c:pt idx="76">
                  <c:v>4.9889999999999997E-2</c:v>
                </c:pt>
                <c:pt idx="77">
                  <c:v>4.8009999999999997E-2</c:v>
                </c:pt>
                <c:pt idx="78">
                  <c:v>4.8280000000000003E-2</c:v>
                </c:pt>
                <c:pt idx="79">
                  <c:v>4.1399999999999999E-2</c:v>
                </c:pt>
                <c:pt idx="80">
                  <c:v>4.0759999999999998E-2</c:v>
                </c:pt>
                <c:pt idx="81">
                  <c:v>3.6580000000000001E-2</c:v>
                </c:pt>
                <c:pt idx="82">
                  <c:v>3.73E-2</c:v>
                </c:pt>
                <c:pt idx="83">
                  <c:v>3.3849999999999998E-2</c:v>
                </c:pt>
                <c:pt idx="84">
                  <c:v>3.7769999999999998E-2</c:v>
                </c:pt>
                <c:pt idx="85">
                  <c:v>3.5900000000000001E-2</c:v>
                </c:pt>
                <c:pt idx="86">
                  <c:v>3.5645000000000003E-2</c:v>
                </c:pt>
                <c:pt idx="87">
                  <c:v>3.5499999999999997E-2</c:v>
                </c:pt>
                <c:pt idx="88">
                  <c:v>3.6705000000000002E-2</c:v>
                </c:pt>
                <c:pt idx="89">
                  <c:v>3.9879999999999999E-2</c:v>
                </c:pt>
                <c:pt idx="90">
                  <c:v>4.2500000000000003E-2</c:v>
                </c:pt>
                <c:pt idx="91">
                  <c:v>3.8679999999999999E-2</c:v>
                </c:pt>
                <c:pt idx="92">
                  <c:v>4.2595000000000001E-2</c:v>
                </c:pt>
                <c:pt idx="93">
                  <c:v>4.3090000000000003E-2</c:v>
                </c:pt>
                <c:pt idx="94">
                  <c:v>4.5330000000000002E-2</c:v>
                </c:pt>
                <c:pt idx="95">
                  <c:v>4.5900000000000003E-2</c:v>
                </c:pt>
                <c:pt idx="96">
                  <c:v>4.6399999999999997E-2</c:v>
                </c:pt>
                <c:pt idx="97">
                  <c:v>4.333E-2</c:v>
                </c:pt>
                <c:pt idx="98">
                  <c:v>3.2599999999999997E-2</c:v>
                </c:pt>
                <c:pt idx="99">
                  <c:v>3.49E-2</c:v>
                </c:pt>
                <c:pt idx="100">
                  <c:v>3.6310000000000002E-2</c:v>
                </c:pt>
                <c:pt idx="101">
                  <c:v>3.5049999999999998E-2</c:v>
                </c:pt>
                <c:pt idx="102">
                  <c:v>3.8754999999999998E-2</c:v>
                </c:pt>
                <c:pt idx="103">
                  <c:v>3.5374999999999997E-2</c:v>
                </c:pt>
                <c:pt idx="104">
                  <c:v>3.4474999999999999E-2</c:v>
                </c:pt>
                <c:pt idx="105">
                  <c:v>3.2665E-2</c:v>
                </c:pt>
                <c:pt idx="106">
                  <c:v>3.721E-2</c:v>
                </c:pt>
                <c:pt idx="107">
                  <c:v>3.7894999999999998E-2</c:v>
                </c:pt>
                <c:pt idx="108">
                  <c:v>3.6635000000000001E-2</c:v>
                </c:pt>
                <c:pt idx="109">
                  <c:v>3.7074999999999997E-2</c:v>
                </c:pt>
                <c:pt idx="110">
                  <c:v>4.2715000000000003E-2</c:v>
                </c:pt>
                <c:pt idx="111">
                  <c:v>5.16E-2</c:v>
                </c:pt>
                <c:pt idx="112">
                  <c:v>4.8750000000000002E-2</c:v>
                </c:pt>
                <c:pt idx="113">
                  <c:v>4.8474999999999997E-2</c:v>
                </c:pt>
                <c:pt idx="114">
                  <c:v>4.8460000000000003E-2</c:v>
                </c:pt>
                <c:pt idx="115">
                  <c:v>5.2690000000000001E-2</c:v>
                </c:pt>
                <c:pt idx="116">
                  <c:v>5.2400000000000002E-2</c:v>
                </c:pt>
              </c:numCache>
            </c:numRef>
          </c:xVal>
          <c:yVal>
            <c:numRef>
              <c:f>'Умная таблица'!$D$2:$D$118</c:f>
              <c:numCache>
                <c:formatCode>General</c:formatCode>
                <c:ptCount val="117"/>
                <c:pt idx="0">
                  <c:v>1766.3</c:v>
                </c:pt>
                <c:pt idx="1">
                  <c:v>1875.1</c:v>
                </c:pt>
                <c:pt idx="2">
                  <c:v>1781.4</c:v>
                </c:pt>
                <c:pt idx="3">
                  <c:v>1794.3</c:v>
                </c:pt>
                <c:pt idx="4">
                  <c:v>1720</c:v>
                </c:pt>
                <c:pt idx="5">
                  <c:v>1801.7</c:v>
                </c:pt>
                <c:pt idx="6">
                  <c:v>1828</c:v>
                </c:pt>
                <c:pt idx="7">
                  <c:v>1837.4</c:v>
                </c:pt>
                <c:pt idx="8">
                  <c:v>1922.3</c:v>
                </c:pt>
                <c:pt idx="9">
                  <c:v>1904</c:v>
                </c:pt>
                <c:pt idx="10">
                  <c:v>1939.4</c:v>
                </c:pt>
                <c:pt idx="11">
                  <c:v>2000.2</c:v>
                </c:pt>
                <c:pt idx="12">
                  <c:v>2020.1</c:v>
                </c:pt>
                <c:pt idx="13">
                  <c:v>1963</c:v>
                </c:pt>
                <c:pt idx="14">
                  <c:v>1998.5</c:v>
                </c:pt>
                <c:pt idx="15">
                  <c:v>1972.5</c:v>
                </c:pt>
                <c:pt idx="16">
                  <c:v>1878</c:v>
                </c:pt>
                <c:pt idx="17">
                  <c:v>1890.4</c:v>
                </c:pt>
                <c:pt idx="18">
                  <c:v>1950</c:v>
                </c:pt>
                <c:pt idx="19">
                  <c:v>1924.5</c:v>
                </c:pt>
                <c:pt idx="20">
                  <c:v>2054.9</c:v>
                </c:pt>
                <c:pt idx="21">
                  <c:v>2102.4</c:v>
                </c:pt>
                <c:pt idx="22">
                  <c:v>2042.8</c:v>
                </c:pt>
                <c:pt idx="23">
                  <c:v>2039.7</c:v>
                </c:pt>
                <c:pt idx="24">
                  <c:v>1989</c:v>
                </c:pt>
                <c:pt idx="25">
                  <c:v>1963</c:v>
                </c:pt>
                <c:pt idx="26">
                  <c:v>1960</c:v>
                </c:pt>
                <c:pt idx="27">
                  <c:v>1880.1</c:v>
                </c:pt>
                <c:pt idx="28">
                  <c:v>1968</c:v>
                </c:pt>
                <c:pt idx="29">
                  <c:v>2036</c:v>
                </c:pt>
                <c:pt idx="30">
                  <c:v>2000.9</c:v>
                </c:pt>
                <c:pt idx="31">
                  <c:v>2055</c:v>
                </c:pt>
                <c:pt idx="32">
                  <c:v>2015</c:v>
                </c:pt>
                <c:pt idx="33">
                  <c:v>2120</c:v>
                </c:pt>
                <c:pt idx="34">
                  <c:v>2291.6999999999998</c:v>
                </c:pt>
                <c:pt idx="35">
                  <c:v>2225</c:v>
                </c:pt>
                <c:pt idx="36">
                  <c:v>2789.9</c:v>
                </c:pt>
                <c:pt idx="37">
                  <c:v>2981.2</c:v>
                </c:pt>
                <c:pt idx="38">
                  <c:v>2705</c:v>
                </c:pt>
                <c:pt idx="39">
                  <c:v>2645.6</c:v>
                </c:pt>
                <c:pt idx="40">
                  <c:v>2461.3000000000002</c:v>
                </c:pt>
                <c:pt idx="41">
                  <c:v>2469.9</c:v>
                </c:pt>
                <c:pt idx="42">
                  <c:v>2537.6</c:v>
                </c:pt>
                <c:pt idx="43">
                  <c:v>2531</c:v>
                </c:pt>
                <c:pt idx="44">
                  <c:v>2242.9</c:v>
                </c:pt>
                <c:pt idx="45">
                  <c:v>2320</c:v>
                </c:pt>
                <c:pt idx="46">
                  <c:v>2534.1</c:v>
                </c:pt>
                <c:pt idx="47">
                  <c:v>2345.9</c:v>
                </c:pt>
                <c:pt idx="48">
                  <c:v>2569</c:v>
                </c:pt>
                <c:pt idx="49">
                  <c:v>2686</c:v>
                </c:pt>
                <c:pt idx="50">
                  <c:v>2622</c:v>
                </c:pt>
                <c:pt idx="51">
                  <c:v>2752</c:v>
                </c:pt>
                <c:pt idx="52">
                  <c:v>2570</c:v>
                </c:pt>
                <c:pt idx="53">
                  <c:v>2684</c:v>
                </c:pt>
                <c:pt idx="54">
                  <c:v>2867</c:v>
                </c:pt>
                <c:pt idx="55">
                  <c:v>2913</c:v>
                </c:pt>
                <c:pt idx="56">
                  <c:v>3068</c:v>
                </c:pt>
                <c:pt idx="57">
                  <c:v>3100</c:v>
                </c:pt>
                <c:pt idx="58">
                  <c:v>3188</c:v>
                </c:pt>
                <c:pt idx="59">
                  <c:v>3449</c:v>
                </c:pt>
                <c:pt idx="60">
                  <c:v>3370</c:v>
                </c:pt>
                <c:pt idx="61">
                  <c:v>3086</c:v>
                </c:pt>
                <c:pt idx="62">
                  <c:v>2981</c:v>
                </c:pt>
                <c:pt idx="63">
                  <c:v>2818</c:v>
                </c:pt>
                <c:pt idx="64">
                  <c:v>2753</c:v>
                </c:pt>
                <c:pt idx="65">
                  <c:v>2872.5</c:v>
                </c:pt>
                <c:pt idx="66">
                  <c:v>2797.5</c:v>
                </c:pt>
                <c:pt idx="67">
                  <c:v>2940.5</c:v>
                </c:pt>
                <c:pt idx="68">
                  <c:v>3064</c:v>
                </c:pt>
                <c:pt idx="69">
                  <c:v>3096</c:v>
                </c:pt>
                <c:pt idx="70">
                  <c:v>3292.5</c:v>
                </c:pt>
                <c:pt idx="71">
                  <c:v>3334.5</c:v>
                </c:pt>
                <c:pt idx="72">
                  <c:v>3728</c:v>
                </c:pt>
                <c:pt idx="73">
                  <c:v>3776.5</c:v>
                </c:pt>
                <c:pt idx="74">
                  <c:v>3961</c:v>
                </c:pt>
                <c:pt idx="75">
                  <c:v>4156.5</c:v>
                </c:pt>
                <c:pt idx="76">
                  <c:v>4209</c:v>
                </c:pt>
                <c:pt idx="77">
                  <c:v>4350</c:v>
                </c:pt>
                <c:pt idx="78">
                  <c:v>4451.5</c:v>
                </c:pt>
                <c:pt idx="79">
                  <c:v>4700.5</c:v>
                </c:pt>
                <c:pt idx="80">
                  <c:v>5022</c:v>
                </c:pt>
                <c:pt idx="81">
                  <c:v>4945</c:v>
                </c:pt>
                <c:pt idx="82">
                  <c:v>4896</c:v>
                </c:pt>
                <c:pt idx="83">
                  <c:v>4997</c:v>
                </c:pt>
                <c:pt idx="84">
                  <c:v>5272.5</c:v>
                </c:pt>
                <c:pt idx="85">
                  <c:v>5501</c:v>
                </c:pt>
                <c:pt idx="86">
                  <c:v>5894</c:v>
                </c:pt>
                <c:pt idx="87">
                  <c:v>5511</c:v>
                </c:pt>
                <c:pt idx="88">
                  <c:v>5268.5</c:v>
                </c:pt>
                <c:pt idx="89">
                  <c:v>5305</c:v>
                </c:pt>
                <c:pt idx="90">
                  <c:v>5226.5</c:v>
                </c:pt>
                <c:pt idx="91">
                  <c:v>5379.5</c:v>
                </c:pt>
                <c:pt idx="92">
                  <c:v>5387.5</c:v>
                </c:pt>
                <c:pt idx="93">
                  <c:v>5919.5</c:v>
                </c:pt>
                <c:pt idx="94">
                  <c:v>6137.5</c:v>
                </c:pt>
                <c:pt idx="95">
                  <c:v>6169</c:v>
                </c:pt>
                <c:pt idx="96">
                  <c:v>6550.5</c:v>
                </c:pt>
                <c:pt idx="97">
                  <c:v>5699.5</c:v>
                </c:pt>
                <c:pt idx="98">
                  <c:v>4715</c:v>
                </c:pt>
                <c:pt idx="99">
                  <c:v>4826.5</c:v>
                </c:pt>
                <c:pt idx="100">
                  <c:v>5242.5</c:v>
                </c:pt>
                <c:pt idx="101">
                  <c:v>5313</c:v>
                </c:pt>
                <c:pt idx="102">
                  <c:v>5087.5</c:v>
                </c:pt>
                <c:pt idx="103">
                  <c:v>4991</c:v>
                </c:pt>
                <c:pt idx="104">
                  <c:v>4470</c:v>
                </c:pt>
                <c:pt idx="105">
                  <c:v>4050</c:v>
                </c:pt>
                <c:pt idx="106">
                  <c:v>5063</c:v>
                </c:pt>
                <c:pt idx="107">
                  <c:v>5169.5</c:v>
                </c:pt>
                <c:pt idx="108">
                  <c:v>5377</c:v>
                </c:pt>
                <c:pt idx="109">
                  <c:v>5575.5</c:v>
                </c:pt>
                <c:pt idx="110">
                  <c:v>6111.5</c:v>
                </c:pt>
                <c:pt idx="111">
                  <c:v>5805</c:v>
                </c:pt>
                <c:pt idx="112">
                  <c:v>5993</c:v>
                </c:pt>
                <c:pt idx="113">
                  <c:v>6762.5</c:v>
                </c:pt>
                <c:pt idx="114">
                  <c:v>6299</c:v>
                </c:pt>
                <c:pt idx="115">
                  <c:v>6283.5</c:v>
                </c:pt>
                <c:pt idx="116">
                  <c:v>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E-EF43-9D72-6F9646759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39999"/>
        <c:axId val="516297167"/>
      </c:scatterChart>
      <c:valAx>
        <c:axId val="520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97167"/>
        <c:crosses val="autoZero"/>
        <c:crossBetween val="midCat"/>
      </c:valAx>
      <c:valAx>
        <c:axId val="5162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8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ЛУКОЙЛ</a:t>
            </a:r>
            <a:r>
              <a:rPr lang="ru-RU" baseline="0"/>
              <a:t> против Сбербанка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'Умная таблица'!$D$1</c:f>
              <c:strCache>
                <c:ptCount val="1"/>
                <c:pt idx="0">
                  <c:v>Цена ЛУКОЙЛ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'Умная таблица'!$F$2:$F$118</c:f>
              <c:numCache>
                <c:formatCode>General</c:formatCode>
                <c:ptCount val="117"/>
                <c:pt idx="0">
                  <c:v>90.17</c:v>
                </c:pt>
                <c:pt idx="1">
                  <c:v>100.19</c:v>
                </c:pt>
                <c:pt idx="2">
                  <c:v>94.86</c:v>
                </c:pt>
                <c:pt idx="3">
                  <c:v>93.95</c:v>
                </c:pt>
                <c:pt idx="4">
                  <c:v>81.69</c:v>
                </c:pt>
                <c:pt idx="5">
                  <c:v>86.39</c:v>
                </c:pt>
                <c:pt idx="6">
                  <c:v>89.73</c:v>
                </c:pt>
                <c:pt idx="7">
                  <c:v>93.16</c:v>
                </c:pt>
                <c:pt idx="8">
                  <c:v>90.99</c:v>
                </c:pt>
                <c:pt idx="9">
                  <c:v>91.79</c:v>
                </c:pt>
                <c:pt idx="10">
                  <c:v>91.41</c:v>
                </c:pt>
                <c:pt idx="11">
                  <c:v>92.94</c:v>
                </c:pt>
                <c:pt idx="12">
                  <c:v>109.59</c:v>
                </c:pt>
                <c:pt idx="13">
                  <c:v>104.57</c:v>
                </c:pt>
                <c:pt idx="14">
                  <c:v>98.86</c:v>
                </c:pt>
                <c:pt idx="15">
                  <c:v>99.11</c:v>
                </c:pt>
                <c:pt idx="16">
                  <c:v>99.05</c:v>
                </c:pt>
                <c:pt idx="17">
                  <c:v>93.68</c:v>
                </c:pt>
                <c:pt idx="18">
                  <c:v>95.23</c:v>
                </c:pt>
                <c:pt idx="19">
                  <c:v>88.23</c:v>
                </c:pt>
                <c:pt idx="20">
                  <c:v>97.86</c:v>
                </c:pt>
                <c:pt idx="21">
                  <c:v>102.74</c:v>
                </c:pt>
                <c:pt idx="22">
                  <c:v>103.07</c:v>
                </c:pt>
                <c:pt idx="23">
                  <c:v>101.17</c:v>
                </c:pt>
                <c:pt idx="24">
                  <c:v>94.7</c:v>
                </c:pt>
                <c:pt idx="25">
                  <c:v>91.16</c:v>
                </c:pt>
                <c:pt idx="26">
                  <c:v>83.8</c:v>
                </c:pt>
                <c:pt idx="27">
                  <c:v>72.5</c:v>
                </c:pt>
                <c:pt idx="28">
                  <c:v>84.5</c:v>
                </c:pt>
                <c:pt idx="29">
                  <c:v>84.5</c:v>
                </c:pt>
                <c:pt idx="30">
                  <c:v>73.599999999999994</c:v>
                </c:pt>
                <c:pt idx="31">
                  <c:v>73.209999999999994</c:v>
                </c:pt>
                <c:pt idx="32">
                  <c:v>75.52</c:v>
                </c:pt>
                <c:pt idx="33">
                  <c:v>76.23</c:v>
                </c:pt>
                <c:pt idx="34">
                  <c:v>72.25</c:v>
                </c:pt>
                <c:pt idx="35">
                  <c:v>54.9</c:v>
                </c:pt>
                <c:pt idx="36">
                  <c:v>61.5</c:v>
                </c:pt>
                <c:pt idx="37">
                  <c:v>75.91</c:v>
                </c:pt>
                <c:pt idx="38">
                  <c:v>62.88</c:v>
                </c:pt>
                <c:pt idx="39">
                  <c:v>76.900000000000006</c:v>
                </c:pt>
                <c:pt idx="40">
                  <c:v>73.5</c:v>
                </c:pt>
                <c:pt idx="41">
                  <c:v>72.349999999999994</c:v>
                </c:pt>
                <c:pt idx="42">
                  <c:v>72.3</c:v>
                </c:pt>
                <c:pt idx="43">
                  <c:v>74.5</c:v>
                </c:pt>
                <c:pt idx="44">
                  <c:v>75.3</c:v>
                </c:pt>
                <c:pt idx="45">
                  <c:v>90.53</c:v>
                </c:pt>
                <c:pt idx="46">
                  <c:v>102.9</c:v>
                </c:pt>
                <c:pt idx="47">
                  <c:v>101.26</c:v>
                </c:pt>
                <c:pt idx="48">
                  <c:v>96.5</c:v>
                </c:pt>
                <c:pt idx="49">
                  <c:v>107</c:v>
                </c:pt>
                <c:pt idx="50">
                  <c:v>109.9</c:v>
                </c:pt>
                <c:pt idx="51">
                  <c:v>123.55</c:v>
                </c:pt>
                <c:pt idx="52">
                  <c:v>132.56</c:v>
                </c:pt>
                <c:pt idx="53">
                  <c:v>133</c:v>
                </c:pt>
                <c:pt idx="54">
                  <c:v>139.15</c:v>
                </c:pt>
                <c:pt idx="55">
                  <c:v>143.5</c:v>
                </c:pt>
                <c:pt idx="56">
                  <c:v>145.34</c:v>
                </c:pt>
                <c:pt idx="57">
                  <c:v>147.4</c:v>
                </c:pt>
                <c:pt idx="58">
                  <c:v>158.69999999999999</c:v>
                </c:pt>
                <c:pt idx="59">
                  <c:v>173.25</c:v>
                </c:pt>
                <c:pt idx="60">
                  <c:v>172.2</c:v>
                </c:pt>
                <c:pt idx="61">
                  <c:v>156</c:v>
                </c:pt>
                <c:pt idx="62">
                  <c:v>159.80000000000001</c:v>
                </c:pt>
                <c:pt idx="63">
                  <c:v>165.2</c:v>
                </c:pt>
                <c:pt idx="64">
                  <c:v>155.93</c:v>
                </c:pt>
                <c:pt idx="65">
                  <c:v>145.59</c:v>
                </c:pt>
                <c:pt idx="66">
                  <c:v>164.53</c:v>
                </c:pt>
                <c:pt idx="67">
                  <c:v>183.51</c:v>
                </c:pt>
                <c:pt idx="68">
                  <c:v>192.33</c:v>
                </c:pt>
                <c:pt idx="69">
                  <c:v>193.8</c:v>
                </c:pt>
                <c:pt idx="70">
                  <c:v>224.35</c:v>
                </c:pt>
                <c:pt idx="71">
                  <c:v>225.2</c:v>
                </c:pt>
                <c:pt idx="72">
                  <c:v>264.5</c:v>
                </c:pt>
                <c:pt idx="73">
                  <c:v>272.39999999999998</c:v>
                </c:pt>
                <c:pt idx="74">
                  <c:v>253.57</c:v>
                </c:pt>
                <c:pt idx="75">
                  <c:v>226.99</c:v>
                </c:pt>
                <c:pt idx="76">
                  <c:v>222.36</c:v>
                </c:pt>
                <c:pt idx="77">
                  <c:v>218</c:v>
                </c:pt>
                <c:pt idx="78">
                  <c:v>214.86</c:v>
                </c:pt>
                <c:pt idx="79">
                  <c:v>182</c:v>
                </c:pt>
                <c:pt idx="80">
                  <c:v>203.32</c:v>
                </c:pt>
                <c:pt idx="81">
                  <c:v>189.8</c:v>
                </c:pt>
                <c:pt idx="82">
                  <c:v>194</c:v>
                </c:pt>
                <c:pt idx="83">
                  <c:v>186.3</c:v>
                </c:pt>
                <c:pt idx="84">
                  <c:v>217.9</c:v>
                </c:pt>
                <c:pt idx="85">
                  <c:v>207.8</c:v>
                </c:pt>
                <c:pt idx="86">
                  <c:v>214.42</c:v>
                </c:pt>
                <c:pt idx="87">
                  <c:v>225.17</c:v>
                </c:pt>
                <c:pt idx="88">
                  <c:v>233.24</c:v>
                </c:pt>
                <c:pt idx="89">
                  <c:v>238.55</c:v>
                </c:pt>
                <c:pt idx="90">
                  <c:v>233.49</c:v>
                </c:pt>
                <c:pt idx="91">
                  <c:v>224.2</c:v>
                </c:pt>
                <c:pt idx="92">
                  <c:v>227.71</c:v>
                </c:pt>
                <c:pt idx="93">
                  <c:v>234.89</c:v>
                </c:pt>
                <c:pt idx="94">
                  <c:v>233.98</c:v>
                </c:pt>
                <c:pt idx="95">
                  <c:v>254.75</c:v>
                </c:pt>
                <c:pt idx="96">
                  <c:v>252.2</c:v>
                </c:pt>
                <c:pt idx="97">
                  <c:v>233.36</c:v>
                </c:pt>
                <c:pt idx="98">
                  <c:v>187.21</c:v>
                </c:pt>
                <c:pt idx="99">
                  <c:v>197.25</c:v>
                </c:pt>
                <c:pt idx="100">
                  <c:v>200.5</c:v>
                </c:pt>
                <c:pt idx="101">
                  <c:v>203.22</c:v>
                </c:pt>
                <c:pt idx="102">
                  <c:v>221.57</c:v>
                </c:pt>
                <c:pt idx="103">
                  <c:v>226.1</c:v>
                </c:pt>
                <c:pt idx="104">
                  <c:v>229.14</c:v>
                </c:pt>
                <c:pt idx="105">
                  <c:v>200.99</c:v>
                </c:pt>
                <c:pt idx="106">
                  <c:v>249.63</c:v>
                </c:pt>
                <c:pt idx="107">
                  <c:v>271.64999999999998</c:v>
                </c:pt>
                <c:pt idx="108">
                  <c:v>258.11</c:v>
                </c:pt>
                <c:pt idx="109">
                  <c:v>270.17</c:v>
                </c:pt>
                <c:pt idx="110">
                  <c:v>291.02</c:v>
                </c:pt>
                <c:pt idx="111">
                  <c:v>297.73</c:v>
                </c:pt>
                <c:pt idx="112">
                  <c:v>310.79000000000002</c:v>
                </c:pt>
                <c:pt idx="113">
                  <c:v>306.45</c:v>
                </c:pt>
                <c:pt idx="114">
                  <c:v>305.58999999999997</c:v>
                </c:pt>
                <c:pt idx="115">
                  <c:v>327.94</c:v>
                </c:pt>
                <c:pt idx="116">
                  <c:v>329.71</c:v>
                </c:pt>
              </c:numCache>
            </c:numRef>
          </c:xVal>
          <c:yVal>
            <c:numRef>
              <c:f>'Умная таблица'!$D$2:$D$118</c:f>
              <c:numCache>
                <c:formatCode>General</c:formatCode>
                <c:ptCount val="117"/>
                <c:pt idx="0">
                  <c:v>1766.3</c:v>
                </c:pt>
                <c:pt idx="1">
                  <c:v>1875.1</c:v>
                </c:pt>
                <c:pt idx="2">
                  <c:v>1781.4</c:v>
                </c:pt>
                <c:pt idx="3">
                  <c:v>1794.3</c:v>
                </c:pt>
                <c:pt idx="4">
                  <c:v>1720</c:v>
                </c:pt>
                <c:pt idx="5">
                  <c:v>1801.7</c:v>
                </c:pt>
                <c:pt idx="6">
                  <c:v>1828</c:v>
                </c:pt>
                <c:pt idx="7">
                  <c:v>1837.4</c:v>
                </c:pt>
                <c:pt idx="8">
                  <c:v>1922.3</c:v>
                </c:pt>
                <c:pt idx="9">
                  <c:v>1904</c:v>
                </c:pt>
                <c:pt idx="10">
                  <c:v>1939.4</c:v>
                </c:pt>
                <c:pt idx="11">
                  <c:v>2000.2</c:v>
                </c:pt>
                <c:pt idx="12">
                  <c:v>2020.1</c:v>
                </c:pt>
                <c:pt idx="13">
                  <c:v>1963</c:v>
                </c:pt>
                <c:pt idx="14">
                  <c:v>1998.5</c:v>
                </c:pt>
                <c:pt idx="15">
                  <c:v>1972.5</c:v>
                </c:pt>
                <c:pt idx="16">
                  <c:v>1878</c:v>
                </c:pt>
                <c:pt idx="17">
                  <c:v>1890.4</c:v>
                </c:pt>
                <c:pt idx="18">
                  <c:v>1950</c:v>
                </c:pt>
                <c:pt idx="19">
                  <c:v>1924.5</c:v>
                </c:pt>
                <c:pt idx="20">
                  <c:v>2054.9</c:v>
                </c:pt>
                <c:pt idx="21">
                  <c:v>2102.4</c:v>
                </c:pt>
                <c:pt idx="22">
                  <c:v>2042.8</c:v>
                </c:pt>
                <c:pt idx="23">
                  <c:v>2039.7</c:v>
                </c:pt>
                <c:pt idx="24">
                  <c:v>1989</c:v>
                </c:pt>
                <c:pt idx="25">
                  <c:v>1963</c:v>
                </c:pt>
                <c:pt idx="26">
                  <c:v>1960</c:v>
                </c:pt>
                <c:pt idx="27">
                  <c:v>1880.1</c:v>
                </c:pt>
                <c:pt idx="28">
                  <c:v>1968</c:v>
                </c:pt>
                <c:pt idx="29">
                  <c:v>2036</c:v>
                </c:pt>
                <c:pt idx="30">
                  <c:v>2000.9</c:v>
                </c:pt>
                <c:pt idx="31">
                  <c:v>2055</c:v>
                </c:pt>
                <c:pt idx="32">
                  <c:v>2015</c:v>
                </c:pt>
                <c:pt idx="33">
                  <c:v>2120</c:v>
                </c:pt>
                <c:pt idx="34">
                  <c:v>2291.6999999999998</c:v>
                </c:pt>
                <c:pt idx="35">
                  <c:v>2225</c:v>
                </c:pt>
                <c:pt idx="36">
                  <c:v>2789.9</c:v>
                </c:pt>
                <c:pt idx="37">
                  <c:v>2981.2</c:v>
                </c:pt>
                <c:pt idx="38">
                  <c:v>2705</c:v>
                </c:pt>
                <c:pt idx="39">
                  <c:v>2645.6</c:v>
                </c:pt>
                <c:pt idx="40">
                  <c:v>2461.3000000000002</c:v>
                </c:pt>
                <c:pt idx="41">
                  <c:v>2469.9</c:v>
                </c:pt>
                <c:pt idx="42">
                  <c:v>2537.6</c:v>
                </c:pt>
                <c:pt idx="43">
                  <c:v>2531</c:v>
                </c:pt>
                <c:pt idx="44">
                  <c:v>2242.9</c:v>
                </c:pt>
                <c:pt idx="45">
                  <c:v>2320</c:v>
                </c:pt>
                <c:pt idx="46">
                  <c:v>2534.1</c:v>
                </c:pt>
                <c:pt idx="47">
                  <c:v>2345.9</c:v>
                </c:pt>
                <c:pt idx="48">
                  <c:v>2569</c:v>
                </c:pt>
                <c:pt idx="49">
                  <c:v>2686</c:v>
                </c:pt>
                <c:pt idx="50">
                  <c:v>2622</c:v>
                </c:pt>
                <c:pt idx="51">
                  <c:v>2752</c:v>
                </c:pt>
                <c:pt idx="52">
                  <c:v>2570</c:v>
                </c:pt>
                <c:pt idx="53">
                  <c:v>2684</c:v>
                </c:pt>
                <c:pt idx="54">
                  <c:v>2867</c:v>
                </c:pt>
                <c:pt idx="55">
                  <c:v>2913</c:v>
                </c:pt>
                <c:pt idx="56">
                  <c:v>3068</c:v>
                </c:pt>
                <c:pt idx="57">
                  <c:v>3100</c:v>
                </c:pt>
                <c:pt idx="58">
                  <c:v>3188</c:v>
                </c:pt>
                <c:pt idx="59">
                  <c:v>3449</c:v>
                </c:pt>
                <c:pt idx="60">
                  <c:v>3370</c:v>
                </c:pt>
                <c:pt idx="61">
                  <c:v>3086</c:v>
                </c:pt>
                <c:pt idx="62">
                  <c:v>2981</c:v>
                </c:pt>
                <c:pt idx="63">
                  <c:v>2818</c:v>
                </c:pt>
                <c:pt idx="64">
                  <c:v>2753</c:v>
                </c:pt>
                <c:pt idx="65">
                  <c:v>2872.5</c:v>
                </c:pt>
                <c:pt idx="66">
                  <c:v>2797.5</c:v>
                </c:pt>
                <c:pt idx="67">
                  <c:v>2940.5</c:v>
                </c:pt>
                <c:pt idx="68">
                  <c:v>3064</c:v>
                </c:pt>
                <c:pt idx="69">
                  <c:v>3096</c:v>
                </c:pt>
                <c:pt idx="70">
                  <c:v>3292.5</c:v>
                </c:pt>
                <c:pt idx="71">
                  <c:v>3334.5</c:v>
                </c:pt>
                <c:pt idx="72">
                  <c:v>3728</c:v>
                </c:pt>
                <c:pt idx="73">
                  <c:v>3776.5</c:v>
                </c:pt>
                <c:pt idx="74">
                  <c:v>3961</c:v>
                </c:pt>
                <c:pt idx="75">
                  <c:v>4156.5</c:v>
                </c:pt>
                <c:pt idx="76">
                  <c:v>4209</c:v>
                </c:pt>
                <c:pt idx="77">
                  <c:v>4350</c:v>
                </c:pt>
                <c:pt idx="78">
                  <c:v>4451.5</c:v>
                </c:pt>
                <c:pt idx="79">
                  <c:v>4700.5</c:v>
                </c:pt>
                <c:pt idx="80">
                  <c:v>5022</c:v>
                </c:pt>
                <c:pt idx="81">
                  <c:v>4945</c:v>
                </c:pt>
                <c:pt idx="82">
                  <c:v>4896</c:v>
                </c:pt>
                <c:pt idx="83">
                  <c:v>4997</c:v>
                </c:pt>
                <c:pt idx="84">
                  <c:v>5272.5</c:v>
                </c:pt>
                <c:pt idx="85">
                  <c:v>5501</c:v>
                </c:pt>
                <c:pt idx="86">
                  <c:v>5894</c:v>
                </c:pt>
                <c:pt idx="87">
                  <c:v>5511</c:v>
                </c:pt>
                <c:pt idx="88">
                  <c:v>5268.5</c:v>
                </c:pt>
                <c:pt idx="89">
                  <c:v>5305</c:v>
                </c:pt>
                <c:pt idx="90">
                  <c:v>5226.5</c:v>
                </c:pt>
                <c:pt idx="91">
                  <c:v>5379.5</c:v>
                </c:pt>
                <c:pt idx="92">
                  <c:v>5387.5</c:v>
                </c:pt>
                <c:pt idx="93">
                  <c:v>5919.5</c:v>
                </c:pt>
                <c:pt idx="94">
                  <c:v>6137.5</c:v>
                </c:pt>
                <c:pt idx="95">
                  <c:v>6169</c:v>
                </c:pt>
                <c:pt idx="96">
                  <c:v>6550.5</c:v>
                </c:pt>
                <c:pt idx="97">
                  <c:v>5699.5</c:v>
                </c:pt>
                <c:pt idx="98">
                  <c:v>4715</c:v>
                </c:pt>
                <c:pt idx="99">
                  <c:v>4826.5</c:v>
                </c:pt>
                <c:pt idx="100">
                  <c:v>5242.5</c:v>
                </c:pt>
                <c:pt idx="101">
                  <c:v>5313</c:v>
                </c:pt>
                <c:pt idx="102">
                  <c:v>5087.5</c:v>
                </c:pt>
                <c:pt idx="103">
                  <c:v>4991</c:v>
                </c:pt>
                <c:pt idx="104">
                  <c:v>4470</c:v>
                </c:pt>
                <c:pt idx="105">
                  <c:v>4050</c:v>
                </c:pt>
                <c:pt idx="106">
                  <c:v>5063</c:v>
                </c:pt>
                <c:pt idx="107">
                  <c:v>5169.5</c:v>
                </c:pt>
                <c:pt idx="108">
                  <c:v>5377</c:v>
                </c:pt>
                <c:pt idx="109">
                  <c:v>5575.5</c:v>
                </c:pt>
                <c:pt idx="110">
                  <c:v>6111.5</c:v>
                </c:pt>
                <c:pt idx="111">
                  <c:v>5805</c:v>
                </c:pt>
                <c:pt idx="112">
                  <c:v>5993</c:v>
                </c:pt>
                <c:pt idx="113">
                  <c:v>6762.5</c:v>
                </c:pt>
                <c:pt idx="114">
                  <c:v>6299</c:v>
                </c:pt>
                <c:pt idx="115">
                  <c:v>6283.5</c:v>
                </c:pt>
                <c:pt idx="116">
                  <c:v>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E-DA4C-AE91-6DD88FBE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66591"/>
        <c:axId val="569957855"/>
      </c:scatterChart>
      <c:valAx>
        <c:axId val="56996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957855"/>
        <c:crosses val="autoZero"/>
        <c:crossBetween val="midCat"/>
      </c:valAx>
      <c:valAx>
        <c:axId val="5699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96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-Max</a:t>
            </a:r>
            <a:r>
              <a:rPr lang="ru-RU" baseline="0"/>
              <a:t> всех акций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'Умная таблица'!$L$1</c:f>
              <c:strCache>
                <c:ptCount val="1"/>
                <c:pt idx="0">
                  <c:v>ВТБ Min-Max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'Умная таблица'!$A$2:$A$118</c:f>
              <c:numCache>
                <c:formatCode>m/d/yyyy</c:formatCode>
                <c:ptCount val="11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</c:numCache>
            </c:numRef>
          </c:cat>
          <c:val>
            <c:numRef>
              <c:f>'Умная таблица'!$L$2:$L$118</c:f>
              <c:numCache>
                <c:formatCode>General</c:formatCode>
                <c:ptCount val="117"/>
                <c:pt idx="0">
                  <c:v>0.79601259181531991</c:v>
                </c:pt>
                <c:pt idx="1">
                  <c:v>0.83672612801678925</c:v>
                </c:pt>
                <c:pt idx="2">
                  <c:v>0.72088142707240288</c:v>
                </c:pt>
                <c:pt idx="3">
                  <c:v>0.64218258132214079</c:v>
                </c:pt>
                <c:pt idx="4">
                  <c:v>0.42959076600209861</c:v>
                </c:pt>
                <c:pt idx="5">
                  <c:v>0.51353620146904522</c:v>
                </c:pt>
                <c:pt idx="6">
                  <c:v>0.42875131164742919</c:v>
                </c:pt>
                <c:pt idx="7">
                  <c:v>0.4365162644281218</c:v>
                </c:pt>
                <c:pt idx="8">
                  <c:v>0.42959076600209861</c:v>
                </c:pt>
                <c:pt idx="9">
                  <c:v>0.459601259181532</c:v>
                </c:pt>
                <c:pt idx="10">
                  <c:v>0.40566631689401883</c:v>
                </c:pt>
                <c:pt idx="11">
                  <c:v>0.44050367261280166</c:v>
                </c:pt>
                <c:pt idx="12">
                  <c:v>0.48730325288562437</c:v>
                </c:pt>
                <c:pt idx="13">
                  <c:v>0.48856243441762853</c:v>
                </c:pt>
                <c:pt idx="14">
                  <c:v>0.35886673662119628</c:v>
                </c:pt>
                <c:pt idx="15">
                  <c:v>0.35026232948583425</c:v>
                </c:pt>
                <c:pt idx="16">
                  <c:v>0.28121720881427076</c:v>
                </c:pt>
                <c:pt idx="17">
                  <c:v>0.30241343126967479</c:v>
                </c:pt>
                <c:pt idx="18">
                  <c:v>0.29401888772298007</c:v>
                </c:pt>
                <c:pt idx="19">
                  <c:v>0.24973767051416579</c:v>
                </c:pt>
                <c:pt idx="20">
                  <c:v>0.21133263378803782</c:v>
                </c:pt>
                <c:pt idx="21">
                  <c:v>0.24658971668415536</c:v>
                </c:pt>
                <c:pt idx="22">
                  <c:v>0.28709338929695705</c:v>
                </c:pt>
                <c:pt idx="23">
                  <c:v>0.35802728226652686</c:v>
                </c:pt>
                <c:pt idx="24">
                  <c:v>0.26946484784889829</c:v>
                </c:pt>
                <c:pt idx="25">
                  <c:v>0.20000000000000007</c:v>
                </c:pt>
                <c:pt idx="26">
                  <c:v>0.14690451206715646</c:v>
                </c:pt>
                <c:pt idx="27">
                  <c:v>0.12696747114375653</c:v>
                </c:pt>
                <c:pt idx="28">
                  <c:v>0.32109129066107028</c:v>
                </c:pt>
                <c:pt idx="29">
                  <c:v>0.17838405036726127</c:v>
                </c:pt>
                <c:pt idx="30">
                  <c:v>0.15110178384050377</c:v>
                </c:pt>
                <c:pt idx="31">
                  <c:v>0.12172088142707238</c:v>
                </c:pt>
                <c:pt idx="32">
                  <c:v>0.11416579223504722</c:v>
                </c:pt>
                <c:pt idx="33">
                  <c:v>0.15383001049317949</c:v>
                </c:pt>
                <c:pt idx="34">
                  <c:v>0.29590766002098634</c:v>
                </c:pt>
                <c:pt idx="35">
                  <c:v>0.72193074501573984</c:v>
                </c:pt>
                <c:pt idx="36">
                  <c:v>0.76264428121720884</c:v>
                </c:pt>
                <c:pt idx="37">
                  <c:v>0.74291710388247645</c:v>
                </c:pt>
                <c:pt idx="38">
                  <c:v>0.57502623294858335</c:v>
                </c:pt>
                <c:pt idx="39">
                  <c:v>0.69045120671563487</c:v>
                </c:pt>
                <c:pt idx="40">
                  <c:v>1</c:v>
                </c:pt>
                <c:pt idx="41">
                  <c:v>0.97376705141657915</c:v>
                </c:pt>
                <c:pt idx="42">
                  <c:v>0.82686253934942278</c:v>
                </c:pt>
                <c:pt idx="43">
                  <c:v>0.76390346274921317</c:v>
                </c:pt>
                <c:pt idx="44">
                  <c:v>0.73662119622245537</c:v>
                </c:pt>
                <c:pt idx="45">
                  <c:v>0.83420776495278059</c:v>
                </c:pt>
                <c:pt idx="46">
                  <c:v>0.80587618048268606</c:v>
                </c:pt>
                <c:pt idx="47">
                  <c:v>0.98845750262329468</c:v>
                </c:pt>
                <c:pt idx="48">
                  <c:v>0.86253934942287513</c:v>
                </c:pt>
                <c:pt idx="49">
                  <c:v>0.85624344176285427</c:v>
                </c:pt>
                <c:pt idx="50">
                  <c:v>0.92507869884575022</c:v>
                </c:pt>
                <c:pt idx="51">
                  <c:v>0.78593913955928651</c:v>
                </c:pt>
                <c:pt idx="52">
                  <c:v>0.75131164742917111</c:v>
                </c:pt>
                <c:pt idx="53">
                  <c:v>0.74291710388247645</c:v>
                </c:pt>
                <c:pt idx="54">
                  <c:v>0.73053515215110176</c:v>
                </c:pt>
                <c:pt idx="55">
                  <c:v>0.75320041972717722</c:v>
                </c:pt>
                <c:pt idx="56">
                  <c:v>0.82896117523609647</c:v>
                </c:pt>
                <c:pt idx="57">
                  <c:v>0.73767051416579232</c:v>
                </c:pt>
                <c:pt idx="58">
                  <c:v>0.77229800629590772</c:v>
                </c:pt>
                <c:pt idx="59">
                  <c:v>0.868835257082896</c:v>
                </c:pt>
                <c:pt idx="60">
                  <c:v>0.76327387198321095</c:v>
                </c:pt>
                <c:pt idx="61">
                  <c:v>0.70262329485834207</c:v>
                </c:pt>
                <c:pt idx="62">
                  <c:v>0.70619097586568735</c:v>
                </c:pt>
                <c:pt idx="63">
                  <c:v>0.71584470094438624</c:v>
                </c:pt>
                <c:pt idx="64">
                  <c:v>0.70409233997901366</c:v>
                </c:pt>
                <c:pt idx="65">
                  <c:v>0.6589716684155299</c:v>
                </c:pt>
                <c:pt idx="66">
                  <c:v>0.56852046169989512</c:v>
                </c:pt>
                <c:pt idx="67">
                  <c:v>0.67072402938090259</c:v>
                </c:pt>
                <c:pt idx="68">
                  <c:v>0.60839454354669464</c:v>
                </c:pt>
                <c:pt idx="69">
                  <c:v>0.57502623294858335</c:v>
                </c:pt>
                <c:pt idx="70">
                  <c:v>0.38153200419727179</c:v>
                </c:pt>
                <c:pt idx="71">
                  <c:v>0.30891920251836313</c:v>
                </c:pt>
                <c:pt idx="72">
                  <c:v>0.35257082896117525</c:v>
                </c:pt>
                <c:pt idx="73">
                  <c:v>0.42308499475341033</c:v>
                </c:pt>
                <c:pt idx="74">
                  <c:v>0.39999999999999997</c:v>
                </c:pt>
                <c:pt idx="75">
                  <c:v>0.44847848898216153</c:v>
                </c:pt>
                <c:pt idx="76">
                  <c:v>0.36285414480587613</c:v>
                </c:pt>
                <c:pt idx="77">
                  <c:v>0.32339979013641129</c:v>
                </c:pt>
                <c:pt idx="78">
                  <c:v>0.32906610703043032</c:v>
                </c:pt>
                <c:pt idx="79">
                  <c:v>0.18467995802728229</c:v>
                </c:pt>
                <c:pt idx="80">
                  <c:v>0.17124868835257082</c:v>
                </c:pt>
                <c:pt idx="81">
                  <c:v>8.3525708289611839E-2</c:v>
                </c:pt>
                <c:pt idx="82">
                  <c:v>9.8635886673662174E-2</c:v>
                </c:pt>
                <c:pt idx="83">
                  <c:v>2.6232948583420797E-2</c:v>
                </c:pt>
                <c:pt idx="84">
                  <c:v>0.10849947534102834</c:v>
                </c:pt>
                <c:pt idx="85">
                  <c:v>6.925498426023094E-2</c:v>
                </c:pt>
                <c:pt idx="86">
                  <c:v>6.390346274921313E-2</c:v>
                </c:pt>
                <c:pt idx="87">
                  <c:v>6.086044071353619E-2</c:v>
                </c:pt>
                <c:pt idx="88">
                  <c:v>8.6149003147953915E-2</c:v>
                </c:pt>
                <c:pt idx="89">
                  <c:v>0.15278069254984261</c:v>
                </c:pt>
                <c:pt idx="90">
                  <c:v>0.20776495278069265</c:v>
                </c:pt>
                <c:pt idx="91">
                  <c:v>0.1275970619097587</c:v>
                </c:pt>
                <c:pt idx="92">
                  <c:v>0.20975865687303258</c:v>
                </c:pt>
                <c:pt idx="93">
                  <c:v>0.22014690451206725</c:v>
                </c:pt>
                <c:pt idx="94">
                  <c:v>0.26715634837355728</c:v>
                </c:pt>
                <c:pt idx="95">
                  <c:v>0.27911857292759717</c:v>
                </c:pt>
                <c:pt idx="96">
                  <c:v>0.28961175236096531</c:v>
                </c:pt>
                <c:pt idx="97">
                  <c:v>0.22518363064008398</c:v>
                </c:pt>
                <c:pt idx="98">
                  <c:v>0</c:v>
                </c:pt>
                <c:pt idx="99">
                  <c:v>4.8268625393494295E-2</c:v>
                </c:pt>
                <c:pt idx="100">
                  <c:v>7.7859391395592961E-2</c:v>
                </c:pt>
                <c:pt idx="101">
                  <c:v>5.1416579223504733E-2</c:v>
                </c:pt>
                <c:pt idx="102">
                  <c:v>0.12917103882476391</c:v>
                </c:pt>
                <c:pt idx="103">
                  <c:v>5.8237145855194114E-2</c:v>
                </c:pt>
                <c:pt idx="104">
                  <c:v>3.9349422875131199E-2</c:v>
                </c:pt>
                <c:pt idx="105">
                  <c:v>1.3641133263379338E-3</c:v>
                </c:pt>
                <c:pt idx="106">
                  <c:v>9.6747114375655877E-2</c:v>
                </c:pt>
                <c:pt idx="107">
                  <c:v>0.11112277019937042</c:v>
                </c:pt>
                <c:pt idx="108">
                  <c:v>8.4679958027282343E-2</c:v>
                </c:pt>
                <c:pt idx="109">
                  <c:v>9.3913955928646362E-2</c:v>
                </c:pt>
                <c:pt idx="110">
                  <c:v>0.21227701993704104</c:v>
                </c:pt>
                <c:pt idx="111">
                  <c:v>0.39874081846799581</c:v>
                </c:pt>
                <c:pt idx="112">
                  <c:v>0.33892969569779652</c:v>
                </c:pt>
                <c:pt idx="113">
                  <c:v>0.33315844700944386</c:v>
                </c:pt>
                <c:pt idx="114">
                  <c:v>0.33284365162644292</c:v>
                </c:pt>
                <c:pt idx="115">
                  <c:v>0.42161594963273874</c:v>
                </c:pt>
                <c:pt idx="116">
                  <c:v>0.41552990556138514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6-4BA3-8D13-233F966A6571}"/>
            </c:ext>
          </c:extLst>
        </c:ser>
        <c:ser>
          <c:idx val="1"/>
          <c:order val="1"/>
          <c:tx>
            <c:strRef>
              <c:f>'Умная таблица'!$M$1</c:f>
              <c:strCache>
                <c:ptCount val="1"/>
                <c:pt idx="0">
                  <c:v>ЛУКОЙЛ Min-Max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'Умная таблица'!$A$2:$A$118</c:f>
              <c:numCache>
                <c:formatCode>m/d/yyyy</c:formatCode>
                <c:ptCount val="11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</c:numCache>
            </c:numRef>
          </c:cat>
          <c:val>
            <c:numRef>
              <c:f>'Умная таблица'!$M$2:$M$118</c:f>
              <c:numCache>
                <c:formatCode>General</c:formatCode>
                <c:ptCount val="117"/>
                <c:pt idx="0">
                  <c:v>9.1819533961328623E-3</c:v>
                </c:pt>
                <c:pt idx="1">
                  <c:v>3.0758552305404047E-2</c:v>
                </c:pt>
                <c:pt idx="2">
                  <c:v>1.2176499752107108E-2</c:v>
                </c:pt>
                <c:pt idx="3">
                  <c:v>1.4734754586018832E-2</c:v>
                </c:pt>
                <c:pt idx="4">
                  <c:v>0</c:v>
                </c:pt>
                <c:pt idx="5">
                  <c:v>1.6202280614774425E-2</c:v>
                </c:pt>
                <c:pt idx="6">
                  <c:v>2.1417947446703025E-2</c:v>
                </c:pt>
                <c:pt idx="7">
                  <c:v>2.3282102131879045E-2</c:v>
                </c:pt>
                <c:pt idx="8">
                  <c:v>4.0118988596926121E-2</c:v>
                </c:pt>
                <c:pt idx="9">
                  <c:v>3.648983639067923E-2</c:v>
                </c:pt>
                <c:pt idx="10">
                  <c:v>4.3510163609320793E-2</c:v>
                </c:pt>
                <c:pt idx="11">
                  <c:v>5.5567674764501744E-2</c:v>
                </c:pt>
                <c:pt idx="12">
                  <c:v>5.9514129895884962E-2</c:v>
                </c:pt>
                <c:pt idx="13">
                  <c:v>4.8190381755081807E-2</c:v>
                </c:pt>
                <c:pt idx="14">
                  <c:v>5.5230540406544376E-2</c:v>
                </c:pt>
                <c:pt idx="15">
                  <c:v>5.0074367873078833E-2</c:v>
                </c:pt>
                <c:pt idx="16">
                  <c:v>3.1333663857213687E-2</c:v>
                </c:pt>
                <c:pt idx="17">
                  <c:v>3.3792761527020349E-2</c:v>
                </c:pt>
                <c:pt idx="18">
                  <c:v>4.5612295488349032E-2</c:v>
                </c:pt>
                <c:pt idx="19">
                  <c:v>4.0555280118988596E-2</c:v>
                </c:pt>
                <c:pt idx="20">
                  <c:v>6.6415468517600412E-2</c:v>
                </c:pt>
                <c:pt idx="21">
                  <c:v>7.5835399107585535E-2</c:v>
                </c:pt>
                <c:pt idx="22">
                  <c:v>6.4015865146256803E-2</c:v>
                </c:pt>
                <c:pt idx="23">
                  <c:v>6.3401090728805162E-2</c:v>
                </c:pt>
                <c:pt idx="24">
                  <c:v>5.334655428854735E-2</c:v>
                </c:pt>
                <c:pt idx="25">
                  <c:v>4.8190381755081807E-2</c:v>
                </c:pt>
                <c:pt idx="26">
                  <c:v>4.7595438770451165E-2</c:v>
                </c:pt>
                <c:pt idx="27">
                  <c:v>3.1750123946455114E-2</c:v>
                </c:pt>
                <c:pt idx="28">
                  <c:v>4.918195339613287E-2</c:v>
                </c:pt>
                <c:pt idx="29">
                  <c:v>6.2667327714427373E-2</c:v>
                </c:pt>
                <c:pt idx="30">
                  <c:v>5.5706494794248905E-2</c:v>
                </c:pt>
                <c:pt idx="31">
                  <c:v>6.6435299950421411E-2</c:v>
                </c:pt>
                <c:pt idx="32">
                  <c:v>5.8502726822012893E-2</c:v>
                </c:pt>
                <c:pt idx="33">
                  <c:v>7.932573128408528E-2</c:v>
                </c:pt>
                <c:pt idx="34">
                  <c:v>0.11337630143777884</c:v>
                </c:pt>
                <c:pt idx="35">
                  <c:v>0.10014873574615767</c:v>
                </c:pt>
                <c:pt idx="36">
                  <c:v>0.21217649975210712</c:v>
                </c:pt>
                <c:pt idx="37">
                  <c:v>0.25011403073872085</c:v>
                </c:pt>
                <c:pt idx="38">
                  <c:v>0.19533961328705998</c:v>
                </c:pt>
                <c:pt idx="39">
                  <c:v>0.1835597421913733</c:v>
                </c:pt>
                <c:pt idx="40">
                  <c:v>0.14701041150223107</c:v>
                </c:pt>
                <c:pt idx="41">
                  <c:v>0.14871591472483889</c:v>
                </c:pt>
                <c:pt idx="42">
                  <c:v>0.16214179474467028</c:v>
                </c:pt>
                <c:pt idx="43">
                  <c:v>0.16083292017848289</c:v>
                </c:pt>
                <c:pt idx="44">
                  <c:v>0.10369856222112049</c:v>
                </c:pt>
                <c:pt idx="45">
                  <c:v>0.11898859692612791</c:v>
                </c:pt>
                <c:pt idx="46">
                  <c:v>0.16144769459593453</c:v>
                </c:pt>
                <c:pt idx="47">
                  <c:v>0.12412493802677245</c:v>
                </c:pt>
                <c:pt idx="48">
                  <c:v>0.16836886465047099</c:v>
                </c:pt>
                <c:pt idx="49">
                  <c:v>0.19157164105106594</c:v>
                </c:pt>
                <c:pt idx="50">
                  <c:v>0.1788795240456123</c:v>
                </c:pt>
                <c:pt idx="51">
                  <c:v>0.20466038671294001</c:v>
                </c:pt>
                <c:pt idx="52">
                  <c:v>0.1685671789786812</c:v>
                </c:pt>
                <c:pt idx="53">
                  <c:v>0.19117501239464552</c:v>
                </c:pt>
                <c:pt idx="54">
                  <c:v>0.22746653445711454</c:v>
                </c:pt>
                <c:pt idx="55">
                  <c:v>0.23658899355478433</c:v>
                </c:pt>
                <c:pt idx="56">
                  <c:v>0.26732771442736736</c:v>
                </c:pt>
                <c:pt idx="57">
                  <c:v>0.27367377293009421</c:v>
                </c:pt>
                <c:pt idx="58">
                  <c:v>0.29112543381259298</c:v>
                </c:pt>
                <c:pt idx="59">
                  <c:v>0.34288547347545861</c:v>
                </c:pt>
                <c:pt idx="60">
                  <c:v>0.32721864154685176</c:v>
                </c:pt>
                <c:pt idx="61">
                  <c:v>0.27089737233515121</c:v>
                </c:pt>
                <c:pt idx="62">
                  <c:v>0.25007436787307885</c:v>
                </c:pt>
                <c:pt idx="63">
                  <c:v>0.21774913237481408</c:v>
                </c:pt>
                <c:pt idx="64">
                  <c:v>0.20485870104115023</c:v>
                </c:pt>
                <c:pt idx="65">
                  <c:v>0.22855726326227069</c:v>
                </c:pt>
                <c:pt idx="66">
                  <c:v>0.21368368864650472</c:v>
                </c:pt>
                <c:pt idx="67">
                  <c:v>0.24204263758056518</c:v>
                </c:pt>
                <c:pt idx="68">
                  <c:v>0.2665344571145265</c:v>
                </c:pt>
                <c:pt idx="69">
                  <c:v>0.27288051561725335</c:v>
                </c:pt>
                <c:pt idx="70">
                  <c:v>0.31184928111056026</c:v>
                </c:pt>
                <c:pt idx="71">
                  <c:v>0.32017848289538919</c:v>
                </c:pt>
                <c:pt idx="72">
                  <c:v>0.3982151710461081</c:v>
                </c:pt>
                <c:pt idx="73">
                  <c:v>0.40783341596430345</c:v>
                </c:pt>
                <c:pt idx="74">
                  <c:v>0.44442240951908774</c:v>
                </c:pt>
                <c:pt idx="75">
                  <c:v>0.48319286068418443</c:v>
                </c:pt>
                <c:pt idx="76">
                  <c:v>0.49360436291522064</c:v>
                </c:pt>
                <c:pt idx="77">
                  <c:v>0.5215666831928607</c:v>
                </c:pt>
                <c:pt idx="78">
                  <c:v>0.54169558750619728</c:v>
                </c:pt>
                <c:pt idx="79">
                  <c:v>0.5910758552305404</c:v>
                </c:pt>
                <c:pt idx="80">
                  <c:v>0.65483391175012395</c:v>
                </c:pt>
                <c:pt idx="81">
                  <c:v>0.63956370847793753</c:v>
                </c:pt>
                <c:pt idx="82">
                  <c:v>0.6298463063956371</c:v>
                </c:pt>
                <c:pt idx="83">
                  <c:v>0.64987605354486866</c:v>
                </c:pt>
                <c:pt idx="84">
                  <c:v>0.70451165096678237</c:v>
                </c:pt>
                <c:pt idx="85">
                  <c:v>0.74982647496281607</c:v>
                </c:pt>
                <c:pt idx="86">
                  <c:v>0.82776400594942989</c:v>
                </c:pt>
                <c:pt idx="87">
                  <c:v>0.75180961824491821</c:v>
                </c:pt>
                <c:pt idx="88">
                  <c:v>0.70371839365394151</c:v>
                </c:pt>
                <c:pt idx="89">
                  <c:v>0.71095686663361424</c:v>
                </c:pt>
                <c:pt idx="90">
                  <c:v>0.69538919186911252</c:v>
                </c:pt>
                <c:pt idx="91">
                  <c:v>0.72573128408527521</c:v>
                </c:pt>
                <c:pt idx="92">
                  <c:v>0.72731779871095692</c:v>
                </c:pt>
                <c:pt idx="93">
                  <c:v>0.83282102131879032</c:v>
                </c:pt>
                <c:pt idx="94">
                  <c:v>0.87605354486861675</c:v>
                </c:pt>
                <c:pt idx="95">
                  <c:v>0.88230044620723846</c:v>
                </c:pt>
                <c:pt idx="96">
                  <c:v>0.95795736241943485</c:v>
                </c:pt>
                <c:pt idx="97">
                  <c:v>0.78919186911254335</c:v>
                </c:pt>
                <c:pt idx="98">
                  <c:v>0.59395141298958853</c:v>
                </c:pt>
                <c:pt idx="99">
                  <c:v>0.61606346058502726</c:v>
                </c:pt>
                <c:pt idx="100">
                  <c:v>0.69856222112047595</c:v>
                </c:pt>
                <c:pt idx="101">
                  <c:v>0.71254338125929595</c:v>
                </c:pt>
                <c:pt idx="102">
                  <c:v>0.66782350024789294</c:v>
                </c:pt>
                <c:pt idx="103">
                  <c:v>0.64868616757560738</c:v>
                </c:pt>
                <c:pt idx="104">
                  <c:v>0.54536440257808627</c:v>
                </c:pt>
                <c:pt idx="105">
                  <c:v>0.46207238472979673</c:v>
                </c:pt>
                <c:pt idx="106">
                  <c:v>0.66296479920674267</c:v>
                </c:pt>
                <c:pt idx="107">
                  <c:v>0.68408527516113038</c:v>
                </c:pt>
                <c:pt idx="108">
                  <c:v>0.72523549826474965</c:v>
                </c:pt>
                <c:pt idx="109">
                  <c:v>0.76460089241447693</c:v>
                </c:pt>
                <c:pt idx="110">
                  <c:v>0.87089737233515119</c:v>
                </c:pt>
                <c:pt idx="111">
                  <c:v>0.8101140307387209</c:v>
                </c:pt>
                <c:pt idx="112">
                  <c:v>0.84739712444224091</c:v>
                </c:pt>
                <c:pt idx="113">
                  <c:v>1</c:v>
                </c:pt>
                <c:pt idx="114">
                  <c:v>0.90808130887456617</c:v>
                </c:pt>
                <c:pt idx="115">
                  <c:v>0.90500743678730788</c:v>
                </c:pt>
                <c:pt idx="116">
                  <c:v>0.91422905304908275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6-4BA3-8D13-233F966A6571}"/>
            </c:ext>
          </c:extLst>
        </c:ser>
        <c:ser>
          <c:idx val="2"/>
          <c:order val="2"/>
          <c:tx>
            <c:strRef>
              <c:f>'Умная таблица'!$N$1</c:f>
              <c:strCache>
                <c:ptCount val="1"/>
                <c:pt idx="0">
                  <c:v>Сбербанк Min-Max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'Умная таблица'!$A$2:$A$118</c:f>
              <c:numCache>
                <c:formatCode>m/d/yyyy</c:formatCode>
                <c:ptCount val="11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</c:numCache>
            </c:numRef>
          </c:cat>
          <c:val>
            <c:numRef>
              <c:f>'Умная таблица'!$N$2:$N$118</c:f>
              <c:numCache>
                <c:formatCode>General</c:formatCode>
                <c:ptCount val="117"/>
                <c:pt idx="0">
                  <c:v>0.12834321895127543</c:v>
                </c:pt>
                <c:pt idx="1">
                  <c:v>0.16480477420763437</c:v>
                </c:pt>
                <c:pt idx="2">
                  <c:v>0.14540955569302427</c:v>
                </c:pt>
                <c:pt idx="3">
                  <c:v>0.1420981769222372</c:v>
                </c:pt>
                <c:pt idx="4">
                  <c:v>9.7485535460863859E-2</c:v>
                </c:pt>
                <c:pt idx="5">
                  <c:v>0.11458826098031367</c:v>
                </c:pt>
                <c:pt idx="6">
                  <c:v>0.12674211273243333</c:v>
                </c:pt>
                <c:pt idx="7">
                  <c:v>0.13922346348386158</c:v>
                </c:pt>
                <c:pt idx="8">
                  <c:v>0.13132709872275389</c:v>
                </c:pt>
                <c:pt idx="9">
                  <c:v>0.13423820093883049</c:v>
                </c:pt>
                <c:pt idx="10">
                  <c:v>0.1328554273861941</c:v>
                </c:pt>
                <c:pt idx="11">
                  <c:v>0.13842291037444052</c:v>
                </c:pt>
                <c:pt idx="12">
                  <c:v>0.19901022524653397</c:v>
                </c:pt>
                <c:pt idx="13">
                  <c:v>0.18074305884065353</c:v>
                </c:pt>
                <c:pt idx="14">
                  <c:v>0.15996506677340708</c:v>
                </c:pt>
                <c:pt idx="15">
                  <c:v>0.16087478621593101</c:v>
                </c:pt>
                <c:pt idx="16">
                  <c:v>0.16065645354972527</c:v>
                </c:pt>
                <c:pt idx="17">
                  <c:v>0.14111567992431137</c:v>
                </c:pt>
                <c:pt idx="18">
                  <c:v>0.1467559404679597</c:v>
                </c:pt>
                <c:pt idx="19">
                  <c:v>0.12128379607728978</c:v>
                </c:pt>
                <c:pt idx="20">
                  <c:v>0.15632618900331138</c:v>
                </c:pt>
                <c:pt idx="21">
                  <c:v>0.17408391252137839</c:v>
                </c:pt>
                <c:pt idx="22">
                  <c:v>0.17528474218550996</c:v>
                </c:pt>
                <c:pt idx="23">
                  <c:v>0.16837087442232818</c:v>
                </c:pt>
                <c:pt idx="24">
                  <c:v>0.14482733524980898</c:v>
                </c:pt>
                <c:pt idx="25">
                  <c:v>0.13194570794367017</c:v>
                </c:pt>
                <c:pt idx="26">
                  <c:v>0.10516356755576579</c:v>
                </c:pt>
                <c:pt idx="27">
                  <c:v>6.4044248753684363E-2</c:v>
                </c:pt>
                <c:pt idx="28">
                  <c:v>0.10771078199483279</c:v>
                </c:pt>
                <c:pt idx="29">
                  <c:v>0.10771078199483279</c:v>
                </c:pt>
                <c:pt idx="30">
                  <c:v>6.8047014300789618E-2</c:v>
                </c:pt>
                <c:pt idx="31">
                  <c:v>6.662785197045229E-2</c:v>
                </c:pt>
                <c:pt idx="32">
                  <c:v>7.5033659619373375E-2</c:v>
                </c:pt>
                <c:pt idx="33">
                  <c:v>7.7617262836141357E-2</c:v>
                </c:pt>
                <c:pt idx="34">
                  <c:v>6.3134529311160439E-2</c:v>
                </c:pt>
                <c:pt idx="35">
                  <c:v>0</c:v>
                </c:pt>
                <c:pt idx="36">
                  <c:v>2.4016593282631643E-2</c:v>
                </c:pt>
                <c:pt idx="37">
                  <c:v>7.6452821949710703E-2</c:v>
                </c:pt>
                <c:pt idx="38">
                  <c:v>2.9038244605363719E-2</c:v>
                </c:pt>
                <c:pt idx="39">
                  <c:v>8.0055310942105481E-2</c:v>
                </c:pt>
                <c:pt idx="40">
                  <c:v>6.7683126523780071E-2</c:v>
                </c:pt>
                <c:pt idx="41">
                  <c:v>6.3498417088169987E-2</c:v>
                </c:pt>
                <c:pt idx="42">
                  <c:v>6.3316473199665213E-2</c:v>
                </c:pt>
                <c:pt idx="43">
                  <c:v>7.1322004293875779E-2</c:v>
                </c:pt>
                <c:pt idx="44">
                  <c:v>7.4233106509952324E-2</c:v>
                </c:pt>
                <c:pt idx="45">
                  <c:v>0.1296532149485099</c:v>
                </c:pt>
                <c:pt idx="46">
                  <c:v>0.17466613296459374</c:v>
                </c:pt>
                <c:pt idx="47">
                  <c:v>0.16869837342163679</c:v>
                </c:pt>
                <c:pt idx="48">
                  <c:v>0.15137731523598122</c:v>
                </c:pt>
                <c:pt idx="49">
                  <c:v>0.18958553182198609</c:v>
                </c:pt>
                <c:pt idx="50">
                  <c:v>0.20013827735526366</c:v>
                </c:pt>
                <c:pt idx="51">
                  <c:v>0.24980895891707</c:v>
                </c:pt>
                <c:pt idx="52">
                  <c:v>0.28259524762563226</c:v>
                </c:pt>
                <c:pt idx="53">
                  <c:v>0.28419635384447434</c:v>
                </c:pt>
                <c:pt idx="54">
                  <c:v>0.30657545213056292</c:v>
                </c:pt>
                <c:pt idx="55">
                  <c:v>0.32240457043047921</c:v>
                </c:pt>
                <c:pt idx="56">
                  <c:v>0.32910010552745533</c:v>
                </c:pt>
                <c:pt idx="57">
                  <c:v>0.33659619373385247</c:v>
                </c:pt>
                <c:pt idx="58">
                  <c:v>0.37771551253593383</c:v>
                </c:pt>
                <c:pt idx="59">
                  <c:v>0.43066118409082638</c:v>
                </c:pt>
                <c:pt idx="60">
                  <c:v>0.42684036243222584</c:v>
                </c:pt>
                <c:pt idx="61">
                  <c:v>0.36789054255667547</c:v>
                </c:pt>
                <c:pt idx="62">
                  <c:v>0.38171827808303921</c:v>
                </c:pt>
                <c:pt idx="63">
                  <c:v>0.40136821804155592</c:v>
                </c:pt>
                <c:pt idx="64">
                  <c:v>0.36763582111276882</c:v>
                </c:pt>
                <c:pt idx="65">
                  <c:v>0.33000982496997927</c:v>
                </c:pt>
                <c:pt idx="66">
                  <c:v>0.39893016993559183</c:v>
                </c:pt>
                <c:pt idx="67">
                  <c:v>0.46799607001200821</c:v>
                </c:pt>
                <c:pt idx="68">
                  <c:v>0.50009097194425245</c:v>
                </c:pt>
                <c:pt idx="69">
                  <c:v>0.50544012226629309</c:v>
                </c:pt>
                <c:pt idx="70">
                  <c:v>0.61660783814271669</c:v>
                </c:pt>
                <c:pt idx="71">
                  <c:v>0.61970088424729808</c:v>
                </c:pt>
                <c:pt idx="72">
                  <c:v>0.76270878061205927</c:v>
                </c:pt>
                <c:pt idx="73">
                  <c:v>0.79145591499581514</c:v>
                </c:pt>
                <c:pt idx="74">
                  <c:v>0.72293584658491317</c:v>
                </c:pt>
                <c:pt idx="75">
                  <c:v>0.62621447545576947</c:v>
                </c:pt>
                <c:pt idx="76">
                  <c:v>0.60936647138022637</c:v>
                </c:pt>
                <c:pt idx="77">
                  <c:v>0.59350096430260901</c:v>
                </c:pt>
                <c:pt idx="78">
                  <c:v>0.58207488810450858</c:v>
                </c:pt>
                <c:pt idx="79">
                  <c:v>0.46250136457916374</c:v>
                </c:pt>
                <c:pt idx="80">
                  <c:v>0.54008223863760407</c:v>
                </c:pt>
                <c:pt idx="81">
                  <c:v>0.49088461118591026</c:v>
                </c:pt>
                <c:pt idx="82">
                  <c:v>0.50616789782031224</c:v>
                </c:pt>
                <c:pt idx="83">
                  <c:v>0.4781485389905753</c:v>
                </c:pt>
                <c:pt idx="84">
                  <c:v>0.59313707652559955</c:v>
                </c:pt>
                <c:pt idx="85">
                  <c:v>0.55638441104763292</c:v>
                </c:pt>
                <c:pt idx="86">
                  <c:v>0.58047378188566634</c:v>
                </c:pt>
                <c:pt idx="87">
                  <c:v>0.61959171791419521</c:v>
                </c:pt>
                <c:pt idx="88">
                  <c:v>0.64895746151886757</c:v>
                </c:pt>
                <c:pt idx="89">
                  <c:v>0.66827990247807578</c:v>
                </c:pt>
                <c:pt idx="90">
                  <c:v>0.64986718096139151</c:v>
                </c:pt>
                <c:pt idx="91">
                  <c:v>0.61606200647720233</c:v>
                </c:pt>
                <c:pt idx="92">
                  <c:v>0.6288344674502383</c:v>
                </c:pt>
                <c:pt idx="93">
                  <c:v>0.65496160983952545</c:v>
                </c:pt>
                <c:pt idx="94">
                  <c:v>0.65165023106873832</c:v>
                </c:pt>
                <c:pt idx="95">
                  <c:v>0.72722972235362615</c:v>
                </c:pt>
                <c:pt idx="96">
                  <c:v>0.71795058403988199</c:v>
                </c:pt>
                <c:pt idx="97">
                  <c:v>0.64939412685127906</c:v>
                </c:pt>
                <c:pt idx="98">
                  <c:v>0.48145991776136238</c:v>
                </c:pt>
                <c:pt idx="99">
                  <c:v>0.5179942505731232</c:v>
                </c:pt>
                <c:pt idx="100">
                  <c:v>0.52982060332593428</c:v>
                </c:pt>
                <c:pt idx="101">
                  <c:v>0.53971835086059461</c:v>
                </c:pt>
                <c:pt idx="102">
                  <c:v>0.60649175794185073</c:v>
                </c:pt>
                <c:pt idx="103">
                  <c:v>0.62297587424038425</c:v>
                </c:pt>
                <c:pt idx="104">
                  <c:v>0.63403806266147511</c:v>
                </c:pt>
                <c:pt idx="105">
                  <c:v>0.5316036534332812</c:v>
                </c:pt>
                <c:pt idx="106">
                  <c:v>0.70859866817073613</c:v>
                </c:pt>
                <c:pt idx="107">
                  <c:v>0.78872675666824343</c:v>
                </c:pt>
                <c:pt idx="108">
                  <c:v>0.73945635166114776</c:v>
                </c:pt>
                <c:pt idx="109">
                  <c:v>0.78334121756850195</c:v>
                </c:pt>
                <c:pt idx="110">
                  <c:v>0.85921181907499722</c:v>
                </c:pt>
                <c:pt idx="111">
                  <c:v>0.88362868891233948</c:v>
                </c:pt>
                <c:pt idx="112">
                  <c:v>0.9311524325897893</c:v>
                </c:pt>
                <c:pt idx="113">
                  <c:v>0.91535970306757386</c:v>
                </c:pt>
                <c:pt idx="114">
                  <c:v>0.91223026818529152</c:v>
                </c:pt>
                <c:pt idx="115">
                  <c:v>0.99355918634693063</c:v>
                </c:pt>
                <c:pt idx="1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6-4BA3-8D13-233F966A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658847"/>
        <c:axId val="587655103"/>
      </c:barChart>
      <c:dateAx>
        <c:axId val="5876588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55103"/>
        <c:crosses val="autoZero"/>
        <c:auto val="1"/>
        <c:lblOffset val="100"/>
        <c:baseTimeUnit val="months"/>
      </c:dateAx>
      <c:valAx>
        <c:axId val="5876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Объём Сбербанка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Объём Сбербанка</a:t>
          </a:r>
        </a:p>
      </cx:txPr>
    </cx:title>
    <cx:plotArea>
      <cx:plotAreaRegion>
        <cx:series layoutId="clusteredColumn" uniqueId="{D9B903A0-78E6-2D45-BC80-B9A8C3F856FF}">
          <cx:tx>
            <cx:txData>
              <cx:f>_xlchart.v1.0</cx:f>
              <cx:v>Объём Сбербанк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ЛогОбъём Сбербанка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ЛогОбъём Сбербанка</a:t>
          </a:r>
        </a:p>
      </cx:txPr>
    </cx:title>
    <cx:plotArea>
      <cx:plotAreaRegion>
        <cx:series layoutId="clusteredColumn" uniqueId="{EA9F8AD9-9ACB-3E49-80B9-CC344C3B9693}">
          <cx:tx>
            <cx:txData>
              <cx:f>_xlchart.v1.2</cx:f>
              <cx:v>ЛогОбъём Сбербанка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131534</xdr:colOff>
      <xdr:row>30</xdr:row>
      <xdr:rowOff>73481</xdr:rowOff>
    </xdr:from>
    <xdr:to>
      <xdr:col>29</xdr:col>
      <xdr:colOff>666749</xdr:colOff>
      <xdr:row>46</xdr:row>
      <xdr:rowOff>122464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7C7225AF-19A8-9A42-9931-6D5A81D5E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75605" y="6196695"/>
              <a:ext cx="6440715" cy="33146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184149</xdr:colOff>
      <xdr:row>47</xdr:row>
      <xdr:rowOff>64406</xdr:rowOff>
    </xdr:from>
    <xdr:to>
      <xdr:col>29</xdr:col>
      <xdr:colOff>762000</xdr:colOff>
      <xdr:row>63</xdr:row>
      <xdr:rowOff>122463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7112A340-4A68-5C48-9D8D-5F7909A60F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28220" y="9657442"/>
              <a:ext cx="6483351" cy="33237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30</xdr:col>
      <xdr:colOff>108858</xdr:colOff>
      <xdr:row>1</xdr:row>
      <xdr:rowOff>48078</xdr:rowOff>
    </xdr:from>
    <xdr:to>
      <xdr:col>37</xdr:col>
      <xdr:colOff>680357</xdr:colOff>
      <xdr:row>29</xdr:row>
      <xdr:rowOff>81642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170B11D-2A1D-DD41-9F4F-03AD24638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113392</xdr:colOff>
      <xdr:row>30</xdr:row>
      <xdr:rowOff>68036</xdr:rowOff>
    </xdr:from>
    <xdr:to>
      <xdr:col>21</xdr:col>
      <xdr:colOff>775607</xdr:colOff>
      <xdr:row>46</xdr:row>
      <xdr:rowOff>128813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D8CC06D-0CFF-5849-AA86-928610BDA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100693</xdr:colOff>
      <xdr:row>47</xdr:row>
      <xdr:rowOff>76200</xdr:rowOff>
    </xdr:from>
    <xdr:to>
      <xdr:col>21</xdr:col>
      <xdr:colOff>620485</xdr:colOff>
      <xdr:row>63</xdr:row>
      <xdr:rowOff>127000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0B5A24D-39D5-E64F-B1EA-6FA5DDAB6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95250</xdr:colOff>
      <xdr:row>1</xdr:row>
      <xdr:rowOff>40822</xdr:rowOff>
    </xdr:from>
    <xdr:to>
      <xdr:col>29</xdr:col>
      <xdr:colOff>693965</xdr:colOff>
      <xdr:row>29</xdr:row>
      <xdr:rowOff>122464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45587D-CD5A-470F-B53B-9C53BE141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583A1B-9C0A-DD4D-8EA8-8668C64C2ABC}" name="Таблица4" displayName="Таблица4" ref="A1:N118" totalsRowShown="0" headerRowBorderDxfId="15" tableBorderDxfId="14">
  <autoFilter ref="A1:N118" xr:uid="{A2583A1B-9C0A-DD4D-8EA8-8668C64C2ABC}"/>
  <tableColumns count="14">
    <tableColumn id="1" xr3:uid="{61914FC2-4E6F-354E-9C3E-73911B21ADF4}" name="Дата" dataDxfId="13"/>
    <tableColumn id="2" xr3:uid="{10FB8599-ACC8-1942-BCB6-A5B81FF7391D}" name="Цена ВТБ" dataDxfId="12"/>
    <tableColumn id="3" xr3:uid="{0E4F7FF8-23A6-2F46-B21D-85B8CF79CAEA}" name="Объём ВТБ" dataDxfId="11"/>
    <tableColumn id="4" xr3:uid="{E4201F1F-B01C-194E-963D-5C99891E90DE}" name="Цена ЛУКОЙЛ" dataDxfId="10"/>
    <tableColumn id="5" xr3:uid="{53DCE753-E24A-C84F-ABC7-513F12EA1EFF}" name="Объём ЛУКОЙЛ" dataDxfId="9"/>
    <tableColumn id="6" xr3:uid="{3B05EBB1-E85C-1046-8F0D-0DB337C3D8EB}" name="Цена Сбербанк" dataDxfId="8"/>
    <tableColumn id="7" xr3:uid="{74FC25A6-721B-E44E-90AD-9D013CAFD65C}" name="Объём Сбербанк" dataDxfId="7"/>
    <tableColumn id="14" xr3:uid="{B2DF1EF1-D40C-2D49-AE65-512DE8BCBA51}" name="Доходность ВТБ" dataDxfId="6">
      <calculatedColumnFormula>(Таблица4[[#This Row],[Цена ВТБ]]-B1)/B1</calculatedColumnFormula>
    </tableColumn>
    <tableColumn id="16" xr3:uid="{D192BEB6-4874-C342-AE00-A57EE3AE4FC9}" name="Доходность ЛУКОЙЛ" dataDxfId="5">
      <calculatedColumnFormula>(Таблица4[[#This Row],[Цена ЛУКОЙЛ]]-D1)/D1</calculatedColumnFormula>
    </tableColumn>
    <tableColumn id="17" xr3:uid="{E1A35EE2-7897-9A45-8B4C-EAFB62A5E9C8}" name="Доходность Сбербанка" dataDxfId="4">
      <calculatedColumnFormula>(Таблица4[[#This Row],[Цена Сбербанк]]-F1)/F1</calculatedColumnFormula>
    </tableColumn>
    <tableColumn id="18" xr3:uid="{B52726DE-C932-B847-8BC5-1D806E590B6A}" name="ЛогОбъём Сбербанка" dataDxfId="3">
      <calculatedColumnFormula>LN(Таблица4[[#This Row],[Объём Сбербанк]])</calculatedColumnFormula>
    </tableColumn>
    <tableColumn id="19" xr3:uid="{51BF40E5-EDFB-B946-B7A7-D5C72A1C0A15}" name="ВТБ Min-Max" dataDxfId="2">
      <calculatedColumnFormula>(Таблица4[[#This Row],[Цена ВТБ]]-MIN(Таблица4[Цена ВТБ]))/(MAX(Таблица4[Цена ВТБ])-MIN(Таблица4[Цена ВТБ]))</calculatedColumnFormula>
    </tableColumn>
    <tableColumn id="20" xr3:uid="{DC282996-17E1-144A-9758-58E78F9149ED}" name="ЛУКОЙЛ Min-Max" dataDxfId="1">
      <calculatedColumnFormula>(Таблица4[[#This Row],[Цена ЛУКОЙЛ]]-MIN(Таблица4[Цена ЛУКОЙЛ]))/(MAX(Таблица4[Цена ЛУКОЙЛ])-MIN(Таблица4[Цена ЛУКОЙЛ]))</calculatedColumnFormula>
    </tableColumn>
    <tableColumn id="8" xr3:uid="{896765A0-5E33-4830-B365-0D99DF0A17FD}" name="Сбербанк Min-Max" dataDxfId="0">
      <calculatedColumnFormula>(Таблица4[[#This Row],[Цена Сбербанк]]-MIN(Таблица4[Цена Сбербанк]))/(MAX(Таблица4[Цена Сбербанк])-MIN(Таблица4[Цена Сбербанк]))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A71F-C080-3E44-9A5E-9ED1FF01F618}">
  <dimension ref="A1:F352"/>
  <sheetViews>
    <sheetView workbookViewId="0">
      <selection activeCell="G13" sqref="G13"/>
    </sheetView>
  </sheetViews>
  <sheetFormatPr defaultColWidth="11" defaultRowHeight="15.75" x14ac:dyDescent="0.25"/>
  <cols>
    <col min="1" max="1" width="9.375" bestFit="1" customWidth="1"/>
    <col min="2" max="2" width="6.375" bestFit="1" customWidth="1"/>
    <col min="3" max="3" width="10.125" bestFit="1" customWidth="1"/>
    <col min="4" max="4" width="7.375" bestFit="1" customWidth="1"/>
    <col min="5" max="5" width="9.125" bestFit="1" customWidth="1"/>
    <col min="6" max="6" width="18.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40909</v>
      </c>
      <c r="D2" s="2">
        <v>0</v>
      </c>
      <c r="E2">
        <v>7.0529999999999995E-2</v>
      </c>
      <c r="F2" s="3">
        <v>789977570000</v>
      </c>
    </row>
    <row r="3" spans="1:6" x14ac:dyDescent="0.25">
      <c r="A3" t="s">
        <v>6</v>
      </c>
      <c r="B3" t="s">
        <v>7</v>
      </c>
      <c r="C3" s="1">
        <v>40940</v>
      </c>
      <c r="D3" s="2">
        <v>0</v>
      </c>
      <c r="E3">
        <v>7.2470000000000007E-2</v>
      </c>
      <c r="F3" s="3">
        <v>928510290000</v>
      </c>
    </row>
    <row r="4" spans="1:6" x14ac:dyDescent="0.25">
      <c r="A4" t="s">
        <v>6</v>
      </c>
      <c r="B4" t="s">
        <v>7</v>
      </c>
      <c r="C4" s="1">
        <v>40969</v>
      </c>
      <c r="D4" s="2">
        <v>0</v>
      </c>
      <c r="E4">
        <v>6.6949999999999996E-2</v>
      </c>
      <c r="F4" s="3">
        <v>804708010000</v>
      </c>
    </row>
    <row r="5" spans="1:6" x14ac:dyDescent="0.25">
      <c r="A5" t="s">
        <v>6</v>
      </c>
      <c r="B5" t="s">
        <v>7</v>
      </c>
      <c r="C5" s="1">
        <v>41000</v>
      </c>
      <c r="D5" s="2">
        <v>0</v>
      </c>
      <c r="E5">
        <v>6.3200000000000006E-2</v>
      </c>
      <c r="F5" s="3">
        <v>587166770000</v>
      </c>
    </row>
    <row r="6" spans="1:6" x14ac:dyDescent="0.25">
      <c r="A6" t="s">
        <v>6</v>
      </c>
      <c r="B6" t="s">
        <v>7</v>
      </c>
      <c r="C6" s="1">
        <v>41030</v>
      </c>
      <c r="D6" s="2">
        <v>0</v>
      </c>
      <c r="E6">
        <v>5.3069999999999999E-2</v>
      </c>
      <c r="F6" s="3">
        <v>585666920000</v>
      </c>
    </row>
    <row r="7" spans="1:6" x14ac:dyDescent="0.25">
      <c r="A7" t="s">
        <v>6</v>
      </c>
      <c r="B7" t="s">
        <v>7</v>
      </c>
      <c r="C7" s="1">
        <v>41061</v>
      </c>
      <c r="D7" s="2">
        <v>0</v>
      </c>
      <c r="E7">
        <v>5.7070000000000003E-2</v>
      </c>
      <c r="F7" s="3">
        <v>452081450000</v>
      </c>
    </row>
    <row r="8" spans="1:6" x14ac:dyDescent="0.25">
      <c r="A8" t="s">
        <v>6</v>
      </c>
      <c r="B8" t="s">
        <v>7</v>
      </c>
      <c r="C8" s="1">
        <v>41091</v>
      </c>
      <c r="D8" s="2">
        <v>0</v>
      </c>
      <c r="E8">
        <v>5.3030000000000001E-2</v>
      </c>
      <c r="F8" s="3">
        <v>770074270000</v>
      </c>
    </row>
    <row r="9" spans="1:6" x14ac:dyDescent="0.25">
      <c r="A9" t="s">
        <v>6</v>
      </c>
      <c r="B9" t="s">
        <v>7</v>
      </c>
      <c r="C9" s="1">
        <v>41122</v>
      </c>
      <c r="D9" s="2">
        <v>0</v>
      </c>
      <c r="E9">
        <v>5.3400000000000003E-2</v>
      </c>
      <c r="F9" s="3">
        <v>692575220000</v>
      </c>
    </row>
    <row r="10" spans="1:6" x14ac:dyDescent="0.25">
      <c r="A10" t="s">
        <v>6</v>
      </c>
      <c r="B10" t="s">
        <v>7</v>
      </c>
      <c r="C10" s="1">
        <v>41153</v>
      </c>
      <c r="D10" s="2">
        <v>0</v>
      </c>
      <c r="E10">
        <v>5.3069999999999999E-2</v>
      </c>
      <c r="F10" s="3">
        <v>947562880000</v>
      </c>
    </row>
    <row r="11" spans="1:6" x14ac:dyDescent="0.25">
      <c r="A11" t="s">
        <v>6</v>
      </c>
      <c r="B11" t="s">
        <v>7</v>
      </c>
      <c r="C11" s="1">
        <v>41183</v>
      </c>
      <c r="D11" s="2">
        <v>0</v>
      </c>
      <c r="E11">
        <v>5.45E-2</v>
      </c>
      <c r="F11" s="3">
        <v>687611840000</v>
      </c>
    </row>
    <row r="12" spans="1:6" x14ac:dyDescent="0.25">
      <c r="A12" t="s">
        <v>6</v>
      </c>
      <c r="B12" t="s">
        <v>7</v>
      </c>
      <c r="C12" s="1">
        <v>41214</v>
      </c>
      <c r="D12" s="2">
        <v>0</v>
      </c>
      <c r="E12">
        <v>5.1929999999999997E-2</v>
      </c>
      <c r="F12" s="3">
        <v>566357780000</v>
      </c>
    </row>
    <row r="13" spans="1:6" x14ac:dyDescent="0.25">
      <c r="A13" t="s">
        <v>6</v>
      </c>
      <c r="B13" t="s">
        <v>7</v>
      </c>
      <c r="C13" s="1">
        <v>41244</v>
      </c>
      <c r="D13" s="2">
        <v>0</v>
      </c>
      <c r="E13">
        <v>5.3589999999999999E-2</v>
      </c>
      <c r="F13" s="3">
        <v>423765060000</v>
      </c>
    </row>
    <row r="14" spans="1:6" x14ac:dyDescent="0.25">
      <c r="A14" t="s">
        <v>6</v>
      </c>
      <c r="B14" t="s">
        <v>7</v>
      </c>
      <c r="C14" s="1">
        <v>41275</v>
      </c>
      <c r="D14" s="2">
        <v>0</v>
      </c>
      <c r="E14">
        <v>5.5820000000000002E-2</v>
      </c>
      <c r="F14" s="3">
        <v>620659410000</v>
      </c>
    </row>
    <row r="15" spans="1:6" x14ac:dyDescent="0.25">
      <c r="A15" t="s">
        <v>6</v>
      </c>
      <c r="B15" t="s">
        <v>7</v>
      </c>
      <c r="C15" s="1">
        <v>41306</v>
      </c>
      <c r="D15" s="2">
        <v>0</v>
      </c>
      <c r="E15">
        <v>5.5879999999999999E-2</v>
      </c>
      <c r="F15" s="3">
        <v>956736250000</v>
      </c>
    </row>
    <row r="16" spans="1:6" x14ac:dyDescent="0.25">
      <c r="A16" t="s">
        <v>6</v>
      </c>
      <c r="B16" t="s">
        <v>7</v>
      </c>
      <c r="C16" s="1">
        <v>41334</v>
      </c>
      <c r="D16" s="2">
        <v>0</v>
      </c>
      <c r="E16">
        <v>4.9700000000000001E-2</v>
      </c>
      <c r="F16" s="3">
        <v>684089840000</v>
      </c>
    </row>
    <row r="17" spans="1:6" x14ac:dyDescent="0.25">
      <c r="A17" t="s">
        <v>6</v>
      </c>
      <c r="B17" t="s">
        <v>7</v>
      </c>
      <c r="C17" s="1">
        <v>41365</v>
      </c>
      <c r="D17" s="2">
        <v>0</v>
      </c>
      <c r="E17">
        <v>4.929E-2</v>
      </c>
      <c r="F17" s="3">
        <v>1203587690000</v>
      </c>
    </row>
    <row r="18" spans="1:6" x14ac:dyDescent="0.25">
      <c r="A18" t="s">
        <v>6</v>
      </c>
      <c r="B18" t="s">
        <v>7</v>
      </c>
      <c r="C18" s="1">
        <v>41395</v>
      </c>
      <c r="D18" s="2">
        <v>0</v>
      </c>
      <c r="E18">
        <v>4.5999999999999999E-2</v>
      </c>
      <c r="F18" s="3">
        <v>909928850000</v>
      </c>
    </row>
    <row r="19" spans="1:6" x14ac:dyDescent="0.25">
      <c r="A19" t="s">
        <v>6</v>
      </c>
      <c r="B19" t="s">
        <v>7</v>
      </c>
      <c r="C19" s="1">
        <v>41426</v>
      </c>
      <c r="D19" s="2">
        <v>0</v>
      </c>
      <c r="E19">
        <v>4.7010000000000003E-2</v>
      </c>
      <c r="F19" s="3">
        <v>773944750000</v>
      </c>
    </row>
    <row r="20" spans="1:6" x14ac:dyDescent="0.25">
      <c r="A20" t="s">
        <v>6</v>
      </c>
      <c r="B20" t="s">
        <v>7</v>
      </c>
      <c r="C20" s="1">
        <v>41456</v>
      </c>
      <c r="D20" s="2">
        <v>0</v>
      </c>
      <c r="E20">
        <v>4.6609999999999999E-2</v>
      </c>
      <c r="F20" s="3">
        <v>689989310000</v>
      </c>
    </row>
    <row r="21" spans="1:6" x14ac:dyDescent="0.25">
      <c r="A21" t="s">
        <v>6</v>
      </c>
      <c r="B21" t="s">
        <v>7</v>
      </c>
      <c r="C21" s="1">
        <v>41487</v>
      </c>
      <c r="D21" s="2">
        <v>0</v>
      </c>
      <c r="E21">
        <v>4.4499999999999998E-2</v>
      </c>
      <c r="F21" s="3">
        <v>424102620000</v>
      </c>
    </row>
    <row r="22" spans="1:6" x14ac:dyDescent="0.25">
      <c r="A22" t="s">
        <v>6</v>
      </c>
      <c r="B22" t="s">
        <v>7</v>
      </c>
      <c r="C22" s="1">
        <v>41518</v>
      </c>
      <c r="D22" s="2">
        <v>0</v>
      </c>
      <c r="E22">
        <v>4.267E-2</v>
      </c>
      <c r="F22" s="3">
        <v>770174060000</v>
      </c>
    </row>
    <row r="23" spans="1:6" x14ac:dyDescent="0.25">
      <c r="A23" t="s">
        <v>6</v>
      </c>
      <c r="B23" t="s">
        <v>7</v>
      </c>
      <c r="C23" s="1">
        <v>41548</v>
      </c>
      <c r="D23" s="2">
        <v>0</v>
      </c>
      <c r="E23">
        <v>4.4350000000000001E-2</v>
      </c>
      <c r="F23" s="3">
        <v>1095103330000</v>
      </c>
    </row>
    <row r="24" spans="1:6" x14ac:dyDescent="0.25">
      <c r="A24" t="s">
        <v>6</v>
      </c>
      <c r="B24" t="s">
        <v>7</v>
      </c>
      <c r="C24" s="1">
        <v>41579</v>
      </c>
      <c r="D24" s="2">
        <v>0</v>
      </c>
      <c r="E24">
        <v>4.6280000000000002E-2</v>
      </c>
      <c r="F24" s="3">
        <v>1117892430000</v>
      </c>
    </row>
    <row r="25" spans="1:6" x14ac:dyDescent="0.25">
      <c r="A25" t="s">
        <v>6</v>
      </c>
      <c r="B25" t="s">
        <v>7</v>
      </c>
      <c r="C25" s="1">
        <v>41609</v>
      </c>
      <c r="D25" s="2">
        <v>0</v>
      </c>
      <c r="E25">
        <v>4.9660000000000003E-2</v>
      </c>
      <c r="F25" s="3">
        <v>883378010000</v>
      </c>
    </row>
    <row r="26" spans="1:6" x14ac:dyDescent="0.25">
      <c r="A26" t="s">
        <v>6</v>
      </c>
      <c r="B26" t="s">
        <v>7</v>
      </c>
      <c r="C26" s="1">
        <v>41640</v>
      </c>
      <c r="D26" s="2">
        <v>0</v>
      </c>
      <c r="E26">
        <v>4.5440000000000001E-2</v>
      </c>
      <c r="F26" s="3">
        <v>562228330000</v>
      </c>
    </row>
    <row r="27" spans="1:6" x14ac:dyDescent="0.25">
      <c r="A27" t="s">
        <v>6</v>
      </c>
      <c r="B27" t="s">
        <v>7</v>
      </c>
      <c r="C27" s="1">
        <v>41671</v>
      </c>
      <c r="D27" s="2">
        <v>0</v>
      </c>
      <c r="E27">
        <v>4.2130000000000001E-2</v>
      </c>
      <c r="F27" s="3">
        <v>531533830000</v>
      </c>
    </row>
    <row r="28" spans="1:6" x14ac:dyDescent="0.25">
      <c r="A28" t="s">
        <v>6</v>
      </c>
      <c r="B28" t="s">
        <v>7</v>
      </c>
      <c r="C28" s="1">
        <v>41699</v>
      </c>
      <c r="D28" s="2">
        <v>0</v>
      </c>
      <c r="E28">
        <v>3.9600000000000003E-2</v>
      </c>
      <c r="F28" s="3">
        <v>1718001780000</v>
      </c>
    </row>
    <row r="29" spans="1:6" x14ac:dyDescent="0.25">
      <c r="A29" t="s">
        <v>6</v>
      </c>
      <c r="B29" t="s">
        <v>7</v>
      </c>
      <c r="C29" s="1">
        <v>41730</v>
      </c>
      <c r="D29" s="2">
        <v>0</v>
      </c>
      <c r="E29">
        <v>3.8649999999999997E-2</v>
      </c>
      <c r="F29" s="3">
        <v>1581562680000</v>
      </c>
    </row>
    <row r="30" spans="1:6" x14ac:dyDescent="0.25">
      <c r="A30" t="s">
        <v>6</v>
      </c>
      <c r="B30" t="s">
        <v>7</v>
      </c>
      <c r="C30" s="1">
        <v>41760</v>
      </c>
      <c r="D30" s="2">
        <v>0</v>
      </c>
      <c r="E30">
        <v>4.7899999999999998E-2</v>
      </c>
      <c r="F30" s="3">
        <v>1337467810000</v>
      </c>
    </row>
    <row r="31" spans="1:6" x14ac:dyDescent="0.25">
      <c r="A31" t="s">
        <v>6</v>
      </c>
      <c r="B31" t="s">
        <v>7</v>
      </c>
      <c r="C31" s="1">
        <v>41791</v>
      </c>
      <c r="D31" s="2">
        <v>0</v>
      </c>
      <c r="E31">
        <v>4.1099999999999998E-2</v>
      </c>
      <c r="F31" s="3">
        <v>1219984610000</v>
      </c>
    </row>
    <row r="32" spans="1:6" x14ac:dyDescent="0.25">
      <c r="A32" t="s">
        <v>6</v>
      </c>
      <c r="B32" t="s">
        <v>7</v>
      </c>
      <c r="C32" s="1">
        <v>41821</v>
      </c>
      <c r="D32" s="2">
        <v>0</v>
      </c>
      <c r="E32">
        <v>3.9800000000000002E-2</v>
      </c>
      <c r="F32" s="3">
        <v>1064257460000</v>
      </c>
    </row>
    <row r="33" spans="1:6" x14ac:dyDescent="0.25">
      <c r="A33" t="s">
        <v>6</v>
      </c>
      <c r="B33" t="s">
        <v>7</v>
      </c>
      <c r="C33" s="1">
        <v>41852</v>
      </c>
      <c r="D33" s="2">
        <v>0</v>
      </c>
      <c r="E33">
        <v>3.8399999999999997E-2</v>
      </c>
      <c r="F33" s="3">
        <v>699479420000</v>
      </c>
    </row>
    <row r="34" spans="1:6" x14ac:dyDescent="0.25">
      <c r="A34" t="s">
        <v>6</v>
      </c>
      <c r="B34" t="s">
        <v>7</v>
      </c>
      <c r="C34" s="1">
        <v>41883</v>
      </c>
      <c r="D34" s="2">
        <v>0</v>
      </c>
      <c r="E34">
        <v>3.8039999999999997E-2</v>
      </c>
      <c r="F34" s="3">
        <v>534436210000</v>
      </c>
    </row>
    <row r="35" spans="1:6" x14ac:dyDescent="0.25">
      <c r="A35" t="s">
        <v>6</v>
      </c>
      <c r="B35" t="s">
        <v>7</v>
      </c>
      <c r="C35" s="1">
        <v>41913</v>
      </c>
      <c r="D35" s="2">
        <v>0</v>
      </c>
      <c r="E35">
        <v>3.993E-2</v>
      </c>
      <c r="F35" s="3">
        <v>552675470000</v>
      </c>
    </row>
    <row r="36" spans="1:6" x14ac:dyDescent="0.25">
      <c r="A36" t="s">
        <v>6</v>
      </c>
      <c r="B36" t="s">
        <v>7</v>
      </c>
      <c r="C36" s="1">
        <v>41944</v>
      </c>
      <c r="D36" s="2">
        <v>0</v>
      </c>
      <c r="E36">
        <v>4.6699999999999998E-2</v>
      </c>
      <c r="F36" s="3">
        <v>1215936210000</v>
      </c>
    </row>
    <row r="37" spans="1:6" x14ac:dyDescent="0.25">
      <c r="A37" t="s">
        <v>6</v>
      </c>
      <c r="B37" t="s">
        <v>7</v>
      </c>
      <c r="C37" s="1">
        <v>41974</v>
      </c>
      <c r="D37" s="2">
        <v>0</v>
      </c>
      <c r="E37">
        <v>6.7000000000000004E-2</v>
      </c>
      <c r="F37" s="3">
        <v>1901970000000</v>
      </c>
    </row>
    <row r="38" spans="1:6" x14ac:dyDescent="0.25">
      <c r="A38" t="s">
        <v>6</v>
      </c>
      <c r="B38" t="s">
        <v>7</v>
      </c>
      <c r="C38" s="1">
        <v>42005</v>
      </c>
      <c r="D38" s="2">
        <v>0</v>
      </c>
      <c r="E38">
        <v>6.8940000000000001E-2</v>
      </c>
      <c r="F38" s="3">
        <v>472099150000</v>
      </c>
    </row>
    <row r="39" spans="1:6" x14ac:dyDescent="0.25">
      <c r="A39" t="s">
        <v>6</v>
      </c>
      <c r="B39" t="s">
        <v>7</v>
      </c>
      <c r="C39" s="1">
        <v>42036</v>
      </c>
      <c r="D39" s="2">
        <v>0</v>
      </c>
      <c r="E39">
        <v>6.8000000000000005E-2</v>
      </c>
      <c r="F39" s="3">
        <v>435810560000</v>
      </c>
    </row>
    <row r="40" spans="1:6" x14ac:dyDescent="0.25">
      <c r="A40" t="s">
        <v>6</v>
      </c>
      <c r="B40" t="s">
        <v>7</v>
      </c>
      <c r="C40" s="1">
        <v>42064</v>
      </c>
      <c r="D40" s="2">
        <v>0</v>
      </c>
      <c r="E40">
        <v>0.06</v>
      </c>
      <c r="F40" s="3">
        <v>380858460000</v>
      </c>
    </row>
    <row r="41" spans="1:6" x14ac:dyDescent="0.25">
      <c r="A41" t="s">
        <v>6</v>
      </c>
      <c r="B41" t="s">
        <v>7</v>
      </c>
      <c r="C41" s="1">
        <v>42095</v>
      </c>
      <c r="D41" s="2">
        <v>0</v>
      </c>
      <c r="E41">
        <v>6.5500000000000003E-2</v>
      </c>
      <c r="F41" s="3">
        <v>670781500000</v>
      </c>
    </row>
    <row r="42" spans="1:6" x14ac:dyDescent="0.25">
      <c r="A42" t="s">
        <v>6</v>
      </c>
      <c r="B42" t="s">
        <v>7</v>
      </c>
      <c r="C42" s="1">
        <v>42125</v>
      </c>
      <c r="D42" s="2">
        <v>0</v>
      </c>
      <c r="E42">
        <v>8.0250000000000002E-2</v>
      </c>
      <c r="F42" s="3">
        <v>1045976670000</v>
      </c>
    </row>
    <row r="43" spans="1:6" x14ac:dyDescent="0.25">
      <c r="A43" t="s">
        <v>6</v>
      </c>
      <c r="B43" t="s">
        <v>7</v>
      </c>
      <c r="C43" s="1">
        <v>42156</v>
      </c>
      <c r="D43" s="2">
        <v>0</v>
      </c>
      <c r="E43">
        <v>7.9000000000000001E-2</v>
      </c>
      <c r="F43" s="3">
        <v>757627400000</v>
      </c>
    </row>
    <row r="44" spans="1:6" x14ac:dyDescent="0.25">
      <c r="A44" t="s">
        <v>6</v>
      </c>
      <c r="B44" t="s">
        <v>7</v>
      </c>
      <c r="C44" s="1">
        <v>42186</v>
      </c>
      <c r="D44" s="2">
        <v>0</v>
      </c>
      <c r="E44">
        <v>7.1999999999999995E-2</v>
      </c>
      <c r="F44" s="3">
        <v>355294170000</v>
      </c>
    </row>
    <row r="45" spans="1:6" x14ac:dyDescent="0.25">
      <c r="A45" t="s">
        <v>6</v>
      </c>
      <c r="B45" t="s">
        <v>7</v>
      </c>
      <c r="C45" s="1">
        <v>42217</v>
      </c>
      <c r="D45" s="2">
        <v>0</v>
      </c>
      <c r="E45">
        <v>6.9000000000000006E-2</v>
      </c>
      <c r="F45" s="3">
        <v>297785390000</v>
      </c>
    </row>
    <row r="46" spans="1:6" x14ac:dyDescent="0.25">
      <c r="A46" t="s">
        <v>6</v>
      </c>
      <c r="B46" t="s">
        <v>7</v>
      </c>
      <c r="C46" s="1">
        <v>42248</v>
      </c>
      <c r="D46" s="2">
        <v>0</v>
      </c>
      <c r="E46">
        <v>6.7699999999999996E-2</v>
      </c>
      <c r="F46" s="3">
        <v>288953870000</v>
      </c>
    </row>
    <row r="47" spans="1:6" x14ac:dyDescent="0.25">
      <c r="A47" t="s">
        <v>6</v>
      </c>
      <c r="B47" t="s">
        <v>7</v>
      </c>
      <c r="C47" s="1">
        <v>42278</v>
      </c>
      <c r="D47" s="2">
        <v>0</v>
      </c>
      <c r="E47">
        <v>7.2349999999999998E-2</v>
      </c>
      <c r="F47" s="3">
        <v>406369030000</v>
      </c>
    </row>
    <row r="48" spans="1:6" x14ac:dyDescent="0.25">
      <c r="A48" t="s">
        <v>6</v>
      </c>
      <c r="B48" t="s">
        <v>7</v>
      </c>
      <c r="C48" s="1">
        <v>42309</v>
      </c>
      <c r="D48" s="2">
        <v>0</v>
      </c>
      <c r="E48">
        <v>7.0999999999999994E-2</v>
      </c>
      <c r="F48" s="3">
        <v>293559920000</v>
      </c>
    </row>
    <row r="49" spans="1:6" x14ac:dyDescent="0.25">
      <c r="A49" t="s">
        <v>6</v>
      </c>
      <c r="B49" t="s">
        <v>7</v>
      </c>
      <c r="C49" s="1">
        <v>42339</v>
      </c>
      <c r="D49" s="2">
        <v>0</v>
      </c>
      <c r="E49">
        <v>7.9699999999999993E-2</v>
      </c>
      <c r="F49" s="3">
        <v>349150430000</v>
      </c>
    </row>
    <row r="50" spans="1:6" x14ac:dyDescent="0.25">
      <c r="A50" t="s">
        <v>6</v>
      </c>
      <c r="B50" t="s">
        <v>7</v>
      </c>
      <c r="C50" s="1">
        <v>42370</v>
      </c>
      <c r="D50" s="2">
        <v>0</v>
      </c>
      <c r="E50">
        <v>7.3700000000000002E-2</v>
      </c>
      <c r="F50" s="3">
        <v>393514230000</v>
      </c>
    </row>
    <row r="51" spans="1:6" x14ac:dyDescent="0.25">
      <c r="A51" t="s">
        <v>6</v>
      </c>
      <c r="B51" t="s">
        <v>7</v>
      </c>
      <c r="C51" s="1">
        <v>42401</v>
      </c>
      <c r="D51" s="2">
        <v>0</v>
      </c>
      <c r="E51">
        <v>7.3400000000000007E-2</v>
      </c>
      <c r="F51" s="3">
        <v>284381410000</v>
      </c>
    </row>
    <row r="52" spans="1:6" x14ac:dyDescent="0.25">
      <c r="A52" t="s">
        <v>6</v>
      </c>
      <c r="B52" t="s">
        <v>7</v>
      </c>
      <c r="C52" s="1">
        <v>42430</v>
      </c>
      <c r="D52" s="2">
        <v>0</v>
      </c>
      <c r="E52">
        <v>7.6679999999999998E-2</v>
      </c>
      <c r="F52" s="3">
        <v>303739850000</v>
      </c>
    </row>
    <row r="53" spans="1:6" x14ac:dyDescent="0.25">
      <c r="A53" t="s">
        <v>6</v>
      </c>
      <c r="B53" t="s">
        <v>7</v>
      </c>
      <c r="C53" s="1">
        <v>42461</v>
      </c>
      <c r="D53" s="2">
        <v>0</v>
      </c>
      <c r="E53">
        <v>7.0050000000000001E-2</v>
      </c>
      <c r="F53" s="3">
        <v>351481170000</v>
      </c>
    </row>
    <row r="54" spans="1:6" x14ac:dyDescent="0.25">
      <c r="A54" t="s">
        <v>6</v>
      </c>
      <c r="B54" t="s">
        <v>7</v>
      </c>
      <c r="C54" s="1">
        <v>42491</v>
      </c>
      <c r="D54" s="2">
        <v>0</v>
      </c>
      <c r="E54">
        <v>6.8400000000000002E-2</v>
      </c>
      <c r="F54" s="3">
        <v>274461660000</v>
      </c>
    </row>
    <row r="55" spans="1:6" x14ac:dyDescent="0.25">
      <c r="A55" t="s">
        <v>6</v>
      </c>
      <c r="B55" t="s">
        <v>7</v>
      </c>
      <c r="C55" s="1">
        <v>42522</v>
      </c>
      <c r="D55" s="2">
        <v>0</v>
      </c>
      <c r="E55">
        <v>6.8000000000000005E-2</v>
      </c>
      <c r="F55" s="3">
        <v>282574220000</v>
      </c>
    </row>
    <row r="56" spans="1:6" x14ac:dyDescent="0.25">
      <c r="A56" t="s">
        <v>6</v>
      </c>
      <c r="B56" t="s">
        <v>7</v>
      </c>
      <c r="C56" s="1">
        <v>42552</v>
      </c>
      <c r="D56" s="2">
        <v>0</v>
      </c>
      <c r="E56">
        <v>6.7409999999999998E-2</v>
      </c>
      <c r="F56" s="3">
        <v>152728630000</v>
      </c>
    </row>
    <row r="57" spans="1:6" x14ac:dyDescent="0.25">
      <c r="A57" t="s">
        <v>6</v>
      </c>
      <c r="B57" t="s">
        <v>7</v>
      </c>
      <c r="C57" s="1">
        <v>42583</v>
      </c>
      <c r="D57" s="2">
        <v>0</v>
      </c>
      <c r="E57">
        <v>6.8489999999999995E-2</v>
      </c>
      <c r="F57" s="3">
        <v>225458160000</v>
      </c>
    </row>
    <row r="58" spans="1:6" x14ac:dyDescent="0.25">
      <c r="A58" t="s">
        <v>6</v>
      </c>
      <c r="B58" t="s">
        <v>7</v>
      </c>
      <c r="C58" s="1">
        <v>42614</v>
      </c>
      <c r="D58" s="2">
        <v>0</v>
      </c>
      <c r="E58">
        <v>7.2099999999999997E-2</v>
      </c>
      <c r="F58" s="3">
        <v>360228510000</v>
      </c>
    </row>
    <row r="59" spans="1:6" x14ac:dyDescent="0.25">
      <c r="A59" t="s">
        <v>6</v>
      </c>
      <c r="B59" t="s">
        <v>7</v>
      </c>
      <c r="C59" s="1">
        <v>42644</v>
      </c>
      <c r="D59" s="2">
        <v>0</v>
      </c>
      <c r="E59">
        <v>6.7750000000000005E-2</v>
      </c>
      <c r="F59" s="3">
        <v>159481010000</v>
      </c>
    </row>
    <row r="60" spans="1:6" x14ac:dyDescent="0.25">
      <c r="A60" t="s">
        <v>6</v>
      </c>
      <c r="B60" t="s">
        <v>7</v>
      </c>
      <c r="C60" s="1">
        <v>42675</v>
      </c>
      <c r="D60" s="2">
        <v>0</v>
      </c>
      <c r="E60">
        <v>6.9400000000000003E-2</v>
      </c>
      <c r="F60" s="3">
        <v>234598360000</v>
      </c>
    </row>
    <row r="61" spans="1:6" x14ac:dyDescent="0.25">
      <c r="A61" t="s">
        <v>6</v>
      </c>
      <c r="B61" t="s">
        <v>7</v>
      </c>
      <c r="C61" s="1">
        <v>42705</v>
      </c>
      <c r="D61" s="2">
        <v>0</v>
      </c>
      <c r="E61">
        <v>7.3999999999999996E-2</v>
      </c>
      <c r="F61" s="3">
        <v>553056090000</v>
      </c>
    </row>
    <row r="62" spans="1:6" x14ac:dyDescent="0.25">
      <c r="A62" t="s">
        <v>6</v>
      </c>
      <c r="B62" t="s">
        <v>7</v>
      </c>
      <c r="C62" s="1">
        <v>42736</v>
      </c>
      <c r="D62" s="2">
        <v>0</v>
      </c>
      <c r="E62">
        <v>6.8970000000000004E-2</v>
      </c>
      <c r="F62" s="3">
        <v>300093660000</v>
      </c>
    </row>
    <row r="63" spans="1:6" x14ac:dyDescent="0.25">
      <c r="A63" t="s">
        <v>6</v>
      </c>
      <c r="B63" t="s">
        <v>7</v>
      </c>
      <c r="C63" s="1">
        <v>42767</v>
      </c>
      <c r="D63" s="2">
        <v>0</v>
      </c>
      <c r="E63">
        <v>6.608E-2</v>
      </c>
      <c r="F63" s="3">
        <v>136916720000</v>
      </c>
    </row>
    <row r="64" spans="1:6" x14ac:dyDescent="0.25">
      <c r="A64" t="s">
        <v>6</v>
      </c>
      <c r="B64" t="s">
        <v>7</v>
      </c>
      <c r="C64" s="1">
        <v>42795</v>
      </c>
      <c r="D64" s="2">
        <v>0</v>
      </c>
      <c r="E64">
        <v>6.6250000000000003E-2</v>
      </c>
      <c r="F64" s="3">
        <v>266410390000</v>
      </c>
    </row>
    <row r="65" spans="1:6" x14ac:dyDescent="0.25">
      <c r="A65" t="s">
        <v>6</v>
      </c>
      <c r="B65" t="s">
        <v>7</v>
      </c>
      <c r="C65" s="1">
        <v>42826</v>
      </c>
      <c r="D65" s="2">
        <v>0</v>
      </c>
      <c r="E65">
        <v>6.6710000000000005E-2</v>
      </c>
      <c r="F65" s="3">
        <v>207910220000</v>
      </c>
    </row>
    <row r="66" spans="1:6" x14ac:dyDescent="0.25">
      <c r="A66" t="s">
        <v>6</v>
      </c>
      <c r="B66" t="s">
        <v>7</v>
      </c>
      <c r="C66" s="1">
        <v>42856</v>
      </c>
      <c r="D66" s="2">
        <v>0</v>
      </c>
      <c r="E66">
        <v>6.615E-2</v>
      </c>
      <c r="F66" s="3">
        <v>168505230000</v>
      </c>
    </row>
    <row r="67" spans="1:6" x14ac:dyDescent="0.25">
      <c r="A67" t="s">
        <v>6</v>
      </c>
      <c r="B67" t="s">
        <v>7</v>
      </c>
      <c r="C67" s="1">
        <v>42887</v>
      </c>
      <c r="D67" s="2">
        <v>0</v>
      </c>
      <c r="E67">
        <v>6.4000000000000001E-2</v>
      </c>
      <c r="F67" s="3">
        <v>252186300000</v>
      </c>
    </row>
    <row r="68" spans="1:6" x14ac:dyDescent="0.25">
      <c r="A68" t="s">
        <v>6</v>
      </c>
      <c r="B68" t="s">
        <v>7</v>
      </c>
      <c r="C68" s="1">
        <v>42917</v>
      </c>
      <c r="D68" s="2">
        <v>0</v>
      </c>
      <c r="E68">
        <v>5.969E-2</v>
      </c>
      <c r="F68" s="3">
        <v>179099730000</v>
      </c>
    </row>
    <row r="69" spans="1:6" x14ac:dyDescent="0.25">
      <c r="A69" t="s">
        <v>6</v>
      </c>
      <c r="B69" t="s">
        <v>7</v>
      </c>
      <c r="C69" s="1">
        <v>42948</v>
      </c>
      <c r="D69" s="2">
        <v>0</v>
      </c>
      <c r="E69">
        <v>6.4560000000000006E-2</v>
      </c>
      <c r="F69" s="3">
        <v>204739850000</v>
      </c>
    </row>
    <row r="70" spans="1:6" x14ac:dyDescent="0.25">
      <c r="A70" t="s">
        <v>6</v>
      </c>
      <c r="B70" t="s">
        <v>7</v>
      </c>
      <c r="C70" s="1">
        <v>42979</v>
      </c>
      <c r="D70" s="2">
        <v>0</v>
      </c>
      <c r="E70">
        <v>6.1589999999999999E-2</v>
      </c>
      <c r="F70" s="3">
        <v>293417410000</v>
      </c>
    </row>
    <row r="71" spans="1:6" x14ac:dyDescent="0.25">
      <c r="A71" t="s">
        <v>6</v>
      </c>
      <c r="B71" t="s">
        <v>7</v>
      </c>
      <c r="C71" s="1">
        <v>43009</v>
      </c>
      <c r="D71" s="2">
        <v>0</v>
      </c>
      <c r="E71">
        <v>0.06</v>
      </c>
      <c r="F71" s="3">
        <v>165599290000</v>
      </c>
    </row>
    <row r="72" spans="1:6" x14ac:dyDescent="0.25">
      <c r="A72" t="s">
        <v>6</v>
      </c>
      <c r="B72" t="s">
        <v>7</v>
      </c>
      <c r="C72" s="1">
        <v>43040</v>
      </c>
      <c r="D72" s="2">
        <v>0</v>
      </c>
      <c r="E72">
        <v>5.0779999999999999E-2</v>
      </c>
      <c r="F72" s="3">
        <v>433842240000</v>
      </c>
    </row>
    <row r="73" spans="1:6" x14ac:dyDescent="0.25">
      <c r="A73" t="s">
        <v>6</v>
      </c>
      <c r="B73" t="s">
        <v>7</v>
      </c>
      <c r="C73" s="1">
        <v>43070</v>
      </c>
      <c r="D73" s="2">
        <v>0</v>
      </c>
      <c r="E73">
        <v>4.7320000000000001E-2</v>
      </c>
      <c r="F73" s="3">
        <v>419332310000</v>
      </c>
    </row>
    <row r="74" spans="1:6" x14ac:dyDescent="0.25">
      <c r="A74" t="s">
        <v>6</v>
      </c>
      <c r="B74" t="s">
        <v>7</v>
      </c>
      <c r="C74" s="1">
        <v>43101</v>
      </c>
      <c r="D74" s="2">
        <v>0</v>
      </c>
      <c r="E74">
        <v>4.9399999999999999E-2</v>
      </c>
      <c r="F74" s="3">
        <v>352127560000</v>
      </c>
    </row>
    <row r="75" spans="1:6" x14ac:dyDescent="0.25">
      <c r="A75" t="s">
        <v>6</v>
      </c>
      <c r="B75" t="s">
        <v>7</v>
      </c>
      <c r="C75" s="1">
        <v>43132</v>
      </c>
      <c r="D75" s="2">
        <v>0</v>
      </c>
      <c r="E75">
        <v>5.2760000000000001E-2</v>
      </c>
      <c r="F75" s="3">
        <v>578729040000</v>
      </c>
    </row>
    <row r="76" spans="1:6" x14ac:dyDescent="0.25">
      <c r="A76" t="s">
        <v>6</v>
      </c>
      <c r="B76" t="s">
        <v>7</v>
      </c>
      <c r="C76" s="1">
        <v>43160</v>
      </c>
      <c r="D76" s="2">
        <v>0</v>
      </c>
      <c r="E76">
        <v>5.1659999999999998E-2</v>
      </c>
      <c r="F76" s="3">
        <v>530212820000</v>
      </c>
    </row>
    <row r="77" spans="1:6" x14ac:dyDescent="0.25">
      <c r="A77" t="s">
        <v>6</v>
      </c>
      <c r="B77" t="s">
        <v>7</v>
      </c>
      <c r="C77" s="1">
        <v>43191</v>
      </c>
      <c r="D77" s="2">
        <v>0</v>
      </c>
      <c r="E77">
        <v>5.3969999999999997E-2</v>
      </c>
      <c r="F77" s="3">
        <v>754922430000</v>
      </c>
    </row>
    <row r="78" spans="1:6" x14ac:dyDescent="0.25">
      <c r="A78" t="s">
        <v>6</v>
      </c>
      <c r="B78" t="s">
        <v>7</v>
      </c>
      <c r="C78" s="1">
        <v>43221</v>
      </c>
      <c r="D78" s="2">
        <v>0</v>
      </c>
      <c r="E78">
        <v>4.9889999999999997E-2</v>
      </c>
      <c r="F78" s="3">
        <v>502179250000</v>
      </c>
    </row>
    <row r="79" spans="1:6" x14ac:dyDescent="0.25">
      <c r="A79" t="s">
        <v>6</v>
      </c>
      <c r="B79" t="s">
        <v>7</v>
      </c>
      <c r="C79" s="1">
        <v>43252</v>
      </c>
      <c r="D79" s="2">
        <v>0</v>
      </c>
      <c r="E79">
        <v>4.8009999999999997E-2</v>
      </c>
      <c r="F79" s="3">
        <v>543856810000</v>
      </c>
    </row>
    <row r="80" spans="1:6" x14ac:dyDescent="0.25">
      <c r="A80" t="s">
        <v>6</v>
      </c>
      <c r="B80" t="s">
        <v>7</v>
      </c>
      <c r="C80" s="1">
        <v>43282</v>
      </c>
      <c r="D80" s="2">
        <v>0</v>
      </c>
      <c r="E80">
        <v>4.8280000000000003E-2</v>
      </c>
      <c r="F80" s="3">
        <v>299820580000</v>
      </c>
    </row>
    <row r="81" spans="1:6" x14ac:dyDescent="0.25">
      <c r="A81" t="s">
        <v>6</v>
      </c>
      <c r="B81" t="s">
        <v>7</v>
      </c>
      <c r="C81" s="1">
        <v>43313</v>
      </c>
      <c r="D81" s="2">
        <v>0</v>
      </c>
      <c r="E81">
        <v>4.1399999999999999E-2</v>
      </c>
      <c r="F81" s="3">
        <v>405720540000</v>
      </c>
    </row>
    <row r="82" spans="1:6" x14ac:dyDescent="0.25">
      <c r="A82" t="s">
        <v>6</v>
      </c>
      <c r="B82" t="s">
        <v>7</v>
      </c>
      <c r="C82" s="1">
        <v>43344</v>
      </c>
      <c r="D82" s="2">
        <v>0</v>
      </c>
      <c r="E82">
        <v>4.0759999999999998E-2</v>
      </c>
      <c r="F82" s="3">
        <v>392395190000</v>
      </c>
    </row>
    <row r="83" spans="1:6" x14ac:dyDescent="0.25">
      <c r="A83" t="s">
        <v>6</v>
      </c>
      <c r="B83" t="s">
        <v>7</v>
      </c>
      <c r="C83" s="1">
        <v>43374</v>
      </c>
      <c r="D83" s="2">
        <v>0</v>
      </c>
      <c r="E83">
        <v>3.6580000000000001E-2</v>
      </c>
      <c r="F83" s="3">
        <v>437464790000</v>
      </c>
    </row>
    <row r="84" spans="1:6" x14ac:dyDescent="0.25">
      <c r="A84" t="s">
        <v>6</v>
      </c>
      <c r="B84" t="s">
        <v>7</v>
      </c>
      <c r="C84" s="1">
        <v>43405</v>
      </c>
      <c r="D84" s="2">
        <v>0</v>
      </c>
      <c r="E84">
        <v>3.73E-2</v>
      </c>
      <c r="F84" s="3">
        <v>459010120000</v>
      </c>
    </row>
    <row r="85" spans="1:6" x14ac:dyDescent="0.25">
      <c r="A85" t="s">
        <v>6</v>
      </c>
      <c r="B85" t="s">
        <v>7</v>
      </c>
      <c r="C85" s="1">
        <v>43435</v>
      </c>
      <c r="D85" s="2">
        <v>0</v>
      </c>
      <c r="E85">
        <v>3.3849999999999998E-2</v>
      </c>
      <c r="F85" s="3">
        <v>337608430000</v>
      </c>
    </row>
    <row r="86" spans="1:6" x14ac:dyDescent="0.25">
      <c r="A86" t="s">
        <v>6</v>
      </c>
      <c r="B86" t="s">
        <v>7</v>
      </c>
      <c r="C86" s="1">
        <v>43466</v>
      </c>
      <c r="D86" s="2">
        <v>0</v>
      </c>
      <c r="E86">
        <v>3.7769999999999998E-2</v>
      </c>
      <c r="F86" s="3">
        <v>322917130000</v>
      </c>
    </row>
    <row r="87" spans="1:6" x14ac:dyDescent="0.25">
      <c r="A87" t="s">
        <v>6</v>
      </c>
      <c r="B87" t="s">
        <v>7</v>
      </c>
      <c r="C87" s="1">
        <v>43497</v>
      </c>
      <c r="D87" s="2">
        <v>0</v>
      </c>
      <c r="E87">
        <v>3.5900000000000001E-2</v>
      </c>
      <c r="F87" s="3">
        <v>286689820000</v>
      </c>
    </row>
    <row r="88" spans="1:6" x14ac:dyDescent="0.25">
      <c r="A88" t="s">
        <v>6</v>
      </c>
      <c r="B88" t="s">
        <v>7</v>
      </c>
      <c r="C88" s="1">
        <v>43525</v>
      </c>
      <c r="D88" s="2">
        <v>0</v>
      </c>
      <c r="E88">
        <v>3.5645000000000003E-2</v>
      </c>
      <c r="F88" s="3">
        <v>300233110000</v>
      </c>
    </row>
    <row r="89" spans="1:6" x14ac:dyDescent="0.25">
      <c r="A89" t="s">
        <v>6</v>
      </c>
      <c r="B89" t="s">
        <v>7</v>
      </c>
      <c r="C89" s="1">
        <v>43556</v>
      </c>
      <c r="D89" s="2">
        <v>0</v>
      </c>
      <c r="E89">
        <v>3.5499999999999997E-2</v>
      </c>
      <c r="F89" s="3">
        <v>338645330000</v>
      </c>
    </row>
    <row r="90" spans="1:6" x14ac:dyDescent="0.25">
      <c r="A90" t="s">
        <v>6</v>
      </c>
      <c r="B90" t="s">
        <v>7</v>
      </c>
      <c r="C90" s="1">
        <v>43586</v>
      </c>
      <c r="D90" s="2">
        <v>0</v>
      </c>
      <c r="E90">
        <v>3.6705000000000002E-2</v>
      </c>
      <c r="F90" s="3">
        <v>504487530000</v>
      </c>
    </row>
    <row r="91" spans="1:6" x14ac:dyDescent="0.25">
      <c r="A91" t="s">
        <v>6</v>
      </c>
      <c r="B91" t="s">
        <v>7</v>
      </c>
      <c r="C91" s="1">
        <v>43617</v>
      </c>
      <c r="D91" s="2">
        <v>0</v>
      </c>
      <c r="E91">
        <v>3.9879999999999999E-2</v>
      </c>
      <c r="F91" s="3">
        <v>552706610000</v>
      </c>
    </row>
    <row r="92" spans="1:6" x14ac:dyDescent="0.25">
      <c r="A92" t="s">
        <v>6</v>
      </c>
      <c r="B92" t="s">
        <v>7</v>
      </c>
      <c r="C92" s="1">
        <v>43647</v>
      </c>
      <c r="D92" s="2">
        <v>0</v>
      </c>
      <c r="E92">
        <v>4.2500000000000003E-2</v>
      </c>
      <c r="F92" s="3">
        <v>878966510000</v>
      </c>
    </row>
    <row r="93" spans="1:6" x14ac:dyDescent="0.25">
      <c r="A93" t="s">
        <v>6</v>
      </c>
      <c r="B93" t="s">
        <v>7</v>
      </c>
      <c r="C93" s="1">
        <v>43678</v>
      </c>
      <c r="D93" s="2">
        <v>0</v>
      </c>
      <c r="E93">
        <v>3.8679999999999999E-2</v>
      </c>
      <c r="F93" s="3">
        <v>588826140000</v>
      </c>
    </row>
    <row r="94" spans="1:6" x14ac:dyDescent="0.25">
      <c r="A94" t="s">
        <v>6</v>
      </c>
      <c r="B94" t="s">
        <v>7</v>
      </c>
      <c r="C94" s="1">
        <v>43709</v>
      </c>
      <c r="D94" s="2">
        <v>0</v>
      </c>
      <c r="E94">
        <v>4.2595000000000001E-2</v>
      </c>
      <c r="F94" s="3">
        <v>810694080000</v>
      </c>
    </row>
    <row r="95" spans="1:6" x14ac:dyDescent="0.25">
      <c r="A95" t="s">
        <v>6</v>
      </c>
      <c r="B95" t="s">
        <v>7</v>
      </c>
      <c r="C95" s="1">
        <v>43739</v>
      </c>
      <c r="D95" s="2">
        <v>0</v>
      </c>
      <c r="E95">
        <v>4.3090000000000003E-2</v>
      </c>
      <c r="F95" s="3">
        <v>561078690000</v>
      </c>
    </row>
    <row r="96" spans="1:6" x14ac:dyDescent="0.25">
      <c r="A96" t="s">
        <v>6</v>
      </c>
      <c r="B96" t="s">
        <v>7</v>
      </c>
      <c r="C96" s="1">
        <v>43770</v>
      </c>
      <c r="D96" s="2">
        <v>0</v>
      </c>
      <c r="E96">
        <v>4.5330000000000002E-2</v>
      </c>
      <c r="F96" s="3">
        <v>790972300000</v>
      </c>
    </row>
    <row r="97" spans="1:6" x14ac:dyDescent="0.25">
      <c r="A97" t="s">
        <v>6</v>
      </c>
      <c r="B97" t="s">
        <v>7</v>
      </c>
      <c r="C97" s="1">
        <v>43800</v>
      </c>
      <c r="D97" s="2">
        <v>0</v>
      </c>
      <c r="E97">
        <v>4.5900000000000003E-2</v>
      </c>
      <c r="F97" s="3">
        <v>399669980000</v>
      </c>
    </row>
    <row r="98" spans="1:6" x14ac:dyDescent="0.25">
      <c r="A98" t="s">
        <v>6</v>
      </c>
      <c r="B98" t="s">
        <v>7</v>
      </c>
      <c r="C98" s="1">
        <v>43831</v>
      </c>
      <c r="D98" s="2">
        <v>0</v>
      </c>
      <c r="E98">
        <v>4.6399999999999997E-2</v>
      </c>
      <c r="F98" s="3">
        <v>799598550000</v>
      </c>
    </row>
    <row r="99" spans="1:6" x14ac:dyDescent="0.25">
      <c r="A99" t="s">
        <v>6</v>
      </c>
      <c r="B99" t="s">
        <v>7</v>
      </c>
      <c r="C99" s="1">
        <v>43862</v>
      </c>
      <c r="D99" s="2">
        <v>0</v>
      </c>
      <c r="E99">
        <v>4.333E-2</v>
      </c>
      <c r="F99" s="3">
        <v>598942560000</v>
      </c>
    </row>
    <row r="100" spans="1:6" x14ac:dyDescent="0.25">
      <c r="A100" t="s">
        <v>6</v>
      </c>
      <c r="B100" t="s">
        <v>7</v>
      </c>
      <c r="C100" s="1">
        <v>43891</v>
      </c>
      <c r="D100" s="2">
        <v>0</v>
      </c>
      <c r="E100">
        <v>3.2599999999999997E-2</v>
      </c>
      <c r="F100" s="3">
        <v>1740129320000</v>
      </c>
    </row>
    <row r="101" spans="1:6" x14ac:dyDescent="0.25">
      <c r="A101" t="s">
        <v>6</v>
      </c>
      <c r="B101" t="s">
        <v>7</v>
      </c>
      <c r="C101" s="1">
        <v>43922</v>
      </c>
      <c r="D101" s="2">
        <v>0</v>
      </c>
      <c r="E101">
        <v>3.49E-2</v>
      </c>
      <c r="F101" s="3">
        <v>1423841900000</v>
      </c>
    </row>
    <row r="102" spans="1:6" x14ac:dyDescent="0.25">
      <c r="A102" t="s">
        <v>6</v>
      </c>
      <c r="B102" t="s">
        <v>7</v>
      </c>
      <c r="C102" s="1">
        <v>43952</v>
      </c>
      <c r="D102" s="2">
        <v>0</v>
      </c>
      <c r="E102">
        <v>3.6310000000000002E-2</v>
      </c>
      <c r="F102" s="3">
        <v>553192080000</v>
      </c>
    </row>
    <row r="103" spans="1:6" x14ac:dyDescent="0.25">
      <c r="A103" t="s">
        <v>6</v>
      </c>
      <c r="B103" t="s">
        <v>7</v>
      </c>
      <c r="C103" s="1">
        <v>43983</v>
      </c>
      <c r="D103" s="2">
        <v>0</v>
      </c>
      <c r="E103">
        <v>3.5049999999999998E-2</v>
      </c>
      <c r="F103" s="3">
        <v>644559090000</v>
      </c>
    </row>
    <row r="104" spans="1:6" x14ac:dyDescent="0.25">
      <c r="A104" t="s">
        <v>6</v>
      </c>
      <c r="B104" t="s">
        <v>7</v>
      </c>
      <c r="C104" s="1">
        <v>44013</v>
      </c>
      <c r="D104" s="2">
        <v>0</v>
      </c>
      <c r="E104">
        <v>3.8754999999999998E-2</v>
      </c>
      <c r="F104" s="3">
        <v>873603110000</v>
      </c>
    </row>
    <row r="105" spans="1:6" x14ac:dyDescent="0.25">
      <c r="A105" t="s">
        <v>6</v>
      </c>
      <c r="B105" t="s">
        <v>7</v>
      </c>
      <c r="C105" s="1">
        <v>44044</v>
      </c>
      <c r="D105" s="2">
        <v>0</v>
      </c>
      <c r="E105">
        <v>3.5374999999999997E-2</v>
      </c>
      <c r="F105" s="3">
        <v>995682450000</v>
      </c>
    </row>
    <row r="106" spans="1:6" x14ac:dyDescent="0.25">
      <c r="A106" t="s">
        <v>6</v>
      </c>
      <c r="B106" t="s">
        <v>7</v>
      </c>
      <c r="C106" s="1">
        <v>44075</v>
      </c>
      <c r="D106" s="2">
        <v>0</v>
      </c>
      <c r="E106">
        <v>3.4474999999999999E-2</v>
      </c>
      <c r="F106" s="3">
        <v>553064200000</v>
      </c>
    </row>
    <row r="107" spans="1:6" x14ac:dyDescent="0.25">
      <c r="A107" t="s">
        <v>6</v>
      </c>
      <c r="B107" t="s">
        <v>7</v>
      </c>
      <c r="C107" s="1">
        <v>44105</v>
      </c>
      <c r="D107" s="2">
        <v>0</v>
      </c>
      <c r="E107">
        <v>3.2665E-2</v>
      </c>
      <c r="F107" s="3">
        <v>683954130000</v>
      </c>
    </row>
    <row r="108" spans="1:6" x14ac:dyDescent="0.25">
      <c r="A108" t="s">
        <v>6</v>
      </c>
      <c r="B108" t="s">
        <v>7</v>
      </c>
      <c r="C108" s="1">
        <v>44136</v>
      </c>
      <c r="D108" s="2">
        <v>0</v>
      </c>
      <c r="E108">
        <v>3.721E-2</v>
      </c>
      <c r="F108" s="3">
        <v>1099772830000</v>
      </c>
    </row>
    <row r="109" spans="1:6" x14ac:dyDescent="0.25">
      <c r="A109" t="s">
        <v>6</v>
      </c>
      <c r="B109" t="s">
        <v>7</v>
      </c>
      <c r="C109" s="1">
        <v>44166</v>
      </c>
      <c r="D109" s="2">
        <v>0</v>
      </c>
      <c r="E109">
        <v>3.7894999999999998E-2</v>
      </c>
      <c r="F109" s="3">
        <v>762319720000</v>
      </c>
    </row>
    <row r="110" spans="1:6" x14ac:dyDescent="0.25">
      <c r="A110" t="s">
        <v>6</v>
      </c>
      <c r="B110" t="s">
        <v>7</v>
      </c>
      <c r="C110" s="1">
        <v>44197</v>
      </c>
      <c r="D110" s="2">
        <v>0</v>
      </c>
      <c r="E110">
        <v>3.6635000000000001E-2</v>
      </c>
      <c r="F110" s="3">
        <v>670762820000</v>
      </c>
    </row>
    <row r="111" spans="1:6" x14ac:dyDescent="0.25">
      <c r="A111" t="s">
        <v>6</v>
      </c>
      <c r="B111" t="s">
        <v>7</v>
      </c>
      <c r="C111" s="1">
        <v>44228</v>
      </c>
      <c r="D111" s="2">
        <v>0</v>
      </c>
      <c r="E111">
        <v>3.7074999999999997E-2</v>
      </c>
      <c r="F111" s="3">
        <v>421214940000</v>
      </c>
    </row>
    <row r="112" spans="1:6" x14ac:dyDescent="0.25">
      <c r="A112" t="s">
        <v>6</v>
      </c>
      <c r="B112" t="s">
        <v>7</v>
      </c>
      <c r="C112" s="1">
        <v>44256</v>
      </c>
      <c r="D112" s="2">
        <v>0</v>
      </c>
      <c r="E112">
        <v>4.2715000000000003E-2</v>
      </c>
      <c r="F112" s="3">
        <v>681681080000</v>
      </c>
    </row>
    <row r="113" spans="1:6" x14ac:dyDescent="0.25">
      <c r="A113" t="s">
        <v>6</v>
      </c>
      <c r="B113" t="s">
        <v>7</v>
      </c>
      <c r="C113" s="1">
        <v>44287</v>
      </c>
      <c r="D113" s="2">
        <v>0</v>
      </c>
      <c r="E113">
        <v>5.16E-2</v>
      </c>
      <c r="F113" s="3">
        <v>1582996530000</v>
      </c>
    </row>
    <row r="114" spans="1:6" x14ac:dyDescent="0.25">
      <c r="A114" t="s">
        <v>6</v>
      </c>
      <c r="B114" t="s">
        <v>7</v>
      </c>
      <c r="C114" s="1">
        <v>44317</v>
      </c>
      <c r="D114" s="2">
        <v>0</v>
      </c>
      <c r="E114">
        <v>4.8750000000000002E-2</v>
      </c>
      <c r="F114" s="3">
        <v>2137070670000</v>
      </c>
    </row>
    <row r="115" spans="1:6" x14ac:dyDescent="0.25">
      <c r="A115" t="s">
        <v>6</v>
      </c>
      <c r="B115" t="s">
        <v>7</v>
      </c>
      <c r="C115" s="1">
        <v>44348</v>
      </c>
      <c r="D115" s="2">
        <v>0</v>
      </c>
      <c r="E115">
        <v>4.8474999999999997E-2</v>
      </c>
      <c r="F115" s="3">
        <v>1265390080000</v>
      </c>
    </row>
    <row r="116" spans="1:6" x14ac:dyDescent="0.25">
      <c r="A116" t="s">
        <v>6</v>
      </c>
      <c r="B116" t="s">
        <v>7</v>
      </c>
      <c r="C116" s="1">
        <v>44378</v>
      </c>
      <c r="D116" s="2">
        <v>0</v>
      </c>
      <c r="E116">
        <v>4.8460000000000003E-2</v>
      </c>
      <c r="F116" s="3">
        <v>955623030000</v>
      </c>
    </row>
    <row r="117" spans="1:6" x14ac:dyDescent="0.25">
      <c r="A117" t="s">
        <v>6</v>
      </c>
      <c r="B117" t="s">
        <v>7</v>
      </c>
      <c r="C117" s="1">
        <v>44409</v>
      </c>
      <c r="D117" s="2">
        <v>0</v>
      </c>
      <c r="E117">
        <v>5.2690000000000001E-2</v>
      </c>
      <c r="F117" s="3">
        <v>979539530000</v>
      </c>
    </row>
    <row r="118" spans="1:6" x14ac:dyDescent="0.25">
      <c r="A118" t="s">
        <v>6</v>
      </c>
      <c r="B118" t="s">
        <v>7</v>
      </c>
      <c r="C118" s="1">
        <v>44440</v>
      </c>
      <c r="D118" s="2">
        <v>0</v>
      </c>
      <c r="E118">
        <v>5.2400000000000002E-2</v>
      </c>
      <c r="F118" s="3">
        <v>119832080000</v>
      </c>
    </row>
    <row r="119" spans="1:6" x14ac:dyDescent="0.25">
      <c r="A119" t="s">
        <v>8</v>
      </c>
      <c r="B119" t="s">
        <v>7</v>
      </c>
      <c r="C119" s="1">
        <v>40909</v>
      </c>
      <c r="D119" s="2">
        <v>0</v>
      </c>
      <c r="E119">
        <v>1766.3</v>
      </c>
      <c r="F119" s="3">
        <v>28875333</v>
      </c>
    </row>
    <row r="120" spans="1:6" x14ac:dyDescent="0.25">
      <c r="A120" t="s">
        <v>8</v>
      </c>
      <c r="B120" t="s">
        <v>7</v>
      </c>
      <c r="C120" s="1">
        <v>40940</v>
      </c>
      <c r="D120" s="2">
        <v>0</v>
      </c>
      <c r="E120">
        <v>1875.1</v>
      </c>
      <c r="F120" s="3">
        <v>36958369</v>
      </c>
    </row>
    <row r="121" spans="1:6" x14ac:dyDescent="0.25">
      <c r="A121" t="s">
        <v>8</v>
      </c>
      <c r="B121" t="s">
        <v>7</v>
      </c>
      <c r="C121" s="1">
        <v>40969</v>
      </c>
      <c r="D121" s="2">
        <v>0</v>
      </c>
      <c r="E121">
        <v>1781.4</v>
      </c>
      <c r="F121" s="3">
        <v>43264062</v>
      </c>
    </row>
    <row r="122" spans="1:6" x14ac:dyDescent="0.25">
      <c r="A122" t="s">
        <v>8</v>
      </c>
      <c r="B122" t="s">
        <v>7</v>
      </c>
      <c r="C122" s="1">
        <v>41000</v>
      </c>
      <c r="D122" s="2">
        <v>0</v>
      </c>
      <c r="E122">
        <v>1794.3</v>
      </c>
      <c r="F122" s="3">
        <v>39285208</v>
      </c>
    </row>
    <row r="123" spans="1:6" x14ac:dyDescent="0.25">
      <c r="A123" t="s">
        <v>8</v>
      </c>
      <c r="B123" t="s">
        <v>7</v>
      </c>
      <c r="C123" s="1">
        <v>41030</v>
      </c>
      <c r="D123" s="2">
        <v>0</v>
      </c>
      <c r="E123">
        <v>1720</v>
      </c>
      <c r="F123" s="3">
        <v>38111117</v>
      </c>
    </row>
    <row r="124" spans="1:6" x14ac:dyDescent="0.25">
      <c r="A124" t="s">
        <v>8</v>
      </c>
      <c r="B124" t="s">
        <v>7</v>
      </c>
      <c r="C124" s="1">
        <v>41061</v>
      </c>
      <c r="D124" s="2">
        <v>0</v>
      </c>
      <c r="E124">
        <v>1801.7</v>
      </c>
      <c r="F124" s="3">
        <v>38674645</v>
      </c>
    </row>
    <row r="125" spans="1:6" x14ac:dyDescent="0.25">
      <c r="A125" t="s">
        <v>8</v>
      </c>
      <c r="B125" t="s">
        <v>7</v>
      </c>
      <c r="C125" s="1">
        <v>41091</v>
      </c>
      <c r="D125" s="2">
        <v>0</v>
      </c>
      <c r="E125">
        <v>1828</v>
      </c>
      <c r="F125" s="3">
        <v>29895899</v>
      </c>
    </row>
    <row r="126" spans="1:6" x14ac:dyDescent="0.25">
      <c r="A126" t="s">
        <v>8</v>
      </c>
      <c r="B126" t="s">
        <v>7</v>
      </c>
      <c r="C126" s="1">
        <v>41122</v>
      </c>
      <c r="D126" s="2">
        <v>0</v>
      </c>
      <c r="E126">
        <v>1837.4</v>
      </c>
      <c r="F126" s="3">
        <v>27984894</v>
      </c>
    </row>
    <row r="127" spans="1:6" x14ac:dyDescent="0.25">
      <c r="A127" t="s">
        <v>8</v>
      </c>
      <c r="B127" t="s">
        <v>7</v>
      </c>
      <c r="C127" s="1">
        <v>41153</v>
      </c>
      <c r="D127" s="2">
        <v>0</v>
      </c>
      <c r="E127">
        <v>1922.3</v>
      </c>
      <c r="F127" s="3">
        <v>26683226</v>
      </c>
    </row>
    <row r="128" spans="1:6" x14ac:dyDescent="0.25">
      <c r="A128" t="s">
        <v>8</v>
      </c>
      <c r="B128" t="s">
        <v>7</v>
      </c>
      <c r="C128" s="1">
        <v>41183</v>
      </c>
      <c r="D128" s="2">
        <v>0</v>
      </c>
      <c r="E128">
        <v>1904</v>
      </c>
      <c r="F128" s="3">
        <v>25283209</v>
      </c>
    </row>
    <row r="129" spans="1:6" x14ac:dyDescent="0.25">
      <c r="A129" t="s">
        <v>8</v>
      </c>
      <c r="B129" t="s">
        <v>7</v>
      </c>
      <c r="C129" s="1">
        <v>41214</v>
      </c>
      <c r="D129" s="2">
        <v>0</v>
      </c>
      <c r="E129">
        <v>1939.4</v>
      </c>
      <c r="F129" s="3">
        <v>22098009</v>
      </c>
    </row>
    <row r="130" spans="1:6" x14ac:dyDescent="0.25">
      <c r="A130" t="s">
        <v>8</v>
      </c>
      <c r="B130" t="s">
        <v>7</v>
      </c>
      <c r="C130" s="1">
        <v>41244</v>
      </c>
      <c r="D130" s="2">
        <v>0</v>
      </c>
      <c r="E130">
        <v>2000.2</v>
      </c>
      <c r="F130" s="3">
        <v>21029418</v>
      </c>
    </row>
    <row r="131" spans="1:6" x14ac:dyDescent="0.25">
      <c r="A131" t="s">
        <v>8</v>
      </c>
      <c r="B131" t="s">
        <v>7</v>
      </c>
      <c r="C131" s="1">
        <v>41275</v>
      </c>
      <c r="D131" s="2">
        <v>0</v>
      </c>
      <c r="E131">
        <v>2020.1</v>
      </c>
      <c r="F131" s="3">
        <v>14719504</v>
      </c>
    </row>
    <row r="132" spans="1:6" x14ac:dyDescent="0.25">
      <c r="A132" t="s">
        <v>8</v>
      </c>
      <c r="B132" t="s">
        <v>7</v>
      </c>
      <c r="C132" s="1">
        <v>41306</v>
      </c>
      <c r="D132" s="2">
        <v>0</v>
      </c>
      <c r="E132">
        <v>1963</v>
      </c>
      <c r="F132" s="3">
        <v>14385390</v>
      </c>
    </row>
    <row r="133" spans="1:6" x14ac:dyDescent="0.25">
      <c r="A133" t="s">
        <v>8</v>
      </c>
      <c r="B133" t="s">
        <v>7</v>
      </c>
      <c r="C133" s="1">
        <v>41334</v>
      </c>
      <c r="D133" s="2">
        <v>0</v>
      </c>
      <c r="E133">
        <v>1998.5</v>
      </c>
      <c r="F133" s="3">
        <v>19879506</v>
      </c>
    </row>
    <row r="134" spans="1:6" x14ac:dyDescent="0.25">
      <c r="A134" t="s">
        <v>8</v>
      </c>
      <c r="B134" t="s">
        <v>7</v>
      </c>
      <c r="C134" s="1">
        <v>41365</v>
      </c>
      <c r="D134" s="2">
        <v>0</v>
      </c>
      <c r="E134">
        <v>1972.5</v>
      </c>
      <c r="F134" s="3">
        <v>17961907</v>
      </c>
    </row>
    <row r="135" spans="1:6" x14ac:dyDescent="0.25">
      <c r="A135" t="s">
        <v>8</v>
      </c>
      <c r="B135" t="s">
        <v>7</v>
      </c>
      <c r="C135" s="1">
        <v>41395</v>
      </c>
      <c r="D135" s="2">
        <v>0</v>
      </c>
      <c r="E135">
        <v>1878</v>
      </c>
      <c r="F135" s="3">
        <v>18195030</v>
      </c>
    </row>
    <row r="136" spans="1:6" x14ac:dyDescent="0.25">
      <c r="A136" t="s">
        <v>8</v>
      </c>
      <c r="B136" t="s">
        <v>7</v>
      </c>
      <c r="C136" s="1">
        <v>41426</v>
      </c>
      <c r="D136" s="2">
        <v>0</v>
      </c>
      <c r="E136">
        <v>1890.4</v>
      </c>
      <c r="F136" s="3">
        <v>23908668</v>
      </c>
    </row>
    <row r="137" spans="1:6" x14ac:dyDescent="0.25">
      <c r="A137" t="s">
        <v>8</v>
      </c>
      <c r="B137" t="s">
        <v>7</v>
      </c>
      <c r="C137" s="1">
        <v>41456</v>
      </c>
      <c r="D137" s="2">
        <v>0</v>
      </c>
      <c r="E137">
        <v>1950</v>
      </c>
      <c r="F137" s="3">
        <v>17669736</v>
      </c>
    </row>
    <row r="138" spans="1:6" x14ac:dyDescent="0.25">
      <c r="A138" t="s">
        <v>8</v>
      </c>
      <c r="B138" t="s">
        <v>7</v>
      </c>
      <c r="C138" s="1">
        <v>41487</v>
      </c>
      <c r="D138" s="2">
        <v>0</v>
      </c>
      <c r="E138">
        <v>1924.5</v>
      </c>
      <c r="F138" s="3">
        <v>20520238</v>
      </c>
    </row>
    <row r="139" spans="1:6" x14ac:dyDescent="0.25">
      <c r="A139" t="s">
        <v>8</v>
      </c>
      <c r="B139" t="s">
        <v>7</v>
      </c>
      <c r="C139" s="1">
        <v>41518</v>
      </c>
      <c r="D139" s="2">
        <v>0</v>
      </c>
      <c r="E139">
        <v>2054.9</v>
      </c>
      <c r="F139" s="3">
        <v>24412986</v>
      </c>
    </row>
    <row r="140" spans="1:6" x14ac:dyDescent="0.25">
      <c r="A140" t="s">
        <v>8</v>
      </c>
      <c r="B140" t="s">
        <v>7</v>
      </c>
      <c r="C140" s="1">
        <v>41548</v>
      </c>
      <c r="D140" s="2">
        <v>0</v>
      </c>
      <c r="E140">
        <v>2102.4</v>
      </c>
      <c r="F140" s="3">
        <v>21385128</v>
      </c>
    </row>
    <row r="141" spans="1:6" x14ac:dyDescent="0.25">
      <c r="A141" t="s">
        <v>8</v>
      </c>
      <c r="B141" t="s">
        <v>7</v>
      </c>
      <c r="C141" s="1">
        <v>41579</v>
      </c>
      <c r="D141" s="2">
        <v>0</v>
      </c>
      <c r="E141">
        <v>2042.8</v>
      </c>
      <c r="F141" s="3">
        <v>20018831</v>
      </c>
    </row>
    <row r="142" spans="1:6" x14ac:dyDescent="0.25">
      <c r="A142" t="s">
        <v>8</v>
      </c>
      <c r="B142" t="s">
        <v>7</v>
      </c>
      <c r="C142" s="1">
        <v>41609</v>
      </c>
      <c r="D142" s="2">
        <v>0</v>
      </c>
      <c r="E142">
        <v>2039.7</v>
      </c>
      <c r="F142" s="3">
        <v>23865247</v>
      </c>
    </row>
    <row r="143" spans="1:6" x14ac:dyDescent="0.25">
      <c r="A143" t="s">
        <v>8</v>
      </c>
      <c r="B143" t="s">
        <v>7</v>
      </c>
      <c r="C143" s="1">
        <v>41640</v>
      </c>
      <c r="D143" s="2">
        <v>0</v>
      </c>
      <c r="E143">
        <v>1989</v>
      </c>
      <c r="F143" s="3">
        <v>24183628</v>
      </c>
    </row>
    <row r="144" spans="1:6" x14ac:dyDescent="0.25">
      <c r="A144" t="s">
        <v>8</v>
      </c>
      <c r="B144" t="s">
        <v>7</v>
      </c>
      <c r="C144" s="1">
        <v>41671</v>
      </c>
      <c r="D144" s="2">
        <v>0</v>
      </c>
      <c r="E144">
        <v>1963</v>
      </c>
      <c r="F144" s="3">
        <v>24789418</v>
      </c>
    </row>
    <row r="145" spans="1:6" x14ac:dyDescent="0.25">
      <c r="A145" t="s">
        <v>8</v>
      </c>
      <c r="B145" t="s">
        <v>7</v>
      </c>
      <c r="C145" s="1">
        <v>41699</v>
      </c>
      <c r="D145" s="2">
        <v>0</v>
      </c>
      <c r="E145">
        <v>1960</v>
      </c>
      <c r="F145" s="3">
        <v>47619380</v>
      </c>
    </row>
    <row r="146" spans="1:6" x14ac:dyDescent="0.25">
      <c r="A146" t="s">
        <v>8</v>
      </c>
      <c r="B146" t="s">
        <v>7</v>
      </c>
      <c r="C146" s="1">
        <v>41730</v>
      </c>
      <c r="D146" s="2">
        <v>0</v>
      </c>
      <c r="E146">
        <v>1880.1</v>
      </c>
      <c r="F146" s="3">
        <v>25465201</v>
      </c>
    </row>
    <row r="147" spans="1:6" x14ac:dyDescent="0.25">
      <c r="A147" t="s">
        <v>8</v>
      </c>
      <c r="B147" t="s">
        <v>7</v>
      </c>
      <c r="C147" s="1">
        <v>41760</v>
      </c>
      <c r="D147" s="2">
        <v>0</v>
      </c>
      <c r="E147">
        <v>1968</v>
      </c>
      <c r="F147" s="3">
        <v>21648135</v>
      </c>
    </row>
    <row r="148" spans="1:6" x14ac:dyDescent="0.25">
      <c r="A148" t="s">
        <v>8</v>
      </c>
      <c r="B148" t="s">
        <v>7</v>
      </c>
      <c r="C148" s="1">
        <v>41791</v>
      </c>
      <c r="D148" s="2">
        <v>0</v>
      </c>
      <c r="E148">
        <v>2036</v>
      </c>
      <c r="F148" s="3">
        <v>23297459</v>
      </c>
    </row>
    <row r="149" spans="1:6" x14ac:dyDescent="0.25">
      <c r="A149" t="s">
        <v>8</v>
      </c>
      <c r="B149" t="s">
        <v>7</v>
      </c>
      <c r="C149" s="1">
        <v>41821</v>
      </c>
      <c r="D149" s="2">
        <v>0</v>
      </c>
      <c r="E149">
        <v>2000.9</v>
      </c>
      <c r="F149" s="3">
        <v>26790728</v>
      </c>
    </row>
    <row r="150" spans="1:6" x14ac:dyDescent="0.25">
      <c r="A150" t="s">
        <v>8</v>
      </c>
      <c r="B150" t="s">
        <v>7</v>
      </c>
      <c r="C150" s="1">
        <v>41852</v>
      </c>
      <c r="D150" s="2">
        <v>0</v>
      </c>
      <c r="E150">
        <v>2055</v>
      </c>
      <c r="F150" s="3">
        <v>17954463</v>
      </c>
    </row>
    <row r="151" spans="1:6" x14ac:dyDescent="0.25">
      <c r="A151" t="s">
        <v>8</v>
      </c>
      <c r="B151" t="s">
        <v>7</v>
      </c>
      <c r="C151" s="1">
        <v>41883</v>
      </c>
      <c r="D151" s="2">
        <v>0</v>
      </c>
      <c r="E151">
        <v>2015</v>
      </c>
      <c r="F151" s="3">
        <v>24778483</v>
      </c>
    </row>
    <row r="152" spans="1:6" x14ac:dyDescent="0.25">
      <c r="A152" t="s">
        <v>8</v>
      </c>
      <c r="B152" t="s">
        <v>7</v>
      </c>
      <c r="C152" s="1">
        <v>41913</v>
      </c>
      <c r="D152" s="2">
        <v>0</v>
      </c>
      <c r="E152">
        <v>2120</v>
      </c>
      <c r="F152" s="3">
        <v>32034425</v>
      </c>
    </row>
    <row r="153" spans="1:6" x14ac:dyDescent="0.25">
      <c r="A153" t="s">
        <v>8</v>
      </c>
      <c r="B153" t="s">
        <v>7</v>
      </c>
      <c r="C153" s="1">
        <v>41944</v>
      </c>
      <c r="D153" s="2">
        <v>0</v>
      </c>
      <c r="E153">
        <v>2291.6999999999998</v>
      </c>
      <c r="F153" s="3">
        <v>26396902</v>
      </c>
    </row>
    <row r="154" spans="1:6" x14ac:dyDescent="0.25">
      <c r="A154" t="s">
        <v>8</v>
      </c>
      <c r="B154" t="s">
        <v>7</v>
      </c>
      <c r="C154" s="1">
        <v>41974</v>
      </c>
      <c r="D154" s="2">
        <v>0</v>
      </c>
      <c r="E154">
        <v>2225</v>
      </c>
      <c r="F154" s="3">
        <v>39254963</v>
      </c>
    </row>
    <row r="155" spans="1:6" x14ac:dyDescent="0.25">
      <c r="A155" t="s">
        <v>8</v>
      </c>
      <c r="B155" t="s">
        <v>7</v>
      </c>
      <c r="C155" s="1">
        <v>42005</v>
      </c>
      <c r="D155" s="2">
        <v>0</v>
      </c>
      <c r="E155">
        <v>2789.9</v>
      </c>
      <c r="F155" s="3">
        <v>23037635</v>
      </c>
    </row>
    <row r="156" spans="1:6" x14ac:dyDescent="0.25">
      <c r="A156" t="s">
        <v>8</v>
      </c>
      <c r="B156" t="s">
        <v>7</v>
      </c>
      <c r="C156" s="1">
        <v>42036</v>
      </c>
      <c r="D156" s="2">
        <v>0</v>
      </c>
      <c r="E156">
        <v>2981.2</v>
      </c>
      <c r="F156" s="3">
        <v>26481021</v>
      </c>
    </row>
    <row r="157" spans="1:6" x14ac:dyDescent="0.25">
      <c r="A157" t="s">
        <v>8</v>
      </c>
      <c r="B157" t="s">
        <v>7</v>
      </c>
      <c r="C157" s="1">
        <v>42064</v>
      </c>
      <c r="D157" s="2">
        <v>0</v>
      </c>
      <c r="E157">
        <v>2705</v>
      </c>
      <c r="F157" s="3">
        <v>23156304</v>
      </c>
    </row>
    <row r="158" spans="1:6" x14ac:dyDescent="0.25">
      <c r="A158" t="s">
        <v>8</v>
      </c>
      <c r="B158" t="s">
        <v>7</v>
      </c>
      <c r="C158" s="1">
        <v>42095</v>
      </c>
      <c r="D158" s="2">
        <v>0</v>
      </c>
      <c r="E158">
        <v>2645.6</v>
      </c>
      <c r="F158" s="3">
        <v>24722908</v>
      </c>
    </row>
    <row r="159" spans="1:6" x14ac:dyDescent="0.25">
      <c r="A159" t="s">
        <v>8</v>
      </c>
      <c r="B159" t="s">
        <v>7</v>
      </c>
      <c r="C159" s="1">
        <v>42125</v>
      </c>
      <c r="D159" s="2">
        <v>0</v>
      </c>
      <c r="E159">
        <v>2461.3000000000002</v>
      </c>
      <c r="F159" s="3">
        <v>16167659</v>
      </c>
    </row>
    <row r="160" spans="1:6" x14ac:dyDescent="0.25">
      <c r="A160" t="s">
        <v>8</v>
      </c>
      <c r="B160" t="s">
        <v>7</v>
      </c>
      <c r="C160" s="1">
        <v>42156</v>
      </c>
      <c r="D160" s="2">
        <v>0</v>
      </c>
      <c r="E160">
        <v>2469.9</v>
      </c>
      <c r="F160" s="3">
        <v>19075761</v>
      </c>
    </row>
    <row r="161" spans="1:6" x14ac:dyDescent="0.25">
      <c r="A161" t="s">
        <v>8</v>
      </c>
      <c r="B161" t="s">
        <v>7</v>
      </c>
      <c r="C161" s="1">
        <v>42186</v>
      </c>
      <c r="D161" s="2">
        <v>0</v>
      </c>
      <c r="E161">
        <v>2537.6</v>
      </c>
      <c r="F161" s="3">
        <v>19158435</v>
      </c>
    </row>
    <row r="162" spans="1:6" x14ac:dyDescent="0.25">
      <c r="A162" t="s">
        <v>8</v>
      </c>
      <c r="B162" t="s">
        <v>7</v>
      </c>
      <c r="C162" s="1">
        <v>42217</v>
      </c>
      <c r="D162" s="2">
        <v>0</v>
      </c>
      <c r="E162">
        <v>2531</v>
      </c>
      <c r="F162" s="3">
        <v>24894989</v>
      </c>
    </row>
    <row r="163" spans="1:6" x14ac:dyDescent="0.25">
      <c r="A163" t="s">
        <v>8</v>
      </c>
      <c r="B163" t="s">
        <v>7</v>
      </c>
      <c r="C163" s="1">
        <v>42248</v>
      </c>
      <c r="D163" s="2">
        <v>0</v>
      </c>
      <c r="E163">
        <v>2242.9</v>
      </c>
      <c r="F163" s="3">
        <v>28020880</v>
      </c>
    </row>
    <row r="164" spans="1:6" x14ac:dyDescent="0.25">
      <c r="A164" t="s">
        <v>8</v>
      </c>
      <c r="B164" t="s">
        <v>7</v>
      </c>
      <c r="C164" s="1">
        <v>42278</v>
      </c>
      <c r="D164" s="2">
        <v>0</v>
      </c>
      <c r="E164">
        <v>2320</v>
      </c>
      <c r="F164" s="3">
        <v>30540969</v>
      </c>
    </row>
    <row r="165" spans="1:6" x14ac:dyDescent="0.25">
      <c r="A165" t="s">
        <v>8</v>
      </c>
      <c r="B165" t="s">
        <v>7</v>
      </c>
      <c r="C165" s="1">
        <v>42309</v>
      </c>
      <c r="D165" s="2">
        <v>0</v>
      </c>
      <c r="E165">
        <v>2534.1</v>
      </c>
      <c r="F165" s="3">
        <v>24204781</v>
      </c>
    </row>
    <row r="166" spans="1:6" x14ac:dyDescent="0.25">
      <c r="A166" t="s">
        <v>8</v>
      </c>
      <c r="B166" t="s">
        <v>7</v>
      </c>
      <c r="C166" s="1">
        <v>42339</v>
      </c>
      <c r="D166" s="2">
        <v>0</v>
      </c>
      <c r="E166">
        <v>2345.9</v>
      </c>
      <c r="F166" s="3">
        <v>19047844</v>
      </c>
    </row>
    <row r="167" spans="1:6" x14ac:dyDescent="0.25">
      <c r="A167" t="s">
        <v>8</v>
      </c>
      <c r="B167" t="s">
        <v>7</v>
      </c>
      <c r="C167" s="1">
        <v>42370</v>
      </c>
      <c r="D167" s="2">
        <v>0</v>
      </c>
      <c r="E167">
        <v>2569</v>
      </c>
      <c r="F167" s="3">
        <v>23806770</v>
      </c>
    </row>
    <row r="168" spans="1:6" x14ac:dyDescent="0.25">
      <c r="A168" t="s">
        <v>8</v>
      </c>
      <c r="B168" t="s">
        <v>7</v>
      </c>
      <c r="C168" s="1">
        <v>42401</v>
      </c>
      <c r="D168" s="2">
        <v>0</v>
      </c>
      <c r="E168">
        <v>2686</v>
      </c>
      <c r="F168" s="3">
        <v>23476609</v>
      </c>
    </row>
    <row r="169" spans="1:6" x14ac:dyDescent="0.25">
      <c r="A169" t="s">
        <v>8</v>
      </c>
      <c r="B169" t="s">
        <v>7</v>
      </c>
      <c r="C169" s="1">
        <v>42430</v>
      </c>
      <c r="D169" s="2">
        <v>0</v>
      </c>
      <c r="E169">
        <v>2622</v>
      </c>
      <c r="F169" s="3">
        <v>26269153</v>
      </c>
    </row>
    <row r="170" spans="1:6" x14ac:dyDescent="0.25">
      <c r="A170" t="s">
        <v>8</v>
      </c>
      <c r="B170" t="s">
        <v>7</v>
      </c>
      <c r="C170" s="1">
        <v>42461</v>
      </c>
      <c r="D170" s="2">
        <v>0</v>
      </c>
      <c r="E170">
        <v>2752</v>
      </c>
      <c r="F170" s="3">
        <v>23973961</v>
      </c>
    </row>
    <row r="171" spans="1:6" x14ac:dyDescent="0.25">
      <c r="A171" t="s">
        <v>8</v>
      </c>
      <c r="B171" t="s">
        <v>7</v>
      </c>
      <c r="C171" s="1">
        <v>42491</v>
      </c>
      <c r="D171" s="2">
        <v>0</v>
      </c>
      <c r="E171">
        <v>2570</v>
      </c>
      <c r="F171" s="3">
        <v>23576159</v>
      </c>
    </row>
    <row r="172" spans="1:6" x14ac:dyDescent="0.25">
      <c r="A172" t="s">
        <v>8</v>
      </c>
      <c r="B172" t="s">
        <v>7</v>
      </c>
      <c r="C172" s="1">
        <v>42522</v>
      </c>
      <c r="D172" s="2">
        <v>0</v>
      </c>
      <c r="E172">
        <v>2684</v>
      </c>
      <c r="F172" s="3">
        <v>19254912</v>
      </c>
    </row>
    <row r="173" spans="1:6" x14ac:dyDescent="0.25">
      <c r="A173" t="s">
        <v>8</v>
      </c>
      <c r="B173" t="s">
        <v>7</v>
      </c>
      <c r="C173" s="1">
        <v>42552</v>
      </c>
      <c r="D173" s="2">
        <v>0</v>
      </c>
      <c r="E173">
        <v>2867</v>
      </c>
      <c r="F173" s="3">
        <v>13095942</v>
      </c>
    </row>
    <row r="174" spans="1:6" x14ac:dyDescent="0.25">
      <c r="A174" t="s">
        <v>8</v>
      </c>
      <c r="B174" t="s">
        <v>7</v>
      </c>
      <c r="C174" s="1">
        <v>42583</v>
      </c>
      <c r="D174" s="2">
        <v>0</v>
      </c>
      <c r="E174">
        <v>2913</v>
      </c>
      <c r="F174" s="3">
        <v>13260066</v>
      </c>
    </row>
    <row r="175" spans="1:6" x14ac:dyDescent="0.25">
      <c r="A175" t="s">
        <v>8</v>
      </c>
      <c r="B175" t="s">
        <v>7</v>
      </c>
      <c r="C175" s="1">
        <v>42614</v>
      </c>
      <c r="D175" s="2">
        <v>0</v>
      </c>
      <c r="E175">
        <v>3068</v>
      </c>
      <c r="F175" s="3">
        <v>13073541</v>
      </c>
    </row>
    <row r="176" spans="1:6" x14ac:dyDescent="0.25">
      <c r="A176" t="s">
        <v>8</v>
      </c>
      <c r="B176" t="s">
        <v>7</v>
      </c>
      <c r="C176" s="1">
        <v>42644</v>
      </c>
      <c r="D176" s="2">
        <v>0</v>
      </c>
      <c r="E176">
        <v>3100</v>
      </c>
      <c r="F176" s="3">
        <v>8594597</v>
      </c>
    </row>
    <row r="177" spans="1:6" x14ac:dyDescent="0.25">
      <c r="A177" t="s">
        <v>8</v>
      </c>
      <c r="B177" t="s">
        <v>7</v>
      </c>
      <c r="C177" s="1">
        <v>42675</v>
      </c>
      <c r="D177" s="2">
        <v>0</v>
      </c>
      <c r="E177">
        <v>3188</v>
      </c>
      <c r="F177" s="3">
        <v>14245119</v>
      </c>
    </row>
    <row r="178" spans="1:6" x14ac:dyDescent="0.25">
      <c r="A178" t="s">
        <v>8</v>
      </c>
      <c r="B178" t="s">
        <v>7</v>
      </c>
      <c r="C178" s="1">
        <v>42705</v>
      </c>
      <c r="D178" s="2">
        <v>0</v>
      </c>
      <c r="E178">
        <v>3449</v>
      </c>
      <c r="F178" s="3">
        <v>14818125</v>
      </c>
    </row>
    <row r="179" spans="1:6" x14ac:dyDescent="0.25">
      <c r="A179" t="s">
        <v>8</v>
      </c>
      <c r="B179" t="s">
        <v>7</v>
      </c>
      <c r="C179" s="1">
        <v>42736</v>
      </c>
      <c r="D179" s="2">
        <v>0</v>
      </c>
      <c r="E179">
        <v>3370</v>
      </c>
      <c r="F179" s="3">
        <v>14023158</v>
      </c>
    </row>
    <row r="180" spans="1:6" x14ac:dyDescent="0.25">
      <c r="A180" t="s">
        <v>8</v>
      </c>
      <c r="B180" t="s">
        <v>7</v>
      </c>
      <c r="C180" s="1">
        <v>42767</v>
      </c>
      <c r="D180" s="2">
        <v>0</v>
      </c>
      <c r="E180">
        <v>3086</v>
      </c>
      <c r="F180" s="3">
        <v>11427961</v>
      </c>
    </row>
    <row r="181" spans="1:6" x14ac:dyDescent="0.25">
      <c r="A181" t="s">
        <v>8</v>
      </c>
      <c r="B181" t="s">
        <v>7</v>
      </c>
      <c r="C181" s="1">
        <v>42795</v>
      </c>
      <c r="D181" s="2">
        <v>0</v>
      </c>
      <c r="E181">
        <v>2981</v>
      </c>
      <c r="F181" s="3">
        <v>14628282</v>
      </c>
    </row>
    <row r="182" spans="1:6" x14ac:dyDescent="0.25">
      <c r="A182" t="s">
        <v>8</v>
      </c>
      <c r="B182" t="s">
        <v>7</v>
      </c>
      <c r="C182" s="1">
        <v>42826</v>
      </c>
      <c r="D182" s="2">
        <v>0</v>
      </c>
      <c r="E182">
        <v>2818</v>
      </c>
      <c r="F182" s="3">
        <v>11447718</v>
      </c>
    </row>
    <row r="183" spans="1:6" x14ac:dyDescent="0.25">
      <c r="A183" t="s">
        <v>8</v>
      </c>
      <c r="B183" t="s">
        <v>7</v>
      </c>
      <c r="C183" s="1">
        <v>42856</v>
      </c>
      <c r="D183" s="2">
        <v>0</v>
      </c>
      <c r="E183">
        <v>2753</v>
      </c>
      <c r="F183" s="3">
        <v>13805566</v>
      </c>
    </row>
    <row r="184" spans="1:6" x14ac:dyDescent="0.25">
      <c r="A184" t="s">
        <v>8</v>
      </c>
      <c r="B184" t="s">
        <v>7</v>
      </c>
      <c r="C184" s="1">
        <v>42887</v>
      </c>
      <c r="D184" s="2">
        <v>0</v>
      </c>
      <c r="E184">
        <v>2872.5</v>
      </c>
      <c r="F184" s="3">
        <v>16765947</v>
      </c>
    </row>
    <row r="185" spans="1:6" x14ac:dyDescent="0.25">
      <c r="A185" t="s">
        <v>8</v>
      </c>
      <c r="B185" t="s">
        <v>7</v>
      </c>
      <c r="C185" s="1">
        <v>42917</v>
      </c>
      <c r="D185" s="2">
        <v>0</v>
      </c>
      <c r="E185">
        <v>2797.5</v>
      </c>
      <c r="F185" s="3">
        <v>12465228</v>
      </c>
    </row>
    <row r="186" spans="1:6" x14ac:dyDescent="0.25">
      <c r="A186" t="s">
        <v>8</v>
      </c>
      <c r="B186" t="s">
        <v>7</v>
      </c>
      <c r="C186" s="1">
        <v>42948</v>
      </c>
      <c r="D186" s="2">
        <v>0</v>
      </c>
      <c r="E186">
        <v>2940.5</v>
      </c>
      <c r="F186" s="3">
        <v>11429858</v>
      </c>
    </row>
    <row r="187" spans="1:6" x14ac:dyDescent="0.25">
      <c r="A187" t="s">
        <v>8</v>
      </c>
      <c r="B187" t="s">
        <v>7</v>
      </c>
      <c r="C187" s="1">
        <v>42979</v>
      </c>
      <c r="D187" s="2">
        <v>0</v>
      </c>
      <c r="E187">
        <v>3064</v>
      </c>
      <c r="F187" s="3">
        <v>14299520</v>
      </c>
    </row>
    <row r="188" spans="1:6" x14ac:dyDescent="0.25">
      <c r="A188" t="s">
        <v>8</v>
      </c>
      <c r="B188" t="s">
        <v>7</v>
      </c>
      <c r="C188" s="1">
        <v>43009</v>
      </c>
      <c r="D188" s="2">
        <v>0</v>
      </c>
      <c r="E188">
        <v>3096</v>
      </c>
      <c r="F188" s="3">
        <v>10868064</v>
      </c>
    </row>
    <row r="189" spans="1:6" x14ac:dyDescent="0.25">
      <c r="A189" t="s">
        <v>8</v>
      </c>
      <c r="B189" t="s">
        <v>7</v>
      </c>
      <c r="C189" s="1">
        <v>43040</v>
      </c>
      <c r="D189" s="2">
        <v>0</v>
      </c>
      <c r="E189">
        <v>3292.5</v>
      </c>
      <c r="F189" s="3">
        <v>12795123</v>
      </c>
    </row>
    <row r="190" spans="1:6" x14ac:dyDescent="0.25">
      <c r="A190" t="s">
        <v>8</v>
      </c>
      <c r="B190" t="s">
        <v>7</v>
      </c>
      <c r="C190" s="1">
        <v>43070</v>
      </c>
      <c r="D190" s="2">
        <v>0</v>
      </c>
      <c r="E190">
        <v>3334.5</v>
      </c>
      <c r="F190" s="3">
        <v>8931066</v>
      </c>
    </row>
    <row r="191" spans="1:6" x14ac:dyDescent="0.25">
      <c r="A191" t="s">
        <v>8</v>
      </c>
      <c r="B191" t="s">
        <v>7</v>
      </c>
      <c r="C191" s="1">
        <v>43101</v>
      </c>
      <c r="D191" s="2">
        <v>0</v>
      </c>
      <c r="E191">
        <v>3728</v>
      </c>
      <c r="F191" s="3">
        <v>17727802</v>
      </c>
    </row>
    <row r="192" spans="1:6" x14ac:dyDescent="0.25">
      <c r="A192" t="s">
        <v>8</v>
      </c>
      <c r="B192" t="s">
        <v>7</v>
      </c>
      <c r="C192" s="1">
        <v>43132</v>
      </c>
      <c r="D192" s="2">
        <v>0</v>
      </c>
      <c r="E192">
        <v>3776.5</v>
      </c>
      <c r="F192" s="3">
        <v>15027648</v>
      </c>
    </row>
    <row r="193" spans="1:6" x14ac:dyDescent="0.25">
      <c r="A193" t="s">
        <v>8</v>
      </c>
      <c r="B193" t="s">
        <v>7</v>
      </c>
      <c r="C193" s="1">
        <v>43160</v>
      </c>
      <c r="D193" s="2">
        <v>0</v>
      </c>
      <c r="E193">
        <v>3961</v>
      </c>
      <c r="F193" s="3">
        <v>13865755</v>
      </c>
    </row>
    <row r="194" spans="1:6" x14ac:dyDescent="0.25">
      <c r="A194" t="s">
        <v>8</v>
      </c>
      <c r="B194" t="s">
        <v>7</v>
      </c>
      <c r="C194" s="1">
        <v>43191</v>
      </c>
      <c r="D194" s="2">
        <v>0</v>
      </c>
      <c r="E194">
        <v>4156.5</v>
      </c>
      <c r="F194" s="3">
        <v>20676308</v>
      </c>
    </row>
    <row r="195" spans="1:6" x14ac:dyDescent="0.25">
      <c r="A195" t="s">
        <v>8</v>
      </c>
      <c r="B195" t="s">
        <v>7</v>
      </c>
      <c r="C195" s="1">
        <v>43221</v>
      </c>
      <c r="D195" s="2">
        <v>0</v>
      </c>
      <c r="E195">
        <v>4209</v>
      </c>
      <c r="F195" s="3">
        <v>15295495</v>
      </c>
    </row>
    <row r="196" spans="1:6" x14ac:dyDescent="0.25">
      <c r="A196" t="s">
        <v>8</v>
      </c>
      <c r="B196" t="s">
        <v>7</v>
      </c>
      <c r="C196" s="1">
        <v>43252</v>
      </c>
      <c r="D196" s="2">
        <v>0</v>
      </c>
      <c r="E196">
        <v>4350</v>
      </c>
      <c r="F196" s="3">
        <v>14599717</v>
      </c>
    </row>
    <row r="197" spans="1:6" x14ac:dyDescent="0.25">
      <c r="A197" t="s">
        <v>8</v>
      </c>
      <c r="B197" t="s">
        <v>7</v>
      </c>
      <c r="C197" s="1">
        <v>43282</v>
      </c>
      <c r="D197" s="2">
        <v>0</v>
      </c>
      <c r="E197">
        <v>4451.5</v>
      </c>
      <c r="F197" s="3">
        <v>12707302</v>
      </c>
    </row>
    <row r="198" spans="1:6" x14ac:dyDescent="0.25">
      <c r="A198" t="s">
        <v>8</v>
      </c>
      <c r="B198" t="s">
        <v>7</v>
      </c>
      <c r="C198" s="1">
        <v>43313</v>
      </c>
      <c r="D198" s="2">
        <v>0</v>
      </c>
      <c r="E198">
        <v>4700.5</v>
      </c>
      <c r="F198" s="3">
        <v>12699711</v>
      </c>
    </row>
    <row r="199" spans="1:6" x14ac:dyDescent="0.25">
      <c r="A199" t="s">
        <v>8</v>
      </c>
      <c r="B199" t="s">
        <v>7</v>
      </c>
      <c r="C199" s="1">
        <v>43344</v>
      </c>
      <c r="D199" s="2">
        <v>0</v>
      </c>
      <c r="E199">
        <v>5022</v>
      </c>
      <c r="F199" s="3">
        <v>14169828</v>
      </c>
    </row>
    <row r="200" spans="1:6" x14ac:dyDescent="0.25">
      <c r="A200" t="s">
        <v>8</v>
      </c>
      <c r="B200" t="s">
        <v>7</v>
      </c>
      <c r="C200" s="1">
        <v>43374</v>
      </c>
      <c r="D200" s="2">
        <v>0</v>
      </c>
      <c r="E200">
        <v>4945</v>
      </c>
      <c r="F200" s="3">
        <v>24127305</v>
      </c>
    </row>
    <row r="201" spans="1:6" x14ac:dyDescent="0.25">
      <c r="A201" t="s">
        <v>8</v>
      </c>
      <c r="B201" t="s">
        <v>7</v>
      </c>
      <c r="C201" s="1">
        <v>43405</v>
      </c>
      <c r="D201" s="2">
        <v>0</v>
      </c>
      <c r="E201">
        <v>4896</v>
      </c>
      <c r="F201" s="3">
        <v>17825981</v>
      </c>
    </row>
    <row r="202" spans="1:6" x14ac:dyDescent="0.25">
      <c r="A202" t="s">
        <v>8</v>
      </c>
      <c r="B202" t="s">
        <v>7</v>
      </c>
      <c r="C202" s="1">
        <v>43435</v>
      </c>
      <c r="D202" s="2">
        <v>0</v>
      </c>
      <c r="E202">
        <v>4997</v>
      </c>
      <c r="F202" s="3">
        <v>19978708</v>
      </c>
    </row>
    <row r="203" spans="1:6" x14ac:dyDescent="0.25">
      <c r="A203" t="s">
        <v>8</v>
      </c>
      <c r="B203" t="s">
        <v>7</v>
      </c>
      <c r="C203" s="1">
        <v>43466</v>
      </c>
      <c r="D203" s="2">
        <v>0</v>
      </c>
      <c r="E203">
        <v>5272.5</v>
      </c>
      <c r="F203" s="3">
        <v>12365666</v>
      </c>
    </row>
    <row r="204" spans="1:6" x14ac:dyDescent="0.25">
      <c r="A204" t="s">
        <v>8</v>
      </c>
      <c r="B204" t="s">
        <v>7</v>
      </c>
      <c r="C204" s="1">
        <v>43497</v>
      </c>
      <c r="D204" s="2">
        <v>0</v>
      </c>
      <c r="E204">
        <v>5501</v>
      </c>
      <c r="F204" s="3">
        <v>11081220</v>
      </c>
    </row>
    <row r="205" spans="1:6" x14ac:dyDescent="0.25">
      <c r="A205" t="s">
        <v>8</v>
      </c>
      <c r="B205" t="s">
        <v>7</v>
      </c>
      <c r="C205" s="1">
        <v>43525</v>
      </c>
      <c r="D205" s="2">
        <v>0</v>
      </c>
      <c r="E205">
        <v>5894</v>
      </c>
      <c r="F205" s="3">
        <v>12750527</v>
      </c>
    </row>
    <row r="206" spans="1:6" x14ac:dyDescent="0.25">
      <c r="A206" t="s">
        <v>8</v>
      </c>
      <c r="B206" t="s">
        <v>7</v>
      </c>
      <c r="C206" s="1">
        <v>43556</v>
      </c>
      <c r="D206" s="2">
        <v>0</v>
      </c>
      <c r="E206">
        <v>5511</v>
      </c>
      <c r="F206" s="3">
        <v>13455729</v>
      </c>
    </row>
    <row r="207" spans="1:6" x14ac:dyDescent="0.25">
      <c r="A207" t="s">
        <v>8</v>
      </c>
      <c r="B207" t="s">
        <v>7</v>
      </c>
      <c r="C207" s="1">
        <v>43586</v>
      </c>
      <c r="D207" s="2">
        <v>0</v>
      </c>
      <c r="E207">
        <v>5268.5</v>
      </c>
      <c r="F207" s="3">
        <v>28677830</v>
      </c>
    </row>
    <row r="208" spans="1:6" x14ac:dyDescent="0.25">
      <c r="A208" t="s">
        <v>8</v>
      </c>
      <c r="B208" t="s">
        <v>7</v>
      </c>
      <c r="C208" s="1">
        <v>43617</v>
      </c>
      <c r="D208" s="2">
        <v>0</v>
      </c>
      <c r="E208">
        <v>5305</v>
      </c>
      <c r="F208" s="3">
        <v>17368849</v>
      </c>
    </row>
    <row r="209" spans="1:6" x14ac:dyDescent="0.25">
      <c r="A209" t="s">
        <v>8</v>
      </c>
      <c r="B209" t="s">
        <v>7</v>
      </c>
      <c r="C209" s="1">
        <v>43647</v>
      </c>
      <c r="D209" s="2">
        <v>0</v>
      </c>
      <c r="E209">
        <v>5226.5</v>
      </c>
      <c r="F209" s="3">
        <v>14212673</v>
      </c>
    </row>
    <row r="210" spans="1:6" x14ac:dyDescent="0.25">
      <c r="A210" t="s">
        <v>8</v>
      </c>
      <c r="B210" t="s">
        <v>7</v>
      </c>
      <c r="C210" s="1">
        <v>43678</v>
      </c>
      <c r="D210" s="2">
        <v>0</v>
      </c>
      <c r="E210">
        <v>5379.5</v>
      </c>
      <c r="F210" s="3">
        <v>24556857</v>
      </c>
    </row>
    <row r="211" spans="1:6" x14ac:dyDescent="0.25">
      <c r="A211" t="s">
        <v>8</v>
      </c>
      <c r="B211" t="s">
        <v>7</v>
      </c>
      <c r="C211" s="1">
        <v>43709</v>
      </c>
      <c r="D211" s="2">
        <v>0</v>
      </c>
      <c r="E211">
        <v>5387.5</v>
      </c>
      <c r="F211" s="3">
        <v>16352957</v>
      </c>
    </row>
    <row r="212" spans="1:6" x14ac:dyDescent="0.25">
      <c r="A212" t="s">
        <v>8</v>
      </c>
      <c r="B212" t="s">
        <v>7</v>
      </c>
      <c r="C212" s="1">
        <v>43739</v>
      </c>
      <c r="D212" s="2">
        <v>0</v>
      </c>
      <c r="E212">
        <v>5919.5</v>
      </c>
      <c r="F212" s="3">
        <v>27664840</v>
      </c>
    </row>
    <row r="213" spans="1:6" x14ac:dyDescent="0.25">
      <c r="A213" t="s">
        <v>8</v>
      </c>
      <c r="B213" t="s">
        <v>7</v>
      </c>
      <c r="C213" s="1">
        <v>43770</v>
      </c>
      <c r="D213" s="2">
        <v>0</v>
      </c>
      <c r="E213">
        <v>6137.5</v>
      </c>
      <c r="F213" s="3">
        <v>15892270</v>
      </c>
    </row>
    <row r="214" spans="1:6" x14ac:dyDescent="0.25">
      <c r="A214" t="s">
        <v>8</v>
      </c>
      <c r="B214" t="s">
        <v>7</v>
      </c>
      <c r="C214" s="1">
        <v>43800</v>
      </c>
      <c r="D214" s="2">
        <v>0</v>
      </c>
      <c r="E214">
        <v>6169</v>
      </c>
      <c r="F214" s="3">
        <v>18438363</v>
      </c>
    </row>
    <row r="215" spans="1:6" x14ac:dyDescent="0.25">
      <c r="A215" t="s">
        <v>8</v>
      </c>
      <c r="B215" t="s">
        <v>7</v>
      </c>
      <c r="C215" s="1">
        <v>43831</v>
      </c>
      <c r="D215" s="2">
        <v>0</v>
      </c>
      <c r="E215">
        <v>6550.5</v>
      </c>
      <c r="F215" s="3">
        <v>18256281</v>
      </c>
    </row>
    <row r="216" spans="1:6" x14ac:dyDescent="0.25">
      <c r="A216" t="s">
        <v>8</v>
      </c>
      <c r="B216" t="s">
        <v>7</v>
      </c>
      <c r="C216" s="1">
        <v>43862</v>
      </c>
      <c r="D216" s="2">
        <v>0</v>
      </c>
      <c r="E216">
        <v>5699.5</v>
      </c>
      <c r="F216" s="3">
        <v>22280211</v>
      </c>
    </row>
    <row r="217" spans="1:6" x14ac:dyDescent="0.25">
      <c r="A217" t="s">
        <v>8</v>
      </c>
      <c r="B217" t="s">
        <v>7</v>
      </c>
      <c r="C217" s="1">
        <v>43891</v>
      </c>
      <c r="D217" s="2">
        <v>0</v>
      </c>
      <c r="E217">
        <v>4715</v>
      </c>
      <c r="F217" s="3">
        <v>65239740</v>
      </c>
    </row>
    <row r="218" spans="1:6" x14ac:dyDescent="0.25">
      <c r="A218" t="s">
        <v>8</v>
      </c>
      <c r="B218" t="s">
        <v>7</v>
      </c>
      <c r="C218" s="1">
        <v>43922</v>
      </c>
      <c r="D218" s="2">
        <v>0</v>
      </c>
      <c r="E218">
        <v>4826.5</v>
      </c>
      <c r="F218" s="3">
        <v>52655983</v>
      </c>
    </row>
    <row r="219" spans="1:6" x14ac:dyDescent="0.25">
      <c r="A219" t="s">
        <v>8</v>
      </c>
      <c r="B219" t="s">
        <v>7</v>
      </c>
      <c r="C219" s="1">
        <v>43952</v>
      </c>
      <c r="D219" s="2">
        <v>0</v>
      </c>
      <c r="E219">
        <v>5242.5</v>
      </c>
      <c r="F219" s="3">
        <v>32419739</v>
      </c>
    </row>
    <row r="220" spans="1:6" x14ac:dyDescent="0.25">
      <c r="A220" t="s">
        <v>8</v>
      </c>
      <c r="B220" t="s">
        <v>7</v>
      </c>
      <c r="C220" s="1">
        <v>43983</v>
      </c>
      <c r="D220" s="2">
        <v>0</v>
      </c>
      <c r="E220">
        <v>5313</v>
      </c>
      <c r="F220" s="3">
        <v>27316721</v>
      </c>
    </row>
    <row r="221" spans="1:6" x14ac:dyDescent="0.25">
      <c r="A221" t="s">
        <v>8</v>
      </c>
      <c r="B221" t="s">
        <v>7</v>
      </c>
      <c r="C221" s="1">
        <v>44013</v>
      </c>
      <c r="D221" s="2">
        <v>0</v>
      </c>
      <c r="E221">
        <v>5087.5</v>
      </c>
      <c r="F221" s="3">
        <v>26241524</v>
      </c>
    </row>
    <row r="222" spans="1:6" x14ac:dyDescent="0.25">
      <c r="A222" t="s">
        <v>8</v>
      </c>
      <c r="B222" t="s">
        <v>7</v>
      </c>
      <c r="C222" s="1">
        <v>44044</v>
      </c>
      <c r="D222" s="2">
        <v>0</v>
      </c>
      <c r="E222">
        <v>4991</v>
      </c>
      <c r="F222" s="3">
        <v>19183225</v>
      </c>
    </row>
    <row r="223" spans="1:6" x14ac:dyDescent="0.25">
      <c r="A223" t="s">
        <v>8</v>
      </c>
      <c r="B223" t="s">
        <v>7</v>
      </c>
      <c r="C223" s="1">
        <v>44075</v>
      </c>
      <c r="D223" s="2">
        <v>0</v>
      </c>
      <c r="E223">
        <v>4470</v>
      </c>
      <c r="F223" s="3">
        <v>30057284</v>
      </c>
    </row>
    <row r="224" spans="1:6" x14ac:dyDescent="0.25">
      <c r="A224" t="s">
        <v>8</v>
      </c>
      <c r="B224" t="s">
        <v>7</v>
      </c>
      <c r="C224" s="1">
        <v>44105</v>
      </c>
      <c r="D224" s="2">
        <v>0</v>
      </c>
      <c r="E224">
        <v>4050</v>
      </c>
      <c r="F224" s="3">
        <v>24365247</v>
      </c>
    </row>
    <row r="225" spans="1:6" x14ac:dyDescent="0.25">
      <c r="A225" t="s">
        <v>8</v>
      </c>
      <c r="B225" t="s">
        <v>7</v>
      </c>
      <c r="C225" s="1">
        <v>44136</v>
      </c>
      <c r="D225" s="2">
        <v>0</v>
      </c>
      <c r="E225">
        <v>5063</v>
      </c>
      <c r="F225" s="3">
        <v>39855968</v>
      </c>
    </row>
    <row r="226" spans="1:6" x14ac:dyDescent="0.25">
      <c r="A226" t="s">
        <v>8</v>
      </c>
      <c r="B226" t="s">
        <v>7</v>
      </c>
      <c r="C226" s="1">
        <v>44166</v>
      </c>
      <c r="D226" s="2">
        <v>0</v>
      </c>
      <c r="E226">
        <v>5169.5</v>
      </c>
      <c r="F226" s="3">
        <v>33056027</v>
      </c>
    </row>
    <row r="227" spans="1:6" x14ac:dyDescent="0.25">
      <c r="A227" t="s">
        <v>8</v>
      </c>
      <c r="B227" t="s">
        <v>7</v>
      </c>
      <c r="C227" s="1">
        <v>44197</v>
      </c>
      <c r="D227" s="2">
        <v>0</v>
      </c>
      <c r="E227">
        <v>5377</v>
      </c>
      <c r="F227" s="3">
        <v>30658801</v>
      </c>
    </row>
    <row r="228" spans="1:6" x14ac:dyDescent="0.25">
      <c r="A228" t="s">
        <v>8</v>
      </c>
      <c r="B228" t="s">
        <v>7</v>
      </c>
      <c r="C228" s="1">
        <v>44228</v>
      </c>
      <c r="D228" s="2">
        <v>0</v>
      </c>
      <c r="E228">
        <v>5575.5</v>
      </c>
      <c r="F228" s="3">
        <v>27569888</v>
      </c>
    </row>
    <row r="229" spans="1:6" x14ac:dyDescent="0.25">
      <c r="A229" t="s">
        <v>8</v>
      </c>
      <c r="B229" t="s">
        <v>7</v>
      </c>
      <c r="C229" s="1">
        <v>44256</v>
      </c>
      <c r="D229" s="2">
        <v>0</v>
      </c>
      <c r="E229">
        <v>6111.5</v>
      </c>
      <c r="F229" s="3">
        <v>34287997</v>
      </c>
    </row>
    <row r="230" spans="1:6" x14ac:dyDescent="0.25">
      <c r="A230" t="s">
        <v>8</v>
      </c>
      <c r="B230" t="s">
        <v>7</v>
      </c>
      <c r="C230" s="1">
        <v>44287</v>
      </c>
      <c r="D230" s="2">
        <v>0</v>
      </c>
      <c r="E230">
        <v>5805</v>
      </c>
      <c r="F230" s="3">
        <v>21989706</v>
      </c>
    </row>
    <row r="231" spans="1:6" x14ac:dyDescent="0.25">
      <c r="A231" t="s">
        <v>8</v>
      </c>
      <c r="B231" t="s">
        <v>7</v>
      </c>
      <c r="C231" s="1">
        <v>44317</v>
      </c>
      <c r="D231" s="2">
        <v>0</v>
      </c>
      <c r="E231">
        <v>5993</v>
      </c>
      <c r="F231" s="3">
        <v>23163378</v>
      </c>
    </row>
    <row r="232" spans="1:6" x14ac:dyDescent="0.25">
      <c r="A232" t="s">
        <v>8</v>
      </c>
      <c r="B232" t="s">
        <v>7</v>
      </c>
      <c r="C232" s="1">
        <v>44348</v>
      </c>
      <c r="D232" s="2">
        <v>0</v>
      </c>
      <c r="E232">
        <v>6762.5</v>
      </c>
      <c r="F232" s="3">
        <v>27262536</v>
      </c>
    </row>
    <row r="233" spans="1:6" x14ac:dyDescent="0.25">
      <c r="A233" t="s">
        <v>8</v>
      </c>
      <c r="B233" t="s">
        <v>7</v>
      </c>
      <c r="C233" s="1">
        <v>44378</v>
      </c>
      <c r="D233" s="2">
        <v>0</v>
      </c>
      <c r="E233">
        <v>6299</v>
      </c>
      <c r="F233" s="3">
        <v>19598118</v>
      </c>
    </row>
    <row r="234" spans="1:6" x14ac:dyDescent="0.25">
      <c r="A234" t="s">
        <v>8</v>
      </c>
      <c r="B234" t="s">
        <v>7</v>
      </c>
      <c r="C234" s="1">
        <v>44409</v>
      </c>
      <c r="D234" s="2">
        <v>0</v>
      </c>
      <c r="E234">
        <v>6283.5</v>
      </c>
      <c r="F234" s="3">
        <v>17921579</v>
      </c>
    </row>
    <row r="235" spans="1:6" x14ac:dyDescent="0.25">
      <c r="A235" t="s">
        <v>8</v>
      </c>
      <c r="B235" t="s">
        <v>7</v>
      </c>
      <c r="C235" s="1">
        <v>44440</v>
      </c>
      <c r="D235" s="2">
        <v>0</v>
      </c>
      <c r="E235">
        <v>6330</v>
      </c>
      <c r="F235" s="3">
        <v>2890433</v>
      </c>
    </row>
    <row r="236" spans="1:6" x14ac:dyDescent="0.25">
      <c r="A236" t="s">
        <v>9</v>
      </c>
      <c r="B236" t="s">
        <v>7</v>
      </c>
      <c r="C236" s="1">
        <v>40909</v>
      </c>
      <c r="D236" s="2">
        <v>0</v>
      </c>
      <c r="E236">
        <v>90.17</v>
      </c>
      <c r="F236" s="3">
        <v>3967668590</v>
      </c>
    </row>
    <row r="237" spans="1:6" x14ac:dyDescent="0.25">
      <c r="A237" t="s">
        <v>9</v>
      </c>
      <c r="B237" t="s">
        <v>7</v>
      </c>
      <c r="C237" s="1">
        <v>40940</v>
      </c>
      <c r="D237" s="2">
        <v>0</v>
      </c>
      <c r="E237">
        <v>100.19</v>
      </c>
      <c r="F237" s="3">
        <v>3510850100</v>
      </c>
    </row>
    <row r="238" spans="1:6" x14ac:dyDescent="0.25">
      <c r="A238" t="s">
        <v>9</v>
      </c>
      <c r="B238" t="s">
        <v>7</v>
      </c>
      <c r="C238" s="1">
        <v>40969</v>
      </c>
      <c r="D238" s="2">
        <v>0</v>
      </c>
      <c r="E238">
        <v>94.86</v>
      </c>
      <c r="F238" s="3">
        <v>3734058960</v>
      </c>
    </row>
    <row r="239" spans="1:6" x14ac:dyDescent="0.25">
      <c r="A239" t="s">
        <v>9</v>
      </c>
      <c r="B239" t="s">
        <v>7</v>
      </c>
      <c r="C239" s="1">
        <v>41000</v>
      </c>
      <c r="D239" s="2">
        <v>0</v>
      </c>
      <c r="E239">
        <v>93.95</v>
      </c>
      <c r="F239" s="3">
        <v>2984527570</v>
      </c>
    </row>
    <row r="240" spans="1:6" x14ac:dyDescent="0.25">
      <c r="A240" t="s">
        <v>9</v>
      </c>
      <c r="B240" t="s">
        <v>7</v>
      </c>
      <c r="C240" s="1">
        <v>41030</v>
      </c>
      <c r="D240" s="2">
        <v>0</v>
      </c>
      <c r="E240">
        <v>81.69</v>
      </c>
      <c r="F240" s="3">
        <v>3741856060</v>
      </c>
    </row>
    <row r="241" spans="1:6" x14ac:dyDescent="0.25">
      <c r="A241" t="s">
        <v>9</v>
      </c>
      <c r="B241" t="s">
        <v>7</v>
      </c>
      <c r="C241" s="1">
        <v>41061</v>
      </c>
      <c r="D241" s="2">
        <v>0</v>
      </c>
      <c r="E241">
        <v>86.39</v>
      </c>
      <c r="F241" s="3">
        <v>2608426550</v>
      </c>
    </row>
    <row r="242" spans="1:6" x14ac:dyDescent="0.25">
      <c r="A242" t="s">
        <v>9</v>
      </c>
      <c r="B242" t="s">
        <v>7</v>
      </c>
      <c r="C242" s="1">
        <v>41091</v>
      </c>
      <c r="D242" s="2">
        <v>0</v>
      </c>
      <c r="E242">
        <v>89.73</v>
      </c>
      <c r="F242" s="3">
        <v>2574735900</v>
      </c>
    </row>
    <row r="243" spans="1:6" x14ac:dyDescent="0.25">
      <c r="A243" t="s">
        <v>9</v>
      </c>
      <c r="B243" t="s">
        <v>7</v>
      </c>
      <c r="C243" s="1">
        <v>41122</v>
      </c>
      <c r="D243" s="2">
        <v>0</v>
      </c>
      <c r="E243">
        <v>93.16</v>
      </c>
      <c r="F243" s="3">
        <v>2437552220</v>
      </c>
    </row>
    <row r="244" spans="1:6" x14ac:dyDescent="0.25">
      <c r="A244" t="s">
        <v>9</v>
      </c>
      <c r="B244" t="s">
        <v>7</v>
      </c>
      <c r="C244" s="1">
        <v>41153</v>
      </c>
      <c r="D244" s="2">
        <v>0</v>
      </c>
      <c r="E244">
        <v>90.99</v>
      </c>
      <c r="F244" s="3">
        <v>2559766470</v>
      </c>
    </row>
    <row r="245" spans="1:6" x14ac:dyDescent="0.25">
      <c r="A245" t="s">
        <v>9</v>
      </c>
      <c r="B245" t="s">
        <v>7</v>
      </c>
      <c r="C245" s="1">
        <v>41183</v>
      </c>
      <c r="D245" s="2">
        <v>0</v>
      </c>
      <c r="E245">
        <v>91.79</v>
      </c>
      <c r="F245" s="3">
        <v>1684787350</v>
      </c>
    </row>
    <row r="246" spans="1:6" x14ac:dyDescent="0.25">
      <c r="A246" t="s">
        <v>9</v>
      </c>
      <c r="B246" t="s">
        <v>7</v>
      </c>
      <c r="C246" s="1">
        <v>41214</v>
      </c>
      <c r="D246" s="2">
        <v>0</v>
      </c>
      <c r="E246">
        <v>91.41</v>
      </c>
      <c r="F246" s="3">
        <v>1729378100</v>
      </c>
    </row>
    <row r="247" spans="1:6" x14ac:dyDescent="0.25">
      <c r="A247" t="s">
        <v>9</v>
      </c>
      <c r="B247" t="s">
        <v>7</v>
      </c>
      <c r="C247" s="1">
        <v>41244</v>
      </c>
      <c r="D247" s="2">
        <v>0</v>
      </c>
      <c r="E247">
        <v>92.94</v>
      </c>
      <c r="F247" s="3">
        <v>1191987680</v>
      </c>
    </row>
    <row r="248" spans="1:6" x14ac:dyDescent="0.25">
      <c r="A248" t="s">
        <v>9</v>
      </c>
      <c r="B248" t="s">
        <v>7</v>
      </c>
      <c r="C248" s="1">
        <v>41275</v>
      </c>
      <c r="D248" s="2">
        <v>0</v>
      </c>
      <c r="E248">
        <v>109.59</v>
      </c>
      <c r="F248" s="3">
        <v>1723351580</v>
      </c>
    </row>
    <row r="249" spans="1:6" x14ac:dyDescent="0.25">
      <c r="A249" t="s">
        <v>9</v>
      </c>
      <c r="B249" t="s">
        <v>7</v>
      </c>
      <c r="C249" s="1">
        <v>41306</v>
      </c>
      <c r="D249" s="2">
        <v>0</v>
      </c>
      <c r="E249">
        <v>104.57</v>
      </c>
      <c r="F249" s="3">
        <v>1612212000</v>
      </c>
    </row>
    <row r="250" spans="1:6" x14ac:dyDescent="0.25">
      <c r="A250" t="s">
        <v>9</v>
      </c>
      <c r="B250" t="s">
        <v>7</v>
      </c>
      <c r="C250" s="1">
        <v>41334</v>
      </c>
      <c r="D250" s="2">
        <v>0</v>
      </c>
      <c r="E250">
        <v>98.86</v>
      </c>
      <c r="F250" s="3">
        <v>1691490080</v>
      </c>
    </row>
    <row r="251" spans="1:6" x14ac:dyDescent="0.25">
      <c r="A251" t="s">
        <v>9</v>
      </c>
      <c r="B251" t="s">
        <v>7</v>
      </c>
      <c r="C251" s="1">
        <v>41365</v>
      </c>
      <c r="D251" s="2">
        <v>0</v>
      </c>
      <c r="E251">
        <v>99.11</v>
      </c>
      <c r="F251" s="3">
        <v>1576313810</v>
      </c>
    </row>
    <row r="252" spans="1:6" x14ac:dyDescent="0.25">
      <c r="A252" t="s">
        <v>9</v>
      </c>
      <c r="B252" t="s">
        <v>7</v>
      </c>
      <c r="C252" s="1">
        <v>41395</v>
      </c>
      <c r="D252" s="2">
        <v>0</v>
      </c>
      <c r="E252">
        <v>99.05</v>
      </c>
      <c r="F252" s="3">
        <v>1514417130</v>
      </c>
    </row>
    <row r="253" spans="1:6" x14ac:dyDescent="0.25">
      <c r="A253" t="s">
        <v>9</v>
      </c>
      <c r="B253" t="s">
        <v>7</v>
      </c>
      <c r="C253" s="1">
        <v>41426</v>
      </c>
      <c r="D253" s="2">
        <v>0</v>
      </c>
      <c r="E253">
        <v>93.68</v>
      </c>
      <c r="F253" s="3">
        <v>1603984540</v>
      </c>
    </row>
    <row r="254" spans="1:6" x14ac:dyDescent="0.25">
      <c r="A254" t="s">
        <v>9</v>
      </c>
      <c r="B254" t="s">
        <v>7</v>
      </c>
      <c r="C254" s="1">
        <v>41456</v>
      </c>
      <c r="D254" s="2">
        <v>0</v>
      </c>
      <c r="E254">
        <v>95.23</v>
      </c>
      <c r="F254" s="3">
        <v>1721040080</v>
      </c>
    </row>
    <row r="255" spans="1:6" x14ac:dyDescent="0.25">
      <c r="A255" t="s">
        <v>9</v>
      </c>
      <c r="B255" t="s">
        <v>7</v>
      </c>
      <c r="C255" s="1">
        <v>41487</v>
      </c>
      <c r="D255" s="2">
        <v>0</v>
      </c>
      <c r="E255">
        <v>88.23</v>
      </c>
      <c r="F255" s="3">
        <v>1414145480</v>
      </c>
    </row>
    <row r="256" spans="1:6" x14ac:dyDescent="0.25">
      <c r="A256" t="s">
        <v>9</v>
      </c>
      <c r="B256" t="s">
        <v>7</v>
      </c>
      <c r="C256" s="1">
        <v>41518</v>
      </c>
      <c r="D256" s="2">
        <v>0</v>
      </c>
      <c r="E256">
        <v>97.86</v>
      </c>
      <c r="F256" s="3">
        <v>1926407650</v>
      </c>
    </row>
    <row r="257" spans="1:6" x14ac:dyDescent="0.25">
      <c r="A257" t="s">
        <v>9</v>
      </c>
      <c r="B257" t="s">
        <v>7</v>
      </c>
      <c r="C257" s="1">
        <v>41548</v>
      </c>
      <c r="D257" s="2">
        <v>0</v>
      </c>
      <c r="E257">
        <v>102.74</v>
      </c>
      <c r="F257" s="3">
        <v>1935002670</v>
      </c>
    </row>
    <row r="258" spans="1:6" x14ac:dyDescent="0.25">
      <c r="A258" t="s">
        <v>9</v>
      </c>
      <c r="B258" t="s">
        <v>7</v>
      </c>
      <c r="C258" s="1">
        <v>41579</v>
      </c>
      <c r="D258" s="2">
        <v>0</v>
      </c>
      <c r="E258">
        <v>103.07</v>
      </c>
      <c r="F258" s="3">
        <v>1659044880</v>
      </c>
    </row>
    <row r="259" spans="1:6" x14ac:dyDescent="0.25">
      <c r="A259" t="s">
        <v>9</v>
      </c>
      <c r="B259" t="s">
        <v>7</v>
      </c>
      <c r="C259" s="1">
        <v>41609</v>
      </c>
      <c r="D259" s="2">
        <v>0</v>
      </c>
      <c r="E259">
        <v>101.17</v>
      </c>
      <c r="F259" s="3">
        <v>1563416090</v>
      </c>
    </row>
    <row r="260" spans="1:6" x14ac:dyDescent="0.25">
      <c r="A260" t="s">
        <v>9</v>
      </c>
      <c r="B260" t="s">
        <v>7</v>
      </c>
      <c r="C260" s="1">
        <v>41640</v>
      </c>
      <c r="D260" s="2">
        <v>0</v>
      </c>
      <c r="E260">
        <v>94.7</v>
      </c>
      <c r="F260" s="3">
        <v>1427259190</v>
      </c>
    </row>
    <row r="261" spans="1:6" x14ac:dyDescent="0.25">
      <c r="A261" t="s">
        <v>9</v>
      </c>
      <c r="B261" t="s">
        <v>7</v>
      </c>
      <c r="C261" s="1">
        <v>41671</v>
      </c>
      <c r="D261" s="2">
        <v>0</v>
      </c>
      <c r="E261">
        <v>91.16</v>
      </c>
      <c r="F261" s="3">
        <v>1510458530</v>
      </c>
    </row>
    <row r="262" spans="1:6" x14ac:dyDescent="0.25">
      <c r="A262" t="s">
        <v>9</v>
      </c>
      <c r="B262" t="s">
        <v>7</v>
      </c>
      <c r="C262" s="1">
        <v>41699</v>
      </c>
      <c r="D262" s="2">
        <v>0</v>
      </c>
      <c r="E262">
        <v>83.8</v>
      </c>
      <c r="F262" s="3">
        <v>4898591710</v>
      </c>
    </row>
    <row r="263" spans="1:6" x14ac:dyDescent="0.25">
      <c r="A263" t="s">
        <v>9</v>
      </c>
      <c r="B263" t="s">
        <v>7</v>
      </c>
      <c r="C263" s="1">
        <v>41730</v>
      </c>
      <c r="D263" s="2">
        <v>0</v>
      </c>
      <c r="E263">
        <v>72.5</v>
      </c>
      <c r="F263" s="3">
        <v>4013046200</v>
      </c>
    </row>
    <row r="264" spans="1:6" x14ac:dyDescent="0.25">
      <c r="A264" t="s">
        <v>9</v>
      </c>
      <c r="B264" t="s">
        <v>7</v>
      </c>
      <c r="C264" s="1">
        <v>41760</v>
      </c>
      <c r="D264" s="2">
        <v>0</v>
      </c>
      <c r="E264">
        <v>84.5</v>
      </c>
      <c r="F264" s="3">
        <v>3001439250</v>
      </c>
    </row>
    <row r="265" spans="1:6" x14ac:dyDescent="0.25">
      <c r="A265" t="s">
        <v>9</v>
      </c>
      <c r="B265" t="s">
        <v>7</v>
      </c>
      <c r="C265" s="1">
        <v>41791</v>
      </c>
      <c r="D265" s="2">
        <v>0</v>
      </c>
      <c r="E265">
        <v>84.5</v>
      </c>
      <c r="F265" s="3">
        <v>2008494660</v>
      </c>
    </row>
    <row r="266" spans="1:6" x14ac:dyDescent="0.25">
      <c r="A266" t="s">
        <v>9</v>
      </c>
      <c r="B266" t="s">
        <v>7</v>
      </c>
      <c r="C266" s="1">
        <v>41821</v>
      </c>
      <c r="D266" s="2">
        <v>0</v>
      </c>
      <c r="E266">
        <v>73.599999999999994</v>
      </c>
      <c r="F266" s="3">
        <v>2551370010</v>
      </c>
    </row>
    <row r="267" spans="1:6" x14ac:dyDescent="0.25">
      <c r="A267" t="s">
        <v>9</v>
      </c>
      <c r="B267" t="s">
        <v>7</v>
      </c>
      <c r="C267" s="1">
        <v>41852</v>
      </c>
      <c r="D267" s="2">
        <v>0</v>
      </c>
      <c r="E267">
        <v>73.209999999999994</v>
      </c>
      <c r="F267" s="3">
        <v>3076887590</v>
      </c>
    </row>
    <row r="268" spans="1:6" x14ac:dyDescent="0.25">
      <c r="A268" t="s">
        <v>9</v>
      </c>
      <c r="B268" t="s">
        <v>7</v>
      </c>
      <c r="C268" s="1">
        <v>41883</v>
      </c>
      <c r="D268" s="2">
        <v>0</v>
      </c>
      <c r="E268">
        <v>75.52</v>
      </c>
      <c r="F268" s="3">
        <v>2891411920</v>
      </c>
    </row>
    <row r="269" spans="1:6" x14ac:dyDescent="0.25">
      <c r="A269" t="s">
        <v>9</v>
      </c>
      <c r="B269" t="s">
        <v>7</v>
      </c>
      <c r="C269" s="1">
        <v>41913</v>
      </c>
      <c r="D269" s="2">
        <v>0</v>
      </c>
      <c r="E269">
        <v>76.23</v>
      </c>
      <c r="F269" s="3">
        <v>2905609940</v>
      </c>
    </row>
    <row r="270" spans="1:6" x14ac:dyDescent="0.25">
      <c r="A270" t="s">
        <v>9</v>
      </c>
      <c r="B270" t="s">
        <v>7</v>
      </c>
      <c r="C270" s="1">
        <v>41944</v>
      </c>
      <c r="D270" s="2">
        <v>0</v>
      </c>
      <c r="E270">
        <v>72.25</v>
      </c>
      <c r="F270" s="3">
        <v>2030051460</v>
      </c>
    </row>
    <row r="271" spans="1:6" x14ac:dyDescent="0.25">
      <c r="A271" t="s">
        <v>9</v>
      </c>
      <c r="B271" t="s">
        <v>7</v>
      </c>
      <c r="C271" s="1">
        <v>41974</v>
      </c>
      <c r="D271" s="2">
        <v>0</v>
      </c>
      <c r="E271">
        <v>54.9</v>
      </c>
      <c r="F271" s="3">
        <v>4337561310</v>
      </c>
    </row>
    <row r="272" spans="1:6" x14ac:dyDescent="0.25">
      <c r="A272" t="s">
        <v>9</v>
      </c>
      <c r="B272" t="s">
        <v>7</v>
      </c>
      <c r="C272" s="1">
        <v>42005</v>
      </c>
      <c r="D272" s="2">
        <v>0</v>
      </c>
      <c r="E272">
        <v>61.5</v>
      </c>
      <c r="F272" s="3">
        <v>2691982770</v>
      </c>
    </row>
    <row r="273" spans="1:6" x14ac:dyDescent="0.25">
      <c r="A273" t="s">
        <v>9</v>
      </c>
      <c r="B273" t="s">
        <v>7</v>
      </c>
      <c r="C273" s="1">
        <v>42036</v>
      </c>
      <c r="D273" s="2">
        <v>0</v>
      </c>
      <c r="E273">
        <v>75.91</v>
      </c>
      <c r="F273" s="3">
        <v>3583789870</v>
      </c>
    </row>
    <row r="274" spans="1:6" x14ac:dyDescent="0.25">
      <c r="A274" t="s">
        <v>9</v>
      </c>
      <c r="B274" t="s">
        <v>7</v>
      </c>
      <c r="C274" s="1">
        <v>42064</v>
      </c>
      <c r="D274" s="2">
        <v>0</v>
      </c>
      <c r="E274">
        <v>62.88</v>
      </c>
      <c r="F274" s="3">
        <v>2785656310</v>
      </c>
    </row>
    <row r="275" spans="1:6" x14ac:dyDescent="0.25">
      <c r="A275" t="s">
        <v>9</v>
      </c>
      <c r="B275" t="s">
        <v>7</v>
      </c>
      <c r="C275" s="1">
        <v>42095</v>
      </c>
      <c r="D275" s="2">
        <v>0</v>
      </c>
      <c r="E275">
        <v>76.900000000000006</v>
      </c>
      <c r="F275" s="3">
        <v>3217030850</v>
      </c>
    </row>
    <row r="276" spans="1:6" x14ac:dyDescent="0.25">
      <c r="A276" t="s">
        <v>9</v>
      </c>
      <c r="B276" t="s">
        <v>7</v>
      </c>
      <c r="C276" s="1">
        <v>42125</v>
      </c>
      <c r="D276" s="2">
        <v>0</v>
      </c>
      <c r="E276">
        <v>73.5</v>
      </c>
      <c r="F276" s="3">
        <v>1830904250</v>
      </c>
    </row>
    <row r="277" spans="1:6" x14ac:dyDescent="0.25">
      <c r="A277" t="s">
        <v>9</v>
      </c>
      <c r="B277" t="s">
        <v>7</v>
      </c>
      <c r="C277" s="1">
        <v>42156</v>
      </c>
      <c r="D277" s="2">
        <v>0</v>
      </c>
      <c r="E277">
        <v>72.349999999999994</v>
      </c>
      <c r="F277" s="3">
        <v>1885405260</v>
      </c>
    </row>
    <row r="278" spans="1:6" x14ac:dyDescent="0.25">
      <c r="A278" t="s">
        <v>9</v>
      </c>
      <c r="B278" t="s">
        <v>7</v>
      </c>
      <c r="C278" s="1">
        <v>42186</v>
      </c>
      <c r="D278" s="2">
        <v>0</v>
      </c>
      <c r="E278">
        <v>72.3</v>
      </c>
      <c r="F278" s="3">
        <v>2690621070</v>
      </c>
    </row>
    <row r="279" spans="1:6" x14ac:dyDescent="0.25">
      <c r="A279" t="s">
        <v>9</v>
      </c>
      <c r="B279" t="s">
        <v>7</v>
      </c>
      <c r="C279" s="1">
        <v>42217</v>
      </c>
      <c r="D279" s="2">
        <v>0</v>
      </c>
      <c r="E279">
        <v>74.5</v>
      </c>
      <c r="F279" s="3">
        <v>2488111940</v>
      </c>
    </row>
    <row r="280" spans="1:6" x14ac:dyDescent="0.25">
      <c r="A280" t="s">
        <v>9</v>
      </c>
      <c r="B280" t="s">
        <v>7</v>
      </c>
      <c r="C280" s="1">
        <v>42248</v>
      </c>
      <c r="D280" s="2">
        <v>0</v>
      </c>
      <c r="E280">
        <v>75.3</v>
      </c>
      <c r="F280" s="3">
        <v>2008042110</v>
      </c>
    </row>
    <row r="281" spans="1:6" x14ac:dyDescent="0.25">
      <c r="A281" t="s">
        <v>9</v>
      </c>
      <c r="B281" t="s">
        <v>7</v>
      </c>
      <c r="C281" s="1">
        <v>42278</v>
      </c>
      <c r="D281" s="2">
        <v>0</v>
      </c>
      <c r="E281">
        <v>90.53</v>
      </c>
      <c r="F281" s="3">
        <v>2849625200</v>
      </c>
    </row>
    <row r="282" spans="1:6" x14ac:dyDescent="0.25">
      <c r="A282" t="s">
        <v>9</v>
      </c>
      <c r="B282" t="s">
        <v>7</v>
      </c>
      <c r="C282" s="1">
        <v>42309</v>
      </c>
      <c r="D282" s="2">
        <v>0</v>
      </c>
      <c r="E282">
        <v>102.9</v>
      </c>
      <c r="F282" s="3">
        <v>2286927960</v>
      </c>
    </row>
    <row r="283" spans="1:6" x14ac:dyDescent="0.25">
      <c r="A283" t="s">
        <v>9</v>
      </c>
      <c r="B283" t="s">
        <v>7</v>
      </c>
      <c r="C283" s="1">
        <v>42339</v>
      </c>
      <c r="D283" s="2">
        <v>0</v>
      </c>
      <c r="E283">
        <v>101.26</v>
      </c>
      <c r="F283" s="3">
        <v>1880909280</v>
      </c>
    </row>
    <row r="284" spans="1:6" x14ac:dyDescent="0.25">
      <c r="A284" t="s">
        <v>9</v>
      </c>
      <c r="B284" t="s">
        <v>7</v>
      </c>
      <c r="C284" s="1">
        <v>42370</v>
      </c>
      <c r="D284" s="2">
        <v>0</v>
      </c>
      <c r="E284">
        <v>96.5</v>
      </c>
      <c r="F284" s="3">
        <v>2060145470</v>
      </c>
    </row>
    <row r="285" spans="1:6" x14ac:dyDescent="0.25">
      <c r="A285" t="s">
        <v>9</v>
      </c>
      <c r="B285" t="s">
        <v>7</v>
      </c>
      <c r="C285" s="1">
        <v>42401</v>
      </c>
      <c r="D285" s="2">
        <v>0</v>
      </c>
      <c r="E285">
        <v>107</v>
      </c>
      <c r="F285" s="3">
        <v>2184006710</v>
      </c>
    </row>
    <row r="286" spans="1:6" x14ac:dyDescent="0.25">
      <c r="A286" t="s">
        <v>9</v>
      </c>
      <c r="B286" t="s">
        <v>7</v>
      </c>
      <c r="C286" s="1">
        <v>42430</v>
      </c>
      <c r="D286" s="2">
        <v>0</v>
      </c>
      <c r="E286">
        <v>109.9</v>
      </c>
      <c r="F286" s="3">
        <v>1959737430</v>
      </c>
    </row>
    <row r="287" spans="1:6" x14ac:dyDescent="0.25">
      <c r="A287" t="s">
        <v>9</v>
      </c>
      <c r="B287" t="s">
        <v>7</v>
      </c>
      <c r="C287" s="1">
        <v>42461</v>
      </c>
      <c r="D287" s="2">
        <v>0</v>
      </c>
      <c r="E287">
        <v>123.55</v>
      </c>
      <c r="F287" s="3">
        <v>2125196160</v>
      </c>
    </row>
    <row r="288" spans="1:6" x14ac:dyDescent="0.25">
      <c r="A288" t="s">
        <v>9</v>
      </c>
      <c r="B288" t="s">
        <v>7</v>
      </c>
      <c r="C288" s="1">
        <v>42491</v>
      </c>
      <c r="D288" s="2">
        <v>0</v>
      </c>
      <c r="E288">
        <v>132.56</v>
      </c>
      <c r="F288" s="3">
        <v>1387771330</v>
      </c>
    </row>
    <row r="289" spans="1:6" x14ac:dyDescent="0.25">
      <c r="A289" t="s">
        <v>9</v>
      </c>
      <c r="B289" t="s">
        <v>7</v>
      </c>
      <c r="C289" s="1">
        <v>42522</v>
      </c>
      <c r="D289" s="2">
        <v>0</v>
      </c>
      <c r="E289">
        <v>133</v>
      </c>
      <c r="F289" s="3">
        <v>1550840130</v>
      </c>
    </row>
    <row r="290" spans="1:6" x14ac:dyDescent="0.25">
      <c r="A290" t="s">
        <v>9</v>
      </c>
      <c r="B290" t="s">
        <v>7</v>
      </c>
      <c r="C290" s="1">
        <v>42552</v>
      </c>
      <c r="D290" s="2">
        <v>0</v>
      </c>
      <c r="E290">
        <v>139.15</v>
      </c>
      <c r="F290" s="3">
        <v>1224653180</v>
      </c>
    </row>
    <row r="291" spans="1:6" x14ac:dyDescent="0.25">
      <c r="A291" t="s">
        <v>9</v>
      </c>
      <c r="B291" t="s">
        <v>7</v>
      </c>
      <c r="C291" s="1">
        <v>42583</v>
      </c>
      <c r="D291" s="2">
        <v>0</v>
      </c>
      <c r="E291">
        <v>143.5</v>
      </c>
      <c r="F291" s="3">
        <v>1150874110</v>
      </c>
    </row>
    <row r="292" spans="1:6" x14ac:dyDescent="0.25">
      <c r="A292" t="s">
        <v>9</v>
      </c>
      <c r="B292" t="s">
        <v>7</v>
      </c>
      <c r="C292" s="1">
        <v>42614</v>
      </c>
      <c r="D292" s="2">
        <v>0</v>
      </c>
      <c r="E292">
        <v>145.34</v>
      </c>
      <c r="F292" s="3">
        <v>1118608200</v>
      </c>
    </row>
    <row r="293" spans="1:6" x14ac:dyDescent="0.25">
      <c r="A293" t="s">
        <v>9</v>
      </c>
      <c r="B293" t="s">
        <v>7</v>
      </c>
      <c r="C293" s="1">
        <v>42644</v>
      </c>
      <c r="D293" s="2">
        <v>0</v>
      </c>
      <c r="E293">
        <v>147.4</v>
      </c>
      <c r="F293" s="3">
        <v>777345030</v>
      </c>
    </row>
    <row r="294" spans="1:6" x14ac:dyDescent="0.25">
      <c r="A294" t="s">
        <v>9</v>
      </c>
      <c r="B294" t="s">
        <v>7</v>
      </c>
      <c r="C294" s="1">
        <v>42675</v>
      </c>
      <c r="D294" s="2">
        <v>0</v>
      </c>
      <c r="E294">
        <v>158.69999999999999</v>
      </c>
      <c r="F294" s="3">
        <v>1113951960</v>
      </c>
    </row>
    <row r="295" spans="1:6" x14ac:dyDescent="0.25">
      <c r="A295" t="s">
        <v>9</v>
      </c>
      <c r="B295" t="s">
        <v>7</v>
      </c>
      <c r="C295" s="1">
        <v>42705</v>
      </c>
      <c r="D295" s="2">
        <v>0</v>
      </c>
      <c r="E295">
        <v>173.25</v>
      </c>
      <c r="F295" s="3">
        <v>1204467020</v>
      </c>
    </row>
    <row r="296" spans="1:6" x14ac:dyDescent="0.25">
      <c r="A296" t="s">
        <v>9</v>
      </c>
      <c r="B296" t="s">
        <v>7</v>
      </c>
      <c r="C296" s="1">
        <v>42736</v>
      </c>
      <c r="D296" s="2">
        <v>0</v>
      </c>
      <c r="E296">
        <v>172.2</v>
      </c>
      <c r="F296" s="3">
        <v>989614480</v>
      </c>
    </row>
    <row r="297" spans="1:6" x14ac:dyDescent="0.25">
      <c r="A297" t="s">
        <v>9</v>
      </c>
      <c r="B297" t="s">
        <v>7</v>
      </c>
      <c r="C297" s="1">
        <v>42767</v>
      </c>
      <c r="D297" s="2">
        <v>0</v>
      </c>
      <c r="E297">
        <v>156</v>
      </c>
      <c r="F297" s="3">
        <v>817013500</v>
      </c>
    </row>
    <row r="298" spans="1:6" x14ac:dyDescent="0.25">
      <c r="A298" t="s">
        <v>9</v>
      </c>
      <c r="B298" t="s">
        <v>7</v>
      </c>
      <c r="C298" s="1">
        <v>42795</v>
      </c>
      <c r="D298" s="2">
        <v>0</v>
      </c>
      <c r="E298">
        <v>159.80000000000001</v>
      </c>
      <c r="F298" s="3">
        <v>980688220</v>
      </c>
    </row>
    <row r="299" spans="1:6" x14ac:dyDescent="0.25">
      <c r="A299" t="s">
        <v>9</v>
      </c>
      <c r="B299" t="s">
        <v>7</v>
      </c>
      <c r="C299" s="1">
        <v>42826</v>
      </c>
      <c r="D299" s="2">
        <v>0</v>
      </c>
      <c r="E299">
        <v>165.2</v>
      </c>
      <c r="F299" s="3">
        <v>965518550</v>
      </c>
    </row>
    <row r="300" spans="1:6" x14ac:dyDescent="0.25">
      <c r="A300" t="s">
        <v>9</v>
      </c>
      <c r="B300" t="s">
        <v>7</v>
      </c>
      <c r="C300" s="1">
        <v>42856</v>
      </c>
      <c r="D300" s="2">
        <v>0</v>
      </c>
      <c r="E300">
        <v>155.93</v>
      </c>
      <c r="F300" s="3">
        <v>825457660</v>
      </c>
    </row>
    <row r="301" spans="1:6" x14ac:dyDescent="0.25">
      <c r="A301" t="s">
        <v>9</v>
      </c>
      <c r="B301" t="s">
        <v>7</v>
      </c>
      <c r="C301" s="1">
        <v>42887</v>
      </c>
      <c r="D301" s="2">
        <v>0</v>
      </c>
      <c r="E301">
        <v>145.59</v>
      </c>
      <c r="F301" s="3">
        <v>1249106940</v>
      </c>
    </row>
    <row r="302" spans="1:6" x14ac:dyDescent="0.25">
      <c r="A302" t="s">
        <v>9</v>
      </c>
      <c r="B302" t="s">
        <v>7</v>
      </c>
      <c r="C302" s="1">
        <v>42917</v>
      </c>
      <c r="D302" s="2">
        <v>0</v>
      </c>
      <c r="E302">
        <v>164.53</v>
      </c>
      <c r="F302" s="3">
        <v>1056892340</v>
      </c>
    </row>
    <row r="303" spans="1:6" x14ac:dyDescent="0.25">
      <c r="A303" t="s">
        <v>9</v>
      </c>
      <c r="B303" t="s">
        <v>7</v>
      </c>
      <c r="C303" s="1">
        <v>42948</v>
      </c>
      <c r="D303" s="2">
        <v>0</v>
      </c>
      <c r="E303">
        <v>183.51</v>
      </c>
      <c r="F303" s="3">
        <v>1066034430</v>
      </c>
    </row>
    <row r="304" spans="1:6" x14ac:dyDescent="0.25">
      <c r="A304" t="s">
        <v>9</v>
      </c>
      <c r="B304" t="s">
        <v>7</v>
      </c>
      <c r="C304" s="1">
        <v>42979</v>
      </c>
      <c r="D304" s="2">
        <v>0</v>
      </c>
      <c r="E304">
        <v>192.33</v>
      </c>
      <c r="F304" s="3">
        <v>943835730</v>
      </c>
    </row>
    <row r="305" spans="1:6" x14ac:dyDescent="0.25">
      <c r="A305" t="s">
        <v>9</v>
      </c>
      <c r="B305" t="s">
        <v>7</v>
      </c>
      <c r="C305" s="1">
        <v>43009</v>
      </c>
      <c r="D305" s="2">
        <v>0</v>
      </c>
      <c r="E305">
        <v>193.8</v>
      </c>
      <c r="F305" s="3">
        <v>745570010</v>
      </c>
    </row>
    <row r="306" spans="1:6" x14ac:dyDescent="0.25">
      <c r="A306" t="s">
        <v>9</v>
      </c>
      <c r="B306" t="s">
        <v>7</v>
      </c>
      <c r="C306" s="1">
        <v>43040</v>
      </c>
      <c r="D306" s="2">
        <v>0</v>
      </c>
      <c r="E306">
        <v>224.35</v>
      </c>
      <c r="F306" s="3">
        <v>1254395580</v>
      </c>
    </row>
    <row r="307" spans="1:6" x14ac:dyDescent="0.25">
      <c r="A307" t="s">
        <v>9</v>
      </c>
      <c r="B307" t="s">
        <v>7</v>
      </c>
      <c r="C307" s="1">
        <v>43070</v>
      </c>
      <c r="D307" s="2">
        <v>0</v>
      </c>
      <c r="E307">
        <v>225.2</v>
      </c>
      <c r="F307" s="3">
        <v>683304570</v>
      </c>
    </row>
    <row r="308" spans="1:6" x14ac:dyDescent="0.25">
      <c r="A308" t="s">
        <v>9</v>
      </c>
      <c r="B308" t="s">
        <v>7</v>
      </c>
      <c r="C308" s="1">
        <v>43101</v>
      </c>
      <c r="D308" s="2">
        <v>0</v>
      </c>
      <c r="E308">
        <v>264.5</v>
      </c>
      <c r="F308" s="3">
        <v>840068720</v>
      </c>
    </row>
    <row r="309" spans="1:6" x14ac:dyDescent="0.25">
      <c r="A309" t="s">
        <v>9</v>
      </c>
      <c r="B309" t="s">
        <v>7</v>
      </c>
      <c r="C309" s="1">
        <v>43132</v>
      </c>
      <c r="D309" s="2">
        <v>0</v>
      </c>
      <c r="E309">
        <v>272.39999999999998</v>
      </c>
      <c r="F309" s="3">
        <v>1032064390</v>
      </c>
    </row>
    <row r="310" spans="1:6" x14ac:dyDescent="0.25">
      <c r="A310" t="s">
        <v>9</v>
      </c>
      <c r="B310" t="s">
        <v>7</v>
      </c>
      <c r="C310" s="1">
        <v>43160</v>
      </c>
      <c r="D310" s="2">
        <v>0</v>
      </c>
      <c r="E310">
        <v>253.57</v>
      </c>
      <c r="F310" s="3">
        <v>993704870</v>
      </c>
    </row>
    <row r="311" spans="1:6" x14ac:dyDescent="0.25">
      <c r="A311" t="s">
        <v>9</v>
      </c>
      <c r="B311" t="s">
        <v>7</v>
      </c>
      <c r="C311" s="1">
        <v>43191</v>
      </c>
      <c r="D311" s="2">
        <v>0</v>
      </c>
      <c r="E311">
        <v>226.99</v>
      </c>
      <c r="F311" s="3">
        <v>2377768000</v>
      </c>
    </row>
    <row r="312" spans="1:6" x14ac:dyDescent="0.25">
      <c r="A312" t="s">
        <v>9</v>
      </c>
      <c r="B312" t="s">
        <v>7</v>
      </c>
      <c r="C312" s="1">
        <v>43221</v>
      </c>
      <c r="D312" s="2">
        <v>0</v>
      </c>
      <c r="E312">
        <v>222.36</v>
      </c>
      <c r="F312" s="3">
        <v>1043698830</v>
      </c>
    </row>
    <row r="313" spans="1:6" x14ac:dyDescent="0.25">
      <c r="A313" t="s">
        <v>9</v>
      </c>
      <c r="B313" t="s">
        <v>7</v>
      </c>
      <c r="C313" s="1">
        <v>43252</v>
      </c>
      <c r="D313" s="2">
        <v>0</v>
      </c>
      <c r="E313">
        <v>218</v>
      </c>
      <c r="F313" s="3">
        <v>1083180080</v>
      </c>
    </row>
    <row r="314" spans="1:6" x14ac:dyDescent="0.25">
      <c r="A314" t="s">
        <v>9</v>
      </c>
      <c r="B314" t="s">
        <v>7</v>
      </c>
      <c r="C314" s="1">
        <v>43282</v>
      </c>
      <c r="D314" s="2">
        <v>0</v>
      </c>
      <c r="E314">
        <v>214.86</v>
      </c>
      <c r="F314" s="3">
        <v>1232290050</v>
      </c>
    </row>
    <row r="315" spans="1:6" x14ac:dyDescent="0.25">
      <c r="A315" t="s">
        <v>9</v>
      </c>
      <c r="B315" t="s">
        <v>7</v>
      </c>
      <c r="C315" s="1">
        <v>43313</v>
      </c>
      <c r="D315" s="2">
        <v>0</v>
      </c>
      <c r="E315">
        <v>182</v>
      </c>
      <c r="F315" s="3">
        <v>1774159080</v>
      </c>
    </row>
    <row r="316" spans="1:6" x14ac:dyDescent="0.25">
      <c r="A316" t="s">
        <v>9</v>
      </c>
      <c r="B316" t="s">
        <v>7</v>
      </c>
      <c r="C316" s="1">
        <v>43344</v>
      </c>
      <c r="D316" s="2">
        <v>0</v>
      </c>
      <c r="E316">
        <v>203.32</v>
      </c>
      <c r="F316" s="3">
        <v>1723030800</v>
      </c>
    </row>
    <row r="317" spans="1:6" x14ac:dyDescent="0.25">
      <c r="A317" t="s">
        <v>9</v>
      </c>
      <c r="B317" t="s">
        <v>7</v>
      </c>
      <c r="C317" s="1">
        <v>43374</v>
      </c>
      <c r="D317" s="2">
        <v>0</v>
      </c>
      <c r="E317">
        <v>189.8</v>
      </c>
      <c r="F317" s="3">
        <v>1809539820</v>
      </c>
    </row>
    <row r="318" spans="1:6" x14ac:dyDescent="0.25">
      <c r="A318" t="s">
        <v>9</v>
      </c>
      <c r="B318" t="s">
        <v>7</v>
      </c>
      <c r="C318" s="1">
        <v>43405</v>
      </c>
      <c r="D318" s="2">
        <v>0</v>
      </c>
      <c r="E318">
        <v>194</v>
      </c>
      <c r="F318" s="3">
        <v>1567568800</v>
      </c>
    </row>
    <row r="319" spans="1:6" x14ac:dyDescent="0.25">
      <c r="A319" t="s">
        <v>9</v>
      </c>
      <c r="B319" t="s">
        <v>7</v>
      </c>
      <c r="C319" s="1">
        <v>43435</v>
      </c>
      <c r="D319" s="2">
        <v>0</v>
      </c>
      <c r="E319">
        <v>186.3</v>
      </c>
      <c r="F319" s="3">
        <v>1147560770</v>
      </c>
    </row>
    <row r="320" spans="1:6" x14ac:dyDescent="0.25">
      <c r="A320" t="s">
        <v>9</v>
      </c>
      <c r="B320" t="s">
        <v>7</v>
      </c>
      <c r="C320" s="1">
        <v>43466</v>
      </c>
      <c r="D320" s="2">
        <v>0</v>
      </c>
      <c r="E320">
        <v>217.9</v>
      </c>
      <c r="F320" s="3">
        <v>1181569160</v>
      </c>
    </row>
    <row r="321" spans="1:6" x14ac:dyDescent="0.25">
      <c r="A321" t="s">
        <v>9</v>
      </c>
      <c r="B321" t="s">
        <v>7</v>
      </c>
      <c r="C321" s="1">
        <v>43497</v>
      </c>
      <c r="D321" s="2">
        <v>0</v>
      </c>
      <c r="E321">
        <v>207.8</v>
      </c>
      <c r="F321" s="3">
        <v>1316335610</v>
      </c>
    </row>
    <row r="322" spans="1:6" x14ac:dyDescent="0.25">
      <c r="A322" t="s">
        <v>9</v>
      </c>
      <c r="B322" t="s">
        <v>7</v>
      </c>
      <c r="C322" s="1">
        <v>43525</v>
      </c>
      <c r="D322" s="2">
        <v>0</v>
      </c>
      <c r="E322">
        <v>214.42</v>
      </c>
      <c r="F322" s="3">
        <v>1071950350</v>
      </c>
    </row>
    <row r="323" spans="1:6" x14ac:dyDescent="0.25">
      <c r="A323" t="s">
        <v>9</v>
      </c>
      <c r="B323" t="s">
        <v>7</v>
      </c>
      <c r="C323" s="1">
        <v>43556</v>
      </c>
      <c r="D323" s="2">
        <v>0</v>
      </c>
      <c r="E323">
        <v>225.17</v>
      </c>
      <c r="F323" s="3">
        <v>1567685270</v>
      </c>
    </row>
    <row r="324" spans="1:6" x14ac:dyDescent="0.25">
      <c r="A324" t="s">
        <v>9</v>
      </c>
      <c r="B324" t="s">
        <v>7</v>
      </c>
      <c r="C324" s="1">
        <v>43586</v>
      </c>
      <c r="D324" s="2">
        <v>0</v>
      </c>
      <c r="E324">
        <v>233.24</v>
      </c>
      <c r="F324" s="3">
        <v>1029175370</v>
      </c>
    </row>
    <row r="325" spans="1:6" x14ac:dyDescent="0.25">
      <c r="A325" t="s">
        <v>9</v>
      </c>
      <c r="B325" t="s">
        <v>7</v>
      </c>
      <c r="C325" s="1">
        <v>43617</v>
      </c>
      <c r="D325" s="2">
        <v>0</v>
      </c>
      <c r="E325">
        <v>238.55</v>
      </c>
      <c r="F325" s="3">
        <v>1023004980</v>
      </c>
    </row>
    <row r="326" spans="1:6" x14ac:dyDescent="0.25">
      <c r="A326" t="s">
        <v>9</v>
      </c>
      <c r="B326" t="s">
        <v>7</v>
      </c>
      <c r="C326" s="1">
        <v>43647</v>
      </c>
      <c r="D326" s="2">
        <v>0</v>
      </c>
      <c r="E326">
        <v>233.49</v>
      </c>
      <c r="F326" s="3">
        <v>780046580</v>
      </c>
    </row>
    <row r="327" spans="1:6" x14ac:dyDescent="0.25">
      <c r="A327" t="s">
        <v>9</v>
      </c>
      <c r="B327" t="s">
        <v>7</v>
      </c>
      <c r="C327" s="1">
        <v>43678</v>
      </c>
      <c r="D327" s="2">
        <v>0</v>
      </c>
      <c r="E327">
        <v>224.2</v>
      </c>
      <c r="F327" s="3">
        <v>1024861980</v>
      </c>
    </row>
    <row r="328" spans="1:6" x14ac:dyDescent="0.25">
      <c r="A328" t="s">
        <v>9</v>
      </c>
      <c r="B328" t="s">
        <v>7</v>
      </c>
      <c r="C328" s="1">
        <v>43709</v>
      </c>
      <c r="D328" s="2">
        <v>0</v>
      </c>
      <c r="E328">
        <v>227.71</v>
      </c>
      <c r="F328" s="3">
        <v>796864790</v>
      </c>
    </row>
    <row r="329" spans="1:6" x14ac:dyDescent="0.25">
      <c r="A329" t="s">
        <v>9</v>
      </c>
      <c r="B329" t="s">
        <v>7</v>
      </c>
      <c r="C329" s="1">
        <v>43739</v>
      </c>
      <c r="D329" s="2">
        <v>0</v>
      </c>
      <c r="E329">
        <v>234.89</v>
      </c>
      <c r="F329" s="3">
        <v>894393040</v>
      </c>
    </row>
    <row r="330" spans="1:6" x14ac:dyDescent="0.25">
      <c r="A330" t="s">
        <v>9</v>
      </c>
      <c r="B330" t="s">
        <v>7</v>
      </c>
      <c r="C330" s="1">
        <v>43770</v>
      </c>
      <c r="D330" s="2">
        <v>0</v>
      </c>
      <c r="E330">
        <v>233.98</v>
      </c>
      <c r="F330" s="3">
        <v>643074600</v>
      </c>
    </row>
    <row r="331" spans="1:6" x14ac:dyDescent="0.25">
      <c r="A331" t="s">
        <v>9</v>
      </c>
      <c r="B331" t="s">
        <v>7</v>
      </c>
      <c r="C331" s="1">
        <v>43800</v>
      </c>
      <c r="D331" s="2">
        <v>0</v>
      </c>
      <c r="E331">
        <v>254.75</v>
      </c>
      <c r="F331" s="3">
        <v>666344120</v>
      </c>
    </row>
    <row r="332" spans="1:6" x14ac:dyDescent="0.25">
      <c r="A332" t="s">
        <v>9</v>
      </c>
      <c r="B332" t="s">
        <v>7</v>
      </c>
      <c r="C332" s="1">
        <v>43831</v>
      </c>
      <c r="D332" s="2">
        <v>0</v>
      </c>
      <c r="E332">
        <v>252.2</v>
      </c>
      <c r="F332" s="3">
        <v>747137520</v>
      </c>
    </row>
    <row r="333" spans="1:6" x14ac:dyDescent="0.25">
      <c r="A333" t="s">
        <v>9</v>
      </c>
      <c r="B333" t="s">
        <v>7</v>
      </c>
      <c r="C333" s="1">
        <v>43862</v>
      </c>
      <c r="D333" s="2">
        <v>0</v>
      </c>
      <c r="E333">
        <v>233.36</v>
      </c>
      <c r="F333" s="3">
        <v>919822790</v>
      </c>
    </row>
    <row r="334" spans="1:6" x14ac:dyDescent="0.25">
      <c r="A334" t="s">
        <v>9</v>
      </c>
      <c r="B334" t="s">
        <v>7</v>
      </c>
      <c r="C334" s="1">
        <v>43891</v>
      </c>
      <c r="D334" s="2">
        <v>0</v>
      </c>
      <c r="E334">
        <v>187.21</v>
      </c>
      <c r="F334" s="3">
        <v>3001736660</v>
      </c>
    </row>
    <row r="335" spans="1:6" x14ac:dyDescent="0.25">
      <c r="A335" t="s">
        <v>9</v>
      </c>
      <c r="B335" t="s">
        <v>7</v>
      </c>
      <c r="C335" s="1">
        <v>43922</v>
      </c>
      <c r="D335" s="2">
        <v>0</v>
      </c>
      <c r="E335">
        <v>197.25</v>
      </c>
      <c r="F335" s="3">
        <v>1768222700</v>
      </c>
    </row>
    <row r="336" spans="1:6" x14ac:dyDescent="0.25">
      <c r="A336" t="s">
        <v>9</v>
      </c>
      <c r="B336" t="s">
        <v>7</v>
      </c>
      <c r="C336" s="1">
        <v>43952</v>
      </c>
      <c r="D336" s="2">
        <v>0</v>
      </c>
      <c r="E336">
        <v>200.5</v>
      </c>
      <c r="F336" s="3">
        <v>1359045230</v>
      </c>
    </row>
    <row r="337" spans="1:6" x14ac:dyDescent="0.25">
      <c r="A337" t="s">
        <v>9</v>
      </c>
      <c r="B337" t="s">
        <v>7</v>
      </c>
      <c r="C337" s="1">
        <v>43983</v>
      </c>
      <c r="D337" s="2">
        <v>0</v>
      </c>
      <c r="E337">
        <v>203.22</v>
      </c>
      <c r="F337" s="3">
        <v>1522268370</v>
      </c>
    </row>
    <row r="338" spans="1:6" x14ac:dyDescent="0.25">
      <c r="A338" t="s">
        <v>9</v>
      </c>
      <c r="B338" t="s">
        <v>7</v>
      </c>
      <c r="C338" s="1">
        <v>44013</v>
      </c>
      <c r="D338" s="2">
        <v>0</v>
      </c>
      <c r="E338">
        <v>221.57</v>
      </c>
      <c r="F338" s="3">
        <v>1088082960</v>
      </c>
    </row>
    <row r="339" spans="1:6" x14ac:dyDescent="0.25">
      <c r="A339" t="s">
        <v>9</v>
      </c>
      <c r="B339" t="s">
        <v>7</v>
      </c>
      <c r="C339" s="1">
        <v>44044</v>
      </c>
      <c r="D339" s="2">
        <v>0</v>
      </c>
      <c r="E339">
        <v>226.1</v>
      </c>
      <c r="F339" s="3">
        <v>1324478990</v>
      </c>
    </row>
    <row r="340" spans="1:6" x14ac:dyDescent="0.25">
      <c r="A340" t="s">
        <v>9</v>
      </c>
      <c r="B340" t="s">
        <v>7</v>
      </c>
      <c r="C340" s="1">
        <v>44075</v>
      </c>
      <c r="D340" s="2">
        <v>0</v>
      </c>
      <c r="E340">
        <v>229.14</v>
      </c>
      <c r="F340" s="3">
        <v>1402033750</v>
      </c>
    </row>
    <row r="341" spans="1:6" x14ac:dyDescent="0.25">
      <c r="A341" t="s">
        <v>9</v>
      </c>
      <c r="B341" t="s">
        <v>7</v>
      </c>
      <c r="C341" s="1">
        <v>44105</v>
      </c>
      <c r="D341" s="2">
        <v>0</v>
      </c>
      <c r="E341">
        <v>200.99</v>
      </c>
      <c r="F341" s="3">
        <v>1488757060</v>
      </c>
    </row>
    <row r="342" spans="1:6" x14ac:dyDescent="0.25">
      <c r="A342" t="s">
        <v>9</v>
      </c>
      <c r="B342" t="s">
        <v>7</v>
      </c>
      <c r="C342" s="1">
        <v>44136</v>
      </c>
      <c r="D342" s="2">
        <v>0</v>
      </c>
      <c r="E342">
        <v>249.63</v>
      </c>
      <c r="F342" s="3">
        <v>2310960320</v>
      </c>
    </row>
    <row r="343" spans="1:6" x14ac:dyDescent="0.25">
      <c r="A343" t="s">
        <v>9</v>
      </c>
      <c r="B343" t="s">
        <v>7</v>
      </c>
      <c r="C343" s="1">
        <v>44166</v>
      </c>
      <c r="D343" s="2">
        <v>0</v>
      </c>
      <c r="E343">
        <v>271.64999999999998</v>
      </c>
      <c r="F343" s="3">
        <v>1660369550</v>
      </c>
    </row>
    <row r="344" spans="1:6" x14ac:dyDescent="0.25">
      <c r="A344" t="s">
        <v>9</v>
      </c>
      <c r="B344" t="s">
        <v>7</v>
      </c>
      <c r="C344" s="1">
        <v>44197</v>
      </c>
      <c r="D344" s="2">
        <v>0</v>
      </c>
      <c r="E344">
        <v>258.11</v>
      </c>
      <c r="F344" s="3">
        <v>1471411670</v>
      </c>
    </row>
    <row r="345" spans="1:6" x14ac:dyDescent="0.25">
      <c r="A345" t="s">
        <v>9</v>
      </c>
      <c r="B345" t="s">
        <v>7</v>
      </c>
      <c r="C345" s="1">
        <v>44228</v>
      </c>
      <c r="D345" s="2">
        <v>0</v>
      </c>
      <c r="E345">
        <v>270.17</v>
      </c>
      <c r="F345" s="3">
        <v>1291107150</v>
      </c>
    </row>
    <row r="346" spans="1:6" x14ac:dyDescent="0.25">
      <c r="A346" t="s">
        <v>9</v>
      </c>
      <c r="B346" t="s">
        <v>7</v>
      </c>
      <c r="C346" s="1">
        <v>44256</v>
      </c>
      <c r="D346" s="2">
        <v>0</v>
      </c>
      <c r="E346">
        <v>291.02</v>
      </c>
      <c r="F346" s="3">
        <v>1365301070</v>
      </c>
    </row>
    <row r="347" spans="1:6" x14ac:dyDescent="0.25">
      <c r="A347" t="s">
        <v>9</v>
      </c>
      <c r="B347" t="s">
        <v>7</v>
      </c>
      <c r="C347" s="1">
        <v>44287</v>
      </c>
      <c r="D347" s="2">
        <v>0</v>
      </c>
      <c r="E347">
        <v>297.73</v>
      </c>
      <c r="F347" s="3">
        <v>1207909680</v>
      </c>
    </row>
    <row r="348" spans="1:6" x14ac:dyDescent="0.25">
      <c r="A348" t="s">
        <v>9</v>
      </c>
      <c r="B348" t="s">
        <v>7</v>
      </c>
      <c r="C348" s="1">
        <v>44317</v>
      </c>
      <c r="D348" s="2">
        <v>0</v>
      </c>
      <c r="E348">
        <v>310.79000000000002</v>
      </c>
      <c r="F348" s="3">
        <v>980301170</v>
      </c>
    </row>
    <row r="349" spans="1:6" x14ac:dyDescent="0.25">
      <c r="A349" t="s">
        <v>9</v>
      </c>
      <c r="B349" t="s">
        <v>7</v>
      </c>
      <c r="C349" s="1">
        <v>44348</v>
      </c>
      <c r="D349" s="2">
        <v>0</v>
      </c>
      <c r="E349">
        <v>306.45</v>
      </c>
      <c r="F349" s="3">
        <v>699844320</v>
      </c>
    </row>
    <row r="350" spans="1:6" x14ac:dyDescent="0.25">
      <c r="A350" t="s">
        <v>9</v>
      </c>
      <c r="B350" t="s">
        <v>7</v>
      </c>
      <c r="C350" s="1">
        <v>44378</v>
      </c>
      <c r="D350" s="2">
        <v>0</v>
      </c>
      <c r="E350">
        <v>305.58999999999997</v>
      </c>
      <c r="F350" s="3">
        <v>605448260</v>
      </c>
    </row>
    <row r="351" spans="1:6" x14ac:dyDescent="0.25">
      <c r="A351" t="s">
        <v>9</v>
      </c>
      <c r="B351" t="s">
        <v>7</v>
      </c>
      <c r="C351" s="1">
        <v>44409</v>
      </c>
      <c r="D351" s="2">
        <v>0</v>
      </c>
      <c r="E351">
        <v>327.94</v>
      </c>
      <c r="F351" s="3">
        <v>753896990</v>
      </c>
    </row>
    <row r="352" spans="1:6" x14ac:dyDescent="0.25">
      <c r="A352" t="s">
        <v>9</v>
      </c>
      <c r="B352" t="s">
        <v>7</v>
      </c>
      <c r="C352" s="1">
        <v>44440</v>
      </c>
      <c r="D352" s="2">
        <v>0</v>
      </c>
      <c r="E352">
        <v>329.71</v>
      </c>
      <c r="F352" s="3">
        <v>91930790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5C8F-3CA8-6F40-A175-9DC6397BE159}">
  <dimension ref="A1:AL351"/>
  <sheetViews>
    <sheetView tabSelected="1" topLeftCell="M1" zoomScale="70" zoomScaleNormal="70" workbookViewId="0">
      <selection activeCell="AF43" sqref="AF43"/>
    </sheetView>
  </sheetViews>
  <sheetFormatPr defaultColWidth="11" defaultRowHeight="15.75" x14ac:dyDescent="0.25"/>
  <cols>
    <col min="1" max="1" width="11.375" bestFit="1" customWidth="1"/>
    <col min="2" max="2" width="11.625" customWidth="1"/>
    <col min="3" max="3" width="20.625" bestFit="1" customWidth="1"/>
    <col min="4" max="4" width="15.875" bestFit="1" customWidth="1"/>
    <col min="5" max="5" width="17.5" bestFit="1" customWidth="1"/>
    <col min="6" max="6" width="16.875" bestFit="1" customWidth="1"/>
    <col min="7" max="7" width="18.5" bestFit="1" customWidth="1"/>
    <col min="8" max="8" width="17.625" bestFit="1" customWidth="1"/>
    <col min="9" max="9" width="22" bestFit="1" customWidth="1"/>
    <col min="10" max="10" width="24.125" bestFit="1" customWidth="1"/>
    <col min="11" max="11" width="23" bestFit="1" customWidth="1"/>
    <col min="12" max="12" width="14.625" bestFit="1" customWidth="1"/>
    <col min="13" max="13" width="19" bestFit="1" customWidth="1"/>
    <col min="14" max="14" width="20.125" bestFit="1" customWidth="1"/>
  </cols>
  <sheetData>
    <row r="1" spans="1:38" x14ac:dyDescent="0.25">
      <c r="A1" s="6" t="s">
        <v>10</v>
      </c>
      <c r="B1" s="6" t="s">
        <v>11</v>
      </c>
      <c r="C1" s="8" t="s">
        <v>12</v>
      </c>
      <c r="D1" s="9" t="s">
        <v>13</v>
      </c>
      <c r="E1" s="9" t="s">
        <v>14</v>
      </c>
      <c r="F1" s="6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</row>
    <row r="2" spans="1:38" x14ac:dyDescent="0.25">
      <c r="A2" s="1">
        <v>40909</v>
      </c>
      <c r="B2" s="4">
        <v>7.0529999999999995E-2</v>
      </c>
      <c r="C2" s="5">
        <v>789977570000</v>
      </c>
      <c r="D2" s="4">
        <v>1766.3</v>
      </c>
      <c r="E2" s="3">
        <v>28875333</v>
      </c>
      <c r="F2" s="4">
        <v>90.17</v>
      </c>
      <c r="G2" s="7">
        <v>3967668590</v>
      </c>
      <c r="K2" s="11">
        <f>LN(Таблица4[[#This Row],[Объём Сбербанк]])</f>
        <v>22.101444502215671</v>
      </c>
      <c r="L2" s="11">
        <f>(Таблица4[[#This Row],[Цена ВТБ]]-MIN(Таблица4[Цена ВТБ]))/(MAX(Таблица4[Цена ВТБ])-MIN(Таблица4[Цена ВТБ]))</f>
        <v>0.79601259181531991</v>
      </c>
      <c r="M2" s="11">
        <f>(Таблица4[[#This Row],[Цена ЛУКОЙЛ]]-MIN(Таблица4[Цена ЛУКОЙЛ]))/(MAX(Таблица4[Цена ЛУКОЙЛ])-MIN(Таблица4[Цена ЛУКОЙЛ]))</f>
        <v>9.1819533961328623E-3</v>
      </c>
      <c r="N2" s="11">
        <f>(Таблица4[[#This Row],[Цена Сбербанк]]-MIN(Таблица4[Цена Сбербанк]))/(MAX(Таблица4[Цена Сбербанк])-MIN(Таблица4[Цена Сбербанк]))</f>
        <v>0.12834321895127543</v>
      </c>
      <c r="P2" s="12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4"/>
      <c r="AE2" s="12"/>
      <c r="AF2" s="13"/>
      <c r="AG2" s="13"/>
      <c r="AH2" s="13"/>
      <c r="AI2" s="13"/>
      <c r="AJ2" s="13"/>
      <c r="AK2" s="13"/>
      <c r="AL2" s="14"/>
    </row>
    <row r="3" spans="1:38" x14ac:dyDescent="0.25">
      <c r="A3" s="1">
        <v>40940</v>
      </c>
      <c r="B3" s="4">
        <v>7.2470000000000007E-2</v>
      </c>
      <c r="C3" s="5">
        <v>928510290000</v>
      </c>
      <c r="D3" s="4">
        <v>1875.1</v>
      </c>
      <c r="E3" s="3">
        <v>36958369</v>
      </c>
      <c r="F3" s="4">
        <v>100.19</v>
      </c>
      <c r="G3" s="7">
        <v>3510850100</v>
      </c>
      <c r="H3">
        <f>(Таблица4[[#This Row],[Цена ВТБ]]-B2)/B2</f>
        <v>2.7506025804622306E-2</v>
      </c>
      <c r="I3">
        <f>(Таблица4[[#This Row],[Цена ЛУКОЙЛ]]-D2)/D2</f>
        <v>6.1597690086621727E-2</v>
      </c>
      <c r="J3">
        <f>(Таблица4[[#This Row],[Цена Сбербанк]]-F2)/F2</f>
        <v>0.11112343351447261</v>
      </c>
      <c r="K3" s="11">
        <f>LN(Таблица4[[#This Row],[Объём Сбербанк]])</f>
        <v>21.979124038832211</v>
      </c>
      <c r="L3" s="11">
        <f>(Таблица4[[#This Row],[Цена ВТБ]]-MIN(Таблица4[Цена ВТБ]))/(MAX(Таблица4[Цена ВТБ])-MIN(Таблица4[Цена ВТБ]))</f>
        <v>0.83672612801678925</v>
      </c>
      <c r="M3" s="11">
        <f>(Таблица4[[#This Row],[Цена ЛУКОЙЛ]]-MIN(Таблица4[Цена ЛУКОЙЛ]))/(MAX(Таблица4[Цена ЛУКОЙЛ])-MIN(Таблица4[Цена ЛУКОЙЛ]))</f>
        <v>3.0758552305404047E-2</v>
      </c>
      <c r="N3" s="11">
        <f>(Таблица4[[#This Row],[Цена Сбербанк]]-MIN(Таблица4[Цена Сбербанк]))/(MAX(Таблица4[Цена Сбербанк])-MIN(Таблица4[Цена Сбербанк]))</f>
        <v>0.16480477420763437</v>
      </c>
      <c r="P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7"/>
      <c r="AE3" s="15"/>
      <c r="AF3" s="16"/>
      <c r="AG3" s="16"/>
      <c r="AH3" s="16"/>
      <c r="AI3" s="16"/>
      <c r="AJ3" s="16"/>
      <c r="AK3" s="16"/>
      <c r="AL3" s="17"/>
    </row>
    <row r="4" spans="1:38" x14ac:dyDescent="0.25">
      <c r="A4" s="1">
        <v>40969</v>
      </c>
      <c r="B4" s="4">
        <v>6.6949999999999996E-2</v>
      </c>
      <c r="C4" s="5">
        <v>804708010000</v>
      </c>
      <c r="D4" s="4">
        <v>1781.4</v>
      </c>
      <c r="E4" s="3">
        <v>43264062</v>
      </c>
      <c r="F4" s="4">
        <v>94.86</v>
      </c>
      <c r="G4" s="7">
        <v>3734058960</v>
      </c>
      <c r="H4">
        <f>(Таблица4[[#This Row],[Цена ВТБ]]-B3)/B3</f>
        <v>-7.6169449427349392E-2</v>
      </c>
      <c r="I4">
        <f>(Таблица4[[#This Row],[Цена ЛУКОЙЛ]]-D3)/D3</f>
        <v>-4.9970668231027582E-2</v>
      </c>
      <c r="J4">
        <f>(Таблица4[[#This Row],[Цена Сбербанк]]-F3)/F3</f>
        <v>-5.3198922048108575E-2</v>
      </c>
      <c r="K4" s="11">
        <f>LN(Таблица4[[#This Row],[Объём Сбербанк]])</f>
        <v>22.040761671978775</v>
      </c>
      <c r="L4" s="11">
        <f>(Таблица4[[#This Row],[Цена ВТБ]]-MIN(Таблица4[Цена ВТБ]))/(MAX(Таблица4[Цена ВТБ])-MIN(Таблица4[Цена ВТБ]))</f>
        <v>0.72088142707240288</v>
      </c>
      <c r="M4" s="11">
        <f>(Таблица4[[#This Row],[Цена ЛУКОЙЛ]]-MIN(Таблица4[Цена ЛУКОЙЛ]))/(MAX(Таблица4[Цена ЛУКОЙЛ])-MIN(Таблица4[Цена ЛУКОЙЛ]))</f>
        <v>1.2176499752107108E-2</v>
      </c>
      <c r="N4" s="11">
        <f>(Таблица4[[#This Row],[Цена Сбербанк]]-MIN(Таблица4[Цена Сбербанк]))/(MAX(Таблица4[Цена Сбербанк])-MIN(Таблица4[Цена Сбербанк]))</f>
        <v>0.14540955569302427</v>
      </c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7"/>
      <c r="AE4" s="15"/>
      <c r="AF4" s="16"/>
      <c r="AG4" s="16"/>
      <c r="AH4" s="16"/>
      <c r="AI4" s="16"/>
      <c r="AJ4" s="16"/>
      <c r="AK4" s="16"/>
      <c r="AL4" s="17"/>
    </row>
    <row r="5" spans="1:38" x14ac:dyDescent="0.25">
      <c r="A5" s="1">
        <v>41000</v>
      </c>
      <c r="B5" s="4">
        <v>6.3200000000000006E-2</v>
      </c>
      <c r="C5" s="5">
        <v>587166770000</v>
      </c>
      <c r="D5" s="4">
        <v>1794.3</v>
      </c>
      <c r="E5" s="3">
        <v>39285208</v>
      </c>
      <c r="F5" s="4">
        <v>93.95</v>
      </c>
      <c r="G5" s="7">
        <v>2984527570</v>
      </c>
      <c r="H5">
        <f>(Таблица4[[#This Row],[Цена ВТБ]]-B4)/B4</f>
        <v>-5.6011949215832559E-2</v>
      </c>
      <c r="I5">
        <f>(Таблица4[[#This Row],[Цена ЛУКОЙЛ]]-D4)/D4</f>
        <v>7.2414954530144061E-3</v>
      </c>
      <c r="J5">
        <f>(Таблица4[[#This Row],[Цена Сбербанк]]-F4)/F4</f>
        <v>-9.5930845456461793E-3</v>
      </c>
      <c r="K5" s="11">
        <f>LN(Таблица4[[#This Row],[Объём Сбербанк]])</f>
        <v>21.816707303258575</v>
      </c>
      <c r="L5" s="11">
        <f>(Таблица4[[#This Row],[Цена ВТБ]]-MIN(Таблица4[Цена ВТБ]))/(MAX(Таблица4[Цена ВТБ])-MIN(Таблица4[Цена ВТБ]))</f>
        <v>0.64218258132214079</v>
      </c>
      <c r="M5" s="11">
        <f>(Таблица4[[#This Row],[Цена ЛУКОЙЛ]]-MIN(Таблица4[Цена ЛУКОЙЛ]))/(MAX(Таблица4[Цена ЛУКОЙЛ])-MIN(Таблица4[Цена ЛУКОЙЛ]))</f>
        <v>1.4734754586018832E-2</v>
      </c>
      <c r="N5" s="11">
        <f>(Таблица4[[#This Row],[Цена Сбербанк]]-MIN(Таблица4[Цена Сбербанк]))/(MAX(Таблица4[Цена Сбербанк])-MIN(Таблица4[Цена Сбербанк]))</f>
        <v>0.1420981769222372</v>
      </c>
      <c r="P5" s="1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7"/>
      <c r="AE5" s="15"/>
      <c r="AF5" s="16"/>
      <c r="AG5" s="16"/>
      <c r="AH5" s="16"/>
      <c r="AI5" s="16"/>
      <c r="AJ5" s="16"/>
      <c r="AK5" s="16"/>
      <c r="AL5" s="17"/>
    </row>
    <row r="6" spans="1:38" x14ac:dyDescent="0.25">
      <c r="A6" s="1">
        <v>41030</v>
      </c>
      <c r="B6" s="4">
        <v>5.3069999999999999E-2</v>
      </c>
      <c r="C6" s="5">
        <v>585666920000</v>
      </c>
      <c r="D6" s="4">
        <v>1720</v>
      </c>
      <c r="E6" s="3">
        <v>38111117</v>
      </c>
      <c r="F6" s="4">
        <v>81.69</v>
      </c>
      <c r="G6" s="7">
        <v>3741856060</v>
      </c>
      <c r="H6">
        <f>(Таблица4[[#This Row],[Цена ВТБ]]-B5)/B5</f>
        <v>-0.16028481012658238</v>
      </c>
      <c r="I6">
        <f>(Таблица4[[#This Row],[Цена ЛУКОЙЛ]]-D5)/D5</f>
        <v>-4.1408905980047907E-2</v>
      </c>
      <c r="J6">
        <f>(Таблица4[[#This Row],[Цена Сбербанк]]-F5)/F5</f>
        <v>-0.13049494411921239</v>
      </c>
      <c r="K6" s="11">
        <f>LN(Таблица4[[#This Row],[Объём Сбербанк]])</f>
        <v>22.04284759799754</v>
      </c>
      <c r="L6" s="11">
        <f>(Таблица4[[#This Row],[Цена ВТБ]]-MIN(Таблица4[Цена ВТБ]))/(MAX(Таблица4[Цена ВТБ])-MIN(Таблица4[Цена ВТБ]))</f>
        <v>0.42959076600209861</v>
      </c>
      <c r="M6" s="11">
        <f>(Таблица4[[#This Row],[Цена ЛУКОЙЛ]]-MIN(Таблица4[Цена ЛУКОЙЛ]))/(MAX(Таблица4[Цена ЛУКОЙЛ])-MIN(Таблица4[Цена ЛУКОЙЛ]))</f>
        <v>0</v>
      </c>
      <c r="N6" s="11">
        <f>(Таблица4[[#This Row],[Цена Сбербанк]]-MIN(Таблица4[Цена Сбербанк]))/(MAX(Таблица4[Цена Сбербанк])-MIN(Таблица4[Цена Сбербанк]))</f>
        <v>9.7485535460863859E-2</v>
      </c>
      <c r="P6" s="1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5"/>
      <c r="AF6" s="16"/>
      <c r="AG6" s="16"/>
      <c r="AH6" s="16"/>
      <c r="AI6" s="16"/>
      <c r="AJ6" s="16"/>
      <c r="AK6" s="16"/>
      <c r="AL6" s="17"/>
    </row>
    <row r="7" spans="1:38" x14ac:dyDescent="0.25">
      <c r="A7" s="1">
        <v>41061</v>
      </c>
      <c r="B7" s="4">
        <v>5.7070000000000003E-2</v>
      </c>
      <c r="C7" s="5">
        <v>452081450000</v>
      </c>
      <c r="D7" s="4">
        <v>1801.7</v>
      </c>
      <c r="E7" s="3">
        <v>38674645</v>
      </c>
      <c r="F7" s="4">
        <v>86.39</v>
      </c>
      <c r="G7" s="7">
        <v>2608426550</v>
      </c>
      <c r="H7">
        <f>(Таблица4[[#This Row],[Цена ВТБ]]-B6)/B6</f>
        <v>7.5372149990578549E-2</v>
      </c>
      <c r="I7">
        <f>(Таблица4[[#This Row],[Цена ЛУКОЙЛ]]-D6)/D6</f>
        <v>4.7500000000000028E-2</v>
      </c>
      <c r="J7">
        <f>(Таблица4[[#This Row],[Цена Сбербанк]]-F6)/F6</f>
        <v>5.753458195617582E-2</v>
      </c>
      <c r="K7" s="11">
        <f>LN(Таблица4[[#This Row],[Объём Сбербанк]])</f>
        <v>21.682013022085101</v>
      </c>
      <c r="L7" s="11">
        <f>(Таблица4[[#This Row],[Цена ВТБ]]-MIN(Таблица4[Цена ВТБ]))/(MAX(Таблица4[Цена ВТБ])-MIN(Таблица4[Цена ВТБ]))</f>
        <v>0.51353620146904522</v>
      </c>
      <c r="M7" s="11">
        <f>(Таблица4[[#This Row],[Цена ЛУКОЙЛ]]-MIN(Таблица4[Цена ЛУКОЙЛ]))/(MAX(Таблица4[Цена ЛУКОЙЛ])-MIN(Таблица4[Цена ЛУКОЙЛ]))</f>
        <v>1.6202280614774425E-2</v>
      </c>
      <c r="N7" s="11">
        <f>(Таблица4[[#This Row],[Цена Сбербанк]]-MIN(Таблица4[Цена Сбербанк]))/(MAX(Таблица4[Цена Сбербанк])-MIN(Таблица4[Цена Сбербанк]))</f>
        <v>0.11458826098031367</v>
      </c>
      <c r="P7" s="15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7"/>
      <c r="AE7" s="15"/>
      <c r="AF7" s="16"/>
      <c r="AG7" s="16"/>
      <c r="AH7" s="16"/>
      <c r="AI7" s="16"/>
      <c r="AJ7" s="16"/>
      <c r="AK7" s="16"/>
      <c r="AL7" s="17"/>
    </row>
    <row r="8" spans="1:38" x14ac:dyDescent="0.25">
      <c r="A8" s="1">
        <v>41091</v>
      </c>
      <c r="B8" s="4">
        <v>5.3030000000000001E-2</v>
      </c>
      <c r="C8" s="5">
        <v>770074270000</v>
      </c>
      <c r="D8" s="4">
        <v>1828</v>
      </c>
      <c r="E8" s="3">
        <v>29895899</v>
      </c>
      <c r="F8" s="4">
        <v>89.73</v>
      </c>
      <c r="G8" s="7">
        <v>2574735900</v>
      </c>
      <c r="H8">
        <f>(Таблица4[[#This Row],[Цена ВТБ]]-B7)/B7</f>
        <v>-7.0790257578412508E-2</v>
      </c>
      <c r="I8">
        <f>(Таблица4[[#This Row],[Цена ЛУКОЙЛ]]-D7)/D7</f>
        <v>1.4597324748848284E-2</v>
      </c>
      <c r="J8">
        <f>(Таблица4[[#This Row],[Цена Сбербанк]]-F7)/F7</f>
        <v>3.8661882162287338E-2</v>
      </c>
      <c r="K8" s="11">
        <f>LN(Таблица4[[#This Row],[Объём Сбербанк]])</f>
        <v>21.669012802695359</v>
      </c>
      <c r="L8" s="11">
        <f>(Таблица4[[#This Row],[Цена ВТБ]]-MIN(Таблица4[Цена ВТБ]))/(MAX(Таблица4[Цена ВТБ])-MIN(Таблица4[Цена ВТБ]))</f>
        <v>0.42875131164742919</v>
      </c>
      <c r="M8" s="11">
        <f>(Таблица4[[#This Row],[Цена ЛУКОЙЛ]]-MIN(Таблица4[Цена ЛУКОЙЛ]))/(MAX(Таблица4[Цена ЛУКОЙЛ])-MIN(Таблица4[Цена ЛУКОЙЛ]))</f>
        <v>2.1417947446703025E-2</v>
      </c>
      <c r="N8" s="11">
        <f>(Таблица4[[#This Row],[Цена Сбербанк]]-MIN(Таблица4[Цена Сбербанк]))/(MAX(Таблица4[Цена Сбербанк])-MIN(Таблица4[Цена Сбербанк]))</f>
        <v>0.12674211273243333</v>
      </c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7"/>
      <c r="AE8" s="15"/>
      <c r="AF8" s="16"/>
      <c r="AG8" s="16"/>
      <c r="AH8" s="16"/>
      <c r="AI8" s="16"/>
      <c r="AJ8" s="16"/>
      <c r="AK8" s="16"/>
      <c r="AL8" s="17"/>
    </row>
    <row r="9" spans="1:38" x14ac:dyDescent="0.25">
      <c r="A9" s="1">
        <v>41122</v>
      </c>
      <c r="B9" s="4">
        <v>5.3400000000000003E-2</v>
      </c>
      <c r="C9" s="5">
        <v>692575220000</v>
      </c>
      <c r="D9" s="4">
        <v>1837.4</v>
      </c>
      <c r="E9" s="3">
        <v>27984894</v>
      </c>
      <c r="F9" s="4">
        <v>93.16</v>
      </c>
      <c r="G9" s="7">
        <v>2437552220</v>
      </c>
      <c r="H9">
        <f>(Таблица4[[#This Row],[Цена ВТБ]]-B8)/B8</f>
        <v>6.9771827267584817E-3</v>
      </c>
      <c r="I9">
        <f>(Таблица4[[#This Row],[Цена ЛУКОЙЛ]]-D8)/D8</f>
        <v>5.1422319474836381E-3</v>
      </c>
      <c r="J9">
        <f>(Таблица4[[#This Row],[Цена Сбербанк]]-F8)/F8</f>
        <v>3.8225788476540651E-2</v>
      </c>
      <c r="K9" s="11">
        <f>LN(Таблица4[[#This Row],[Объём Сбербанк]])</f>
        <v>21.614260184196539</v>
      </c>
      <c r="L9" s="11">
        <f>(Таблица4[[#This Row],[Цена ВТБ]]-MIN(Таблица4[Цена ВТБ]))/(MAX(Таблица4[Цена ВТБ])-MIN(Таблица4[Цена ВТБ]))</f>
        <v>0.4365162644281218</v>
      </c>
      <c r="M9" s="11">
        <f>(Таблица4[[#This Row],[Цена ЛУКОЙЛ]]-MIN(Таблица4[Цена ЛУКОЙЛ]))/(MAX(Таблица4[Цена ЛУКОЙЛ])-MIN(Таблица4[Цена ЛУКОЙЛ]))</f>
        <v>2.3282102131879045E-2</v>
      </c>
      <c r="N9" s="11">
        <f>(Таблица4[[#This Row],[Цена Сбербанк]]-MIN(Таблица4[Цена Сбербанк]))/(MAX(Таблица4[Цена Сбербанк])-MIN(Таблица4[Цена Сбербанк]))</f>
        <v>0.13922346348386158</v>
      </c>
      <c r="P9" s="15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7"/>
      <c r="AE9" s="15"/>
      <c r="AF9" s="16"/>
      <c r="AG9" s="16"/>
      <c r="AH9" s="16"/>
      <c r="AI9" s="16"/>
      <c r="AJ9" s="16"/>
      <c r="AK9" s="16"/>
      <c r="AL9" s="17"/>
    </row>
    <row r="10" spans="1:38" x14ac:dyDescent="0.25">
      <c r="A10" s="1">
        <v>41153</v>
      </c>
      <c r="B10" s="4">
        <v>5.3069999999999999E-2</v>
      </c>
      <c r="C10" s="5">
        <v>947562880000</v>
      </c>
      <c r="D10" s="4">
        <v>1922.3</v>
      </c>
      <c r="E10" s="3">
        <v>26683226</v>
      </c>
      <c r="F10" s="4">
        <v>90.99</v>
      </c>
      <c r="G10" s="7">
        <v>2559766470</v>
      </c>
      <c r="H10">
        <f>(Таблица4[[#This Row],[Цена ВТБ]]-B9)/B9</f>
        <v>-6.1797752808989493E-3</v>
      </c>
      <c r="I10">
        <f>(Таблица4[[#This Row],[Цена ЛУКОЙЛ]]-D9)/D9</f>
        <v>4.6206596277348348E-2</v>
      </c>
      <c r="J10">
        <f>(Таблица4[[#This Row],[Цена Сбербанк]]-F9)/F9</f>
        <v>-2.3293258909403196E-2</v>
      </c>
      <c r="K10" s="11">
        <f>LN(Таблица4[[#This Row],[Объём Сбербанк]])</f>
        <v>21.663181868620594</v>
      </c>
      <c r="L10" s="11">
        <f>(Таблица4[[#This Row],[Цена ВТБ]]-MIN(Таблица4[Цена ВТБ]))/(MAX(Таблица4[Цена ВТБ])-MIN(Таблица4[Цена ВТБ]))</f>
        <v>0.42959076600209861</v>
      </c>
      <c r="M10" s="11">
        <f>(Таблица4[[#This Row],[Цена ЛУКОЙЛ]]-MIN(Таблица4[Цена ЛУКОЙЛ]))/(MAX(Таблица4[Цена ЛУКОЙЛ])-MIN(Таблица4[Цена ЛУКОЙЛ]))</f>
        <v>4.0118988596926121E-2</v>
      </c>
      <c r="N10" s="11">
        <f>(Таблица4[[#This Row],[Цена Сбербанк]]-MIN(Таблица4[Цена Сбербанк]))/(MAX(Таблица4[Цена Сбербанк])-MIN(Таблица4[Цена Сбербанк]))</f>
        <v>0.13132709872275389</v>
      </c>
      <c r="P10" s="15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7"/>
      <c r="AE10" s="15"/>
      <c r="AF10" s="16"/>
      <c r="AG10" s="16"/>
      <c r="AH10" s="16"/>
      <c r="AI10" s="16"/>
      <c r="AJ10" s="16"/>
      <c r="AK10" s="16"/>
      <c r="AL10" s="17"/>
    </row>
    <row r="11" spans="1:38" x14ac:dyDescent="0.25">
      <c r="A11" s="1">
        <v>41183</v>
      </c>
      <c r="B11" s="4">
        <v>5.45E-2</v>
      </c>
      <c r="C11" s="5">
        <v>687611840000</v>
      </c>
      <c r="D11" s="4">
        <v>1904</v>
      </c>
      <c r="E11" s="3">
        <v>25283209</v>
      </c>
      <c r="F11" s="4">
        <v>91.79</v>
      </c>
      <c r="G11" s="7">
        <v>1684787350</v>
      </c>
      <c r="H11">
        <f>(Таблица4[[#This Row],[Цена ВТБ]]-B10)/B10</f>
        <v>2.6945543621631821E-2</v>
      </c>
      <c r="I11">
        <f>(Таблица4[[#This Row],[Цена ЛУКОЙЛ]]-D10)/D10</f>
        <v>-9.5198460177911646E-3</v>
      </c>
      <c r="J11">
        <f>(Таблица4[[#This Row],[Цена Сбербанк]]-F10)/F10</f>
        <v>8.7921749642819146E-3</v>
      </c>
      <c r="K11" s="11">
        <f>LN(Таблица4[[#This Row],[Объём Сбербанк]])</f>
        <v>21.244905191006207</v>
      </c>
      <c r="L11" s="11">
        <f>(Таблица4[[#This Row],[Цена ВТБ]]-MIN(Таблица4[Цена ВТБ]))/(MAX(Таблица4[Цена ВТБ])-MIN(Таблица4[Цена ВТБ]))</f>
        <v>0.459601259181532</v>
      </c>
      <c r="M11" s="11">
        <f>(Таблица4[[#This Row],[Цена ЛУКОЙЛ]]-MIN(Таблица4[Цена ЛУКОЙЛ]))/(MAX(Таблица4[Цена ЛУКОЙЛ])-MIN(Таблица4[Цена ЛУКОЙЛ]))</f>
        <v>3.648983639067923E-2</v>
      </c>
      <c r="N11" s="11">
        <f>(Таблица4[[#This Row],[Цена Сбербанк]]-MIN(Таблица4[Цена Сбербанк]))/(MAX(Таблица4[Цена Сбербанк])-MIN(Таблица4[Цена Сбербанк]))</f>
        <v>0.13423820093883049</v>
      </c>
      <c r="P11" s="15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7"/>
      <c r="AE11" s="15"/>
      <c r="AF11" s="16"/>
      <c r="AG11" s="16"/>
      <c r="AH11" s="16"/>
      <c r="AI11" s="16"/>
      <c r="AJ11" s="16"/>
      <c r="AK11" s="16"/>
      <c r="AL11" s="17"/>
    </row>
    <row r="12" spans="1:38" x14ac:dyDescent="0.25">
      <c r="A12" s="1">
        <v>41214</v>
      </c>
      <c r="B12" s="4">
        <v>5.1929999999999997E-2</v>
      </c>
      <c r="C12" s="5">
        <v>566357780000</v>
      </c>
      <c r="D12" s="4">
        <v>1939.4</v>
      </c>
      <c r="E12" s="3">
        <v>22098009</v>
      </c>
      <c r="F12" s="4">
        <v>91.41</v>
      </c>
      <c r="G12" s="7">
        <v>1729378100</v>
      </c>
      <c r="H12">
        <f>(Таблица4[[#This Row],[Цена ВТБ]]-B11)/B11</f>
        <v>-4.7155963302752346E-2</v>
      </c>
      <c r="I12">
        <f>(Таблица4[[#This Row],[Цена ЛУКОЙЛ]]-D11)/D11</f>
        <v>1.8592436974789964E-2</v>
      </c>
      <c r="J12">
        <f>(Таблица4[[#This Row],[Цена Сбербанк]]-F11)/F11</f>
        <v>-4.1398845190108906E-3</v>
      </c>
      <c r="K12" s="11">
        <f>LN(Таблица4[[#This Row],[Объём Сбербанк]])</f>
        <v>21.271027701058973</v>
      </c>
      <c r="L12" s="11">
        <f>(Таблица4[[#This Row],[Цена ВТБ]]-MIN(Таблица4[Цена ВТБ]))/(MAX(Таблица4[Цена ВТБ])-MIN(Таблица4[Цена ВТБ]))</f>
        <v>0.40566631689401883</v>
      </c>
      <c r="M12" s="11">
        <f>(Таблица4[[#This Row],[Цена ЛУКОЙЛ]]-MIN(Таблица4[Цена ЛУКОЙЛ]))/(MAX(Таблица4[Цена ЛУКОЙЛ])-MIN(Таблица4[Цена ЛУКОЙЛ]))</f>
        <v>4.3510163609320793E-2</v>
      </c>
      <c r="N12" s="11">
        <f>(Таблица4[[#This Row],[Цена Сбербанк]]-MIN(Таблица4[Цена Сбербанк]))/(MAX(Таблица4[Цена Сбербанк])-MIN(Таблица4[Цена Сбербанк]))</f>
        <v>0.1328554273861941</v>
      </c>
      <c r="P12" s="15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7"/>
      <c r="AE12" s="15"/>
      <c r="AF12" s="16"/>
      <c r="AG12" s="16"/>
      <c r="AH12" s="16"/>
      <c r="AI12" s="16"/>
      <c r="AJ12" s="16"/>
      <c r="AK12" s="16"/>
      <c r="AL12" s="17"/>
    </row>
    <row r="13" spans="1:38" x14ac:dyDescent="0.25">
      <c r="A13" s="1">
        <v>41244</v>
      </c>
      <c r="B13" s="4">
        <v>5.3589999999999999E-2</v>
      </c>
      <c r="C13" s="5">
        <v>423765060000</v>
      </c>
      <c r="D13" s="4">
        <v>2000.2</v>
      </c>
      <c r="E13" s="3">
        <v>21029418</v>
      </c>
      <c r="F13" s="4">
        <v>92.94</v>
      </c>
      <c r="G13" s="7">
        <v>1191987680</v>
      </c>
      <c r="H13">
        <f>(Таблица4[[#This Row],[Цена ВТБ]]-B12)/B12</f>
        <v>3.1966108222607391E-2</v>
      </c>
      <c r="I13">
        <f>(Таблица4[[#This Row],[Цена ЛУКОЙЛ]]-D12)/D12</f>
        <v>3.1349902031556125E-2</v>
      </c>
      <c r="J13">
        <f>(Таблица4[[#This Row],[Цена Сбербанк]]-F12)/F12</f>
        <v>1.6737774860518556E-2</v>
      </c>
      <c r="K13" s="11">
        <f>LN(Таблица4[[#This Row],[Объём Сбербанк]])</f>
        <v>20.898888069965686</v>
      </c>
      <c r="L13" s="11">
        <f>(Таблица4[[#This Row],[Цена ВТБ]]-MIN(Таблица4[Цена ВТБ]))/(MAX(Таблица4[Цена ВТБ])-MIN(Таблица4[Цена ВТБ]))</f>
        <v>0.44050367261280166</v>
      </c>
      <c r="M13" s="11">
        <f>(Таблица4[[#This Row],[Цена ЛУКОЙЛ]]-MIN(Таблица4[Цена ЛУКОЙЛ]))/(MAX(Таблица4[Цена ЛУКОЙЛ])-MIN(Таблица4[Цена ЛУКОЙЛ]))</f>
        <v>5.5567674764501744E-2</v>
      </c>
      <c r="N13" s="11">
        <f>(Таблица4[[#This Row],[Цена Сбербанк]]-MIN(Таблица4[Цена Сбербанк]))/(MAX(Таблица4[Цена Сбербанк])-MIN(Таблица4[Цена Сбербанк]))</f>
        <v>0.13842291037444052</v>
      </c>
      <c r="P13" s="1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7"/>
      <c r="AE13" s="15"/>
      <c r="AF13" s="16"/>
      <c r="AG13" s="16"/>
      <c r="AH13" s="16"/>
      <c r="AI13" s="16"/>
      <c r="AJ13" s="16"/>
      <c r="AK13" s="16"/>
      <c r="AL13" s="17"/>
    </row>
    <row r="14" spans="1:38" x14ac:dyDescent="0.25">
      <c r="A14" s="1">
        <v>41275</v>
      </c>
      <c r="B14" s="4">
        <v>5.5820000000000002E-2</v>
      </c>
      <c r="C14" s="5">
        <v>620659410000</v>
      </c>
      <c r="D14" s="4">
        <v>2020.1</v>
      </c>
      <c r="E14" s="3">
        <v>14719504</v>
      </c>
      <c r="F14" s="4">
        <v>109.59</v>
      </c>
      <c r="G14" s="7">
        <v>1723351580</v>
      </c>
      <c r="H14">
        <f>(Таблица4[[#This Row],[Цена ВТБ]]-B13)/B13</f>
        <v>4.1612241089755607E-2</v>
      </c>
      <c r="I14">
        <f>(Таблица4[[#This Row],[Цена ЛУКОЙЛ]]-D13)/D13</f>
        <v>9.9490050994899826E-3</v>
      </c>
      <c r="J14">
        <f>(Таблица4[[#This Row],[Цена Сбербанк]]-F13)/F13</f>
        <v>0.17914783731439646</v>
      </c>
      <c r="K14" s="11">
        <f>LN(Таблица4[[#This Row],[Объём Сбербанк]])</f>
        <v>21.267536824750323</v>
      </c>
      <c r="L14" s="11">
        <f>(Таблица4[[#This Row],[Цена ВТБ]]-MIN(Таблица4[Цена ВТБ]))/(MAX(Таблица4[Цена ВТБ])-MIN(Таблица4[Цена ВТБ]))</f>
        <v>0.48730325288562437</v>
      </c>
      <c r="M14" s="11">
        <f>(Таблица4[[#This Row],[Цена ЛУКОЙЛ]]-MIN(Таблица4[Цена ЛУКОЙЛ]))/(MAX(Таблица4[Цена ЛУКОЙЛ])-MIN(Таблица4[Цена ЛУКОЙЛ]))</f>
        <v>5.9514129895884962E-2</v>
      </c>
      <c r="N14" s="11">
        <f>(Таблица4[[#This Row],[Цена Сбербанк]]-MIN(Таблица4[Цена Сбербанк]))/(MAX(Таблица4[Цена Сбербанк])-MIN(Таблица4[Цена Сбербанк]))</f>
        <v>0.19901022524653397</v>
      </c>
      <c r="P14" s="15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  <c r="AF14" s="16"/>
      <c r="AG14" s="16"/>
      <c r="AH14" s="16"/>
      <c r="AI14" s="16"/>
      <c r="AJ14" s="16"/>
      <c r="AK14" s="16"/>
      <c r="AL14" s="17"/>
    </row>
    <row r="15" spans="1:38" x14ac:dyDescent="0.25">
      <c r="A15" s="1">
        <v>41306</v>
      </c>
      <c r="B15" s="4">
        <v>5.5879999999999999E-2</v>
      </c>
      <c r="C15" s="5">
        <v>956736250000</v>
      </c>
      <c r="D15" s="4">
        <v>1963</v>
      </c>
      <c r="E15" s="3">
        <v>14385390</v>
      </c>
      <c r="F15" s="4">
        <v>104.57</v>
      </c>
      <c r="G15" s="7">
        <v>1612212000</v>
      </c>
      <c r="H15">
        <f>(Таблица4[[#This Row],[Цена ВТБ]]-B14)/B14</f>
        <v>1.0748835542815757E-3</v>
      </c>
      <c r="I15">
        <f>(Таблица4[[#This Row],[Цена ЛУКОЙЛ]]-D14)/D14</f>
        <v>-2.8265927429335137E-2</v>
      </c>
      <c r="J15">
        <f>(Таблица4[[#This Row],[Цена Сбербанк]]-F14)/F14</f>
        <v>-4.58070991878822E-2</v>
      </c>
      <c r="K15" s="11">
        <f>LN(Таблица4[[#This Row],[Объём Сбербанк]])</f>
        <v>21.200872986031328</v>
      </c>
      <c r="L15" s="11">
        <f>(Таблица4[[#This Row],[Цена ВТБ]]-MIN(Таблица4[Цена ВТБ]))/(MAX(Таблица4[Цена ВТБ])-MIN(Таблица4[Цена ВТБ]))</f>
        <v>0.48856243441762853</v>
      </c>
      <c r="M15" s="11">
        <f>(Таблица4[[#This Row],[Цена ЛУКОЙЛ]]-MIN(Таблица4[Цена ЛУКОЙЛ]))/(MAX(Таблица4[Цена ЛУКОЙЛ])-MIN(Таблица4[Цена ЛУКОЙЛ]))</f>
        <v>4.8190381755081807E-2</v>
      </c>
      <c r="N15" s="11">
        <f>(Таблица4[[#This Row],[Цена Сбербанк]]-MIN(Таблица4[Цена Сбербанк]))/(MAX(Таблица4[Цена Сбербанк])-MIN(Таблица4[Цена Сбербанк]))</f>
        <v>0.18074305884065353</v>
      </c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7"/>
      <c r="AE15" s="15"/>
      <c r="AF15" s="16"/>
      <c r="AG15" s="16"/>
      <c r="AH15" s="16"/>
      <c r="AI15" s="16"/>
      <c r="AJ15" s="16"/>
      <c r="AK15" s="16"/>
      <c r="AL15" s="17"/>
    </row>
    <row r="16" spans="1:38" x14ac:dyDescent="0.25">
      <c r="A16" s="1">
        <v>41334</v>
      </c>
      <c r="B16" s="4">
        <v>4.9700000000000001E-2</v>
      </c>
      <c r="C16" s="5">
        <v>684089840000</v>
      </c>
      <c r="D16" s="4">
        <v>1998.5</v>
      </c>
      <c r="E16" s="3">
        <v>19879506</v>
      </c>
      <c r="F16" s="4">
        <v>98.86</v>
      </c>
      <c r="G16" s="7">
        <v>1691490080</v>
      </c>
      <c r="H16">
        <f>(Таблица4[[#This Row],[Цена ВТБ]]-B15)/B15</f>
        <v>-0.11059413027916962</v>
      </c>
      <c r="I16">
        <f>(Таблица4[[#This Row],[Цена ЛУКОЙЛ]]-D15)/D15</f>
        <v>1.8084564442180335E-2</v>
      </c>
      <c r="J16">
        <f>(Таблица4[[#This Row],[Цена Сбербанк]]-F15)/F15</f>
        <v>-5.4604571100698038E-2</v>
      </c>
      <c r="K16" s="11">
        <f>LN(Таблица4[[#This Row],[Объём Сбербанк]])</f>
        <v>21.248875681550636</v>
      </c>
      <c r="L16" s="11">
        <f>(Таблица4[[#This Row],[Цена ВТБ]]-MIN(Таблица4[Цена ВТБ]))/(MAX(Таблица4[Цена ВТБ])-MIN(Таблица4[Цена ВТБ]))</f>
        <v>0.35886673662119628</v>
      </c>
      <c r="M16" s="11">
        <f>(Таблица4[[#This Row],[Цена ЛУКОЙЛ]]-MIN(Таблица4[Цена ЛУКОЙЛ]))/(MAX(Таблица4[Цена ЛУКОЙЛ])-MIN(Таблица4[Цена ЛУКОЙЛ]))</f>
        <v>5.5230540406544376E-2</v>
      </c>
      <c r="N16" s="11">
        <f>(Таблица4[[#This Row],[Цена Сбербанк]]-MIN(Таблица4[Цена Сбербанк]))/(MAX(Таблица4[Цена Сбербанк])-MIN(Таблица4[Цена Сбербанк]))</f>
        <v>0.15996506677340708</v>
      </c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7"/>
      <c r="AE16" s="15"/>
      <c r="AF16" s="16"/>
      <c r="AG16" s="16"/>
      <c r="AH16" s="16"/>
      <c r="AI16" s="16"/>
      <c r="AJ16" s="16"/>
      <c r="AK16" s="16"/>
      <c r="AL16" s="17"/>
    </row>
    <row r="17" spans="1:38" x14ac:dyDescent="0.25">
      <c r="A17" s="1">
        <v>41365</v>
      </c>
      <c r="B17" s="4">
        <v>4.929E-2</v>
      </c>
      <c r="C17" s="5">
        <v>1203587690000</v>
      </c>
      <c r="D17" s="4">
        <v>1972.5</v>
      </c>
      <c r="E17" s="3">
        <v>17961907</v>
      </c>
      <c r="F17" s="4">
        <v>99.11</v>
      </c>
      <c r="G17" s="7">
        <v>1576313810</v>
      </c>
      <c r="H17">
        <f>(Таблица4[[#This Row],[Цена ВТБ]]-B16)/B16</f>
        <v>-8.2494969818913601E-3</v>
      </c>
      <c r="I17">
        <f>(Таблица4[[#This Row],[Цена ЛУКОЙЛ]]-D16)/D16</f>
        <v>-1.3009757317988492E-2</v>
      </c>
      <c r="J17">
        <f>(Таблица4[[#This Row],[Цена Сбербанк]]-F16)/F16</f>
        <v>2.5288286465709083E-3</v>
      </c>
      <c r="K17" s="11">
        <f>LN(Таблица4[[#This Row],[Объём Сбербанк]])</f>
        <v>21.17835492658104</v>
      </c>
      <c r="L17" s="11">
        <f>(Таблица4[[#This Row],[Цена ВТБ]]-MIN(Таблица4[Цена ВТБ]))/(MAX(Таблица4[Цена ВТБ])-MIN(Таблица4[Цена ВТБ]))</f>
        <v>0.35026232948583425</v>
      </c>
      <c r="M17" s="11">
        <f>(Таблица4[[#This Row],[Цена ЛУКОЙЛ]]-MIN(Таблица4[Цена ЛУКОЙЛ]))/(MAX(Таблица4[Цена ЛУКОЙЛ])-MIN(Таблица4[Цена ЛУКОЙЛ]))</f>
        <v>5.0074367873078833E-2</v>
      </c>
      <c r="N17" s="11">
        <f>(Таблица4[[#This Row],[Цена Сбербанк]]-MIN(Таблица4[Цена Сбербанк]))/(MAX(Таблица4[Цена Сбербанк])-MIN(Таблица4[Цена Сбербанк]))</f>
        <v>0.16087478621593101</v>
      </c>
      <c r="P17" s="15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7"/>
      <c r="AE17" s="15"/>
      <c r="AF17" s="16"/>
      <c r="AG17" s="16"/>
      <c r="AH17" s="16"/>
      <c r="AI17" s="16"/>
      <c r="AJ17" s="16"/>
      <c r="AK17" s="16"/>
      <c r="AL17" s="17"/>
    </row>
    <row r="18" spans="1:38" x14ac:dyDescent="0.25">
      <c r="A18" s="1">
        <v>41395</v>
      </c>
      <c r="B18" s="4">
        <v>4.5999999999999999E-2</v>
      </c>
      <c r="C18" s="5">
        <v>909928850000</v>
      </c>
      <c r="D18" s="4">
        <v>1878</v>
      </c>
      <c r="E18" s="3">
        <v>18195030</v>
      </c>
      <c r="F18" s="4">
        <v>99.05</v>
      </c>
      <c r="G18" s="7">
        <v>1514417130</v>
      </c>
      <c r="H18">
        <f>(Таблица4[[#This Row],[Цена ВТБ]]-B17)/B17</f>
        <v>-6.6747819030229277E-2</v>
      </c>
      <c r="I18">
        <f>(Таблица4[[#This Row],[Цена ЛУКОЙЛ]]-D17)/D17</f>
        <v>-4.7908745247148291E-2</v>
      </c>
      <c r="J18">
        <f>(Таблица4[[#This Row],[Цена Сбербанк]]-F17)/F17</f>
        <v>-6.0538795277976262E-4</v>
      </c>
      <c r="K18" s="11">
        <f>LN(Таблица4[[#This Row],[Объём Сбербанк]])</f>
        <v>21.138296469205873</v>
      </c>
      <c r="L18" s="11">
        <f>(Таблица4[[#This Row],[Цена ВТБ]]-MIN(Таблица4[Цена ВТБ]))/(MAX(Таблица4[Цена ВТБ])-MIN(Таблица4[Цена ВТБ]))</f>
        <v>0.28121720881427076</v>
      </c>
      <c r="M18" s="11">
        <f>(Таблица4[[#This Row],[Цена ЛУКОЙЛ]]-MIN(Таблица4[Цена ЛУКОЙЛ]))/(MAX(Таблица4[Цена ЛУКОЙЛ])-MIN(Таблица4[Цена ЛУКОЙЛ]))</f>
        <v>3.1333663857213687E-2</v>
      </c>
      <c r="N18" s="11">
        <f>(Таблица4[[#This Row],[Цена Сбербанк]]-MIN(Таблица4[Цена Сбербанк]))/(MAX(Таблица4[Цена Сбербанк])-MIN(Таблица4[Цена Сбербанк]))</f>
        <v>0.16065645354972527</v>
      </c>
      <c r="P18" s="15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7"/>
      <c r="AE18" s="15"/>
      <c r="AF18" s="16"/>
      <c r="AG18" s="16"/>
      <c r="AH18" s="16"/>
      <c r="AI18" s="16"/>
      <c r="AJ18" s="16"/>
      <c r="AK18" s="16"/>
      <c r="AL18" s="17"/>
    </row>
    <row r="19" spans="1:38" x14ac:dyDescent="0.25">
      <c r="A19" s="1">
        <v>41426</v>
      </c>
      <c r="B19" s="4">
        <v>4.7010000000000003E-2</v>
      </c>
      <c r="C19" s="5">
        <v>773944750000</v>
      </c>
      <c r="D19" s="4">
        <v>1890.4</v>
      </c>
      <c r="E19" s="3">
        <v>23908668</v>
      </c>
      <c r="F19" s="4">
        <v>93.68</v>
      </c>
      <c r="G19" s="7">
        <v>1603984540</v>
      </c>
      <c r="H19">
        <f>(Таблица4[[#This Row],[Цена ВТБ]]-B18)/B18</f>
        <v>2.195652173913052E-2</v>
      </c>
      <c r="I19">
        <f>(Таблица4[[#This Row],[Цена ЛУКОЙЛ]]-D18)/D18</f>
        <v>6.6027689030884401E-3</v>
      </c>
      <c r="J19">
        <f>(Таблица4[[#This Row],[Цена Сбербанк]]-F18)/F18</f>
        <v>-5.4215042907622316E-2</v>
      </c>
      <c r="K19" s="11">
        <f>LN(Таблица4[[#This Row],[Объём Сбербанк]])</f>
        <v>21.195756707940294</v>
      </c>
      <c r="L19" s="11">
        <f>(Таблица4[[#This Row],[Цена ВТБ]]-MIN(Таблица4[Цена ВТБ]))/(MAX(Таблица4[Цена ВТБ])-MIN(Таблица4[Цена ВТБ]))</f>
        <v>0.30241343126967479</v>
      </c>
      <c r="M19" s="11">
        <f>(Таблица4[[#This Row],[Цена ЛУКОЙЛ]]-MIN(Таблица4[Цена ЛУКОЙЛ]))/(MAX(Таблица4[Цена ЛУКОЙЛ])-MIN(Таблица4[Цена ЛУКОЙЛ]))</f>
        <v>3.3792761527020349E-2</v>
      </c>
      <c r="N19" s="11">
        <f>(Таблица4[[#This Row],[Цена Сбербанк]]-MIN(Таблица4[Цена Сбербанк]))/(MAX(Таблица4[Цена Сбербанк])-MIN(Таблица4[Цена Сбербанк]))</f>
        <v>0.14111567992431137</v>
      </c>
      <c r="P19" s="15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7"/>
      <c r="AE19" s="15"/>
      <c r="AF19" s="16"/>
      <c r="AG19" s="16"/>
      <c r="AH19" s="16"/>
      <c r="AI19" s="16"/>
      <c r="AJ19" s="16"/>
      <c r="AK19" s="16"/>
      <c r="AL19" s="17"/>
    </row>
    <row r="20" spans="1:38" x14ac:dyDescent="0.25">
      <c r="A20" s="1">
        <v>41456</v>
      </c>
      <c r="B20" s="4">
        <v>4.6609999999999999E-2</v>
      </c>
      <c r="C20" s="5">
        <v>689989310000</v>
      </c>
      <c r="D20" s="4">
        <v>1950</v>
      </c>
      <c r="E20" s="3">
        <v>17669736</v>
      </c>
      <c r="F20" s="4">
        <v>95.23</v>
      </c>
      <c r="G20" s="7">
        <v>1721040080</v>
      </c>
      <c r="H20">
        <f>(Таблица4[[#This Row],[Цена ВТБ]]-B19)/B19</f>
        <v>-8.5088279089556365E-3</v>
      </c>
      <c r="I20">
        <f>(Таблица4[[#This Row],[Цена ЛУКОЙЛ]]-D19)/D19</f>
        <v>3.1527719001269522E-2</v>
      </c>
      <c r="J20">
        <f>(Таблица4[[#This Row],[Цена Сбербанк]]-F19)/F19</f>
        <v>1.6545687446626784E-2</v>
      </c>
      <c r="K20" s="11">
        <f>LN(Таблица4[[#This Row],[Объём Сбербанк]])</f>
        <v>21.266194642690223</v>
      </c>
      <c r="L20" s="11">
        <f>(Таблица4[[#This Row],[Цена ВТБ]]-MIN(Таблица4[Цена ВТБ]))/(MAX(Таблица4[Цена ВТБ])-MIN(Таблица4[Цена ВТБ]))</f>
        <v>0.29401888772298007</v>
      </c>
      <c r="M20" s="11">
        <f>(Таблица4[[#This Row],[Цена ЛУКОЙЛ]]-MIN(Таблица4[Цена ЛУКОЙЛ]))/(MAX(Таблица4[Цена ЛУКОЙЛ])-MIN(Таблица4[Цена ЛУКОЙЛ]))</f>
        <v>4.5612295488349032E-2</v>
      </c>
      <c r="N20" s="11">
        <f>(Таблица4[[#This Row],[Цена Сбербанк]]-MIN(Таблица4[Цена Сбербанк]))/(MAX(Таблица4[Цена Сбербанк])-MIN(Таблица4[Цена Сбербанк]))</f>
        <v>0.1467559404679597</v>
      </c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7"/>
      <c r="AE20" s="15"/>
      <c r="AF20" s="16"/>
      <c r="AG20" s="16"/>
      <c r="AH20" s="16"/>
      <c r="AI20" s="16"/>
      <c r="AJ20" s="16"/>
      <c r="AK20" s="16"/>
      <c r="AL20" s="17"/>
    </row>
    <row r="21" spans="1:38" x14ac:dyDescent="0.25">
      <c r="A21" s="1">
        <v>41487</v>
      </c>
      <c r="B21" s="4">
        <v>4.4499999999999998E-2</v>
      </c>
      <c r="C21" s="5">
        <v>424102620000</v>
      </c>
      <c r="D21" s="4">
        <v>1924.5</v>
      </c>
      <c r="E21" s="3">
        <v>20520238</v>
      </c>
      <c r="F21" s="4">
        <v>88.23</v>
      </c>
      <c r="G21" s="7">
        <v>1414145480</v>
      </c>
      <c r="H21">
        <f>(Таблица4[[#This Row],[Цена ВТБ]]-B20)/B20</f>
        <v>-4.5269255524565559E-2</v>
      </c>
      <c r="I21">
        <f>(Таблица4[[#This Row],[Цена ЛУКОЙЛ]]-D20)/D20</f>
        <v>-1.3076923076923076E-2</v>
      </c>
      <c r="J21">
        <f>(Таблица4[[#This Row],[Цена Сбербанк]]-F20)/F20</f>
        <v>-7.3506248031082633E-2</v>
      </c>
      <c r="K21" s="11">
        <f>LN(Таблица4[[#This Row],[Объём Сбербанк]])</f>
        <v>21.069791284559848</v>
      </c>
      <c r="L21" s="11">
        <f>(Таблица4[[#This Row],[Цена ВТБ]]-MIN(Таблица4[Цена ВТБ]))/(MAX(Таблица4[Цена ВТБ])-MIN(Таблица4[Цена ВТБ]))</f>
        <v>0.24973767051416579</v>
      </c>
      <c r="M21" s="11">
        <f>(Таблица4[[#This Row],[Цена ЛУКОЙЛ]]-MIN(Таблица4[Цена ЛУКОЙЛ]))/(MAX(Таблица4[Цена ЛУКОЙЛ])-MIN(Таблица4[Цена ЛУКОЙЛ]))</f>
        <v>4.0555280118988596E-2</v>
      </c>
      <c r="N21" s="11">
        <f>(Таблица4[[#This Row],[Цена Сбербанк]]-MIN(Таблица4[Цена Сбербанк]))/(MAX(Таблица4[Цена Сбербанк])-MIN(Таблица4[Цена Сбербанк]))</f>
        <v>0.12128379607728978</v>
      </c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7"/>
      <c r="AE21" s="15"/>
      <c r="AF21" s="16"/>
      <c r="AG21" s="16"/>
      <c r="AH21" s="16"/>
      <c r="AI21" s="16"/>
      <c r="AJ21" s="16"/>
      <c r="AK21" s="16"/>
      <c r="AL21" s="17"/>
    </row>
    <row r="22" spans="1:38" x14ac:dyDescent="0.25">
      <c r="A22" s="1">
        <v>41518</v>
      </c>
      <c r="B22" s="4">
        <v>4.267E-2</v>
      </c>
      <c r="C22" s="5">
        <v>770174060000</v>
      </c>
      <c r="D22" s="4">
        <v>2054.9</v>
      </c>
      <c r="E22" s="3">
        <v>24412986</v>
      </c>
      <c r="F22" s="4">
        <v>97.86</v>
      </c>
      <c r="G22" s="7">
        <v>1926407650</v>
      </c>
      <c r="H22">
        <f>(Таблица4[[#This Row],[Цена ВТБ]]-B21)/B21</f>
        <v>-4.1123595505617942E-2</v>
      </c>
      <c r="I22">
        <f>(Таблица4[[#This Row],[Цена ЛУКОЙЛ]]-D21)/D21</f>
        <v>6.7757859184203739E-2</v>
      </c>
      <c r="J22">
        <f>(Таблица4[[#This Row],[Цена Сбербанк]]-F21)/F21</f>
        <v>0.10914654879292753</v>
      </c>
      <c r="K22" s="11">
        <f>LN(Таблица4[[#This Row],[Объём Сбербанк]])</f>
        <v>21.378922784208765</v>
      </c>
      <c r="L22" s="11">
        <f>(Таблица4[[#This Row],[Цена ВТБ]]-MIN(Таблица4[Цена ВТБ]))/(MAX(Таблица4[Цена ВТБ])-MIN(Таблица4[Цена ВТБ]))</f>
        <v>0.21133263378803782</v>
      </c>
      <c r="M22" s="11">
        <f>(Таблица4[[#This Row],[Цена ЛУКОЙЛ]]-MIN(Таблица4[Цена ЛУКОЙЛ]))/(MAX(Таблица4[Цена ЛУКОЙЛ])-MIN(Таблица4[Цена ЛУКОЙЛ]))</f>
        <v>6.6415468517600412E-2</v>
      </c>
      <c r="N22" s="11">
        <f>(Таблица4[[#This Row],[Цена Сбербанк]]-MIN(Таблица4[Цена Сбербанк]))/(MAX(Таблица4[Цена Сбербанк])-MIN(Таблица4[Цена Сбербанк]))</f>
        <v>0.15632618900331138</v>
      </c>
      <c r="P22" s="15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7"/>
      <c r="AE22" s="15"/>
      <c r="AF22" s="16"/>
      <c r="AG22" s="16"/>
      <c r="AH22" s="16"/>
      <c r="AI22" s="16"/>
      <c r="AJ22" s="16"/>
      <c r="AK22" s="16"/>
      <c r="AL22" s="17"/>
    </row>
    <row r="23" spans="1:38" x14ac:dyDescent="0.25">
      <c r="A23" s="1">
        <v>41548</v>
      </c>
      <c r="B23" s="4">
        <v>4.4350000000000001E-2</v>
      </c>
      <c r="C23" s="5">
        <v>1095103330000</v>
      </c>
      <c r="D23" s="4">
        <v>2102.4</v>
      </c>
      <c r="E23" s="3">
        <v>21385128</v>
      </c>
      <c r="F23" s="4">
        <v>102.74</v>
      </c>
      <c r="G23" s="7">
        <v>1935002670</v>
      </c>
      <c r="H23">
        <f>(Таблица4[[#This Row],[Цена ВТБ]]-B22)/B22</f>
        <v>3.9371924068432179E-2</v>
      </c>
      <c r="I23">
        <f>(Таблица4[[#This Row],[Цена ЛУКОЙЛ]]-D22)/D22</f>
        <v>2.3115480072022968E-2</v>
      </c>
      <c r="J23">
        <f>(Таблица4[[#This Row],[Цена Сбербанк]]-F22)/F22</f>
        <v>4.9867157163294457E-2</v>
      </c>
      <c r="K23" s="11">
        <f>LN(Таблица4[[#This Row],[Объём Сбербанк]])</f>
        <v>21.383374543272165</v>
      </c>
      <c r="L23" s="11">
        <f>(Таблица4[[#This Row],[Цена ВТБ]]-MIN(Таблица4[Цена ВТБ]))/(MAX(Таблица4[Цена ВТБ])-MIN(Таблица4[Цена ВТБ]))</f>
        <v>0.24658971668415536</v>
      </c>
      <c r="M23" s="11">
        <f>(Таблица4[[#This Row],[Цена ЛУКОЙЛ]]-MIN(Таблица4[Цена ЛУКОЙЛ]))/(MAX(Таблица4[Цена ЛУКОЙЛ])-MIN(Таблица4[Цена ЛУКОЙЛ]))</f>
        <v>7.5835399107585535E-2</v>
      </c>
      <c r="N23" s="11">
        <f>(Таблица4[[#This Row],[Цена Сбербанк]]-MIN(Таблица4[Цена Сбербанк]))/(MAX(Таблица4[Цена Сбербанк])-MIN(Таблица4[Цена Сбербанк]))</f>
        <v>0.17408391252137839</v>
      </c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7"/>
      <c r="AE23" s="15"/>
      <c r="AF23" s="16"/>
      <c r="AG23" s="16"/>
      <c r="AH23" s="16"/>
      <c r="AI23" s="16"/>
      <c r="AJ23" s="16"/>
      <c r="AK23" s="16"/>
      <c r="AL23" s="17"/>
    </row>
    <row r="24" spans="1:38" x14ac:dyDescent="0.25">
      <c r="A24" s="1">
        <v>41579</v>
      </c>
      <c r="B24" s="4">
        <v>4.6280000000000002E-2</v>
      </c>
      <c r="C24" s="5">
        <v>1117892430000</v>
      </c>
      <c r="D24" s="4">
        <v>2042.8</v>
      </c>
      <c r="E24" s="3">
        <v>20018831</v>
      </c>
      <c r="F24" s="4">
        <v>103.07</v>
      </c>
      <c r="G24" s="7">
        <v>1659044880</v>
      </c>
      <c r="H24">
        <f>(Таблица4[[#This Row],[Цена ВТБ]]-B23)/B23</f>
        <v>4.3517474633596419E-2</v>
      </c>
      <c r="I24">
        <f>(Таблица4[[#This Row],[Цена ЛУКОЙЛ]]-D23)/D23</f>
        <v>-2.8348554033485605E-2</v>
      </c>
      <c r="J24">
        <f>(Таблица4[[#This Row],[Цена Сбербанк]]-F23)/F23</f>
        <v>3.211991434689491E-3</v>
      </c>
      <c r="K24" s="11">
        <f>LN(Таблица4[[#This Row],[Объём Сбербанк]])</f>
        <v>21.229507900230036</v>
      </c>
      <c r="L24" s="11">
        <f>(Таблица4[[#This Row],[Цена ВТБ]]-MIN(Таблица4[Цена ВТБ]))/(MAX(Таблица4[Цена ВТБ])-MIN(Таблица4[Цена ВТБ]))</f>
        <v>0.28709338929695705</v>
      </c>
      <c r="M24" s="11">
        <f>(Таблица4[[#This Row],[Цена ЛУКОЙЛ]]-MIN(Таблица4[Цена ЛУКОЙЛ]))/(MAX(Таблица4[Цена ЛУКОЙЛ])-MIN(Таблица4[Цена ЛУКОЙЛ]))</f>
        <v>6.4015865146256803E-2</v>
      </c>
      <c r="N24" s="11">
        <f>(Таблица4[[#This Row],[Цена Сбербанк]]-MIN(Таблица4[Цена Сбербанк]))/(MAX(Таблица4[Цена Сбербанк])-MIN(Таблица4[Цена Сбербанк]))</f>
        <v>0.17528474218550996</v>
      </c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7"/>
      <c r="AE24" s="15"/>
      <c r="AF24" s="16"/>
      <c r="AG24" s="16"/>
      <c r="AH24" s="16"/>
      <c r="AI24" s="16"/>
      <c r="AJ24" s="16"/>
      <c r="AK24" s="16"/>
      <c r="AL24" s="17"/>
    </row>
    <row r="25" spans="1:38" x14ac:dyDescent="0.25">
      <c r="A25" s="1">
        <v>41609</v>
      </c>
      <c r="B25" s="4">
        <v>4.9660000000000003E-2</v>
      </c>
      <c r="C25" s="5">
        <v>883378010000</v>
      </c>
      <c r="D25" s="4">
        <v>2039.7</v>
      </c>
      <c r="E25" s="3">
        <v>23865247</v>
      </c>
      <c r="F25" s="4">
        <v>101.17</v>
      </c>
      <c r="G25" s="7">
        <v>1563416090</v>
      </c>
      <c r="H25">
        <f>(Таблица4[[#This Row],[Цена ВТБ]]-B24)/B24</f>
        <v>7.3033707865168565E-2</v>
      </c>
      <c r="I25">
        <f>(Таблица4[[#This Row],[Цена ЛУКОЙЛ]]-D24)/D24</f>
        <v>-1.5175249657332628E-3</v>
      </c>
      <c r="J25">
        <f>(Таблица4[[#This Row],[Цена Сбербанк]]-F24)/F24</f>
        <v>-1.8434073930338524E-2</v>
      </c>
      <c r="K25" s="11">
        <f>LN(Таблица4[[#This Row],[Объём Сбербанк]])</f>
        <v>21.170139065369543</v>
      </c>
      <c r="L25" s="11">
        <f>(Таблица4[[#This Row],[Цена ВТБ]]-MIN(Таблица4[Цена ВТБ]))/(MAX(Таблица4[Цена ВТБ])-MIN(Таблица4[Цена ВТБ]))</f>
        <v>0.35802728226652686</v>
      </c>
      <c r="M25" s="11">
        <f>(Таблица4[[#This Row],[Цена ЛУКОЙЛ]]-MIN(Таблица4[Цена ЛУКОЙЛ]))/(MAX(Таблица4[Цена ЛУКОЙЛ])-MIN(Таблица4[Цена ЛУКОЙЛ]))</f>
        <v>6.3401090728805162E-2</v>
      </c>
      <c r="N25" s="11">
        <f>(Таблица4[[#This Row],[Цена Сбербанк]]-MIN(Таблица4[Цена Сбербанк]))/(MAX(Таблица4[Цена Сбербанк])-MIN(Таблица4[Цена Сбербанк]))</f>
        <v>0.16837087442232818</v>
      </c>
      <c r="P25" s="15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7"/>
      <c r="AE25" s="15"/>
      <c r="AF25" s="16"/>
      <c r="AG25" s="16"/>
      <c r="AH25" s="16"/>
      <c r="AI25" s="16"/>
      <c r="AJ25" s="16"/>
      <c r="AK25" s="16"/>
      <c r="AL25" s="17"/>
    </row>
    <row r="26" spans="1:38" x14ac:dyDescent="0.25">
      <c r="A26" s="1">
        <v>41640</v>
      </c>
      <c r="B26" s="4">
        <v>4.5440000000000001E-2</v>
      </c>
      <c r="C26" s="5">
        <v>562228330000</v>
      </c>
      <c r="D26" s="4">
        <v>1989</v>
      </c>
      <c r="E26" s="3">
        <v>24183628</v>
      </c>
      <c r="F26" s="4">
        <v>94.7</v>
      </c>
      <c r="G26" s="7">
        <v>1427259190</v>
      </c>
      <c r="H26">
        <f>(Таблица4[[#This Row],[Цена ВТБ]]-B25)/B25</f>
        <v>-8.4977849375755157E-2</v>
      </c>
      <c r="I26">
        <f>(Таблица4[[#This Row],[Цена ЛУКОЙЛ]]-D25)/D25</f>
        <v>-2.4856596558317422E-2</v>
      </c>
      <c r="J26">
        <f>(Таблица4[[#This Row],[Цена Сбербанк]]-F25)/F25</f>
        <v>-6.3951764357022822E-2</v>
      </c>
      <c r="K26" s="11">
        <f>LN(Таблица4[[#This Row],[Объём Сбербанк]])</f>
        <v>21.079021791743948</v>
      </c>
      <c r="L26" s="11">
        <f>(Таблица4[[#This Row],[Цена ВТБ]]-MIN(Таблица4[Цена ВТБ]))/(MAX(Таблица4[Цена ВТБ])-MIN(Таблица4[Цена ВТБ]))</f>
        <v>0.26946484784889829</v>
      </c>
      <c r="M26" s="11">
        <f>(Таблица4[[#This Row],[Цена ЛУКОЙЛ]]-MIN(Таблица4[Цена ЛУКОЙЛ]))/(MAX(Таблица4[Цена ЛУКОЙЛ])-MIN(Таблица4[Цена ЛУКОЙЛ]))</f>
        <v>5.334655428854735E-2</v>
      </c>
      <c r="N26" s="11">
        <f>(Таблица4[[#This Row],[Цена Сбербанк]]-MIN(Таблица4[Цена Сбербанк]))/(MAX(Таблица4[Цена Сбербанк])-MIN(Таблица4[Цена Сбербанк]))</f>
        <v>0.14482733524980898</v>
      </c>
      <c r="P26" s="15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7"/>
      <c r="AE26" s="15"/>
      <c r="AF26" s="16"/>
      <c r="AG26" s="16"/>
      <c r="AH26" s="16"/>
      <c r="AI26" s="16"/>
      <c r="AJ26" s="16"/>
      <c r="AK26" s="16"/>
      <c r="AL26" s="17"/>
    </row>
    <row r="27" spans="1:38" x14ac:dyDescent="0.25">
      <c r="A27" s="1">
        <v>41671</v>
      </c>
      <c r="B27" s="4">
        <v>4.2130000000000001E-2</v>
      </c>
      <c r="C27" s="5">
        <v>531533830000</v>
      </c>
      <c r="D27" s="4">
        <v>1963</v>
      </c>
      <c r="E27" s="3">
        <v>24789418</v>
      </c>
      <c r="F27" s="4">
        <v>91.16</v>
      </c>
      <c r="G27" s="7">
        <v>1510458530</v>
      </c>
      <c r="H27">
        <f>(Таблица4[[#This Row],[Цена ВТБ]]-B26)/B26</f>
        <v>-7.2843309859154937E-2</v>
      </c>
      <c r="I27">
        <f>(Таблица4[[#This Row],[Цена ЛУКОЙЛ]]-D26)/D26</f>
        <v>-1.3071895424836602E-2</v>
      </c>
      <c r="J27">
        <f>(Таблица4[[#This Row],[Цена Сбербанк]]-F26)/F26</f>
        <v>-3.738120380147842E-2</v>
      </c>
      <c r="K27" s="11">
        <f>LN(Таблица4[[#This Row],[Объём Сбербанк]])</f>
        <v>21.135679103928851</v>
      </c>
      <c r="L27" s="11">
        <f>(Таблица4[[#This Row],[Цена ВТБ]]-MIN(Таблица4[Цена ВТБ]))/(MAX(Таблица4[Цена ВТБ])-MIN(Таблица4[Цена ВТБ]))</f>
        <v>0.20000000000000007</v>
      </c>
      <c r="M27" s="11">
        <f>(Таблица4[[#This Row],[Цена ЛУКОЙЛ]]-MIN(Таблица4[Цена ЛУКОЙЛ]))/(MAX(Таблица4[Цена ЛУКОЙЛ])-MIN(Таблица4[Цена ЛУКОЙЛ]))</f>
        <v>4.8190381755081807E-2</v>
      </c>
      <c r="N27" s="11">
        <f>(Таблица4[[#This Row],[Цена Сбербанк]]-MIN(Таблица4[Цена Сбербанк]))/(MAX(Таблица4[Цена Сбербанк])-MIN(Таблица4[Цена Сбербанк]))</f>
        <v>0.13194570794367017</v>
      </c>
      <c r="P27" s="15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7"/>
      <c r="AE27" s="15"/>
      <c r="AF27" s="16"/>
      <c r="AG27" s="16"/>
      <c r="AH27" s="16"/>
      <c r="AI27" s="16"/>
      <c r="AJ27" s="16"/>
      <c r="AK27" s="16"/>
      <c r="AL27" s="17"/>
    </row>
    <row r="28" spans="1:38" x14ac:dyDescent="0.25">
      <c r="A28" s="1">
        <v>41699</v>
      </c>
      <c r="B28" s="4">
        <v>3.9600000000000003E-2</v>
      </c>
      <c r="C28" s="5">
        <v>1718001780000</v>
      </c>
      <c r="D28" s="4">
        <v>1960</v>
      </c>
      <c r="E28" s="3">
        <v>47619380</v>
      </c>
      <c r="F28" s="4">
        <v>83.8</v>
      </c>
      <c r="G28" s="7">
        <v>4898591710</v>
      </c>
      <c r="H28">
        <f>(Таблица4[[#This Row],[Цена ВТБ]]-B27)/B27</f>
        <v>-6.0052219321148764E-2</v>
      </c>
      <c r="I28">
        <f>(Таблица4[[#This Row],[Цена ЛУКОЙЛ]]-D27)/D27</f>
        <v>-1.5282730514518594E-3</v>
      </c>
      <c r="J28">
        <f>(Таблица4[[#This Row],[Цена Сбербанк]]-F27)/F27</f>
        <v>-8.0737165423431331E-2</v>
      </c>
      <c r="K28" s="11">
        <f>LN(Таблица4[[#This Row],[Объём Сбербанк]])</f>
        <v>22.312213594631487</v>
      </c>
      <c r="L28" s="11">
        <f>(Таблица4[[#This Row],[Цена ВТБ]]-MIN(Таблица4[Цена ВТБ]))/(MAX(Таблица4[Цена ВТБ])-MIN(Таблица4[Цена ВТБ]))</f>
        <v>0.14690451206715646</v>
      </c>
      <c r="M28" s="11">
        <f>(Таблица4[[#This Row],[Цена ЛУКОЙЛ]]-MIN(Таблица4[Цена ЛУКОЙЛ]))/(MAX(Таблица4[Цена ЛУКОЙЛ])-MIN(Таблица4[Цена ЛУКОЙЛ]))</f>
        <v>4.7595438770451165E-2</v>
      </c>
      <c r="N28" s="11">
        <f>(Таблица4[[#This Row],[Цена Сбербанк]]-MIN(Таблица4[Цена Сбербанк]))/(MAX(Таблица4[Цена Сбербанк])-MIN(Таблица4[Цена Сбербанк]))</f>
        <v>0.10516356755576579</v>
      </c>
      <c r="P28" s="15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7"/>
      <c r="AE28" s="15"/>
      <c r="AF28" s="16"/>
      <c r="AG28" s="16"/>
      <c r="AH28" s="16"/>
      <c r="AI28" s="16"/>
      <c r="AJ28" s="16"/>
      <c r="AK28" s="16"/>
      <c r="AL28" s="17"/>
    </row>
    <row r="29" spans="1:38" x14ac:dyDescent="0.25">
      <c r="A29" s="1">
        <v>41730</v>
      </c>
      <c r="B29" s="4">
        <v>3.8649999999999997E-2</v>
      </c>
      <c r="C29" s="5">
        <v>1581562680000</v>
      </c>
      <c r="D29" s="4">
        <v>1880.1</v>
      </c>
      <c r="E29" s="3">
        <v>25465201</v>
      </c>
      <c r="F29" s="4">
        <v>72.5</v>
      </c>
      <c r="G29" s="7">
        <v>4013046200</v>
      </c>
      <c r="H29">
        <f>(Таблица4[[#This Row],[Цена ВТБ]]-B28)/B28</f>
        <v>-2.3989898989899148E-2</v>
      </c>
      <c r="I29">
        <f>(Таблица4[[#This Row],[Цена ЛУКОЙЛ]]-D28)/D28</f>
        <v>-4.0765306122449024E-2</v>
      </c>
      <c r="J29">
        <f>(Таблица4[[#This Row],[Цена Сбербанк]]-F28)/F28</f>
        <v>-0.1348448687350835</v>
      </c>
      <c r="K29" s="11">
        <f>LN(Таблица4[[#This Row],[Объём Сбербанк]])</f>
        <v>22.112816440749022</v>
      </c>
      <c r="L29" s="11">
        <f>(Таблица4[[#This Row],[Цена ВТБ]]-MIN(Таблица4[Цена ВТБ]))/(MAX(Таблица4[Цена ВТБ])-MIN(Таблица4[Цена ВТБ]))</f>
        <v>0.12696747114375653</v>
      </c>
      <c r="M29" s="11">
        <f>(Таблица4[[#This Row],[Цена ЛУКОЙЛ]]-MIN(Таблица4[Цена ЛУКОЙЛ]))/(MAX(Таблица4[Цена ЛУКОЙЛ])-MIN(Таблица4[Цена ЛУКОЙЛ]))</f>
        <v>3.1750123946455114E-2</v>
      </c>
      <c r="N29" s="11">
        <f>(Таблица4[[#This Row],[Цена Сбербанк]]-MIN(Таблица4[Цена Сбербанк]))/(MAX(Таблица4[Цена Сбербанк])-MIN(Таблица4[Цена Сбербанк]))</f>
        <v>6.4044248753684363E-2</v>
      </c>
      <c r="P29" s="15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7"/>
      <c r="AE29" s="15"/>
      <c r="AF29" s="16"/>
      <c r="AG29" s="16"/>
      <c r="AH29" s="16"/>
      <c r="AI29" s="16"/>
      <c r="AJ29" s="16"/>
      <c r="AK29" s="16"/>
      <c r="AL29" s="17"/>
    </row>
    <row r="30" spans="1:38" x14ac:dyDescent="0.25">
      <c r="A30" s="1">
        <v>41760</v>
      </c>
      <c r="B30" s="4">
        <v>4.7899999999999998E-2</v>
      </c>
      <c r="C30" s="5">
        <v>1337467810000</v>
      </c>
      <c r="D30" s="4">
        <v>1968</v>
      </c>
      <c r="E30" s="3">
        <v>21648135</v>
      </c>
      <c r="F30" s="4">
        <v>84.5</v>
      </c>
      <c r="G30" s="7">
        <v>3001439250</v>
      </c>
      <c r="H30">
        <f>(Таблица4[[#This Row],[Цена ВТБ]]-B29)/B29</f>
        <v>0.23932729624838298</v>
      </c>
      <c r="I30">
        <f>(Таблица4[[#This Row],[Цена ЛУКОЙЛ]]-D29)/D29</f>
        <v>4.6752832296154512E-2</v>
      </c>
      <c r="J30">
        <f>(Таблица4[[#This Row],[Цена Сбербанк]]-F29)/F29</f>
        <v>0.16551724137931034</v>
      </c>
      <c r="K30" s="11">
        <f>LN(Таблица4[[#This Row],[Объём Сбербанк]])</f>
        <v>21.822357760571283</v>
      </c>
      <c r="L30" s="11">
        <f>(Таблица4[[#This Row],[Цена ВТБ]]-MIN(Таблица4[Цена ВТБ]))/(MAX(Таблица4[Цена ВТБ])-MIN(Таблица4[Цена ВТБ]))</f>
        <v>0.32109129066107028</v>
      </c>
      <c r="M30" s="11">
        <f>(Таблица4[[#This Row],[Цена ЛУКОЙЛ]]-MIN(Таблица4[Цена ЛУКОЙЛ]))/(MAX(Таблица4[Цена ЛУКОЙЛ])-MIN(Таблица4[Цена ЛУКОЙЛ]))</f>
        <v>4.918195339613287E-2</v>
      </c>
      <c r="N30" s="11">
        <f>(Таблица4[[#This Row],[Цена Сбербанк]]-MIN(Таблица4[Цена Сбербанк]))/(MAX(Таблица4[Цена Сбербанк])-MIN(Таблица4[Цена Сбербанк]))</f>
        <v>0.10771078199483279</v>
      </c>
      <c r="P30" s="1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7"/>
      <c r="AE30" s="18"/>
      <c r="AF30" s="19"/>
      <c r="AG30" s="19"/>
      <c r="AH30" s="19"/>
      <c r="AI30" s="19"/>
      <c r="AJ30" s="19"/>
      <c r="AK30" s="19"/>
      <c r="AL30" s="20"/>
    </row>
    <row r="31" spans="1:38" x14ac:dyDescent="0.25">
      <c r="A31" s="1">
        <v>41791</v>
      </c>
      <c r="B31" s="4">
        <v>4.1099999999999998E-2</v>
      </c>
      <c r="C31" s="5">
        <v>1219984610000</v>
      </c>
      <c r="D31" s="4">
        <v>2036</v>
      </c>
      <c r="E31" s="3">
        <v>23297459</v>
      </c>
      <c r="F31" s="4">
        <v>84.5</v>
      </c>
      <c r="G31" s="7">
        <v>2008494660</v>
      </c>
      <c r="H31">
        <f>(Таблица4[[#This Row],[Цена ВТБ]]-B30)/B30</f>
        <v>-0.14196242171189979</v>
      </c>
      <c r="I31">
        <f>(Таблица4[[#This Row],[Цена ЛУКОЙЛ]]-D30)/D30</f>
        <v>3.4552845528455285E-2</v>
      </c>
      <c r="J31">
        <f>(Таблица4[[#This Row],[Цена Сбербанк]]-F30)/F30</f>
        <v>0</v>
      </c>
      <c r="K31" s="11">
        <f>LN(Таблица4[[#This Row],[Объём Сбербанк]])</f>
        <v>21.420651353059554</v>
      </c>
      <c r="L31" s="11">
        <f>(Таблица4[[#This Row],[Цена ВТБ]]-MIN(Таблица4[Цена ВТБ]))/(MAX(Таблица4[Цена ВТБ])-MIN(Таблица4[Цена ВТБ]))</f>
        <v>0.17838405036726127</v>
      </c>
      <c r="M31" s="11">
        <f>(Таблица4[[#This Row],[Цена ЛУКОЙЛ]]-MIN(Таблица4[Цена ЛУКОЙЛ]))/(MAX(Таблица4[Цена ЛУКОЙЛ])-MIN(Таблица4[Цена ЛУКОЙЛ]))</f>
        <v>6.2667327714427373E-2</v>
      </c>
      <c r="N31" s="11">
        <f>(Таблица4[[#This Row],[Цена Сбербанк]]-MIN(Таблица4[Цена Сбербанк]))/(MAX(Таблица4[Цена Сбербанк])-MIN(Таблица4[Цена Сбербанк]))</f>
        <v>0.10771078199483279</v>
      </c>
      <c r="P31" s="12"/>
      <c r="Q31" s="13"/>
      <c r="R31" s="13"/>
      <c r="S31" s="13"/>
      <c r="T31" s="13"/>
      <c r="U31" s="13"/>
      <c r="V31" s="14"/>
      <c r="W31" s="12"/>
      <c r="X31" s="13"/>
      <c r="Y31" s="13"/>
      <c r="Z31" s="13"/>
      <c r="AA31" s="13"/>
      <c r="AB31" s="13"/>
      <c r="AC31" s="13"/>
      <c r="AD31" s="14"/>
    </row>
    <row r="32" spans="1:38" x14ac:dyDescent="0.25">
      <c r="A32" s="1">
        <v>41821</v>
      </c>
      <c r="B32" s="4">
        <v>3.9800000000000002E-2</v>
      </c>
      <c r="C32" s="5">
        <v>1064257460000</v>
      </c>
      <c r="D32" s="4">
        <v>2000.9</v>
      </c>
      <c r="E32" s="3">
        <v>26790728</v>
      </c>
      <c r="F32" s="4">
        <v>73.599999999999994</v>
      </c>
      <c r="G32" s="7">
        <v>2551370010</v>
      </c>
      <c r="H32">
        <f>(Таблица4[[#This Row],[Цена ВТБ]]-B31)/B31</f>
        <v>-3.1630170316301595E-2</v>
      </c>
      <c r="I32">
        <f>(Таблица4[[#This Row],[Цена ЛУКОЙЛ]]-D31)/D31</f>
        <v>-1.7239685658153196E-2</v>
      </c>
      <c r="J32">
        <f>(Таблица4[[#This Row],[Цена Сбербанк]]-F31)/F31</f>
        <v>-0.12899408284023675</v>
      </c>
      <c r="K32" s="11">
        <f>LN(Таблица4[[#This Row],[Объём Сбербанк]])</f>
        <v>21.659896310668426</v>
      </c>
      <c r="L32" s="11">
        <f>(Таблица4[[#This Row],[Цена ВТБ]]-MIN(Таблица4[Цена ВТБ]))/(MAX(Таблица4[Цена ВТБ])-MIN(Таблица4[Цена ВТБ]))</f>
        <v>0.15110178384050377</v>
      </c>
      <c r="M32" s="11">
        <f>(Таблица4[[#This Row],[Цена ЛУКОЙЛ]]-MIN(Таблица4[Цена ЛУКОЙЛ]))/(MAX(Таблица4[Цена ЛУКОЙЛ])-MIN(Таблица4[Цена ЛУКОЙЛ]))</f>
        <v>5.5706494794248905E-2</v>
      </c>
      <c r="N32" s="11">
        <f>(Таблица4[[#This Row],[Цена Сбербанк]]-MIN(Таблица4[Цена Сбербанк]))/(MAX(Таблица4[Цена Сбербанк])-MIN(Таблица4[Цена Сбербанк]))</f>
        <v>6.8047014300789618E-2</v>
      </c>
      <c r="P32" s="15"/>
      <c r="Q32" s="16"/>
      <c r="R32" s="16"/>
      <c r="S32" s="16"/>
      <c r="T32" s="16"/>
      <c r="U32" s="16"/>
      <c r="V32" s="17"/>
      <c r="W32" s="15"/>
      <c r="X32" s="16"/>
      <c r="Y32" s="16"/>
      <c r="Z32" s="16"/>
      <c r="AA32" s="16"/>
      <c r="AB32" s="16"/>
      <c r="AC32" s="16"/>
      <c r="AD32" s="17"/>
    </row>
    <row r="33" spans="1:30" x14ac:dyDescent="0.25">
      <c r="A33" s="1">
        <v>41852</v>
      </c>
      <c r="B33" s="4">
        <v>3.8399999999999997E-2</v>
      </c>
      <c r="C33" s="5">
        <v>699479420000</v>
      </c>
      <c r="D33" s="4">
        <v>2055</v>
      </c>
      <c r="E33" s="3">
        <v>17954463</v>
      </c>
      <c r="F33" s="4">
        <v>73.209999999999994</v>
      </c>
      <c r="G33" s="7">
        <v>3076887590</v>
      </c>
      <c r="H33">
        <f>(Таблица4[[#This Row],[Цена ВТБ]]-B32)/B32</f>
        <v>-3.5175879396985056E-2</v>
      </c>
      <c r="I33">
        <f>(Таблица4[[#This Row],[Цена ЛУКОЙЛ]]-D32)/D32</f>
        <v>2.703783297516113E-2</v>
      </c>
      <c r="J33">
        <f>(Таблица4[[#This Row],[Цена Сбербанк]]-F32)/F32</f>
        <v>-5.2989130434782693E-3</v>
      </c>
      <c r="K33" s="11">
        <f>LN(Таблица4[[#This Row],[Объём Сбербанк]])</f>
        <v>21.847184400282302</v>
      </c>
      <c r="L33" s="11">
        <f>(Таблица4[[#This Row],[Цена ВТБ]]-MIN(Таблица4[Цена ВТБ]))/(MAX(Таблица4[Цена ВТБ])-MIN(Таблица4[Цена ВТБ]))</f>
        <v>0.12172088142707238</v>
      </c>
      <c r="M33" s="11">
        <f>(Таблица4[[#This Row],[Цена ЛУКОЙЛ]]-MIN(Таблица4[Цена ЛУКОЙЛ]))/(MAX(Таблица4[Цена ЛУКОЙЛ])-MIN(Таблица4[Цена ЛУКОЙЛ]))</f>
        <v>6.6435299950421411E-2</v>
      </c>
      <c r="N33" s="11">
        <f>(Таблица4[[#This Row],[Цена Сбербанк]]-MIN(Таблица4[Цена Сбербанк]))/(MAX(Таблица4[Цена Сбербанк])-MIN(Таблица4[Цена Сбербанк]))</f>
        <v>6.662785197045229E-2</v>
      </c>
      <c r="P33" s="15"/>
      <c r="Q33" s="16"/>
      <c r="R33" s="16"/>
      <c r="S33" s="16"/>
      <c r="T33" s="16"/>
      <c r="U33" s="16"/>
      <c r="V33" s="17"/>
      <c r="W33" s="15"/>
      <c r="X33" s="16"/>
      <c r="Y33" s="16"/>
      <c r="Z33" s="16"/>
      <c r="AA33" s="16"/>
      <c r="AB33" s="16"/>
      <c r="AC33" s="16"/>
      <c r="AD33" s="17"/>
    </row>
    <row r="34" spans="1:30" x14ac:dyDescent="0.25">
      <c r="A34" s="1">
        <v>41883</v>
      </c>
      <c r="B34" s="4">
        <v>3.8039999999999997E-2</v>
      </c>
      <c r="C34" s="5">
        <v>534436210000</v>
      </c>
      <c r="D34" s="4">
        <v>2015</v>
      </c>
      <c r="E34" s="3">
        <v>24778483</v>
      </c>
      <c r="F34" s="4">
        <v>75.52</v>
      </c>
      <c r="G34" s="7">
        <v>2891411920</v>
      </c>
      <c r="H34">
        <f>(Таблица4[[#This Row],[Цена ВТБ]]-B33)/B33</f>
        <v>-9.3749999999999806E-3</v>
      </c>
      <c r="I34">
        <f>(Таблица4[[#This Row],[Цена ЛУКОЙЛ]]-D33)/D33</f>
        <v>-1.9464720194647202E-2</v>
      </c>
      <c r="J34">
        <f>(Таблица4[[#This Row],[Цена Сбербанк]]-F33)/F33</f>
        <v>3.1553066520967114E-2</v>
      </c>
      <c r="K34" s="11">
        <f>LN(Таблица4[[#This Row],[Объём Сбербанк]])</f>
        <v>21.785010773400501</v>
      </c>
      <c r="L34" s="11">
        <f>(Таблица4[[#This Row],[Цена ВТБ]]-MIN(Таблица4[Цена ВТБ]))/(MAX(Таблица4[Цена ВТБ])-MIN(Таблица4[Цена ВТБ]))</f>
        <v>0.11416579223504722</v>
      </c>
      <c r="M34" s="11">
        <f>(Таблица4[[#This Row],[Цена ЛУКОЙЛ]]-MIN(Таблица4[Цена ЛУКОЙЛ]))/(MAX(Таблица4[Цена ЛУКОЙЛ])-MIN(Таблица4[Цена ЛУКОЙЛ]))</f>
        <v>5.8502726822012893E-2</v>
      </c>
      <c r="N34" s="11">
        <f>(Таблица4[[#This Row],[Цена Сбербанк]]-MIN(Таблица4[Цена Сбербанк]))/(MAX(Таблица4[Цена Сбербанк])-MIN(Таблица4[Цена Сбербанк]))</f>
        <v>7.5033659619373375E-2</v>
      </c>
      <c r="P34" s="15"/>
      <c r="Q34" s="16"/>
      <c r="R34" s="16"/>
      <c r="S34" s="16"/>
      <c r="T34" s="16"/>
      <c r="U34" s="16"/>
      <c r="V34" s="17"/>
      <c r="W34" s="15"/>
      <c r="X34" s="16"/>
      <c r="Y34" s="16"/>
      <c r="Z34" s="16"/>
      <c r="AA34" s="16"/>
      <c r="AB34" s="16"/>
      <c r="AC34" s="16"/>
      <c r="AD34" s="17"/>
    </row>
    <row r="35" spans="1:30" x14ac:dyDescent="0.25">
      <c r="A35" s="1">
        <v>41913</v>
      </c>
      <c r="B35" s="4">
        <v>3.993E-2</v>
      </c>
      <c r="C35" s="5">
        <v>552675470000</v>
      </c>
      <c r="D35" s="4">
        <v>2120</v>
      </c>
      <c r="E35" s="3">
        <v>32034425</v>
      </c>
      <c r="F35" s="4">
        <v>76.23</v>
      </c>
      <c r="G35" s="7">
        <v>2905609940</v>
      </c>
      <c r="H35">
        <f>(Таблица4[[#This Row],[Цена ВТБ]]-B34)/B34</f>
        <v>4.9684542586750868E-2</v>
      </c>
      <c r="I35">
        <f>(Таблица4[[#This Row],[Цена ЛУКОЙЛ]]-D34)/D34</f>
        <v>5.2109181141439205E-2</v>
      </c>
      <c r="J35">
        <f>(Таблица4[[#This Row],[Цена Сбербанк]]-F34)/F34</f>
        <v>9.4014830508475627E-3</v>
      </c>
      <c r="K35" s="11">
        <f>LN(Таблица4[[#This Row],[Объём Сбербанк]])</f>
        <v>21.789909167345574</v>
      </c>
      <c r="L35" s="11">
        <f>(Таблица4[[#This Row],[Цена ВТБ]]-MIN(Таблица4[Цена ВТБ]))/(MAX(Таблица4[Цена ВТБ])-MIN(Таблица4[Цена ВТБ]))</f>
        <v>0.15383001049317949</v>
      </c>
      <c r="M35" s="11">
        <f>(Таблица4[[#This Row],[Цена ЛУКОЙЛ]]-MIN(Таблица4[Цена ЛУКОЙЛ]))/(MAX(Таблица4[Цена ЛУКОЙЛ])-MIN(Таблица4[Цена ЛУКОЙЛ]))</f>
        <v>7.932573128408528E-2</v>
      </c>
      <c r="N35" s="11">
        <f>(Таблица4[[#This Row],[Цена Сбербанк]]-MIN(Таблица4[Цена Сбербанк]))/(MAX(Таблица4[Цена Сбербанк])-MIN(Таблица4[Цена Сбербанк]))</f>
        <v>7.7617262836141357E-2</v>
      </c>
      <c r="P35" s="15"/>
      <c r="Q35" s="16"/>
      <c r="R35" s="16"/>
      <c r="S35" s="16"/>
      <c r="T35" s="16"/>
      <c r="U35" s="16"/>
      <c r="V35" s="17"/>
      <c r="W35" s="15"/>
      <c r="X35" s="16"/>
      <c r="Y35" s="16"/>
      <c r="Z35" s="16"/>
      <c r="AA35" s="16"/>
      <c r="AB35" s="16"/>
      <c r="AC35" s="16"/>
      <c r="AD35" s="17"/>
    </row>
    <row r="36" spans="1:30" x14ac:dyDescent="0.25">
      <c r="A36" s="1">
        <v>41944</v>
      </c>
      <c r="B36" s="4">
        <v>4.6699999999999998E-2</v>
      </c>
      <c r="C36" s="5">
        <v>1215936210000</v>
      </c>
      <c r="D36" s="4">
        <v>2291.6999999999998</v>
      </c>
      <c r="E36" s="3">
        <v>26396902</v>
      </c>
      <c r="F36" s="4">
        <v>72.25</v>
      </c>
      <c r="G36" s="7">
        <v>2030051460</v>
      </c>
      <c r="H36">
        <f>(Таблица4[[#This Row],[Цена ВТБ]]-B35)/B35</f>
        <v>0.16954670673678934</v>
      </c>
      <c r="I36">
        <f>(Таблица4[[#This Row],[Цена ЛУКОЙЛ]]-D35)/D35</f>
        <v>8.0990566037735759E-2</v>
      </c>
      <c r="J36">
        <f>(Таблица4[[#This Row],[Цена Сбербанк]]-F35)/F35</f>
        <v>-5.2210415846779532E-2</v>
      </c>
      <c r="K36" s="11">
        <f>LN(Таблица4[[#This Row],[Объём Сбербанк]])</f>
        <v>21.431326979432502</v>
      </c>
      <c r="L36" s="11">
        <f>(Таблица4[[#This Row],[Цена ВТБ]]-MIN(Таблица4[Цена ВТБ]))/(MAX(Таблица4[Цена ВТБ])-MIN(Таблица4[Цена ВТБ]))</f>
        <v>0.29590766002098634</v>
      </c>
      <c r="M36" s="11">
        <f>(Таблица4[[#This Row],[Цена ЛУКОЙЛ]]-MIN(Таблица4[Цена ЛУКОЙЛ]))/(MAX(Таблица4[Цена ЛУКОЙЛ])-MIN(Таблица4[Цена ЛУКОЙЛ]))</f>
        <v>0.11337630143777884</v>
      </c>
      <c r="N36" s="11">
        <f>(Таблица4[[#This Row],[Цена Сбербанк]]-MIN(Таблица4[Цена Сбербанк]))/(MAX(Таблица4[Цена Сбербанк])-MIN(Таблица4[Цена Сбербанк]))</f>
        <v>6.3134529311160439E-2</v>
      </c>
      <c r="P36" s="15"/>
      <c r="Q36" s="16"/>
      <c r="R36" s="16"/>
      <c r="S36" s="16"/>
      <c r="T36" s="16"/>
      <c r="U36" s="16"/>
      <c r="V36" s="17"/>
      <c r="W36" s="15"/>
      <c r="X36" s="16"/>
      <c r="Y36" s="16"/>
      <c r="Z36" s="16"/>
      <c r="AA36" s="16"/>
      <c r="AB36" s="16"/>
      <c r="AC36" s="16"/>
      <c r="AD36" s="17"/>
    </row>
    <row r="37" spans="1:30" x14ac:dyDescent="0.25">
      <c r="A37" s="1">
        <v>41974</v>
      </c>
      <c r="B37" s="4">
        <v>6.7000000000000004E-2</v>
      </c>
      <c r="C37" s="5">
        <v>1901970000000</v>
      </c>
      <c r="D37" s="4">
        <v>2225</v>
      </c>
      <c r="E37" s="3">
        <v>39254963</v>
      </c>
      <c r="F37" s="4">
        <v>54.9</v>
      </c>
      <c r="G37" s="7">
        <v>4337561310</v>
      </c>
      <c r="H37">
        <f>(Таблица4[[#This Row],[Цена ВТБ]]-B36)/B36</f>
        <v>0.4346895074946468</v>
      </c>
      <c r="I37">
        <f>(Таблица4[[#This Row],[Цена ЛУКОЙЛ]]-D36)/D36</f>
        <v>-2.9105031199546112E-2</v>
      </c>
      <c r="J37">
        <f>(Таблица4[[#This Row],[Цена Сбербанк]]-F36)/F36</f>
        <v>-0.24013840830449829</v>
      </c>
      <c r="K37" s="11">
        <f>LN(Таблица4[[#This Row],[Объём Сбербанк]])</f>
        <v>22.190578116989808</v>
      </c>
      <c r="L37" s="11">
        <f>(Таблица4[[#This Row],[Цена ВТБ]]-MIN(Таблица4[Цена ВТБ]))/(MAX(Таблица4[Цена ВТБ])-MIN(Таблица4[Цена ВТБ]))</f>
        <v>0.72193074501573984</v>
      </c>
      <c r="M37" s="11">
        <f>(Таблица4[[#This Row],[Цена ЛУКОЙЛ]]-MIN(Таблица4[Цена ЛУКОЙЛ]))/(MAX(Таблица4[Цена ЛУКОЙЛ])-MIN(Таблица4[Цена ЛУКОЙЛ]))</f>
        <v>0.10014873574615767</v>
      </c>
      <c r="N37" s="11">
        <f>(Таблица4[[#This Row],[Цена Сбербанк]]-MIN(Таблица4[Цена Сбербанк]))/(MAX(Таблица4[Цена Сбербанк])-MIN(Таблица4[Цена Сбербанк]))</f>
        <v>0</v>
      </c>
      <c r="P37" s="15"/>
      <c r="Q37" s="16"/>
      <c r="R37" s="16"/>
      <c r="S37" s="16"/>
      <c r="T37" s="16"/>
      <c r="U37" s="16"/>
      <c r="V37" s="17"/>
      <c r="W37" s="15"/>
      <c r="X37" s="16"/>
      <c r="Y37" s="16"/>
      <c r="Z37" s="16"/>
      <c r="AA37" s="16"/>
      <c r="AB37" s="16"/>
      <c r="AC37" s="16"/>
      <c r="AD37" s="17"/>
    </row>
    <row r="38" spans="1:30" x14ac:dyDescent="0.25">
      <c r="A38" s="1">
        <v>42005</v>
      </c>
      <c r="B38" s="4">
        <v>6.8940000000000001E-2</v>
      </c>
      <c r="C38" s="5">
        <v>472099150000</v>
      </c>
      <c r="D38" s="4">
        <v>2789.9</v>
      </c>
      <c r="E38" s="3">
        <v>23037635</v>
      </c>
      <c r="F38" s="4">
        <v>61.5</v>
      </c>
      <c r="G38" s="7">
        <v>2691982770</v>
      </c>
      <c r="H38">
        <f>(Таблица4[[#This Row],[Цена ВТБ]]-B37)/B37</f>
        <v>2.8955223880596972E-2</v>
      </c>
      <c r="I38">
        <f>(Таблица4[[#This Row],[Цена ЛУКОЙЛ]]-D37)/D37</f>
        <v>0.25388764044943823</v>
      </c>
      <c r="J38">
        <f>(Таблица4[[#This Row],[Цена Сбербанк]]-F37)/F37</f>
        <v>0.1202185792349727</v>
      </c>
      <c r="K38" s="11">
        <f>LN(Таблица4[[#This Row],[Объём Сбербанк]])</f>
        <v>21.713543848262645</v>
      </c>
      <c r="L38" s="11">
        <f>(Таблица4[[#This Row],[Цена ВТБ]]-MIN(Таблица4[Цена ВТБ]))/(MAX(Таблица4[Цена ВТБ])-MIN(Таблица4[Цена ВТБ]))</f>
        <v>0.76264428121720884</v>
      </c>
      <c r="M38" s="11">
        <f>(Таблица4[[#This Row],[Цена ЛУКОЙЛ]]-MIN(Таблица4[Цена ЛУКОЙЛ]))/(MAX(Таблица4[Цена ЛУКОЙЛ])-MIN(Таблица4[Цена ЛУКОЙЛ]))</f>
        <v>0.21217649975210712</v>
      </c>
      <c r="N38" s="11">
        <f>(Таблица4[[#This Row],[Цена Сбербанк]]-MIN(Таблица4[Цена Сбербанк]))/(MAX(Таблица4[Цена Сбербанк])-MIN(Таблица4[Цена Сбербанк]))</f>
        <v>2.4016593282631643E-2</v>
      </c>
      <c r="P38" s="15"/>
      <c r="Q38" s="16"/>
      <c r="R38" s="16"/>
      <c r="S38" s="16"/>
      <c r="T38" s="16"/>
      <c r="U38" s="16"/>
      <c r="V38" s="17"/>
      <c r="W38" s="15"/>
      <c r="X38" s="16"/>
      <c r="Y38" s="16"/>
      <c r="Z38" s="16"/>
      <c r="AA38" s="16"/>
      <c r="AB38" s="16"/>
      <c r="AC38" s="16"/>
      <c r="AD38" s="17"/>
    </row>
    <row r="39" spans="1:30" x14ac:dyDescent="0.25">
      <c r="A39" s="1">
        <v>42036</v>
      </c>
      <c r="B39" s="4">
        <v>6.8000000000000005E-2</v>
      </c>
      <c r="C39" s="5">
        <v>435810560000</v>
      </c>
      <c r="D39" s="4">
        <v>2981.2</v>
      </c>
      <c r="E39" s="3">
        <v>26481021</v>
      </c>
      <c r="F39" s="4">
        <v>75.91</v>
      </c>
      <c r="G39" s="7">
        <v>3583789870</v>
      </c>
      <c r="H39">
        <f>(Таблица4[[#This Row],[Цена ВТБ]]-B38)/B38</f>
        <v>-1.3635044966637604E-2</v>
      </c>
      <c r="I39">
        <f>(Таблица4[[#This Row],[Цена ЛУКОЙЛ]]-D38)/D38</f>
        <v>6.8568765905587914E-2</v>
      </c>
      <c r="J39">
        <f>(Таблица4[[#This Row],[Цена Сбербанк]]-F38)/F38</f>
        <v>0.23430894308943084</v>
      </c>
      <c r="K39" s="11">
        <f>LN(Таблица4[[#This Row],[Объём Сбербанк]])</f>
        <v>21.999686700317966</v>
      </c>
      <c r="L39" s="11">
        <f>(Таблица4[[#This Row],[Цена ВТБ]]-MIN(Таблица4[Цена ВТБ]))/(MAX(Таблица4[Цена ВТБ])-MIN(Таблица4[Цена ВТБ]))</f>
        <v>0.74291710388247645</v>
      </c>
      <c r="M39" s="11">
        <f>(Таблица4[[#This Row],[Цена ЛУКОЙЛ]]-MIN(Таблица4[Цена ЛУКОЙЛ]))/(MAX(Таблица4[Цена ЛУКОЙЛ])-MIN(Таблица4[Цена ЛУКОЙЛ]))</f>
        <v>0.25011403073872085</v>
      </c>
      <c r="N39" s="11">
        <f>(Таблица4[[#This Row],[Цена Сбербанк]]-MIN(Таблица4[Цена Сбербанк]))/(MAX(Таблица4[Цена Сбербанк])-MIN(Таблица4[Цена Сбербанк]))</f>
        <v>7.6452821949710703E-2</v>
      </c>
      <c r="P39" s="15"/>
      <c r="Q39" s="16"/>
      <c r="R39" s="16"/>
      <c r="S39" s="16"/>
      <c r="T39" s="16"/>
      <c r="U39" s="16"/>
      <c r="V39" s="17"/>
      <c r="W39" s="15"/>
      <c r="X39" s="16"/>
      <c r="Y39" s="16"/>
      <c r="Z39" s="16"/>
      <c r="AA39" s="16"/>
      <c r="AB39" s="16"/>
      <c r="AC39" s="16"/>
      <c r="AD39" s="17"/>
    </row>
    <row r="40" spans="1:30" x14ac:dyDescent="0.25">
      <c r="A40" s="1">
        <v>42064</v>
      </c>
      <c r="B40" s="4">
        <v>0.06</v>
      </c>
      <c r="C40" s="5">
        <v>380858460000</v>
      </c>
      <c r="D40" s="4">
        <v>2705</v>
      </c>
      <c r="E40" s="3">
        <v>23156304</v>
      </c>
      <c r="F40" s="4">
        <v>62.88</v>
      </c>
      <c r="G40" s="7">
        <v>2785656310</v>
      </c>
      <c r="H40">
        <f>(Таблица4[[#This Row],[Цена ВТБ]]-B39)/B39</f>
        <v>-0.11764705882352951</v>
      </c>
      <c r="I40">
        <f>(Таблица4[[#This Row],[Цена ЛУКОЙЛ]]-D39)/D39</f>
        <v>-9.2647256138467679E-2</v>
      </c>
      <c r="J40">
        <f>(Таблица4[[#This Row],[Цена Сбербанк]]-F39)/F39</f>
        <v>-0.17165063891450394</v>
      </c>
      <c r="K40" s="11">
        <f>LN(Таблица4[[#This Row],[Объём Сбербанк]])</f>
        <v>21.74774934144936</v>
      </c>
      <c r="L40" s="11">
        <f>(Таблица4[[#This Row],[Цена ВТБ]]-MIN(Таблица4[Цена ВТБ]))/(MAX(Таблица4[Цена ВТБ])-MIN(Таблица4[Цена ВТБ]))</f>
        <v>0.57502623294858335</v>
      </c>
      <c r="M40" s="11">
        <f>(Таблица4[[#This Row],[Цена ЛУКОЙЛ]]-MIN(Таблица4[Цена ЛУКОЙЛ]))/(MAX(Таблица4[Цена ЛУКОЙЛ])-MIN(Таблица4[Цена ЛУКОЙЛ]))</f>
        <v>0.19533961328705998</v>
      </c>
      <c r="N40" s="11">
        <f>(Таблица4[[#This Row],[Цена Сбербанк]]-MIN(Таблица4[Цена Сбербанк]))/(MAX(Таблица4[Цена Сбербанк])-MIN(Таблица4[Цена Сбербанк]))</f>
        <v>2.9038244605363719E-2</v>
      </c>
      <c r="P40" s="15"/>
      <c r="Q40" s="16"/>
      <c r="R40" s="16"/>
      <c r="S40" s="16"/>
      <c r="T40" s="16"/>
      <c r="U40" s="16"/>
      <c r="V40" s="17"/>
      <c r="W40" s="15"/>
      <c r="X40" s="16"/>
      <c r="Y40" s="16"/>
      <c r="Z40" s="16"/>
      <c r="AA40" s="16"/>
      <c r="AB40" s="16"/>
      <c r="AC40" s="16"/>
      <c r="AD40" s="17"/>
    </row>
    <row r="41" spans="1:30" x14ac:dyDescent="0.25">
      <c r="A41" s="1">
        <v>42095</v>
      </c>
      <c r="B41" s="4">
        <v>6.5500000000000003E-2</v>
      </c>
      <c r="C41" s="5">
        <v>670781500000</v>
      </c>
      <c r="D41" s="4">
        <v>2645.6</v>
      </c>
      <c r="E41" s="3">
        <v>24722908</v>
      </c>
      <c r="F41" s="4">
        <v>76.900000000000006</v>
      </c>
      <c r="G41" s="7">
        <v>3217030850</v>
      </c>
      <c r="H41">
        <f>(Таблица4[[#This Row],[Цена ВТБ]]-B40)/B40</f>
        <v>9.1666666666666757E-2</v>
      </c>
      <c r="I41">
        <f>(Таблица4[[#This Row],[Цена ЛУКОЙЛ]]-D40)/D40</f>
        <v>-2.1959334565619257E-2</v>
      </c>
      <c r="J41">
        <f>(Таблица4[[#This Row],[Цена Сбербанк]]-F40)/F40</f>
        <v>0.22296437659033083</v>
      </c>
      <c r="K41" s="11">
        <f>LN(Таблица4[[#This Row],[Объём Сбербанк]])</f>
        <v>21.891724674837146</v>
      </c>
      <c r="L41" s="11">
        <f>(Таблица4[[#This Row],[Цена ВТБ]]-MIN(Таблица4[Цена ВТБ]))/(MAX(Таблица4[Цена ВТБ])-MIN(Таблица4[Цена ВТБ]))</f>
        <v>0.69045120671563487</v>
      </c>
      <c r="M41" s="11">
        <f>(Таблица4[[#This Row],[Цена ЛУКОЙЛ]]-MIN(Таблица4[Цена ЛУКОЙЛ]))/(MAX(Таблица4[Цена ЛУКОЙЛ])-MIN(Таблица4[Цена ЛУКОЙЛ]))</f>
        <v>0.1835597421913733</v>
      </c>
      <c r="N41" s="11">
        <f>(Таблица4[[#This Row],[Цена Сбербанк]]-MIN(Таблица4[Цена Сбербанк]))/(MAX(Таблица4[Цена Сбербанк])-MIN(Таблица4[Цена Сбербанк]))</f>
        <v>8.0055310942105481E-2</v>
      </c>
      <c r="P41" s="15"/>
      <c r="Q41" s="16"/>
      <c r="R41" s="16"/>
      <c r="S41" s="16"/>
      <c r="T41" s="16"/>
      <c r="U41" s="16"/>
      <c r="V41" s="17"/>
      <c r="W41" s="15"/>
      <c r="X41" s="16"/>
      <c r="Y41" s="16"/>
      <c r="Z41" s="16"/>
      <c r="AA41" s="16"/>
      <c r="AB41" s="16"/>
      <c r="AC41" s="16"/>
      <c r="AD41" s="17"/>
    </row>
    <row r="42" spans="1:30" x14ac:dyDescent="0.25">
      <c r="A42" s="1">
        <v>42125</v>
      </c>
      <c r="B42" s="4">
        <v>8.0250000000000002E-2</v>
      </c>
      <c r="C42" s="5">
        <v>1045976670000</v>
      </c>
      <c r="D42" s="4">
        <v>2461.3000000000002</v>
      </c>
      <c r="E42" s="3">
        <v>16167659</v>
      </c>
      <c r="F42" s="4">
        <v>73.5</v>
      </c>
      <c r="G42" s="7">
        <v>1830904250</v>
      </c>
      <c r="H42">
        <f>(Таблица4[[#This Row],[Цена ВТБ]]-B41)/B41</f>
        <v>0.22519083969465647</v>
      </c>
      <c r="I42">
        <f>(Таблица4[[#This Row],[Цена ЛУКОЙЛ]]-D41)/D41</f>
        <v>-6.9662836407620096E-2</v>
      </c>
      <c r="J42">
        <f>(Таблица4[[#This Row],[Цена Сбербанк]]-F41)/F41</f>
        <v>-4.4213263979193826E-2</v>
      </c>
      <c r="K42" s="11">
        <f>LN(Таблица4[[#This Row],[Объём Сбербанк]])</f>
        <v>21.328075807442907</v>
      </c>
      <c r="L42" s="11">
        <f>(Таблица4[[#This Row],[Цена ВТБ]]-MIN(Таблица4[Цена ВТБ]))/(MAX(Таблица4[Цена ВТБ])-MIN(Таблица4[Цена ВТБ]))</f>
        <v>1</v>
      </c>
      <c r="M42" s="11">
        <f>(Таблица4[[#This Row],[Цена ЛУКОЙЛ]]-MIN(Таблица4[Цена ЛУКОЙЛ]))/(MAX(Таблица4[Цена ЛУКОЙЛ])-MIN(Таблица4[Цена ЛУКОЙЛ]))</f>
        <v>0.14701041150223107</v>
      </c>
      <c r="N42" s="11">
        <f>(Таблица4[[#This Row],[Цена Сбербанк]]-MIN(Таблица4[Цена Сбербанк]))/(MAX(Таблица4[Цена Сбербанк])-MIN(Таблица4[Цена Сбербанк]))</f>
        <v>6.7683126523780071E-2</v>
      </c>
      <c r="P42" s="15"/>
      <c r="Q42" s="16"/>
      <c r="R42" s="16"/>
      <c r="S42" s="16"/>
      <c r="T42" s="16"/>
      <c r="U42" s="16"/>
      <c r="V42" s="17"/>
      <c r="W42" s="15"/>
      <c r="X42" s="16"/>
      <c r="Y42" s="16"/>
      <c r="Z42" s="16"/>
      <c r="AA42" s="16"/>
      <c r="AB42" s="16"/>
      <c r="AC42" s="16"/>
      <c r="AD42" s="17"/>
    </row>
    <row r="43" spans="1:30" x14ac:dyDescent="0.25">
      <c r="A43" s="1">
        <v>42156</v>
      </c>
      <c r="B43" s="4">
        <v>7.9000000000000001E-2</v>
      </c>
      <c r="C43" s="5">
        <v>757627400000</v>
      </c>
      <c r="D43" s="4">
        <v>2469.9</v>
      </c>
      <c r="E43" s="3">
        <v>19075761</v>
      </c>
      <c r="F43" s="4">
        <v>72.349999999999994</v>
      </c>
      <c r="G43" s="7">
        <v>1885405260</v>
      </c>
      <c r="H43">
        <f>(Таблица4[[#This Row],[Цена ВТБ]]-B42)/B42</f>
        <v>-1.5576323987538955E-2</v>
      </c>
      <c r="I43">
        <f>(Таблица4[[#This Row],[Цена ЛУКОЙЛ]]-D42)/D42</f>
        <v>3.4940884898224142E-3</v>
      </c>
      <c r="J43">
        <f>(Таблица4[[#This Row],[Цена Сбербанк]]-F42)/F42</f>
        <v>-1.5646258503401438E-2</v>
      </c>
      <c r="K43" s="11">
        <f>LN(Таблица4[[#This Row],[Объём Сбербанк]])</f>
        <v>21.35740862678135</v>
      </c>
      <c r="L43" s="11">
        <f>(Таблица4[[#This Row],[Цена ВТБ]]-MIN(Таблица4[Цена ВТБ]))/(MAX(Таблица4[Цена ВТБ])-MIN(Таблица4[Цена ВТБ]))</f>
        <v>0.97376705141657915</v>
      </c>
      <c r="M43" s="11">
        <f>(Таблица4[[#This Row],[Цена ЛУКОЙЛ]]-MIN(Таблица4[Цена ЛУКОЙЛ]))/(MAX(Таблица4[Цена ЛУКОЙЛ])-MIN(Таблица4[Цена ЛУКОЙЛ]))</f>
        <v>0.14871591472483889</v>
      </c>
      <c r="N43" s="11">
        <f>(Таблица4[[#This Row],[Цена Сбербанк]]-MIN(Таблица4[Цена Сбербанк]))/(MAX(Таблица4[Цена Сбербанк])-MIN(Таблица4[Цена Сбербанк]))</f>
        <v>6.3498417088169987E-2</v>
      </c>
      <c r="P43" s="15"/>
      <c r="Q43" s="16"/>
      <c r="R43" s="16"/>
      <c r="S43" s="16"/>
      <c r="T43" s="16"/>
      <c r="U43" s="16"/>
      <c r="V43" s="17"/>
      <c r="W43" s="15"/>
      <c r="X43" s="16"/>
      <c r="Y43" s="16"/>
      <c r="Z43" s="16"/>
      <c r="AA43" s="16"/>
      <c r="AB43" s="16"/>
      <c r="AC43" s="16"/>
      <c r="AD43" s="17"/>
    </row>
    <row r="44" spans="1:30" x14ac:dyDescent="0.25">
      <c r="A44" s="1">
        <v>42186</v>
      </c>
      <c r="B44" s="4">
        <v>7.1999999999999995E-2</v>
      </c>
      <c r="C44" s="5">
        <v>355294170000</v>
      </c>
      <c r="D44" s="4">
        <v>2537.6</v>
      </c>
      <c r="E44" s="3">
        <v>19158435</v>
      </c>
      <c r="F44" s="4">
        <v>72.3</v>
      </c>
      <c r="G44" s="7">
        <v>2690621070</v>
      </c>
      <c r="H44">
        <f>(Таблица4[[#This Row],[Цена ВТБ]]-B43)/B43</f>
        <v>-8.8607594936708944E-2</v>
      </c>
      <c r="I44">
        <f>(Таблица4[[#This Row],[Цена ЛУКОЙЛ]]-D43)/D43</f>
        <v>2.7410016599862266E-2</v>
      </c>
      <c r="J44">
        <f>(Таблица4[[#This Row],[Цена Сбербанк]]-F43)/F43</f>
        <v>-6.9108500345538575E-4</v>
      </c>
      <c r="K44" s="11">
        <f>LN(Таблица4[[#This Row],[Объём Сбербанк]])</f>
        <v>21.713037884952126</v>
      </c>
      <c r="L44" s="11">
        <f>(Таблица4[[#This Row],[Цена ВТБ]]-MIN(Таблица4[Цена ВТБ]))/(MAX(Таблица4[Цена ВТБ])-MIN(Таблица4[Цена ВТБ]))</f>
        <v>0.82686253934942278</v>
      </c>
      <c r="M44" s="11">
        <f>(Таблица4[[#This Row],[Цена ЛУКОЙЛ]]-MIN(Таблица4[Цена ЛУКОЙЛ]))/(MAX(Таблица4[Цена ЛУКОЙЛ])-MIN(Таблица4[Цена ЛУКОЙЛ]))</f>
        <v>0.16214179474467028</v>
      </c>
      <c r="N44" s="11">
        <f>(Таблица4[[#This Row],[Цена Сбербанк]]-MIN(Таблица4[Цена Сбербанк]))/(MAX(Таблица4[Цена Сбербанк])-MIN(Таблица4[Цена Сбербанк]))</f>
        <v>6.3316473199665213E-2</v>
      </c>
      <c r="P44" s="15"/>
      <c r="Q44" s="16"/>
      <c r="R44" s="16"/>
      <c r="S44" s="16"/>
      <c r="T44" s="16"/>
      <c r="U44" s="16"/>
      <c r="V44" s="17"/>
      <c r="W44" s="15"/>
      <c r="X44" s="16"/>
      <c r="Y44" s="16"/>
      <c r="Z44" s="16"/>
      <c r="AA44" s="16"/>
      <c r="AB44" s="16"/>
      <c r="AC44" s="16"/>
      <c r="AD44" s="17"/>
    </row>
    <row r="45" spans="1:30" x14ac:dyDescent="0.25">
      <c r="A45" s="1">
        <v>42217</v>
      </c>
      <c r="B45" s="4">
        <v>6.9000000000000006E-2</v>
      </c>
      <c r="C45" s="5">
        <v>297785390000</v>
      </c>
      <c r="D45" s="4">
        <v>2531</v>
      </c>
      <c r="E45" s="3">
        <v>24894989</v>
      </c>
      <c r="F45" s="4">
        <v>74.5</v>
      </c>
      <c r="G45" s="7">
        <v>2488111940</v>
      </c>
      <c r="H45">
        <f>(Таблица4[[#This Row],[Цена ВТБ]]-B44)/B44</f>
        <v>-4.1666666666666512E-2</v>
      </c>
      <c r="I45">
        <f>(Таблица4[[#This Row],[Цена ЛУКОЙЛ]]-D44)/D44</f>
        <v>-2.6008827238335076E-3</v>
      </c>
      <c r="J45">
        <f>(Таблица4[[#This Row],[Цена Сбербанк]]-F44)/F44</f>
        <v>3.0428769017980677E-2</v>
      </c>
      <c r="K45" s="11">
        <f>LN(Таблица4[[#This Row],[Объём Сбербанк]])</f>
        <v>21.63479000277265</v>
      </c>
      <c r="L45" s="11">
        <f>(Таблица4[[#This Row],[Цена ВТБ]]-MIN(Таблица4[Цена ВТБ]))/(MAX(Таблица4[Цена ВТБ])-MIN(Таблица4[Цена ВТБ]))</f>
        <v>0.76390346274921317</v>
      </c>
      <c r="M45" s="11">
        <f>(Таблица4[[#This Row],[Цена ЛУКОЙЛ]]-MIN(Таблица4[Цена ЛУКОЙЛ]))/(MAX(Таблица4[Цена ЛУКОЙЛ])-MIN(Таблица4[Цена ЛУКОЙЛ]))</f>
        <v>0.16083292017848289</v>
      </c>
      <c r="N45" s="11">
        <f>(Таблица4[[#This Row],[Цена Сбербанк]]-MIN(Таблица4[Цена Сбербанк]))/(MAX(Таблица4[Цена Сбербанк])-MIN(Таблица4[Цена Сбербанк]))</f>
        <v>7.1322004293875779E-2</v>
      </c>
      <c r="P45" s="15"/>
      <c r="Q45" s="16"/>
      <c r="R45" s="16"/>
      <c r="S45" s="16"/>
      <c r="T45" s="16"/>
      <c r="U45" s="16"/>
      <c r="V45" s="17"/>
      <c r="W45" s="15"/>
      <c r="X45" s="16"/>
      <c r="Y45" s="16"/>
      <c r="Z45" s="16"/>
      <c r="AA45" s="16"/>
      <c r="AB45" s="16"/>
      <c r="AC45" s="16"/>
      <c r="AD45" s="17"/>
    </row>
    <row r="46" spans="1:30" x14ac:dyDescent="0.25">
      <c r="A46" s="1">
        <v>42248</v>
      </c>
      <c r="B46" s="4">
        <v>6.7699999999999996E-2</v>
      </c>
      <c r="C46" s="5">
        <v>288953870000</v>
      </c>
      <c r="D46" s="4">
        <v>2242.9</v>
      </c>
      <c r="E46" s="3">
        <v>28020880</v>
      </c>
      <c r="F46" s="4">
        <v>75.3</v>
      </c>
      <c r="G46" s="7">
        <v>2008042110</v>
      </c>
      <c r="H46">
        <f>(Таблица4[[#This Row],[Цена ВТБ]]-B45)/B45</f>
        <v>-1.8840579710145064E-2</v>
      </c>
      <c r="I46">
        <f>(Таблица4[[#This Row],[Цена ЛУКОЙЛ]]-D45)/D45</f>
        <v>-0.11382852627419988</v>
      </c>
      <c r="J46">
        <f>(Таблица4[[#This Row],[Цена Сбербанк]]-F45)/F45</f>
        <v>1.0738255033557008E-2</v>
      </c>
      <c r="K46" s="11">
        <f>LN(Таблица4[[#This Row],[Объём Сбербанк]])</f>
        <v>21.420426009671541</v>
      </c>
      <c r="L46" s="11">
        <f>(Таблица4[[#This Row],[Цена ВТБ]]-MIN(Таблица4[Цена ВТБ]))/(MAX(Таблица4[Цена ВТБ])-MIN(Таблица4[Цена ВТБ]))</f>
        <v>0.73662119622245537</v>
      </c>
      <c r="M46" s="11">
        <f>(Таблица4[[#This Row],[Цена ЛУКОЙЛ]]-MIN(Таблица4[Цена ЛУКОЙЛ]))/(MAX(Таблица4[Цена ЛУКОЙЛ])-MIN(Таблица4[Цена ЛУКОЙЛ]))</f>
        <v>0.10369856222112049</v>
      </c>
      <c r="N46" s="11">
        <f>(Таблица4[[#This Row],[Цена Сбербанк]]-MIN(Таблица4[Цена Сбербанк]))/(MAX(Таблица4[Цена Сбербанк])-MIN(Таблица4[Цена Сбербанк]))</f>
        <v>7.4233106509952324E-2</v>
      </c>
      <c r="P46" s="15"/>
      <c r="Q46" s="16"/>
      <c r="R46" s="16"/>
      <c r="S46" s="16"/>
      <c r="T46" s="16"/>
      <c r="U46" s="16"/>
      <c r="V46" s="17"/>
      <c r="W46" s="15"/>
      <c r="X46" s="16"/>
      <c r="Y46" s="16"/>
      <c r="Z46" s="16"/>
      <c r="AA46" s="16"/>
      <c r="AB46" s="16"/>
      <c r="AC46" s="16"/>
      <c r="AD46" s="17"/>
    </row>
    <row r="47" spans="1:30" x14ac:dyDescent="0.25">
      <c r="A47" s="1">
        <v>42278</v>
      </c>
      <c r="B47" s="4">
        <v>7.2349999999999998E-2</v>
      </c>
      <c r="C47" s="5">
        <v>406369030000</v>
      </c>
      <c r="D47" s="4">
        <v>2320</v>
      </c>
      <c r="E47" s="3">
        <v>30540969</v>
      </c>
      <c r="F47" s="4">
        <v>90.53</v>
      </c>
      <c r="G47" s="7">
        <v>2849625200</v>
      </c>
      <c r="H47">
        <f>(Таблица4[[#This Row],[Цена ВТБ]]-B46)/B46</f>
        <v>6.8685376661743014E-2</v>
      </c>
      <c r="I47">
        <f>(Таблица4[[#This Row],[Цена ЛУКОЙЛ]]-D46)/D46</f>
        <v>3.437513932854782E-2</v>
      </c>
      <c r="J47">
        <f>(Таблица4[[#This Row],[Цена Сбербанк]]-F46)/F46</f>
        <v>0.20225763612217801</v>
      </c>
      <c r="K47" s="11">
        <f>LN(Таблица4[[#This Row],[Объём Сбербанк]])</f>
        <v>21.770453313807003</v>
      </c>
      <c r="L47" s="11">
        <f>(Таблица4[[#This Row],[Цена ВТБ]]-MIN(Таблица4[Цена ВТБ]))/(MAX(Таблица4[Цена ВТБ])-MIN(Таблица4[Цена ВТБ]))</f>
        <v>0.83420776495278059</v>
      </c>
      <c r="M47" s="11">
        <f>(Таблица4[[#This Row],[Цена ЛУКОЙЛ]]-MIN(Таблица4[Цена ЛУКОЙЛ]))/(MAX(Таблица4[Цена ЛУКОЙЛ])-MIN(Таблица4[Цена ЛУКОЙЛ]))</f>
        <v>0.11898859692612791</v>
      </c>
      <c r="N47" s="11">
        <f>(Таблица4[[#This Row],[Цена Сбербанк]]-MIN(Таблица4[Цена Сбербанк]))/(MAX(Таблица4[Цена Сбербанк])-MIN(Таблица4[Цена Сбербанк]))</f>
        <v>0.1296532149485099</v>
      </c>
      <c r="P47" s="18"/>
      <c r="Q47" s="19"/>
      <c r="R47" s="19"/>
      <c r="S47" s="19"/>
      <c r="T47" s="19"/>
      <c r="U47" s="19"/>
      <c r="V47" s="20"/>
      <c r="W47" s="18"/>
      <c r="X47" s="19"/>
      <c r="Y47" s="19"/>
      <c r="Z47" s="19"/>
      <c r="AA47" s="19"/>
      <c r="AB47" s="19"/>
      <c r="AC47" s="19"/>
      <c r="AD47" s="20"/>
    </row>
    <row r="48" spans="1:30" x14ac:dyDescent="0.25">
      <c r="A48" s="1">
        <v>42309</v>
      </c>
      <c r="B48" s="4">
        <v>7.0999999999999994E-2</v>
      </c>
      <c r="C48" s="5">
        <v>293559920000</v>
      </c>
      <c r="D48" s="4">
        <v>2534.1</v>
      </c>
      <c r="E48" s="3">
        <v>24204781</v>
      </c>
      <c r="F48" s="4">
        <v>102.9</v>
      </c>
      <c r="G48" s="7">
        <v>2286927960</v>
      </c>
      <c r="H48">
        <f>(Таблица4[[#This Row],[Цена ВТБ]]-B47)/B47</f>
        <v>-1.865929509329653E-2</v>
      </c>
      <c r="I48">
        <f>(Таблица4[[#This Row],[Цена ЛУКОЙЛ]]-D47)/D47</f>
        <v>9.2284482758620653E-2</v>
      </c>
      <c r="J48">
        <f>(Таблица4[[#This Row],[Цена Сбербанк]]-F47)/F47</f>
        <v>0.13663978791560813</v>
      </c>
      <c r="K48" s="11">
        <f>LN(Таблица4[[#This Row],[Объём Сбербанк]])</f>
        <v>21.550475251709553</v>
      </c>
      <c r="L48" s="11">
        <f>(Таблица4[[#This Row],[Цена ВТБ]]-MIN(Таблица4[Цена ВТБ]))/(MAX(Таблица4[Цена ВТБ])-MIN(Таблица4[Цена ВТБ]))</f>
        <v>0.80587618048268606</v>
      </c>
      <c r="M48" s="11">
        <f>(Таблица4[[#This Row],[Цена ЛУКОЙЛ]]-MIN(Таблица4[Цена ЛУКОЙЛ]))/(MAX(Таблица4[Цена ЛУКОЙЛ])-MIN(Таблица4[Цена ЛУКОЙЛ]))</f>
        <v>0.16144769459593453</v>
      </c>
      <c r="N48" s="11">
        <f>(Таблица4[[#This Row],[Цена Сбербанк]]-MIN(Таблица4[Цена Сбербанк]))/(MAX(Таблица4[Цена Сбербанк])-MIN(Таблица4[Цена Сбербанк]))</f>
        <v>0.17466613296459374</v>
      </c>
      <c r="P48" s="12"/>
      <c r="Q48" s="13"/>
      <c r="R48" s="13"/>
      <c r="S48" s="13"/>
      <c r="T48" s="13"/>
      <c r="U48" s="13"/>
      <c r="V48" s="14"/>
      <c r="W48" s="16"/>
      <c r="X48" s="16"/>
      <c r="Y48" s="16"/>
      <c r="Z48" s="16"/>
      <c r="AA48" s="16"/>
      <c r="AB48" s="16"/>
      <c r="AC48" s="16"/>
      <c r="AD48" s="17"/>
    </row>
    <row r="49" spans="1:30" x14ac:dyDescent="0.25">
      <c r="A49" s="1">
        <v>42339</v>
      </c>
      <c r="B49" s="4">
        <v>7.9699999999999993E-2</v>
      </c>
      <c r="C49" s="5">
        <v>349150430000</v>
      </c>
      <c r="D49" s="4">
        <v>2345.9</v>
      </c>
      <c r="E49" s="3">
        <v>19047844</v>
      </c>
      <c r="F49" s="4">
        <v>101.26</v>
      </c>
      <c r="G49" s="7">
        <v>1880909280</v>
      </c>
      <c r="H49">
        <f>(Таблица4[[#This Row],[Цена ВТБ]]-B48)/B48</f>
        <v>0.12253521126760564</v>
      </c>
      <c r="I49">
        <f>(Таблица4[[#This Row],[Цена ЛУКОЙЛ]]-D48)/D48</f>
        <v>-7.4266998145298066E-2</v>
      </c>
      <c r="J49">
        <f>(Таблица4[[#This Row],[Цена Сбербанк]]-F48)/F48</f>
        <v>-1.5937803692905737E-2</v>
      </c>
      <c r="K49" s="11">
        <f>LN(Таблица4[[#This Row],[Объём Сбербанк]])</f>
        <v>21.355021156437147</v>
      </c>
      <c r="L49" s="11">
        <f>(Таблица4[[#This Row],[Цена ВТБ]]-MIN(Таблица4[Цена ВТБ]))/(MAX(Таблица4[Цена ВТБ])-MIN(Таблица4[Цена ВТБ]))</f>
        <v>0.98845750262329468</v>
      </c>
      <c r="M49" s="11">
        <f>(Таблица4[[#This Row],[Цена ЛУКОЙЛ]]-MIN(Таблица4[Цена ЛУКОЙЛ]))/(MAX(Таблица4[Цена ЛУКОЙЛ])-MIN(Таблица4[Цена ЛУКОЙЛ]))</f>
        <v>0.12412493802677245</v>
      </c>
      <c r="N49" s="11">
        <f>(Таблица4[[#This Row],[Цена Сбербанк]]-MIN(Таблица4[Цена Сбербанк]))/(MAX(Таблица4[Цена Сбербанк])-MIN(Таблица4[Цена Сбербанк]))</f>
        <v>0.16869837342163679</v>
      </c>
      <c r="P49" s="15"/>
      <c r="Q49" s="16"/>
      <c r="R49" s="16"/>
      <c r="S49" s="16"/>
      <c r="T49" s="16"/>
      <c r="U49" s="16"/>
      <c r="V49" s="17"/>
      <c r="W49" s="16"/>
      <c r="X49" s="16"/>
      <c r="Y49" s="16"/>
      <c r="Z49" s="16"/>
      <c r="AA49" s="16"/>
      <c r="AB49" s="16"/>
      <c r="AC49" s="16"/>
      <c r="AD49" s="17"/>
    </row>
    <row r="50" spans="1:30" x14ac:dyDescent="0.25">
      <c r="A50" s="1">
        <v>42370</v>
      </c>
      <c r="B50" s="4">
        <v>7.3700000000000002E-2</v>
      </c>
      <c r="C50" s="5">
        <v>393514230000</v>
      </c>
      <c r="D50" s="4">
        <v>2569</v>
      </c>
      <c r="E50" s="3">
        <v>23806770</v>
      </c>
      <c r="F50" s="4">
        <v>96.5</v>
      </c>
      <c r="G50" s="7">
        <v>2060145470</v>
      </c>
      <c r="H50">
        <f>(Таблица4[[#This Row],[Цена ВТБ]]-B49)/B49</f>
        <v>-7.5282308657465394E-2</v>
      </c>
      <c r="I50">
        <f>(Таблица4[[#This Row],[Цена ЛУКОЙЛ]]-D49)/D49</f>
        <v>9.5102093013342381E-2</v>
      </c>
      <c r="J50">
        <f>(Таблица4[[#This Row],[Цена Сбербанк]]-F49)/F49</f>
        <v>-4.7007702942919269E-2</v>
      </c>
      <c r="K50" s="11">
        <f>LN(Таблица4[[#This Row],[Объём Сбербанк]])</f>
        <v>21.446042433759526</v>
      </c>
      <c r="L50" s="11">
        <f>(Таблица4[[#This Row],[Цена ВТБ]]-MIN(Таблица4[Цена ВТБ]))/(MAX(Таблица4[Цена ВТБ])-MIN(Таблица4[Цена ВТБ]))</f>
        <v>0.86253934942287513</v>
      </c>
      <c r="M50" s="11">
        <f>(Таблица4[[#This Row],[Цена ЛУКОЙЛ]]-MIN(Таблица4[Цена ЛУКОЙЛ]))/(MAX(Таблица4[Цена ЛУКОЙЛ])-MIN(Таблица4[Цена ЛУКОЙЛ]))</f>
        <v>0.16836886465047099</v>
      </c>
      <c r="N50" s="11">
        <f>(Таблица4[[#This Row],[Цена Сбербанк]]-MIN(Таблица4[Цена Сбербанк]))/(MAX(Таблица4[Цена Сбербанк])-MIN(Таблица4[Цена Сбербанк]))</f>
        <v>0.15137731523598122</v>
      </c>
      <c r="P50" s="15"/>
      <c r="Q50" s="16"/>
      <c r="R50" s="16"/>
      <c r="S50" s="16"/>
      <c r="T50" s="16"/>
      <c r="U50" s="16"/>
      <c r="V50" s="17"/>
      <c r="W50" s="16"/>
      <c r="X50" s="16"/>
      <c r="Y50" s="16"/>
      <c r="Z50" s="16"/>
      <c r="AA50" s="16"/>
      <c r="AB50" s="16"/>
      <c r="AC50" s="16"/>
      <c r="AD50" s="17"/>
    </row>
    <row r="51" spans="1:30" x14ac:dyDescent="0.25">
      <c r="A51" s="1">
        <v>42401</v>
      </c>
      <c r="B51" s="4">
        <v>7.3400000000000007E-2</v>
      </c>
      <c r="C51" s="5">
        <v>284381410000</v>
      </c>
      <c r="D51" s="4">
        <v>2686</v>
      </c>
      <c r="E51" s="3">
        <v>23476609</v>
      </c>
      <c r="F51" s="4">
        <v>107</v>
      </c>
      <c r="G51" s="7">
        <v>2184006710</v>
      </c>
      <c r="H51">
        <f>(Таблица4[[#This Row],[Цена ВТБ]]-B50)/B50</f>
        <v>-4.0705563093622081E-3</v>
      </c>
      <c r="I51">
        <f>(Таблица4[[#This Row],[Цена ЛУКОЙЛ]]-D50)/D50</f>
        <v>4.5543012845465164E-2</v>
      </c>
      <c r="J51">
        <f>(Таблица4[[#This Row],[Цена Сбербанк]]-F50)/F50</f>
        <v>0.10880829015544041</v>
      </c>
      <c r="K51" s="11">
        <f>LN(Таблица4[[#This Row],[Объём Сбербанк]])</f>
        <v>21.504426967168673</v>
      </c>
      <c r="L51" s="11">
        <f>(Таблица4[[#This Row],[Цена ВТБ]]-MIN(Таблица4[Цена ВТБ]))/(MAX(Таблица4[Цена ВТБ])-MIN(Таблица4[Цена ВТБ]))</f>
        <v>0.85624344176285427</v>
      </c>
      <c r="M51" s="11">
        <f>(Таблица4[[#This Row],[Цена ЛУКОЙЛ]]-MIN(Таблица4[Цена ЛУКОЙЛ]))/(MAX(Таблица4[Цена ЛУКОЙЛ])-MIN(Таблица4[Цена ЛУКОЙЛ]))</f>
        <v>0.19157164105106594</v>
      </c>
      <c r="N51" s="11">
        <f>(Таблица4[[#This Row],[Цена Сбербанк]]-MIN(Таблица4[Цена Сбербанк]))/(MAX(Таблица4[Цена Сбербанк])-MIN(Таблица4[Цена Сбербанк]))</f>
        <v>0.18958553182198609</v>
      </c>
      <c r="P51" s="15"/>
      <c r="Q51" s="16"/>
      <c r="R51" s="16"/>
      <c r="S51" s="16"/>
      <c r="T51" s="16"/>
      <c r="U51" s="16"/>
      <c r="V51" s="17"/>
      <c r="W51" s="16"/>
      <c r="X51" s="16"/>
      <c r="Y51" s="16"/>
      <c r="Z51" s="16"/>
      <c r="AA51" s="16"/>
      <c r="AB51" s="16"/>
      <c r="AC51" s="16"/>
      <c r="AD51" s="17"/>
    </row>
    <row r="52" spans="1:30" x14ac:dyDescent="0.25">
      <c r="A52" s="1">
        <v>42430</v>
      </c>
      <c r="B52" s="4">
        <v>7.6679999999999998E-2</v>
      </c>
      <c r="C52" s="5">
        <v>303739850000</v>
      </c>
      <c r="D52" s="4">
        <v>2622</v>
      </c>
      <c r="E52" s="3">
        <v>26269153</v>
      </c>
      <c r="F52" s="4">
        <v>109.9</v>
      </c>
      <c r="G52" s="7">
        <v>1959737430</v>
      </c>
      <c r="H52">
        <f>(Таблица4[[#This Row],[Цена ВТБ]]-B51)/B51</f>
        <v>4.4686648501362274E-2</v>
      </c>
      <c r="I52">
        <f>(Таблица4[[#This Row],[Цена ЛУКОЙЛ]]-D51)/D51</f>
        <v>-2.3827252419955324E-2</v>
      </c>
      <c r="J52">
        <f>(Таблица4[[#This Row],[Цена Сбербанк]]-F51)/F51</f>
        <v>2.7102803738317811E-2</v>
      </c>
      <c r="K52" s="11">
        <f>LN(Таблица4[[#This Row],[Объём Сбербанк]])</f>
        <v>21.396076336929106</v>
      </c>
      <c r="L52" s="11">
        <f>(Таблица4[[#This Row],[Цена ВТБ]]-MIN(Таблица4[Цена ВТБ]))/(MAX(Таблица4[Цена ВТБ])-MIN(Таблица4[Цена ВТБ]))</f>
        <v>0.92507869884575022</v>
      </c>
      <c r="M52" s="11">
        <f>(Таблица4[[#This Row],[Цена ЛУКОЙЛ]]-MIN(Таблица4[Цена ЛУКОЙЛ]))/(MAX(Таблица4[Цена ЛУКОЙЛ])-MIN(Таблица4[Цена ЛУКОЙЛ]))</f>
        <v>0.1788795240456123</v>
      </c>
      <c r="N52" s="11">
        <f>(Таблица4[[#This Row],[Цена Сбербанк]]-MIN(Таблица4[Цена Сбербанк]))/(MAX(Таблица4[Цена Сбербанк])-MIN(Таблица4[Цена Сбербанк]))</f>
        <v>0.20013827735526366</v>
      </c>
      <c r="P52" s="15"/>
      <c r="Q52" s="16"/>
      <c r="R52" s="16"/>
      <c r="S52" s="16"/>
      <c r="T52" s="16"/>
      <c r="U52" s="16"/>
      <c r="V52" s="17"/>
      <c r="W52" s="16"/>
      <c r="X52" s="16"/>
      <c r="Y52" s="16"/>
      <c r="Z52" s="16"/>
      <c r="AA52" s="16"/>
      <c r="AB52" s="16"/>
      <c r="AC52" s="16"/>
      <c r="AD52" s="17"/>
    </row>
    <row r="53" spans="1:30" x14ac:dyDescent="0.25">
      <c r="A53" s="1">
        <v>42461</v>
      </c>
      <c r="B53" s="4">
        <v>7.0050000000000001E-2</v>
      </c>
      <c r="C53" s="5">
        <v>351481170000</v>
      </c>
      <c r="D53" s="4">
        <v>2752</v>
      </c>
      <c r="E53" s="3">
        <v>23973961</v>
      </c>
      <c r="F53" s="4">
        <v>123.55</v>
      </c>
      <c r="G53" s="7">
        <v>2125196160</v>
      </c>
      <c r="H53">
        <f>(Таблица4[[#This Row],[Цена ВТБ]]-B52)/B52</f>
        <v>-8.6463223787167406E-2</v>
      </c>
      <c r="I53">
        <f>(Таблица4[[#This Row],[Цена ЛУКОЙЛ]]-D52)/D52</f>
        <v>4.958047292143402E-2</v>
      </c>
      <c r="J53">
        <f>(Таблица4[[#This Row],[Цена Сбербанк]]-F52)/F52</f>
        <v>0.12420382165605087</v>
      </c>
      <c r="K53" s="11">
        <f>LN(Таблица4[[#This Row],[Объём Сбербанк]])</f>
        <v>21.477129945650667</v>
      </c>
      <c r="L53" s="11">
        <f>(Таблица4[[#This Row],[Цена ВТБ]]-MIN(Таблица4[Цена ВТБ]))/(MAX(Таблица4[Цена ВТБ])-MIN(Таблица4[Цена ВТБ]))</f>
        <v>0.78593913955928651</v>
      </c>
      <c r="M53" s="11">
        <f>(Таблица4[[#This Row],[Цена ЛУКОЙЛ]]-MIN(Таблица4[Цена ЛУКОЙЛ]))/(MAX(Таблица4[Цена ЛУКОЙЛ])-MIN(Таблица4[Цена ЛУКОЙЛ]))</f>
        <v>0.20466038671294001</v>
      </c>
      <c r="N53" s="11">
        <f>(Таблица4[[#This Row],[Цена Сбербанк]]-MIN(Таблица4[Цена Сбербанк]))/(MAX(Таблица4[Цена Сбербанк])-MIN(Таблица4[Цена Сбербанк]))</f>
        <v>0.24980895891707</v>
      </c>
      <c r="P53" s="15"/>
      <c r="Q53" s="16"/>
      <c r="R53" s="16"/>
      <c r="S53" s="16"/>
      <c r="T53" s="16"/>
      <c r="U53" s="16"/>
      <c r="V53" s="17"/>
      <c r="W53" s="16"/>
      <c r="X53" s="16"/>
      <c r="Y53" s="16"/>
      <c r="Z53" s="16"/>
      <c r="AA53" s="16"/>
      <c r="AB53" s="16"/>
      <c r="AC53" s="16"/>
      <c r="AD53" s="17"/>
    </row>
    <row r="54" spans="1:30" x14ac:dyDescent="0.25">
      <c r="A54" s="1">
        <v>42491</v>
      </c>
      <c r="B54" s="4">
        <v>6.8400000000000002E-2</v>
      </c>
      <c r="C54" s="5">
        <v>274461660000</v>
      </c>
      <c r="D54" s="4">
        <v>2570</v>
      </c>
      <c r="E54" s="3">
        <v>23576159</v>
      </c>
      <c r="F54" s="4">
        <v>132.56</v>
      </c>
      <c r="G54" s="7">
        <v>1387771330</v>
      </c>
      <c r="H54">
        <f>(Таблица4[[#This Row],[Цена ВТБ]]-B53)/B53</f>
        <v>-2.3554603854389702E-2</v>
      </c>
      <c r="I54">
        <f>(Таблица4[[#This Row],[Цена ЛУКОЙЛ]]-D53)/D53</f>
        <v>-6.6133720930232565E-2</v>
      </c>
      <c r="J54">
        <f>(Таблица4[[#This Row],[Цена Сбербанк]]-F53)/F53</f>
        <v>7.2925940914609508E-2</v>
      </c>
      <c r="K54" s="11">
        <f>LN(Таблица4[[#This Row],[Объём Сбербанк]])</f>
        <v>21.050964937619991</v>
      </c>
      <c r="L54" s="11">
        <f>(Таблица4[[#This Row],[Цена ВТБ]]-MIN(Таблица4[Цена ВТБ]))/(MAX(Таблица4[Цена ВТБ])-MIN(Таблица4[Цена ВТБ]))</f>
        <v>0.75131164742917111</v>
      </c>
      <c r="M54" s="11">
        <f>(Таблица4[[#This Row],[Цена ЛУКОЙЛ]]-MIN(Таблица4[Цена ЛУКОЙЛ]))/(MAX(Таблица4[Цена ЛУКОЙЛ])-MIN(Таблица4[Цена ЛУКОЙЛ]))</f>
        <v>0.1685671789786812</v>
      </c>
      <c r="N54" s="11">
        <f>(Таблица4[[#This Row],[Цена Сбербанк]]-MIN(Таблица4[Цена Сбербанк]))/(MAX(Таблица4[Цена Сбербанк])-MIN(Таблица4[Цена Сбербанк]))</f>
        <v>0.28259524762563226</v>
      </c>
      <c r="P54" s="15"/>
      <c r="Q54" s="16"/>
      <c r="R54" s="16"/>
      <c r="S54" s="16"/>
      <c r="T54" s="16"/>
      <c r="U54" s="16"/>
      <c r="V54" s="17"/>
      <c r="W54" s="16"/>
      <c r="X54" s="16"/>
      <c r="Y54" s="16"/>
      <c r="Z54" s="16"/>
      <c r="AA54" s="16"/>
      <c r="AB54" s="16"/>
      <c r="AC54" s="16"/>
      <c r="AD54" s="17"/>
    </row>
    <row r="55" spans="1:30" x14ac:dyDescent="0.25">
      <c r="A55" s="1">
        <v>42522</v>
      </c>
      <c r="B55" s="4">
        <v>6.8000000000000005E-2</v>
      </c>
      <c r="C55" s="5">
        <v>282574220000</v>
      </c>
      <c r="D55" s="4">
        <v>2684</v>
      </c>
      <c r="E55" s="3">
        <v>19254912</v>
      </c>
      <c r="F55" s="4">
        <v>133</v>
      </c>
      <c r="G55" s="7">
        <v>1550840130</v>
      </c>
      <c r="H55">
        <f>(Таблица4[[#This Row],[Цена ВТБ]]-B54)/B54</f>
        <v>-5.8479532163742331E-3</v>
      </c>
      <c r="I55">
        <f>(Таблица4[[#This Row],[Цена ЛУКОЙЛ]]-D54)/D54</f>
        <v>4.43579766536965E-2</v>
      </c>
      <c r="J55">
        <f>(Таблица4[[#This Row],[Цена Сбербанк]]-F54)/F54</f>
        <v>3.3192516596258128E-3</v>
      </c>
      <c r="K55" s="11">
        <f>LN(Таблица4[[#This Row],[Объём Сбербанк]])</f>
        <v>21.162062640392971</v>
      </c>
      <c r="L55" s="11">
        <f>(Таблица4[[#This Row],[Цена ВТБ]]-MIN(Таблица4[Цена ВТБ]))/(MAX(Таблица4[Цена ВТБ])-MIN(Таблица4[Цена ВТБ]))</f>
        <v>0.74291710388247645</v>
      </c>
      <c r="M55" s="11">
        <f>(Таблица4[[#This Row],[Цена ЛУКОЙЛ]]-MIN(Таблица4[Цена ЛУКОЙЛ]))/(MAX(Таблица4[Цена ЛУКОЙЛ])-MIN(Таблица4[Цена ЛУКОЙЛ]))</f>
        <v>0.19117501239464552</v>
      </c>
      <c r="N55" s="11">
        <f>(Таблица4[[#This Row],[Цена Сбербанк]]-MIN(Таблица4[Цена Сбербанк]))/(MAX(Таблица4[Цена Сбербанк])-MIN(Таблица4[Цена Сбербанк]))</f>
        <v>0.28419635384447434</v>
      </c>
      <c r="P55" s="15"/>
      <c r="Q55" s="16"/>
      <c r="R55" s="16"/>
      <c r="S55" s="16"/>
      <c r="T55" s="16"/>
      <c r="U55" s="16"/>
      <c r="V55" s="17"/>
      <c r="W55" s="16"/>
      <c r="X55" s="16"/>
      <c r="Y55" s="16"/>
      <c r="Z55" s="16"/>
      <c r="AA55" s="16"/>
      <c r="AB55" s="16"/>
      <c r="AC55" s="16"/>
      <c r="AD55" s="17"/>
    </row>
    <row r="56" spans="1:30" x14ac:dyDescent="0.25">
      <c r="A56" s="1">
        <v>42552</v>
      </c>
      <c r="B56" s="4">
        <v>6.7409999999999998E-2</v>
      </c>
      <c r="C56" s="5">
        <v>152728630000</v>
      </c>
      <c r="D56" s="4">
        <v>2867</v>
      </c>
      <c r="E56" s="3">
        <v>13095942</v>
      </c>
      <c r="F56" s="4">
        <v>139.15</v>
      </c>
      <c r="G56" s="7">
        <v>1224653180</v>
      </c>
      <c r="H56">
        <f>(Таблица4[[#This Row],[Цена ВТБ]]-B55)/B55</f>
        <v>-8.6764705882354E-3</v>
      </c>
      <c r="I56">
        <f>(Таблица4[[#This Row],[Цена ЛУКОЙЛ]]-D55)/D55</f>
        <v>6.8181818181818177E-2</v>
      </c>
      <c r="J56">
        <f>(Таблица4[[#This Row],[Цена Сбербанк]]-F55)/F55</f>
        <v>4.6240601503759443E-2</v>
      </c>
      <c r="K56" s="11">
        <f>LN(Таблица4[[#This Row],[Объём Сбербанк]])</f>
        <v>20.925923522490184</v>
      </c>
      <c r="L56" s="11">
        <f>(Таблица4[[#This Row],[Цена ВТБ]]-MIN(Таблица4[Цена ВТБ]))/(MAX(Таблица4[Цена ВТБ])-MIN(Таблица4[Цена ВТБ]))</f>
        <v>0.73053515215110176</v>
      </c>
      <c r="M56" s="11">
        <f>(Таблица4[[#This Row],[Цена ЛУКОЙЛ]]-MIN(Таблица4[Цена ЛУКОЙЛ]))/(MAX(Таблица4[Цена ЛУКОЙЛ])-MIN(Таблица4[Цена ЛУКОЙЛ]))</f>
        <v>0.22746653445711454</v>
      </c>
      <c r="N56" s="11">
        <f>(Таблица4[[#This Row],[Цена Сбербанк]]-MIN(Таблица4[Цена Сбербанк]))/(MAX(Таблица4[Цена Сбербанк])-MIN(Таблица4[Цена Сбербанк]))</f>
        <v>0.30657545213056292</v>
      </c>
      <c r="P56" s="15"/>
      <c r="Q56" s="16"/>
      <c r="R56" s="16"/>
      <c r="S56" s="16"/>
      <c r="T56" s="16"/>
      <c r="U56" s="16"/>
      <c r="V56" s="17"/>
      <c r="W56" s="16"/>
      <c r="X56" s="16"/>
      <c r="Y56" s="16"/>
      <c r="Z56" s="16"/>
      <c r="AA56" s="16"/>
      <c r="AB56" s="16"/>
      <c r="AC56" s="16"/>
      <c r="AD56" s="17"/>
    </row>
    <row r="57" spans="1:30" x14ac:dyDescent="0.25">
      <c r="A57" s="1">
        <v>42583</v>
      </c>
      <c r="B57" s="4">
        <v>6.8489999999999995E-2</v>
      </c>
      <c r="C57" s="5">
        <v>225458160000</v>
      </c>
      <c r="D57" s="4">
        <v>2913</v>
      </c>
      <c r="E57" s="3">
        <v>13260066</v>
      </c>
      <c r="F57" s="4">
        <v>143.5</v>
      </c>
      <c r="G57" s="7">
        <v>1150874110</v>
      </c>
      <c r="H57">
        <f>(Таблица4[[#This Row],[Цена ВТБ]]-B56)/B56</f>
        <v>1.6021361815754306E-2</v>
      </c>
      <c r="I57">
        <f>(Таблица4[[#This Row],[Цена ЛУКОЙЛ]]-D56)/D56</f>
        <v>1.6044645971398673E-2</v>
      </c>
      <c r="J57">
        <f>(Таблица4[[#This Row],[Цена Сбербанк]]-F56)/F56</f>
        <v>3.1261228889687347E-2</v>
      </c>
      <c r="K57" s="11">
        <f>LN(Таблица4[[#This Row],[Объём Сбербанк]])</f>
        <v>20.863787586247341</v>
      </c>
      <c r="L57" s="11">
        <f>(Таблица4[[#This Row],[Цена ВТБ]]-MIN(Таблица4[Цена ВТБ]))/(MAX(Таблица4[Цена ВТБ])-MIN(Таблица4[Цена ВТБ]))</f>
        <v>0.75320041972717722</v>
      </c>
      <c r="M57" s="11">
        <f>(Таблица4[[#This Row],[Цена ЛУКОЙЛ]]-MIN(Таблица4[Цена ЛУКОЙЛ]))/(MAX(Таблица4[Цена ЛУКОЙЛ])-MIN(Таблица4[Цена ЛУКОЙЛ]))</f>
        <v>0.23658899355478433</v>
      </c>
      <c r="N57" s="11">
        <f>(Таблица4[[#This Row],[Цена Сбербанк]]-MIN(Таблица4[Цена Сбербанк]))/(MAX(Таблица4[Цена Сбербанк])-MIN(Таблица4[Цена Сбербанк]))</f>
        <v>0.32240457043047921</v>
      </c>
      <c r="P57" s="15"/>
      <c r="Q57" s="16"/>
      <c r="R57" s="16"/>
      <c r="S57" s="16"/>
      <c r="T57" s="16"/>
      <c r="U57" s="16"/>
      <c r="V57" s="17"/>
      <c r="W57" s="16"/>
      <c r="X57" s="16"/>
      <c r="Y57" s="16"/>
      <c r="Z57" s="16"/>
      <c r="AA57" s="16"/>
      <c r="AB57" s="16"/>
      <c r="AC57" s="16"/>
      <c r="AD57" s="17"/>
    </row>
    <row r="58" spans="1:30" x14ac:dyDescent="0.25">
      <c r="A58" s="1">
        <v>42614</v>
      </c>
      <c r="B58" s="4">
        <v>7.2099999999999997E-2</v>
      </c>
      <c r="C58" s="5">
        <v>360228510000</v>
      </c>
      <c r="D58" s="4">
        <v>3068</v>
      </c>
      <c r="E58" s="3">
        <v>13073541</v>
      </c>
      <c r="F58" s="4">
        <v>145.34</v>
      </c>
      <c r="G58" s="7">
        <v>1118608200</v>
      </c>
      <c r="H58">
        <f>(Таблица4[[#This Row],[Цена ВТБ]]-B57)/B57</f>
        <v>5.2708424587531062E-2</v>
      </c>
      <c r="I58">
        <f>(Таблица4[[#This Row],[Цена ЛУКОЙЛ]]-D57)/D57</f>
        <v>5.3209749399244763E-2</v>
      </c>
      <c r="J58">
        <f>(Таблица4[[#This Row],[Цена Сбербанк]]-F57)/F57</f>
        <v>1.2822299651567969E-2</v>
      </c>
      <c r="K58" s="11">
        <f>LN(Таблица4[[#This Row],[Объём Сбербанк]])</f>
        <v>20.835351070916705</v>
      </c>
      <c r="L58" s="11">
        <f>(Таблица4[[#This Row],[Цена ВТБ]]-MIN(Таблица4[Цена ВТБ]))/(MAX(Таблица4[Цена ВТБ])-MIN(Таблица4[Цена ВТБ]))</f>
        <v>0.82896117523609647</v>
      </c>
      <c r="M58" s="11">
        <f>(Таблица4[[#This Row],[Цена ЛУКОЙЛ]]-MIN(Таблица4[Цена ЛУКОЙЛ]))/(MAX(Таблица4[Цена ЛУКОЙЛ])-MIN(Таблица4[Цена ЛУКОЙЛ]))</f>
        <v>0.26732771442736736</v>
      </c>
      <c r="N58" s="11">
        <f>(Таблица4[[#This Row],[Цена Сбербанк]]-MIN(Таблица4[Цена Сбербанк]))/(MAX(Таблица4[Цена Сбербанк])-MIN(Таблица4[Цена Сбербанк]))</f>
        <v>0.32910010552745533</v>
      </c>
      <c r="P58" s="15"/>
      <c r="Q58" s="16"/>
      <c r="R58" s="16"/>
      <c r="S58" s="16"/>
      <c r="T58" s="16"/>
      <c r="U58" s="16"/>
      <c r="V58" s="17"/>
      <c r="W58" s="16"/>
      <c r="X58" s="16"/>
      <c r="Y58" s="16"/>
      <c r="Z58" s="16"/>
      <c r="AA58" s="16"/>
      <c r="AB58" s="16"/>
      <c r="AC58" s="16"/>
      <c r="AD58" s="17"/>
    </row>
    <row r="59" spans="1:30" x14ac:dyDescent="0.25">
      <c r="A59" s="1">
        <v>42644</v>
      </c>
      <c r="B59" s="4">
        <v>6.7750000000000005E-2</v>
      </c>
      <c r="C59" s="5">
        <v>159481010000</v>
      </c>
      <c r="D59" s="4">
        <v>3100</v>
      </c>
      <c r="E59" s="3">
        <v>8594597</v>
      </c>
      <c r="F59" s="4">
        <v>147.4</v>
      </c>
      <c r="G59" s="7">
        <v>777345030</v>
      </c>
      <c r="H59">
        <f>(Таблица4[[#This Row],[Цена ВТБ]]-B58)/B58</f>
        <v>-6.0332871012482567E-2</v>
      </c>
      <c r="I59">
        <f>(Таблица4[[#This Row],[Цена ЛУКОЙЛ]]-D58)/D58</f>
        <v>1.0430247718383311E-2</v>
      </c>
      <c r="J59">
        <f>(Таблица4[[#This Row],[Цена Сбербанк]]-F58)/F58</f>
        <v>1.417366175863494E-2</v>
      </c>
      <c r="K59" s="11">
        <f>LN(Таблица4[[#This Row],[Объём Сбербанк]])</f>
        <v>20.47139486382315</v>
      </c>
      <c r="L59" s="11">
        <f>(Таблица4[[#This Row],[Цена ВТБ]]-MIN(Таблица4[Цена ВТБ]))/(MAX(Таблица4[Цена ВТБ])-MIN(Таблица4[Цена ВТБ]))</f>
        <v>0.73767051416579232</v>
      </c>
      <c r="M59" s="11">
        <f>(Таблица4[[#This Row],[Цена ЛУКОЙЛ]]-MIN(Таблица4[Цена ЛУКОЙЛ]))/(MAX(Таблица4[Цена ЛУКОЙЛ])-MIN(Таблица4[Цена ЛУКОЙЛ]))</f>
        <v>0.27367377293009421</v>
      </c>
      <c r="N59" s="11">
        <f>(Таблица4[[#This Row],[Цена Сбербанк]]-MIN(Таблица4[Цена Сбербанк]))/(MAX(Таблица4[Цена Сбербанк])-MIN(Таблица4[Цена Сбербанк]))</f>
        <v>0.33659619373385247</v>
      </c>
      <c r="P59" s="15"/>
      <c r="Q59" s="16"/>
      <c r="R59" s="16"/>
      <c r="S59" s="16"/>
      <c r="T59" s="16"/>
      <c r="U59" s="16"/>
      <c r="V59" s="17"/>
      <c r="W59" s="16"/>
      <c r="X59" s="16"/>
      <c r="Y59" s="16"/>
      <c r="Z59" s="16"/>
      <c r="AA59" s="16"/>
      <c r="AB59" s="16"/>
      <c r="AC59" s="16"/>
      <c r="AD59" s="17"/>
    </row>
    <row r="60" spans="1:30" x14ac:dyDescent="0.25">
      <c r="A60" s="1">
        <v>42675</v>
      </c>
      <c r="B60" s="4">
        <v>6.9400000000000003E-2</v>
      </c>
      <c r="C60" s="5">
        <v>234598360000</v>
      </c>
      <c r="D60" s="4">
        <v>3188</v>
      </c>
      <c r="E60" s="3">
        <v>14245119</v>
      </c>
      <c r="F60" s="4">
        <v>158.69999999999999</v>
      </c>
      <c r="G60" s="7">
        <v>1113951960</v>
      </c>
      <c r="H60">
        <f>(Таблица4[[#This Row],[Цена ВТБ]]-B59)/B59</f>
        <v>2.4354243542435403E-2</v>
      </c>
      <c r="I60">
        <f>(Таблица4[[#This Row],[Цена ЛУКОЙЛ]]-D59)/D59</f>
        <v>2.838709677419355E-2</v>
      </c>
      <c r="J60">
        <f>(Таблица4[[#This Row],[Цена Сбербанк]]-F59)/F59</f>
        <v>7.6662143826322818E-2</v>
      </c>
      <c r="K60" s="11">
        <f>LN(Таблица4[[#This Row],[Объём Сбербанк]])</f>
        <v>20.831179853643725</v>
      </c>
      <c r="L60" s="11">
        <f>(Таблица4[[#This Row],[Цена ВТБ]]-MIN(Таблица4[Цена ВТБ]))/(MAX(Таблица4[Цена ВТБ])-MIN(Таблица4[Цена ВТБ]))</f>
        <v>0.77229800629590772</v>
      </c>
      <c r="M60" s="11">
        <f>(Таблица4[[#This Row],[Цена ЛУКОЙЛ]]-MIN(Таблица4[Цена ЛУКОЙЛ]))/(MAX(Таблица4[Цена ЛУКОЙЛ])-MIN(Таблица4[Цена ЛУКОЙЛ]))</f>
        <v>0.29112543381259298</v>
      </c>
      <c r="N60" s="11">
        <f>(Таблица4[[#This Row],[Цена Сбербанк]]-MIN(Таблица4[Цена Сбербанк]))/(MAX(Таблица4[Цена Сбербанк])-MIN(Таблица4[Цена Сбербанк]))</f>
        <v>0.37771551253593383</v>
      </c>
      <c r="P60" s="15"/>
      <c r="Q60" s="16"/>
      <c r="R60" s="16"/>
      <c r="S60" s="16"/>
      <c r="T60" s="16"/>
      <c r="U60" s="16"/>
      <c r="V60" s="17"/>
      <c r="W60" s="16"/>
      <c r="X60" s="16"/>
      <c r="Y60" s="16"/>
      <c r="Z60" s="16"/>
      <c r="AA60" s="16"/>
      <c r="AB60" s="16"/>
      <c r="AC60" s="16"/>
      <c r="AD60" s="17"/>
    </row>
    <row r="61" spans="1:30" x14ac:dyDescent="0.25">
      <c r="A61" s="1">
        <v>42705</v>
      </c>
      <c r="B61" s="4">
        <v>7.3999999999999996E-2</v>
      </c>
      <c r="C61" s="5">
        <v>553056090000</v>
      </c>
      <c r="D61" s="4">
        <v>3449</v>
      </c>
      <c r="E61" s="3">
        <v>14818125</v>
      </c>
      <c r="F61" s="4">
        <v>173.25</v>
      </c>
      <c r="G61" s="7">
        <v>1204467020</v>
      </c>
      <c r="H61">
        <f>(Таблица4[[#This Row],[Цена ВТБ]]-B60)/B60</f>
        <v>6.6282420749279439E-2</v>
      </c>
      <c r="I61">
        <f>(Таблица4[[#This Row],[Цена ЛУКОЙЛ]]-D60)/D60</f>
        <v>8.1869510664993733E-2</v>
      </c>
      <c r="J61">
        <f>(Таблица4[[#This Row],[Цена Сбербанк]]-F60)/F60</f>
        <v>9.1682419659735434E-2</v>
      </c>
      <c r="K61" s="11">
        <f>LN(Таблица4[[#This Row],[Объём Сбербанк]])</f>
        <v>20.909302998988469</v>
      </c>
      <c r="L61" s="11">
        <f>(Таблица4[[#This Row],[Цена ВТБ]]-MIN(Таблица4[Цена ВТБ]))/(MAX(Таблица4[Цена ВТБ])-MIN(Таблица4[Цена ВТБ]))</f>
        <v>0.868835257082896</v>
      </c>
      <c r="M61" s="11">
        <f>(Таблица4[[#This Row],[Цена ЛУКОЙЛ]]-MIN(Таблица4[Цена ЛУКОЙЛ]))/(MAX(Таблица4[Цена ЛУКОЙЛ])-MIN(Таблица4[Цена ЛУКОЙЛ]))</f>
        <v>0.34288547347545861</v>
      </c>
      <c r="N61" s="11">
        <f>(Таблица4[[#This Row],[Цена Сбербанк]]-MIN(Таблица4[Цена Сбербанк]))/(MAX(Таблица4[Цена Сбербанк])-MIN(Таблица4[Цена Сбербанк]))</f>
        <v>0.43066118409082638</v>
      </c>
      <c r="P61" s="15"/>
      <c r="Q61" s="16"/>
      <c r="R61" s="16"/>
      <c r="S61" s="16"/>
      <c r="T61" s="16"/>
      <c r="U61" s="16"/>
      <c r="V61" s="17"/>
      <c r="W61" s="16"/>
      <c r="X61" s="16"/>
      <c r="Y61" s="16"/>
      <c r="Z61" s="16"/>
      <c r="AA61" s="16"/>
      <c r="AB61" s="16"/>
      <c r="AC61" s="16"/>
      <c r="AD61" s="17"/>
    </row>
    <row r="62" spans="1:30" x14ac:dyDescent="0.25">
      <c r="A62" s="1">
        <v>42736</v>
      </c>
      <c r="B62" s="4">
        <v>6.8970000000000004E-2</v>
      </c>
      <c r="C62" s="5">
        <v>300093660000</v>
      </c>
      <c r="D62" s="4">
        <v>3370</v>
      </c>
      <c r="E62" s="3">
        <v>14023158</v>
      </c>
      <c r="F62" s="4">
        <v>172.2</v>
      </c>
      <c r="G62" s="7">
        <v>989614480</v>
      </c>
      <c r="H62">
        <f>(Таблица4[[#This Row],[Цена ВТБ]]-B61)/B61</f>
        <v>-6.7972972972972875E-2</v>
      </c>
      <c r="I62">
        <f>(Таблица4[[#This Row],[Цена ЛУКОЙЛ]]-D61)/D61</f>
        <v>-2.2905189910118876E-2</v>
      </c>
      <c r="J62">
        <f>(Таблица4[[#This Row],[Цена Сбербанк]]-F61)/F61</f>
        <v>-6.0606060606061265E-3</v>
      </c>
      <c r="K62" s="11">
        <f>LN(Таблица4[[#This Row],[Объём Сбербанк]])</f>
        <v>20.712826011110121</v>
      </c>
      <c r="L62" s="11">
        <f>(Таблица4[[#This Row],[Цена ВТБ]]-MIN(Таблица4[Цена ВТБ]))/(MAX(Таблица4[Цена ВТБ])-MIN(Таблица4[Цена ВТБ]))</f>
        <v>0.76327387198321095</v>
      </c>
      <c r="M62" s="11">
        <f>(Таблица4[[#This Row],[Цена ЛУКОЙЛ]]-MIN(Таблица4[Цена ЛУКОЙЛ]))/(MAX(Таблица4[Цена ЛУКОЙЛ])-MIN(Таблица4[Цена ЛУКОЙЛ]))</f>
        <v>0.32721864154685176</v>
      </c>
      <c r="N62" s="11">
        <f>(Таблица4[[#This Row],[Цена Сбербанк]]-MIN(Таблица4[Цена Сбербанк]))/(MAX(Таблица4[Цена Сбербанк])-MIN(Таблица4[Цена Сбербанк]))</f>
        <v>0.42684036243222584</v>
      </c>
      <c r="P62" s="15"/>
      <c r="Q62" s="16"/>
      <c r="R62" s="16"/>
      <c r="S62" s="16"/>
      <c r="T62" s="16"/>
      <c r="U62" s="16"/>
      <c r="V62" s="17"/>
      <c r="W62" s="16"/>
      <c r="X62" s="16"/>
      <c r="Y62" s="16"/>
      <c r="Z62" s="16"/>
      <c r="AA62" s="16"/>
      <c r="AB62" s="16"/>
      <c r="AC62" s="16"/>
      <c r="AD62" s="17"/>
    </row>
    <row r="63" spans="1:30" x14ac:dyDescent="0.25">
      <c r="A63" s="1">
        <v>42767</v>
      </c>
      <c r="B63" s="4">
        <v>6.608E-2</v>
      </c>
      <c r="C63" s="5">
        <v>136916720000</v>
      </c>
      <c r="D63" s="4">
        <v>3086</v>
      </c>
      <c r="E63" s="3">
        <v>11427961</v>
      </c>
      <c r="F63" s="4">
        <v>156</v>
      </c>
      <c r="G63" s="7">
        <v>817013500</v>
      </c>
      <c r="H63">
        <f>(Таблица4[[#This Row],[Цена ВТБ]]-B62)/B62</f>
        <v>-4.1902276352037165E-2</v>
      </c>
      <c r="I63">
        <f>(Таблица4[[#This Row],[Цена ЛУКОЙЛ]]-D62)/D62</f>
        <v>-8.4272997032640948E-2</v>
      </c>
      <c r="J63">
        <f>(Таблица4[[#This Row],[Цена Сбербанк]]-F62)/F62</f>
        <v>-9.4076655052264743E-2</v>
      </c>
      <c r="K63" s="11">
        <f>LN(Таблица4[[#This Row],[Объём Сбербанк]])</f>
        <v>20.521166176555568</v>
      </c>
      <c r="L63" s="11">
        <f>(Таблица4[[#This Row],[Цена ВТБ]]-MIN(Таблица4[Цена ВТБ]))/(MAX(Таблица4[Цена ВТБ])-MIN(Таблица4[Цена ВТБ]))</f>
        <v>0.70262329485834207</v>
      </c>
      <c r="M63" s="11">
        <f>(Таблица4[[#This Row],[Цена ЛУКОЙЛ]]-MIN(Таблица4[Цена ЛУКОЙЛ]))/(MAX(Таблица4[Цена ЛУКОЙЛ])-MIN(Таблица4[Цена ЛУКОЙЛ]))</f>
        <v>0.27089737233515121</v>
      </c>
      <c r="N63" s="11">
        <f>(Таблица4[[#This Row],[Цена Сбербанк]]-MIN(Таблица4[Цена Сбербанк]))/(MAX(Таблица4[Цена Сбербанк])-MIN(Таблица4[Цена Сбербанк]))</f>
        <v>0.36789054255667547</v>
      </c>
      <c r="P63" s="15"/>
      <c r="Q63" s="16"/>
      <c r="R63" s="16"/>
      <c r="S63" s="16"/>
      <c r="T63" s="16"/>
      <c r="U63" s="16"/>
      <c r="V63" s="17"/>
      <c r="W63" s="16"/>
      <c r="X63" s="16"/>
      <c r="Y63" s="16"/>
      <c r="Z63" s="16"/>
      <c r="AA63" s="16"/>
      <c r="AB63" s="16"/>
      <c r="AC63" s="16"/>
      <c r="AD63" s="17"/>
    </row>
    <row r="64" spans="1:30" x14ac:dyDescent="0.25">
      <c r="A64" s="1">
        <v>42795</v>
      </c>
      <c r="B64" s="4">
        <v>6.6250000000000003E-2</v>
      </c>
      <c r="C64" s="5">
        <v>266410390000</v>
      </c>
      <c r="D64" s="4">
        <v>2981</v>
      </c>
      <c r="E64" s="3">
        <v>14628282</v>
      </c>
      <c r="F64" s="4">
        <v>159.80000000000001</v>
      </c>
      <c r="G64" s="7">
        <v>980688220</v>
      </c>
      <c r="H64">
        <f>(Таблица4[[#This Row],[Цена ВТБ]]-B63)/B63</f>
        <v>2.5726392251816509E-3</v>
      </c>
      <c r="I64">
        <f>(Таблица4[[#This Row],[Цена ЛУКОЙЛ]]-D63)/D63</f>
        <v>-3.4024627349319506E-2</v>
      </c>
      <c r="J64">
        <f>(Таблица4[[#This Row],[Цена Сбербанк]]-F63)/F63</f>
        <v>2.4358974358974432E-2</v>
      </c>
      <c r="K64" s="11">
        <f>LN(Таблица4[[#This Row],[Объём Сбербанк]])</f>
        <v>20.703765148462121</v>
      </c>
      <c r="L64" s="11">
        <f>(Таблица4[[#This Row],[Цена ВТБ]]-MIN(Таблица4[Цена ВТБ]))/(MAX(Таблица4[Цена ВТБ])-MIN(Таблица4[Цена ВТБ]))</f>
        <v>0.70619097586568735</v>
      </c>
      <c r="M64" s="11">
        <f>(Таблица4[[#This Row],[Цена ЛУКОЙЛ]]-MIN(Таблица4[Цена ЛУКОЙЛ]))/(MAX(Таблица4[Цена ЛУКОЙЛ])-MIN(Таблица4[Цена ЛУКОЙЛ]))</f>
        <v>0.25007436787307885</v>
      </c>
      <c r="N64" s="11">
        <f>(Таблица4[[#This Row],[Цена Сбербанк]]-MIN(Таблица4[Цена Сбербанк]))/(MAX(Таблица4[Цена Сбербанк])-MIN(Таблица4[Цена Сбербанк]))</f>
        <v>0.38171827808303921</v>
      </c>
      <c r="P64" s="18"/>
      <c r="Q64" s="19"/>
      <c r="R64" s="19"/>
      <c r="S64" s="19"/>
      <c r="T64" s="19"/>
      <c r="U64" s="19"/>
      <c r="V64" s="20"/>
      <c r="W64" s="19"/>
      <c r="X64" s="19"/>
      <c r="Y64" s="19"/>
      <c r="Z64" s="19"/>
      <c r="AA64" s="19"/>
      <c r="AB64" s="19"/>
      <c r="AC64" s="19"/>
      <c r="AD64" s="20"/>
    </row>
    <row r="65" spans="1:14" x14ac:dyDescent="0.25">
      <c r="A65" s="1">
        <v>42826</v>
      </c>
      <c r="B65" s="4">
        <v>6.6710000000000005E-2</v>
      </c>
      <c r="C65" s="5">
        <v>207910220000</v>
      </c>
      <c r="D65" s="4">
        <v>2818</v>
      </c>
      <c r="E65" s="3">
        <v>11447718</v>
      </c>
      <c r="F65" s="4">
        <v>165.2</v>
      </c>
      <c r="G65" s="7">
        <v>965518550</v>
      </c>
      <c r="H65">
        <f>(Таблица4[[#This Row],[Цена ВТБ]]-B64)/B64</f>
        <v>6.9433962264151255E-3</v>
      </c>
      <c r="I65">
        <f>(Таблица4[[#This Row],[Цена ЛУКОЙЛ]]-D64)/D64</f>
        <v>-5.4679637705467965E-2</v>
      </c>
      <c r="J65">
        <f>(Таблица4[[#This Row],[Цена Сбербанк]]-F64)/F64</f>
        <v>3.3792240300375323E-2</v>
      </c>
      <c r="K65" s="11">
        <f>LN(Таблица4[[#This Row],[Объём Сбербанк]])</f>
        <v>20.688175872491364</v>
      </c>
      <c r="L65" s="11">
        <f>(Таблица4[[#This Row],[Цена ВТБ]]-MIN(Таблица4[Цена ВТБ]))/(MAX(Таблица4[Цена ВТБ])-MIN(Таблица4[Цена ВТБ]))</f>
        <v>0.71584470094438624</v>
      </c>
      <c r="M65" s="11">
        <f>(Таблица4[[#This Row],[Цена ЛУКОЙЛ]]-MIN(Таблица4[Цена ЛУКОЙЛ]))/(MAX(Таблица4[Цена ЛУКОЙЛ])-MIN(Таблица4[Цена ЛУКОЙЛ]))</f>
        <v>0.21774913237481408</v>
      </c>
      <c r="N65" s="11">
        <f>(Таблица4[[#This Row],[Цена Сбербанк]]-MIN(Таблица4[Цена Сбербанк]))/(MAX(Таблица4[Цена Сбербанк])-MIN(Таблица4[Цена Сбербанк]))</f>
        <v>0.40136821804155592</v>
      </c>
    </row>
    <row r="66" spans="1:14" x14ac:dyDescent="0.25">
      <c r="A66" s="1">
        <v>42856</v>
      </c>
      <c r="B66" s="4">
        <v>6.615E-2</v>
      </c>
      <c r="C66" s="5">
        <v>168505230000</v>
      </c>
      <c r="D66" s="4">
        <v>2753</v>
      </c>
      <c r="E66" s="3">
        <v>13805566</v>
      </c>
      <c r="F66" s="4">
        <v>155.93</v>
      </c>
      <c r="G66" s="7">
        <v>825457660</v>
      </c>
      <c r="H66">
        <f>(Таблица4[[#This Row],[Цена ВТБ]]-B65)/B65</f>
        <v>-8.3945435466947216E-3</v>
      </c>
      <c r="I66">
        <f>(Таблица4[[#This Row],[Цена ЛУКОЙЛ]]-D65)/D65</f>
        <v>-2.3066004258339247E-2</v>
      </c>
      <c r="J66">
        <f>(Таблица4[[#This Row],[Цена Сбербанк]]-F65)/F65</f>
        <v>-5.6113801452784398E-2</v>
      </c>
      <c r="K66" s="11">
        <f>LN(Таблица4[[#This Row],[Объём Сбербанк]])</f>
        <v>20.531448529881878</v>
      </c>
      <c r="L66" s="11">
        <f>(Таблица4[[#This Row],[Цена ВТБ]]-MIN(Таблица4[Цена ВТБ]))/(MAX(Таблица4[Цена ВТБ])-MIN(Таблица4[Цена ВТБ]))</f>
        <v>0.70409233997901366</v>
      </c>
      <c r="M66" s="11">
        <f>(Таблица4[[#This Row],[Цена ЛУКОЙЛ]]-MIN(Таблица4[Цена ЛУКОЙЛ]))/(MAX(Таблица4[Цена ЛУКОЙЛ])-MIN(Таблица4[Цена ЛУКОЙЛ]))</f>
        <v>0.20485870104115023</v>
      </c>
      <c r="N66" s="11">
        <f>(Таблица4[[#This Row],[Цена Сбербанк]]-MIN(Таблица4[Цена Сбербанк]))/(MAX(Таблица4[Цена Сбербанк])-MIN(Таблица4[Цена Сбербанк]))</f>
        <v>0.36763582111276882</v>
      </c>
    </row>
    <row r="67" spans="1:14" x14ac:dyDescent="0.25">
      <c r="A67" s="1">
        <v>42887</v>
      </c>
      <c r="B67" s="4">
        <v>6.4000000000000001E-2</v>
      </c>
      <c r="C67" s="5">
        <v>252186300000</v>
      </c>
      <c r="D67" s="4">
        <v>2872.5</v>
      </c>
      <c r="E67" s="3">
        <v>16765947</v>
      </c>
      <c r="F67" s="4">
        <v>145.59</v>
      </c>
      <c r="G67" s="7">
        <v>1249106940</v>
      </c>
      <c r="H67">
        <f>(Таблица4[[#This Row],[Цена ВТБ]]-B66)/B66</f>
        <v>-3.2501889644746776E-2</v>
      </c>
      <c r="I67">
        <f>(Таблица4[[#This Row],[Цена ЛУКОЙЛ]]-D66)/D66</f>
        <v>4.3407192154013806E-2</v>
      </c>
      <c r="J67">
        <f>(Таблица4[[#This Row],[Цена Сбербанк]]-F66)/F66</f>
        <v>-6.6311806579875607E-2</v>
      </c>
      <c r="K67" s="11">
        <f>LN(Таблица4[[#This Row],[Объём Сбербанк]])</f>
        <v>20.945694684921023</v>
      </c>
      <c r="L67" s="11">
        <f>(Таблица4[[#This Row],[Цена ВТБ]]-MIN(Таблица4[Цена ВТБ]))/(MAX(Таблица4[Цена ВТБ])-MIN(Таблица4[Цена ВТБ]))</f>
        <v>0.6589716684155299</v>
      </c>
      <c r="M67" s="11">
        <f>(Таблица4[[#This Row],[Цена ЛУКОЙЛ]]-MIN(Таблица4[Цена ЛУКОЙЛ]))/(MAX(Таблица4[Цена ЛУКОЙЛ])-MIN(Таблица4[Цена ЛУКОЙЛ]))</f>
        <v>0.22855726326227069</v>
      </c>
      <c r="N67" s="11">
        <f>(Таблица4[[#This Row],[Цена Сбербанк]]-MIN(Таблица4[Цена Сбербанк]))/(MAX(Таблица4[Цена Сбербанк])-MIN(Таблица4[Цена Сбербанк]))</f>
        <v>0.33000982496997927</v>
      </c>
    </row>
    <row r="68" spans="1:14" x14ac:dyDescent="0.25">
      <c r="A68" s="1">
        <v>42917</v>
      </c>
      <c r="B68" s="4">
        <v>5.969E-2</v>
      </c>
      <c r="C68" s="5">
        <v>179099730000</v>
      </c>
      <c r="D68" s="4">
        <v>2797.5</v>
      </c>
      <c r="E68" s="3">
        <v>12465228</v>
      </c>
      <c r="F68" s="4">
        <v>164.53</v>
      </c>
      <c r="G68" s="7">
        <v>1056892340</v>
      </c>
      <c r="H68">
        <f>(Таблица4[[#This Row],[Цена ВТБ]]-B67)/B67</f>
        <v>-6.7343750000000022E-2</v>
      </c>
      <c r="I68">
        <f>(Таблица4[[#This Row],[Цена ЛУКОЙЛ]]-D67)/D67</f>
        <v>-2.6109660574412531E-2</v>
      </c>
      <c r="J68">
        <f>(Таблица4[[#This Row],[Цена Сбербанк]]-F67)/F67</f>
        <v>0.13009135242805137</v>
      </c>
      <c r="K68" s="11">
        <f>LN(Таблица4[[#This Row],[Объём Сбербанк]])</f>
        <v>20.778598684342374</v>
      </c>
      <c r="L68" s="11">
        <f>(Таблица4[[#This Row],[Цена ВТБ]]-MIN(Таблица4[Цена ВТБ]))/(MAX(Таблица4[Цена ВТБ])-MIN(Таблица4[Цена ВТБ]))</f>
        <v>0.56852046169989512</v>
      </c>
      <c r="M68" s="11">
        <f>(Таблица4[[#This Row],[Цена ЛУКОЙЛ]]-MIN(Таблица4[Цена ЛУКОЙЛ]))/(MAX(Таблица4[Цена ЛУКОЙЛ])-MIN(Таблица4[Цена ЛУКОЙЛ]))</f>
        <v>0.21368368864650472</v>
      </c>
      <c r="N68" s="11">
        <f>(Таблица4[[#This Row],[Цена Сбербанк]]-MIN(Таблица4[Цена Сбербанк]))/(MAX(Таблица4[Цена Сбербанк])-MIN(Таблица4[Цена Сбербанк]))</f>
        <v>0.39893016993559183</v>
      </c>
    </row>
    <row r="69" spans="1:14" x14ac:dyDescent="0.25">
      <c r="A69" s="1">
        <v>42948</v>
      </c>
      <c r="B69" s="4">
        <v>6.4560000000000006E-2</v>
      </c>
      <c r="C69" s="5">
        <v>204739850000</v>
      </c>
      <c r="D69" s="4">
        <v>2940.5</v>
      </c>
      <c r="E69" s="3">
        <v>11429858</v>
      </c>
      <c r="F69" s="4">
        <v>183.51</v>
      </c>
      <c r="G69" s="7">
        <v>1066034430</v>
      </c>
      <c r="H69">
        <f>(Таблица4[[#This Row],[Цена ВТБ]]-B68)/B68</f>
        <v>8.1588205729603056E-2</v>
      </c>
      <c r="I69">
        <f>(Таблица4[[#This Row],[Цена ЛУКОЙЛ]]-D68)/D68</f>
        <v>5.1117068811438786E-2</v>
      </c>
      <c r="J69">
        <f>(Таблица4[[#This Row],[Цена Сбербанк]]-F68)/F68</f>
        <v>0.1153589011122591</v>
      </c>
      <c r="K69" s="11">
        <f>LN(Таблица4[[#This Row],[Объём Сбербанк]])</f>
        <v>20.787211460479931</v>
      </c>
      <c r="L69" s="11">
        <f>(Таблица4[[#This Row],[Цена ВТБ]]-MIN(Таблица4[Цена ВТБ]))/(MAX(Таблица4[Цена ВТБ])-MIN(Таблица4[Цена ВТБ]))</f>
        <v>0.67072402938090259</v>
      </c>
      <c r="M69" s="11">
        <f>(Таблица4[[#This Row],[Цена ЛУКОЙЛ]]-MIN(Таблица4[Цена ЛУКОЙЛ]))/(MAX(Таблица4[Цена ЛУКОЙЛ])-MIN(Таблица4[Цена ЛУКОЙЛ]))</f>
        <v>0.24204263758056518</v>
      </c>
      <c r="N69" s="11">
        <f>(Таблица4[[#This Row],[Цена Сбербанк]]-MIN(Таблица4[Цена Сбербанк]))/(MAX(Таблица4[Цена Сбербанк])-MIN(Таблица4[Цена Сбербанк]))</f>
        <v>0.46799607001200821</v>
      </c>
    </row>
    <row r="70" spans="1:14" x14ac:dyDescent="0.25">
      <c r="A70" s="1">
        <v>42979</v>
      </c>
      <c r="B70" s="4">
        <v>6.1589999999999999E-2</v>
      </c>
      <c r="C70" s="5">
        <v>293417410000</v>
      </c>
      <c r="D70" s="4">
        <v>3064</v>
      </c>
      <c r="E70" s="3">
        <v>14299520</v>
      </c>
      <c r="F70" s="4">
        <v>192.33</v>
      </c>
      <c r="G70" s="7">
        <v>943835730</v>
      </c>
      <c r="H70">
        <f>(Таблица4[[#This Row],[Цена ВТБ]]-B69)/B69</f>
        <v>-4.6003717472119066E-2</v>
      </c>
      <c r="I70">
        <f>(Таблица4[[#This Row],[Цена ЛУКОЙЛ]]-D69)/D69</f>
        <v>4.1999659921782007E-2</v>
      </c>
      <c r="J70">
        <f>(Таблица4[[#This Row],[Цена Сбербанк]]-F69)/F69</f>
        <v>4.806277587052489E-2</v>
      </c>
      <c r="K70" s="11">
        <f>LN(Таблица4[[#This Row],[Объём Сбербанк]])</f>
        <v>20.665462694136927</v>
      </c>
      <c r="L70" s="11">
        <f>(Таблица4[[#This Row],[Цена ВТБ]]-MIN(Таблица4[Цена ВТБ]))/(MAX(Таблица4[Цена ВТБ])-MIN(Таблица4[Цена ВТБ]))</f>
        <v>0.60839454354669464</v>
      </c>
      <c r="M70" s="11">
        <f>(Таблица4[[#This Row],[Цена ЛУКОЙЛ]]-MIN(Таблица4[Цена ЛУКОЙЛ]))/(MAX(Таблица4[Цена ЛУКОЙЛ])-MIN(Таблица4[Цена ЛУКОЙЛ]))</f>
        <v>0.2665344571145265</v>
      </c>
      <c r="N70" s="11">
        <f>(Таблица4[[#This Row],[Цена Сбербанк]]-MIN(Таблица4[Цена Сбербанк]))/(MAX(Таблица4[Цена Сбербанк])-MIN(Таблица4[Цена Сбербанк]))</f>
        <v>0.50009097194425245</v>
      </c>
    </row>
    <row r="71" spans="1:14" x14ac:dyDescent="0.25">
      <c r="A71" s="1">
        <v>43009</v>
      </c>
      <c r="B71" s="4">
        <v>0.06</v>
      </c>
      <c r="C71" s="5">
        <v>165599290000</v>
      </c>
      <c r="D71" s="4">
        <v>3096</v>
      </c>
      <c r="E71" s="3">
        <v>10868064</v>
      </c>
      <c r="F71" s="4">
        <v>193.8</v>
      </c>
      <c r="G71" s="7">
        <v>745570010</v>
      </c>
      <c r="H71">
        <f>(Таблица4[[#This Row],[Цена ВТБ]]-B70)/B70</f>
        <v>-2.581587920116904E-2</v>
      </c>
      <c r="I71">
        <f>(Таблица4[[#This Row],[Цена ЛУКОЙЛ]]-D70)/D70</f>
        <v>1.0443864229765013E-2</v>
      </c>
      <c r="J71">
        <f>(Таблица4[[#This Row],[Цена Сбербанк]]-F70)/F70</f>
        <v>7.6431133988457273E-3</v>
      </c>
      <c r="K71" s="11">
        <f>LN(Таблица4[[#This Row],[Объём Сбербанк]])</f>
        <v>20.42965959788722</v>
      </c>
      <c r="L71" s="11">
        <f>(Таблица4[[#This Row],[Цена ВТБ]]-MIN(Таблица4[Цена ВТБ]))/(MAX(Таблица4[Цена ВТБ])-MIN(Таблица4[Цена ВТБ]))</f>
        <v>0.57502623294858335</v>
      </c>
      <c r="M71" s="11">
        <f>(Таблица4[[#This Row],[Цена ЛУКОЙЛ]]-MIN(Таблица4[Цена ЛУКОЙЛ]))/(MAX(Таблица4[Цена ЛУКОЙЛ])-MIN(Таблица4[Цена ЛУКОЙЛ]))</f>
        <v>0.27288051561725335</v>
      </c>
      <c r="N71" s="11">
        <f>(Таблица4[[#This Row],[Цена Сбербанк]]-MIN(Таблица4[Цена Сбербанк]))/(MAX(Таблица4[Цена Сбербанк])-MIN(Таблица4[Цена Сбербанк]))</f>
        <v>0.50544012226629309</v>
      </c>
    </row>
    <row r="72" spans="1:14" x14ac:dyDescent="0.25">
      <c r="A72" s="1">
        <v>43040</v>
      </c>
      <c r="B72" s="4">
        <v>5.0779999999999999E-2</v>
      </c>
      <c r="C72" s="5">
        <v>433842240000</v>
      </c>
      <c r="D72" s="4">
        <v>3292.5</v>
      </c>
      <c r="E72" s="3">
        <v>12795123</v>
      </c>
      <c r="F72" s="4">
        <v>224.35</v>
      </c>
      <c r="G72" s="7">
        <v>1254395580</v>
      </c>
      <c r="H72">
        <f>(Таблица4[[#This Row],[Цена ВТБ]]-B71)/B71</f>
        <v>-0.15366666666666665</v>
      </c>
      <c r="I72">
        <f>(Таблица4[[#This Row],[Цена ЛУКОЙЛ]]-D71)/D71</f>
        <v>6.3468992248062017E-2</v>
      </c>
      <c r="J72">
        <f>(Таблица4[[#This Row],[Цена Сбербанк]]-F71)/F71</f>
        <v>0.15763673890608865</v>
      </c>
      <c r="K72" s="11">
        <f>LN(Таблица4[[#This Row],[Объём Сбербанк]])</f>
        <v>20.949919683957273</v>
      </c>
      <c r="L72" s="11">
        <f>(Таблица4[[#This Row],[Цена ВТБ]]-MIN(Таблица4[Цена ВТБ]))/(MAX(Таблица4[Цена ВТБ])-MIN(Таблица4[Цена ВТБ]))</f>
        <v>0.38153200419727179</v>
      </c>
      <c r="M72" s="11">
        <f>(Таблица4[[#This Row],[Цена ЛУКОЙЛ]]-MIN(Таблица4[Цена ЛУКОЙЛ]))/(MAX(Таблица4[Цена ЛУКОЙЛ])-MIN(Таблица4[Цена ЛУКОЙЛ]))</f>
        <v>0.31184928111056026</v>
      </c>
      <c r="N72" s="11">
        <f>(Таблица4[[#This Row],[Цена Сбербанк]]-MIN(Таблица4[Цена Сбербанк]))/(MAX(Таблица4[Цена Сбербанк])-MIN(Таблица4[Цена Сбербанк]))</f>
        <v>0.61660783814271669</v>
      </c>
    </row>
    <row r="73" spans="1:14" x14ac:dyDescent="0.25">
      <c r="A73" s="1">
        <v>43070</v>
      </c>
      <c r="B73" s="4">
        <v>4.7320000000000001E-2</v>
      </c>
      <c r="C73" s="5">
        <v>419332310000</v>
      </c>
      <c r="D73" s="4">
        <v>3334.5</v>
      </c>
      <c r="E73" s="3">
        <v>8931066</v>
      </c>
      <c r="F73" s="4">
        <v>225.2</v>
      </c>
      <c r="G73" s="7">
        <v>683304570</v>
      </c>
      <c r="H73">
        <f>(Таблица4[[#This Row],[Цена ВТБ]]-B72)/B72</f>
        <v>-6.8137061835368218E-2</v>
      </c>
      <c r="I73">
        <f>(Таблица4[[#This Row],[Цена ЛУКОЙЛ]]-D72)/D72</f>
        <v>1.275626423690205E-2</v>
      </c>
      <c r="J73">
        <f>(Таблица4[[#This Row],[Цена Сбербанк]]-F72)/F72</f>
        <v>3.788722977490503E-3</v>
      </c>
      <c r="K73" s="11">
        <f>LN(Таблица4[[#This Row],[Объём Сбербанк]])</f>
        <v>20.342451247859771</v>
      </c>
      <c r="L73" s="11">
        <f>(Таблица4[[#This Row],[Цена ВТБ]]-MIN(Таблица4[Цена ВТБ]))/(MAX(Таблица4[Цена ВТБ])-MIN(Таблица4[Цена ВТБ]))</f>
        <v>0.30891920251836313</v>
      </c>
      <c r="M73" s="11">
        <f>(Таблица4[[#This Row],[Цена ЛУКОЙЛ]]-MIN(Таблица4[Цена ЛУКОЙЛ]))/(MAX(Таблица4[Цена ЛУКОЙЛ])-MIN(Таблица4[Цена ЛУКОЙЛ]))</f>
        <v>0.32017848289538919</v>
      </c>
      <c r="N73" s="11">
        <f>(Таблица4[[#This Row],[Цена Сбербанк]]-MIN(Таблица4[Цена Сбербанк]))/(MAX(Таблица4[Цена Сбербанк])-MIN(Таблица4[Цена Сбербанк]))</f>
        <v>0.61970088424729808</v>
      </c>
    </row>
    <row r="74" spans="1:14" x14ac:dyDescent="0.25">
      <c r="A74" s="1">
        <v>43101</v>
      </c>
      <c r="B74" s="4">
        <v>4.9399999999999999E-2</v>
      </c>
      <c r="C74" s="5">
        <v>352127560000</v>
      </c>
      <c r="D74" s="4">
        <v>3728</v>
      </c>
      <c r="E74" s="3">
        <v>17727802</v>
      </c>
      <c r="F74" s="4">
        <v>264.5</v>
      </c>
      <c r="G74" s="7">
        <v>840068720</v>
      </c>
      <c r="H74">
        <f>(Таблица4[[#This Row],[Цена ВТБ]]-B73)/B73</f>
        <v>4.3956043956043925E-2</v>
      </c>
      <c r="I74">
        <f>(Таблица4[[#This Row],[Цена ЛУКОЙЛ]]-D73)/D73</f>
        <v>0.11800869695606538</v>
      </c>
      <c r="J74">
        <f>(Таблица4[[#This Row],[Цена Сбербанк]]-F73)/F73</f>
        <v>0.17451154529307289</v>
      </c>
      <c r="K74" s="11">
        <f>LN(Таблица4[[#This Row],[Объём Сбербанк]])</f>
        <v>20.548994255979228</v>
      </c>
      <c r="L74" s="11">
        <f>(Таблица4[[#This Row],[Цена ВТБ]]-MIN(Таблица4[Цена ВТБ]))/(MAX(Таблица4[Цена ВТБ])-MIN(Таблица4[Цена ВТБ]))</f>
        <v>0.35257082896117525</v>
      </c>
      <c r="M74" s="11">
        <f>(Таблица4[[#This Row],[Цена ЛУКОЙЛ]]-MIN(Таблица4[Цена ЛУКОЙЛ]))/(MAX(Таблица4[Цена ЛУКОЙЛ])-MIN(Таблица4[Цена ЛУКОЙЛ]))</f>
        <v>0.3982151710461081</v>
      </c>
      <c r="N74" s="11">
        <f>(Таблица4[[#This Row],[Цена Сбербанк]]-MIN(Таблица4[Цена Сбербанк]))/(MAX(Таблица4[Цена Сбербанк])-MIN(Таблица4[Цена Сбербанк]))</f>
        <v>0.76270878061205927</v>
      </c>
    </row>
    <row r="75" spans="1:14" x14ac:dyDescent="0.25">
      <c r="A75" s="1">
        <v>43132</v>
      </c>
      <c r="B75" s="4">
        <v>5.2760000000000001E-2</v>
      </c>
      <c r="C75" s="5">
        <v>578729040000</v>
      </c>
      <c r="D75" s="4">
        <v>3776.5</v>
      </c>
      <c r="E75" s="3">
        <v>15027648</v>
      </c>
      <c r="F75" s="4">
        <v>272.39999999999998</v>
      </c>
      <c r="G75" s="7">
        <v>1032064390</v>
      </c>
      <c r="H75">
        <f>(Таблица4[[#This Row],[Цена ВТБ]]-B74)/B74</f>
        <v>6.8016194331983845E-2</v>
      </c>
      <c r="I75">
        <f>(Таблица4[[#This Row],[Цена ЛУКОЙЛ]]-D74)/D74</f>
        <v>1.3009656652360514E-2</v>
      </c>
      <c r="J75">
        <f>(Таблица4[[#This Row],[Цена Сбербанк]]-F74)/F74</f>
        <v>2.9867674858222976E-2</v>
      </c>
      <c r="K75" s="11">
        <f>LN(Таблица4[[#This Row],[Объём Сбербанк]])</f>
        <v>20.754826895470249</v>
      </c>
      <c r="L75" s="11">
        <f>(Таблица4[[#This Row],[Цена ВТБ]]-MIN(Таблица4[Цена ВТБ]))/(MAX(Таблица4[Цена ВТБ])-MIN(Таблица4[Цена ВТБ]))</f>
        <v>0.42308499475341033</v>
      </c>
      <c r="M75" s="11">
        <f>(Таблица4[[#This Row],[Цена ЛУКОЙЛ]]-MIN(Таблица4[Цена ЛУКОЙЛ]))/(MAX(Таблица4[Цена ЛУКОЙЛ])-MIN(Таблица4[Цена ЛУКОЙЛ]))</f>
        <v>0.40783341596430345</v>
      </c>
      <c r="N75" s="11">
        <f>(Таблица4[[#This Row],[Цена Сбербанк]]-MIN(Таблица4[Цена Сбербанк]))/(MAX(Таблица4[Цена Сбербанк])-MIN(Таблица4[Цена Сбербанк]))</f>
        <v>0.79145591499581514</v>
      </c>
    </row>
    <row r="76" spans="1:14" x14ac:dyDescent="0.25">
      <c r="A76" s="1">
        <v>43160</v>
      </c>
      <c r="B76" s="4">
        <v>5.1659999999999998E-2</v>
      </c>
      <c r="C76" s="5">
        <v>530212820000</v>
      </c>
      <c r="D76" s="4">
        <v>3961</v>
      </c>
      <c r="E76" s="3">
        <v>13865755</v>
      </c>
      <c r="F76" s="4">
        <v>253.57</v>
      </c>
      <c r="G76" s="7">
        <v>993704870</v>
      </c>
      <c r="H76">
        <f>(Таблица4[[#This Row],[Цена ВТБ]]-B75)/B75</f>
        <v>-2.084912812736929E-2</v>
      </c>
      <c r="I76">
        <f>(Таблица4[[#This Row],[Цена ЛУКОЙЛ]]-D75)/D75</f>
        <v>4.8854759698133195E-2</v>
      </c>
      <c r="J76">
        <f>(Таблица4[[#This Row],[Цена Сбербанк]]-F75)/F75</f>
        <v>-6.9126284875183505E-2</v>
      </c>
      <c r="K76" s="11">
        <f>LN(Таблица4[[#This Row],[Объём Сбербанк]])</f>
        <v>20.7169508090651</v>
      </c>
      <c r="L76" s="11">
        <f>(Таблица4[[#This Row],[Цена ВТБ]]-MIN(Таблица4[Цена ВТБ]))/(MAX(Таблица4[Цена ВТБ])-MIN(Таблица4[Цена ВТБ]))</f>
        <v>0.39999999999999997</v>
      </c>
      <c r="M76" s="11">
        <f>(Таблица4[[#This Row],[Цена ЛУКОЙЛ]]-MIN(Таблица4[Цена ЛУКОЙЛ]))/(MAX(Таблица4[Цена ЛУКОЙЛ])-MIN(Таблица4[Цена ЛУКОЙЛ]))</f>
        <v>0.44442240951908774</v>
      </c>
      <c r="N76" s="11">
        <f>(Таблица4[[#This Row],[Цена Сбербанк]]-MIN(Таблица4[Цена Сбербанк]))/(MAX(Таблица4[Цена Сбербанк])-MIN(Таблица4[Цена Сбербанк]))</f>
        <v>0.72293584658491317</v>
      </c>
    </row>
    <row r="77" spans="1:14" x14ac:dyDescent="0.25">
      <c r="A77" s="1">
        <v>43191</v>
      </c>
      <c r="B77" s="4">
        <v>5.3969999999999997E-2</v>
      </c>
      <c r="C77" s="5">
        <v>754922430000</v>
      </c>
      <c r="D77" s="4">
        <v>4156.5</v>
      </c>
      <c r="E77" s="3">
        <v>20676308</v>
      </c>
      <c r="F77" s="4">
        <v>226.99</v>
      </c>
      <c r="G77" s="7">
        <v>2377768000</v>
      </c>
      <c r="H77">
        <f>(Таблица4[[#This Row],[Цена ВТБ]]-B76)/B76</f>
        <v>4.4715447154471538E-2</v>
      </c>
      <c r="I77">
        <f>(Таблица4[[#This Row],[Цена ЛУКОЙЛ]]-D76)/D76</f>
        <v>4.9356223175965663E-2</v>
      </c>
      <c r="J77">
        <f>(Таблица4[[#This Row],[Цена Сбербанк]]-F76)/F76</f>
        <v>-0.10482312576408875</v>
      </c>
      <c r="K77" s="11">
        <f>LN(Таблица4[[#This Row],[Объём Сбербанк]])</f>
        <v>21.589428069480011</v>
      </c>
      <c r="L77" s="11">
        <f>(Таблица4[[#This Row],[Цена ВТБ]]-MIN(Таблица4[Цена ВТБ]))/(MAX(Таблица4[Цена ВТБ])-MIN(Таблица4[Цена ВТБ]))</f>
        <v>0.44847848898216153</v>
      </c>
      <c r="M77" s="11">
        <f>(Таблица4[[#This Row],[Цена ЛУКОЙЛ]]-MIN(Таблица4[Цена ЛУКОЙЛ]))/(MAX(Таблица4[Цена ЛУКОЙЛ])-MIN(Таблица4[Цена ЛУКОЙЛ]))</f>
        <v>0.48319286068418443</v>
      </c>
      <c r="N77" s="11">
        <f>(Таблица4[[#This Row],[Цена Сбербанк]]-MIN(Таблица4[Цена Сбербанк]))/(MAX(Таблица4[Цена Сбербанк])-MIN(Таблица4[Цена Сбербанк]))</f>
        <v>0.62621447545576947</v>
      </c>
    </row>
    <row r="78" spans="1:14" x14ac:dyDescent="0.25">
      <c r="A78" s="1">
        <v>43221</v>
      </c>
      <c r="B78" s="4">
        <v>4.9889999999999997E-2</v>
      </c>
      <c r="C78" s="5">
        <v>502179250000</v>
      </c>
      <c r="D78" s="4">
        <v>4209</v>
      </c>
      <c r="E78" s="3">
        <v>15295495</v>
      </c>
      <c r="F78" s="4">
        <v>222.36</v>
      </c>
      <c r="G78" s="7">
        <v>1043698830</v>
      </c>
      <c r="H78">
        <f>(Таблица4[[#This Row],[Цена ВТБ]]-B77)/B77</f>
        <v>-7.5597554196775996E-2</v>
      </c>
      <c r="I78">
        <f>(Таблица4[[#This Row],[Цена ЛУКОЙЛ]]-D77)/D77</f>
        <v>1.2630819198845183E-2</v>
      </c>
      <c r="J78">
        <f>(Таблица4[[#This Row],[Цена Сбербанк]]-F77)/F77</f>
        <v>-2.0397374333671066E-2</v>
      </c>
      <c r="K78" s="11">
        <f>LN(Таблица4[[#This Row],[Объём Сбербанк]])</f>
        <v>20.766036807777866</v>
      </c>
      <c r="L78" s="11">
        <f>(Таблица4[[#This Row],[Цена ВТБ]]-MIN(Таблица4[Цена ВТБ]))/(MAX(Таблица4[Цена ВТБ])-MIN(Таблица4[Цена ВТБ]))</f>
        <v>0.36285414480587613</v>
      </c>
      <c r="M78" s="11">
        <f>(Таблица4[[#This Row],[Цена ЛУКОЙЛ]]-MIN(Таблица4[Цена ЛУКОЙЛ]))/(MAX(Таблица4[Цена ЛУКОЙЛ])-MIN(Таблица4[Цена ЛУКОЙЛ]))</f>
        <v>0.49360436291522064</v>
      </c>
      <c r="N78" s="11">
        <f>(Таблица4[[#This Row],[Цена Сбербанк]]-MIN(Таблица4[Цена Сбербанк]))/(MAX(Таблица4[Цена Сбербанк])-MIN(Таблица4[Цена Сбербанк]))</f>
        <v>0.60936647138022637</v>
      </c>
    </row>
    <row r="79" spans="1:14" x14ac:dyDescent="0.25">
      <c r="A79" s="1">
        <v>43252</v>
      </c>
      <c r="B79" s="4">
        <v>4.8009999999999997E-2</v>
      </c>
      <c r="C79" s="5">
        <v>543856810000</v>
      </c>
      <c r="D79" s="4">
        <v>4350</v>
      </c>
      <c r="E79" s="3">
        <v>14599717</v>
      </c>
      <c r="F79" s="4">
        <v>218</v>
      </c>
      <c r="G79" s="7">
        <v>1083180080</v>
      </c>
      <c r="H79">
        <f>(Таблица4[[#This Row],[Цена ВТБ]]-B78)/B78</f>
        <v>-3.7682902385247539E-2</v>
      </c>
      <c r="I79">
        <f>(Таблица4[[#This Row],[Цена ЛУКОЙЛ]]-D78)/D78</f>
        <v>3.3499643620812543E-2</v>
      </c>
      <c r="J79">
        <f>(Таблица4[[#This Row],[Цена Сбербанк]]-F78)/F78</f>
        <v>-1.9607843137254961E-2</v>
      </c>
      <c r="K79" s="11">
        <f>LN(Таблица4[[#This Row],[Объём Сбербанк]])</f>
        <v>20.8031670699975</v>
      </c>
      <c r="L79" s="11">
        <f>(Таблица4[[#This Row],[Цена ВТБ]]-MIN(Таблица4[Цена ВТБ]))/(MAX(Таблица4[Цена ВТБ])-MIN(Таблица4[Цена ВТБ]))</f>
        <v>0.32339979013641129</v>
      </c>
      <c r="M79" s="11">
        <f>(Таблица4[[#This Row],[Цена ЛУКОЙЛ]]-MIN(Таблица4[Цена ЛУКОЙЛ]))/(MAX(Таблица4[Цена ЛУКОЙЛ])-MIN(Таблица4[Цена ЛУКОЙЛ]))</f>
        <v>0.5215666831928607</v>
      </c>
      <c r="N79" s="11">
        <f>(Таблица4[[#This Row],[Цена Сбербанк]]-MIN(Таблица4[Цена Сбербанк]))/(MAX(Таблица4[Цена Сбербанк])-MIN(Таблица4[Цена Сбербанк]))</f>
        <v>0.59350096430260901</v>
      </c>
    </row>
    <row r="80" spans="1:14" x14ac:dyDescent="0.25">
      <c r="A80" s="1">
        <v>43282</v>
      </c>
      <c r="B80" s="4">
        <v>4.8280000000000003E-2</v>
      </c>
      <c r="C80" s="5">
        <v>299820580000</v>
      </c>
      <c r="D80" s="4">
        <v>4451.5</v>
      </c>
      <c r="E80" s="3">
        <v>12707302</v>
      </c>
      <c r="F80" s="4">
        <v>214.86</v>
      </c>
      <c r="G80" s="7">
        <v>1232290050</v>
      </c>
      <c r="H80">
        <f>(Таблица4[[#This Row],[Цена ВТБ]]-B79)/B79</f>
        <v>5.6238283690899053E-3</v>
      </c>
      <c r="I80">
        <f>(Таблица4[[#This Row],[Цена ЛУКОЙЛ]]-D79)/D79</f>
        <v>2.3333333333333334E-2</v>
      </c>
      <c r="J80">
        <f>(Таблица4[[#This Row],[Цена Сбербанк]]-F79)/F79</f>
        <v>-1.440366972477058E-2</v>
      </c>
      <c r="K80" s="11">
        <f>LN(Таблица4[[#This Row],[Объём Сбербанк]])</f>
        <v>20.932140104543205</v>
      </c>
      <c r="L80" s="11">
        <f>(Таблица4[[#This Row],[Цена ВТБ]]-MIN(Таблица4[Цена ВТБ]))/(MAX(Таблица4[Цена ВТБ])-MIN(Таблица4[Цена ВТБ]))</f>
        <v>0.32906610703043032</v>
      </c>
      <c r="M80" s="11">
        <f>(Таблица4[[#This Row],[Цена ЛУКОЙЛ]]-MIN(Таблица4[Цена ЛУКОЙЛ]))/(MAX(Таблица4[Цена ЛУКОЙЛ])-MIN(Таблица4[Цена ЛУКОЙЛ]))</f>
        <v>0.54169558750619728</v>
      </c>
      <c r="N80" s="11">
        <f>(Таблица4[[#This Row],[Цена Сбербанк]]-MIN(Таблица4[Цена Сбербанк]))/(MAX(Таблица4[Цена Сбербанк])-MIN(Таблица4[Цена Сбербанк]))</f>
        <v>0.58207488810450858</v>
      </c>
    </row>
    <row r="81" spans="1:14" x14ac:dyDescent="0.25">
      <c r="A81" s="1">
        <v>43313</v>
      </c>
      <c r="B81" s="4">
        <v>4.1399999999999999E-2</v>
      </c>
      <c r="C81" s="5">
        <v>405720540000</v>
      </c>
      <c r="D81" s="4">
        <v>4700.5</v>
      </c>
      <c r="E81" s="3">
        <v>12699711</v>
      </c>
      <c r="F81" s="4">
        <v>182</v>
      </c>
      <c r="G81" s="7">
        <v>1774159080</v>
      </c>
      <c r="H81">
        <f>(Таблица4[[#This Row],[Цена ВТБ]]-B80)/B80</f>
        <v>-0.1425020712510357</v>
      </c>
      <c r="I81">
        <f>(Таблица4[[#This Row],[Цена ЛУКОЙЛ]]-D80)/D80</f>
        <v>5.5936201280467258E-2</v>
      </c>
      <c r="J81">
        <f>(Таблица4[[#This Row],[Цена Сбербанк]]-F80)/F80</f>
        <v>-0.15293679605324403</v>
      </c>
      <c r="K81" s="11">
        <f>LN(Таблица4[[#This Row],[Объём Сбербанк]])</f>
        <v>21.296592389868653</v>
      </c>
      <c r="L81" s="11">
        <f>(Таблица4[[#This Row],[Цена ВТБ]]-MIN(Таблица4[Цена ВТБ]))/(MAX(Таблица4[Цена ВТБ])-MIN(Таблица4[Цена ВТБ]))</f>
        <v>0.18467995802728229</v>
      </c>
      <c r="M81" s="11">
        <f>(Таблица4[[#This Row],[Цена ЛУКОЙЛ]]-MIN(Таблица4[Цена ЛУКОЙЛ]))/(MAX(Таблица4[Цена ЛУКОЙЛ])-MIN(Таблица4[Цена ЛУКОЙЛ]))</f>
        <v>0.5910758552305404</v>
      </c>
      <c r="N81" s="11">
        <f>(Таблица4[[#This Row],[Цена Сбербанк]]-MIN(Таблица4[Цена Сбербанк]))/(MAX(Таблица4[Цена Сбербанк])-MIN(Таблица4[Цена Сбербанк]))</f>
        <v>0.46250136457916374</v>
      </c>
    </row>
    <row r="82" spans="1:14" x14ac:dyDescent="0.25">
      <c r="A82" s="1">
        <v>43344</v>
      </c>
      <c r="B82" s="4">
        <v>4.0759999999999998E-2</v>
      </c>
      <c r="C82" s="5">
        <v>392395190000</v>
      </c>
      <c r="D82" s="4">
        <v>5022</v>
      </c>
      <c r="E82" s="3">
        <v>14169828</v>
      </c>
      <c r="F82" s="4">
        <v>203.32</v>
      </c>
      <c r="G82" s="7">
        <v>1723030800</v>
      </c>
      <c r="H82">
        <f>(Таблица4[[#This Row],[Цена ВТБ]]-B81)/B81</f>
        <v>-1.5458937198067674E-2</v>
      </c>
      <c r="I82">
        <f>(Таблица4[[#This Row],[Цена ЛУКОЙЛ]]-D81)/D81</f>
        <v>6.8396979044782466E-2</v>
      </c>
      <c r="J82">
        <f>(Таблица4[[#This Row],[Цена Сбербанк]]-F81)/F81</f>
        <v>0.1171428571428571</v>
      </c>
      <c r="K82" s="11">
        <f>LN(Таблица4[[#This Row],[Объём Сбербанк]])</f>
        <v>21.267350670130462</v>
      </c>
      <c r="L82" s="11">
        <f>(Таблица4[[#This Row],[Цена ВТБ]]-MIN(Таблица4[Цена ВТБ]))/(MAX(Таблица4[Цена ВТБ])-MIN(Таблица4[Цена ВТБ]))</f>
        <v>0.17124868835257082</v>
      </c>
      <c r="M82" s="11">
        <f>(Таблица4[[#This Row],[Цена ЛУКОЙЛ]]-MIN(Таблица4[Цена ЛУКОЙЛ]))/(MAX(Таблица4[Цена ЛУКОЙЛ])-MIN(Таблица4[Цена ЛУКОЙЛ]))</f>
        <v>0.65483391175012395</v>
      </c>
      <c r="N82" s="11">
        <f>(Таблица4[[#This Row],[Цена Сбербанк]]-MIN(Таблица4[Цена Сбербанк]))/(MAX(Таблица4[Цена Сбербанк])-MIN(Таблица4[Цена Сбербанк]))</f>
        <v>0.54008223863760407</v>
      </c>
    </row>
    <row r="83" spans="1:14" x14ac:dyDescent="0.25">
      <c r="A83" s="1">
        <v>43374</v>
      </c>
      <c r="B83" s="4">
        <v>3.6580000000000001E-2</v>
      </c>
      <c r="C83" s="5">
        <v>437464790000</v>
      </c>
      <c r="D83" s="4">
        <v>4945</v>
      </c>
      <c r="E83" s="3">
        <v>24127305</v>
      </c>
      <c r="F83" s="4">
        <v>189.8</v>
      </c>
      <c r="G83" s="7">
        <v>1809539820</v>
      </c>
      <c r="H83">
        <f>(Таблица4[[#This Row],[Цена ВТБ]]-B82)/B82</f>
        <v>-0.10255152109911669</v>
      </c>
      <c r="I83">
        <f>(Таблица4[[#This Row],[Цена ЛУКОЙЛ]]-D82)/D82</f>
        <v>-1.5332536837913182E-2</v>
      </c>
      <c r="J83">
        <f>(Таблица4[[#This Row],[Цена Сбербанк]]-F82)/F82</f>
        <v>-6.6496163682864359E-2</v>
      </c>
      <c r="K83" s="11">
        <f>LN(Таблица4[[#This Row],[Объём Сбербанк]])</f>
        <v>21.316338406804967</v>
      </c>
      <c r="L83" s="11">
        <f>(Таблица4[[#This Row],[Цена ВТБ]]-MIN(Таблица4[Цена ВТБ]))/(MAX(Таблица4[Цена ВТБ])-MIN(Таблица4[Цена ВТБ]))</f>
        <v>8.3525708289611839E-2</v>
      </c>
      <c r="M83" s="11">
        <f>(Таблица4[[#This Row],[Цена ЛУКОЙЛ]]-MIN(Таблица4[Цена ЛУКОЙЛ]))/(MAX(Таблица4[Цена ЛУКОЙЛ])-MIN(Таблица4[Цена ЛУКОЙЛ]))</f>
        <v>0.63956370847793753</v>
      </c>
      <c r="N83" s="11">
        <f>(Таблица4[[#This Row],[Цена Сбербанк]]-MIN(Таблица4[Цена Сбербанк]))/(MAX(Таблица4[Цена Сбербанк])-MIN(Таблица4[Цена Сбербанк]))</f>
        <v>0.49088461118591026</v>
      </c>
    </row>
    <row r="84" spans="1:14" x14ac:dyDescent="0.25">
      <c r="A84" s="1">
        <v>43405</v>
      </c>
      <c r="B84" s="4">
        <v>3.73E-2</v>
      </c>
      <c r="C84" s="5">
        <v>459010120000</v>
      </c>
      <c r="D84" s="4">
        <v>4896</v>
      </c>
      <c r="E84" s="3">
        <v>17825981</v>
      </c>
      <c r="F84" s="4">
        <v>194</v>
      </c>
      <c r="G84" s="7">
        <v>1567568800</v>
      </c>
      <c r="H84">
        <f>(Таблица4[[#This Row],[Цена ВТБ]]-B83)/B83</f>
        <v>1.9682886823400723E-2</v>
      </c>
      <c r="I84">
        <f>(Таблица4[[#This Row],[Цена ЛУКОЙЛ]]-D83)/D83</f>
        <v>-9.9089989888776538E-3</v>
      </c>
      <c r="J84">
        <f>(Таблица4[[#This Row],[Цена Сбербанк]]-F83)/F83</f>
        <v>2.2128556375131656E-2</v>
      </c>
      <c r="K84" s="11">
        <f>LN(Таблица4[[#This Row],[Объём Сбербанк]])</f>
        <v>21.172791721055194</v>
      </c>
      <c r="L84" s="11">
        <f>(Таблица4[[#This Row],[Цена ВТБ]]-MIN(Таблица4[Цена ВТБ]))/(MAX(Таблица4[Цена ВТБ])-MIN(Таблица4[Цена ВТБ]))</f>
        <v>9.8635886673662174E-2</v>
      </c>
      <c r="M84" s="11">
        <f>(Таблица4[[#This Row],[Цена ЛУКОЙЛ]]-MIN(Таблица4[Цена ЛУКОЙЛ]))/(MAX(Таблица4[Цена ЛУКОЙЛ])-MIN(Таблица4[Цена ЛУКОЙЛ]))</f>
        <v>0.6298463063956371</v>
      </c>
      <c r="N84" s="11">
        <f>(Таблица4[[#This Row],[Цена Сбербанк]]-MIN(Таблица4[Цена Сбербанк]))/(MAX(Таблица4[Цена Сбербанк])-MIN(Таблица4[Цена Сбербанк]))</f>
        <v>0.50616789782031224</v>
      </c>
    </row>
    <row r="85" spans="1:14" x14ac:dyDescent="0.25">
      <c r="A85" s="1">
        <v>43435</v>
      </c>
      <c r="B85" s="4">
        <v>3.3849999999999998E-2</v>
      </c>
      <c r="C85" s="5">
        <v>337608430000</v>
      </c>
      <c r="D85" s="4">
        <v>4997</v>
      </c>
      <c r="E85" s="3">
        <v>19978708</v>
      </c>
      <c r="F85" s="4">
        <v>186.3</v>
      </c>
      <c r="G85" s="7">
        <v>1147560770</v>
      </c>
      <c r="H85">
        <f>(Таблица4[[#This Row],[Цена ВТБ]]-B84)/B84</f>
        <v>-9.2493297587131415E-2</v>
      </c>
      <c r="I85">
        <f>(Таблица4[[#This Row],[Цена ЛУКОЙЛ]]-D84)/D84</f>
        <v>2.0629084967320261E-2</v>
      </c>
      <c r="J85">
        <f>(Таблица4[[#This Row],[Цена Сбербанк]]-F84)/F84</f>
        <v>-3.9690721649484478E-2</v>
      </c>
      <c r="K85" s="11">
        <f>LN(Таблица4[[#This Row],[Объём Сбербанк]])</f>
        <v>20.860904457102382</v>
      </c>
      <c r="L85" s="11">
        <f>(Таблица4[[#This Row],[Цена ВТБ]]-MIN(Таблица4[Цена ВТБ]))/(MAX(Таблица4[Цена ВТБ])-MIN(Таблица4[Цена ВТБ]))</f>
        <v>2.6232948583420797E-2</v>
      </c>
      <c r="M85" s="11">
        <f>(Таблица4[[#This Row],[Цена ЛУКОЙЛ]]-MIN(Таблица4[Цена ЛУКОЙЛ]))/(MAX(Таблица4[Цена ЛУКОЙЛ])-MIN(Таблица4[Цена ЛУКОЙЛ]))</f>
        <v>0.64987605354486866</v>
      </c>
      <c r="N85" s="11">
        <f>(Таблица4[[#This Row],[Цена Сбербанк]]-MIN(Таблица4[Цена Сбербанк]))/(MAX(Таблица4[Цена Сбербанк])-MIN(Таблица4[Цена Сбербанк]))</f>
        <v>0.4781485389905753</v>
      </c>
    </row>
    <row r="86" spans="1:14" x14ac:dyDescent="0.25">
      <c r="A86" s="1">
        <v>43466</v>
      </c>
      <c r="B86" s="4">
        <v>3.7769999999999998E-2</v>
      </c>
      <c r="C86" s="5">
        <v>322917130000</v>
      </c>
      <c r="D86" s="4">
        <v>5272.5</v>
      </c>
      <c r="E86" s="3">
        <v>12365666</v>
      </c>
      <c r="F86" s="4">
        <v>217.9</v>
      </c>
      <c r="G86" s="7">
        <v>1181569160</v>
      </c>
      <c r="H86">
        <f>(Таблица4[[#This Row],[Цена ВТБ]]-B85)/B85</f>
        <v>0.11580502215657312</v>
      </c>
      <c r="I86">
        <f>(Таблица4[[#This Row],[Цена ЛУКОЙЛ]]-D85)/D85</f>
        <v>5.5133079847908745E-2</v>
      </c>
      <c r="J86">
        <f>(Таблица4[[#This Row],[Цена Сбербанк]]-F85)/F85</f>
        <v>0.16961889425657536</v>
      </c>
      <c r="K86" s="11">
        <f>LN(Таблица4[[#This Row],[Объём Сбербанк]])</f>
        <v>20.890109188637712</v>
      </c>
      <c r="L86" s="11">
        <f>(Таблица4[[#This Row],[Цена ВТБ]]-MIN(Таблица4[Цена ВТБ]))/(MAX(Таблица4[Цена ВТБ])-MIN(Таблица4[Цена ВТБ]))</f>
        <v>0.10849947534102834</v>
      </c>
      <c r="M86" s="11">
        <f>(Таблица4[[#This Row],[Цена ЛУКОЙЛ]]-MIN(Таблица4[Цена ЛУКОЙЛ]))/(MAX(Таблица4[Цена ЛУКОЙЛ])-MIN(Таблица4[Цена ЛУКОЙЛ]))</f>
        <v>0.70451165096678237</v>
      </c>
      <c r="N86" s="11">
        <f>(Таблица4[[#This Row],[Цена Сбербанк]]-MIN(Таблица4[Цена Сбербанк]))/(MAX(Таблица4[Цена Сбербанк])-MIN(Таблица4[Цена Сбербанк]))</f>
        <v>0.59313707652559955</v>
      </c>
    </row>
    <row r="87" spans="1:14" x14ac:dyDescent="0.25">
      <c r="A87" s="1">
        <v>43497</v>
      </c>
      <c r="B87" s="4">
        <v>3.5900000000000001E-2</v>
      </c>
      <c r="C87" s="5">
        <v>286689820000</v>
      </c>
      <c r="D87" s="4">
        <v>5501</v>
      </c>
      <c r="E87" s="3">
        <v>11081220</v>
      </c>
      <c r="F87" s="4">
        <v>207.8</v>
      </c>
      <c r="G87" s="7">
        <v>1316335610</v>
      </c>
      <c r="H87">
        <f>(Таблица4[[#This Row],[Цена ВТБ]]-B86)/B86</f>
        <v>-4.9510193275085962E-2</v>
      </c>
      <c r="I87">
        <f>(Таблица4[[#This Row],[Цена ЛУКОЙЛ]]-D86)/D86</f>
        <v>4.3338074917022289E-2</v>
      </c>
      <c r="J87">
        <f>(Таблица4[[#This Row],[Цена Сбербанк]]-F86)/F86</f>
        <v>-4.6351537402478174E-2</v>
      </c>
      <c r="K87" s="11">
        <f>LN(Таблица4[[#This Row],[Объём Сбербанк]])</f>
        <v>20.998117660133104</v>
      </c>
      <c r="L87" s="11">
        <f>(Таблица4[[#This Row],[Цена ВТБ]]-MIN(Таблица4[Цена ВТБ]))/(MAX(Таблица4[Цена ВТБ])-MIN(Таблица4[Цена ВТБ]))</f>
        <v>6.925498426023094E-2</v>
      </c>
      <c r="M87" s="11">
        <f>(Таблица4[[#This Row],[Цена ЛУКОЙЛ]]-MIN(Таблица4[Цена ЛУКОЙЛ]))/(MAX(Таблица4[Цена ЛУКОЙЛ])-MIN(Таблица4[Цена ЛУКОЙЛ]))</f>
        <v>0.74982647496281607</v>
      </c>
      <c r="N87" s="11">
        <f>(Таблица4[[#This Row],[Цена Сбербанк]]-MIN(Таблица4[Цена Сбербанк]))/(MAX(Таблица4[Цена Сбербанк])-MIN(Таблица4[Цена Сбербанк]))</f>
        <v>0.55638441104763292</v>
      </c>
    </row>
    <row r="88" spans="1:14" x14ac:dyDescent="0.25">
      <c r="A88" s="1">
        <v>43525</v>
      </c>
      <c r="B88" s="4">
        <v>3.5645000000000003E-2</v>
      </c>
      <c r="C88" s="5">
        <v>300233110000</v>
      </c>
      <c r="D88" s="4">
        <v>5894</v>
      </c>
      <c r="E88" s="3">
        <v>12750527</v>
      </c>
      <c r="F88" s="4">
        <v>214.42</v>
      </c>
      <c r="G88" s="7">
        <v>1071950350</v>
      </c>
      <c r="H88">
        <f>(Таблица4[[#This Row],[Цена ВТБ]]-B87)/B87</f>
        <v>-7.1030640668523198E-3</v>
      </c>
      <c r="I88">
        <f>(Таблица4[[#This Row],[Цена ЛУКОЙЛ]]-D87)/D87</f>
        <v>7.1441556080712593E-2</v>
      </c>
      <c r="J88">
        <f>(Таблица4[[#This Row],[Цена Сбербанк]]-F87)/F87</f>
        <v>3.1857555341674573E-2</v>
      </c>
      <c r="K88" s="11">
        <f>LN(Таблица4[[#This Row],[Объём Сбербанк]])</f>
        <v>20.792745583223926</v>
      </c>
      <c r="L88" s="11">
        <f>(Таблица4[[#This Row],[Цена ВТБ]]-MIN(Таблица4[Цена ВТБ]))/(MAX(Таблица4[Цена ВТБ])-MIN(Таблица4[Цена ВТБ]))</f>
        <v>6.390346274921313E-2</v>
      </c>
      <c r="M88" s="11">
        <f>(Таблица4[[#This Row],[Цена ЛУКОЙЛ]]-MIN(Таблица4[Цена ЛУКОЙЛ]))/(MAX(Таблица4[Цена ЛУКОЙЛ])-MIN(Таблица4[Цена ЛУКОЙЛ]))</f>
        <v>0.82776400594942989</v>
      </c>
      <c r="N88" s="11">
        <f>(Таблица4[[#This Row],[Цена Сбербанк]]-MIN(Таблица4[Цена Сбербанк]))/(MAX(Таблица4[Цена Сбербанк])-MIN(Таблица4[Цена Сбербанк]))</f>
        <v>0.58047378188566634</v>
      </c>
    </row>
    <row r="89" spans="1:14" x14ac:dyDescent="0.25">
      <c r="A89" s="1">
        <v>43556</v>
      </c>
      <c r="B89" s="4">
        <v>3.5499999999999997E-2</v>
      </c>
      <c r="C89" s="5">
        <v>338645330000</v>
      </c>
      <c r="D89" s="4">
        <v>5511</v>
      </c>
      <c r="E89" s="3">
        <v>13455729</v>
      </c>
      <c r="F89" s="4">
        <v>225.17</v>
      </c>
      <c r="G89" s="7">
        <v>1567685270</v>
      </c>
      <c r="H89">
        <f>(Таблица4[[#This Row],[Цена ВТБ]]-B88)/B88</f>
        <v>-4.0678917099174136E-3</v>
      </c>
      <c r="I89">
        <f>(Таблица4[[#This Row],[Цена ЛУКОЙЛ]]-D88)/D88</f>
        <v>-6.4981336952833396E-2</v>
      </c>
      <c r="J89">
        <f>(Таблица4[[#This Row],[Цена Сбербанк]]-F88)/F88</f>
        <v>5.0135248577558064E-2</v>
      </c>
      <c r="K89" s="11">
        <f>LN(Таблица4[[#This Row],[Объём Сбербанк]])</f>
        <v>21.172866018064273</v>
      </c>
      <c r="L89" s="11">
        <f>(Таблица4[[#This Row],[Цена ВТБ]]-MIN(Таблица4[Цена ВТБ]))/(MAX(Таблица4[Цена ВТБ])-MIN(Таблица4[Цена ВТБ]))</f>
        <v>6.086044071353619E-2</v>
      </c>
      <c r="M89" s="11">
        <f>(Таблица4[[#This Row],[Цена ЛУКОЙЛ]]-MIN(Таблица4[Цена ЛУКОЙЛ]))/(MAX(Таблица4[Цена ЛУКОЙЛ])-MIN(Таблица4[Цена ЛУКОЙЛ]))</f>
        <v>0.75180961824491821</v>
      </c>
      <c r="N89" s="11">
        <f>(Таблица4[[#This Row],[Цена Сбербанк]]-MIN(Таблица4[Цена Сбербанк]))/(MAX(Таблица4[Цена Сбербанк])-MIN(Таблица4[Цена Сбербанк]))</f>
        <v>0.61959171791419521</v>
      </c>
    </row>
    <row r="90" spans="1:14" x14ac:dyDescent="0.25">
      <c r="A90" s="1">
        <v>43586</v>
      </c>
      <c r="B90" s="4">
        <v>3.6705000000000002E-2</v>
      </c>
      <c r="C90" s="5">
        <v>504487530000</v>
      </c>
      <c r="D90" s="4">
        <v>5268.5</v>
      </c>
      <c r="E90" s="3">
        <v>28677830</v>
      </c>
      <c r="F90" s="4">
        <v>233.24</v>
      </c>
      <c r="G90" s="7">
        <v>1029175370</v>
      </c>
      <c r="H90">
        <f>(Таблица4[[#This Row],[Цена ВТБ]]-B89)/B89</f>
        <v>3.3943661971831122E-2</v>
      </c>
      <c r="I90">
        <f>(Таблица4[[#This Row],[Цена ЛУКОЙЛ]]-D89)/D89</f>
        <v>-4.4002903284340408E-2</v>
      </c>
      <c r="J90">
        <f>(Таблица4[[#This Row],[Цена Сбербанк]]-F89)/F89</f>
        <v>3.583958786694507E-2</v>
      </c>
      <c r="K90" s="11">
        <f>LN(Таблица4[[#This Row],[Объём Сбербанк]])</f>
        <v>20.752023706876802</v>
      </c>
      <c r="L90" s="11">
        <f>(Таблица4[[#This Row],[Цена ВТБ]]-MIN(Таблица4[Цена ВТБ]))/(MAX(Таблица4[Цена ВТБ])-MIN(Таблица4[Цена ВТБ]))</f>
        <v>8.6149003147953915E-2</v>
      </c>
      <c r="M90" s="11">
        <f>(Таблица4[[#This Row],[Цена ЛУКОЙЛ]]-MIN(Таблица4[Цена ЛУКОЙЛ]))/(MAX(Таблица4[Цена ЛУКОЙЛ])-MIN(Таблица4[Цена ЛУКОЙЛ]))</f>
        <v>0.70371839365394151</v>
      </c>
      <c r="N90" s="11">
        <f>(Таблица4[[#This Row],[Цена Сбербанк]]-MIN(Таблица4[Цена Сбербанк]))/(MAX(Таблица4[Цена Сбербанк])-MIN(Таблица4[Цена Сбербанк]))</f>
        <v>0.64895746151886757</v>
      </c>
    </row>
    <row r="91" spans="1:14" x14ac:dyDescent="0.25">
      <c r="A91" s="1">
        <v>43617</v>
      </c>
      <c r="B91" s="4">
        <v>3.9879999999999999E-2</v>
      </c>
      <c r="C91" s="5">
        <v>552706610000</v>
      </c>
      <c r="D91" s="4">
        <v>5305</v>
      </c>
      <c r="E91" s="3">
        <v>17368849</v>
      </c>
      <c r="F91" s="4">
        <v>238.55</v>
      </c>
      <c r="G91" s="7">
        <v>1023004980</v>
      </c>
      <c r="H91">
        <f>(Таблица4[[#This Row],[Цена ВТБ]]-B90)/B90</f>
        <v>8.6500476774281354E-2</v>
      </c>
      <c r="I91">
        <f>(Таблица4[[#This Row],[Цена ЛУКОЙЛ]]-D90)/D90</f>
        <v>6.9279681123659486E-3</v>
      </c>
      <c r="J91">
        <f>(Таблица4[[#This Row],[Цена Сбербанк]]-F90)/F90</f>
        <v>2.2766249356885621E-2</v>
      </c>
      <c r="K91" s="11">
        <f>LN(Таблица4[[#This Row],[Объём Сбербанк]])</f>
        <v>20.746010191939241</v>
      </c>
      <c r="L91" s="11">
        <f>(Таблица4[[#This Row],[Цена ВТБ]]-MIN(Таблица4[Цена ВТБ]))/(MAX(Таблица4[Цена ВТБ])-MIN(Таблица4[Цена ВТБ]))</f>
        <v>0.15278069254984261</v>
      </c>
      <c r="M91" s="11">
        <f>(Таблица4[[#This Row],[Цена ЛУКОЙЛ]]-MIN(Таблица4[Цена ЛУКОЙЛ]))/(MAX(Таблица4[Цена ЛУКОЙЛ])-MIN(Таблица4[Цена ЛУКОЙЛ]))</f>
        <v>0.71095686663361424</v>
      </c>
      <c r="N91" s="11">
        <f>(Таблица4[[#This Row],[Цена Сбербанк]]-MIN(Таблица4[Цена Сбербанк]))/(MAX(Таблица4[Цена Сбербанк])-MIN(Таблица4[Цена Сбербанк]))</f>
        <v>0.66827990247807578</v>
      </c>
    </row>
    <row r="92" spans="1:14" x14ac:dyDescent="0.25">
      <c r="A92" s="1">
        <v>43647</v>
      </c>
      <c r="B92" s="4">
        <v>4.2500000000000003E-2</v>
      </c>
      <c r="C92" s="5">
        <v>878966510000</v>
      </c>
      <c r="D92" s="4">
        <v>5226.5</v>
      </c>
      <c r="E92" s="3">
        <v>14212673</v>
      </c>
      <c r="F92" s="4">
        <v>233.49</v>
      </c>
      <c r="G92" s="7">
        <v>780046580</v>
      </c>
      <c r="H92">
        <f>(Таблица4[[#This Row],[Цена ВТБ]]-B91)/B91</f>
        <v>6.5697091273821576E-2</v>
      </c>
      <c r="I92">
        <f>(Таблица4[[#This Row],[Цена ЛУКОЙЛ]]-D91)/D91</f>
        <v>-1.4797360980207352E-2</v>
      </c>
      <c r="J92">
        <f>(Таблица4[[#This Row],[Цена Сбербанк]]-F91)/F91</f>
        <v>-2.121148606162231E-2</v>
      </c>
      <c r="K92" s="11">
        <f>LN(Таблица4[[#This Row],[Объём Сбербанк]])</f>
        <v>20.474864193813584</v>
      </c>
      <c r="L92" s="11">
        <f>(Таблица4[[#This Row],[Цена ВТБ]]-MIN(Таблица4[Цена ВТБ]))/(MAX(Таблица4[Цена ВТБ])-MIN(Таблица4[Цена ВТБ]))</f>
        <v>0.20776495278069265</v>
      </c>
      <c r="M92" s="11">
        <f>(Таблица4[[#This Row],[Цена ЛУКОЙЛ]]-MIN(Таблица4[Цена ЛУКОЙЛ]))/(MAX(Таблица4[Цена ЛУКОЙЛ])-MIN(Таблица4[Цена ЛУКОЙЛ]))</f>
        <v>0.69538919186911252</v>
      </c>
      <c r="N92" s="11">
        <f>(Таблица4[[#This Row],[Цена Сбербанк]]-MIN(Таблица4[Цена Сбербанк]))/(MAX(Таблица4[Цена Сбербанк])-MIN(Таблица4[Цена Сбербанк]))</f>
        <v>0.64986718096139151</v>
      </c>
    </row>
    <row r="93" spans="1:14" x14ac:dyDescent="0.25">
      <c r="A93" s="1">
        <v>43678</v>
      </c>
      <c r="B93" s="4">
        <v>3.8679999999999999E-2</v>
      </c>
      <c r="C93" s="5">
        <v>588826140000</v>
      </c>
      <c r="D93" s="4">
        <v>5379.5</v>
      </c>
      <c r="E93" s="3">
        <v>24556857</v>
      </c>
      <c r="F93" s="4">
        <v>224.2</v>
      </c>
      <c r="G93" s="7">
        <v>1024861980</v>
      </c>
      <c r="H93">
        <f>(Таблица4[[#This Row],[Цена ВТБ]]-B92)/B92</f>
        <v>-8.9882352941176552E-2</v>
      </c>
      <c r="I93">
        <f>(Таблица4[[#This Row],[Цена ЛУКОЙЛ]]-D92)/D92</f>
        <v>2.927389266239357E-2</v>
      </c>
      <c r="J93">
        <f>(Таблица4[[#This Row],[Цена Сбербанк]]-F92)/F92</f>
        <v>-3.9787571202192902E-2</v>
      </c>
      <c r="K93" s="11">
        <f>LN(Таблица4[[#This Row],[Объём Сбербанк]])</f>
        <v>20.74782378681163</v>
      </c>
      <c r="L93" s="11">
        <f>(Таблица4[[#This Row],[Цена ВТБ]]-MIN(Таблица4[Цена ВТБ]))/(MAX(Таблица4[Цена ВТБ])-MIN(Таблица4[Цена ВТБ]))</f>
        <v>0.1275970619097587</v>
      </c>
      <c r="M93" s="11">
        <f>(Таблица4[[#This Row],[Цена ЛУКОЙЛ]]-MIN(Таблица4[Цена ЛУКОЙЛ]))/(MAX(Таблица4[Цена ЛУКОЙЛ])-MIN(Таблица4[Цена ЛУКОЙЛ]))</f>
        <v>0.72573128408527521</v>
      </c>
      <c r="N93" s="11">
        <f>(Таблица4[[#This Row],[Цена Сбербанк]]-MIN(Таблица4[Цена Сбербанк]))/(MAX(Таблица4[Цена Сбербанк])-MIN(Таблица4[Цена Сбербанк]))</f>
        <v>0.61606200647720233</v>
      </c>
    </row>
    <row r="94" spans="1:14" x14ac:dyDescent="0.25">
      <c r="A94" s="1">
        <v>43709</v>
      </c>
      <c r="B94" s="4">
        <v>4.2595000000000001E-2</v>
      </c>
      <c r="C94" s="5">
        <v>810694080000</v>
      </c>
      <c r="D94" s="4">
        <v>5387.5</v>
      </c>
      <c r="E94" s="3">
        <v>16352957</v>
      </c>
      <c r="F94" s="4">
        <v>227.71</v>
      </c>
      <c r="G94" s="7">
        <v>796864790</v>
      </c>
      <c r="H94">
        <f>(Таблица4[[#This Row],[Цена ВТБ]]-B93)/B93</f>
        <v>0.10121509824198557</v>
      </c>
      <c r="I94">
        <f>(Таблица4[[#This Row],[Цена ЛУКОЙЛ]]-D93)/D93</f>
        <v>1.4871270564178827E-3</v>
      </c>
      <c r="J94">
        <f>(Таблица4[[#This Row],[Цена Сбербанк]]-F93)/F93</f>
        <v>1.5655664585191881E-2</v>
      </c>
      <c r="K94" s="11">
        <f>LN(Таблица4[[#This Row],[Объём Сбербанк]])</f>
        <v>20.496195573679962</v>
      </c>
      <c r="L94" s="11">
        <f>(Таблица4[[#This Row],[Цена ВТБ]]-MIN(Таблица4[Цена ВТБ]))/(MAX(Таблица4[Цена ВТБ])-MIN(Таблица4[Цена ВТБ]))</f>
        <v>0.20975865687303258</v>
      </c>
      <c r="M94" s="11">
        <f>(Таблица4[[#This Row],[Цена ЛУКОЙЛ]]-MIN(Таблица4[Цена ЛУКОЙЛ]))/(MAX(Таблица4[Цена ЛУКОЙЛ])-MIN(Таблица4[Цена ЛУКОЙЛ]))</f>
        <v>0.72731779871095692</v>
      </c>
      <c r="N94" s="11">
        <f>(Таблица4[[#This Row],[Цена Сбербанк]]-MIN(Таблица4[Цена Сбербанк]))/(MAX(Таблица4[Цена Сбербанк])-MIN(Таблица4[Цена Сбербанк]))</f>
        <v>0.6288344674502383</v>
      </c>
    </row>
    <row r="95" spans="1:14" x14ac:dyDescent="0.25">
      <c r="A95" s="1">
        <v>43739</v>
      </c>
      <c r="B95" s="4">
        <v>4.3090000000000003E-2</v>
      </c>
      <c r="C95" s="5">
        <v>561078690000</v>
      </c>
      <c r="D95" s="4">
        <v>5919.5</v>
      </c>
      <c r="E95" s="3">
        <v>27664840</v>
      </c>
      <c r="F95" s="4">
        <v>234.89</v>
      </c>
      <c r="G95" s="7">
        <v>894393040</v>
      </c>
      <c r="H95">
        <f>(Таблица4[[#This Row],[Цена ВТБ]]-B94)/B94</f>
        <v>1.1621082286653419E-2</v>
      </c>
      <c r="I95">
        <f>(Таблица4[[#This Row],[Цена ЛУКОЙЛ]]-D94)/D94</f>
        <v>9.8747099767981433E-2</v>
      </c>
      <c r="J95">
        <f>(Таблица4[[#This Row],[Цена Сбербанк]]-F94)/F94</f>
        <v>3.1531333713934295E-2</v>
      </c>
      <c r="K95" s="11">
        <f>LN(Таблица4[[#This Row],[Объём Сбербанк]])</f>
        <v>20.611655878581701</v>
      </c>
      <c r="L95" s="11">
        <f>(Таблица4[[#This Row],[Цена ВТБ]]-MIN(Таблица4[Цена ВТБ]))/(MAX(Таблица4[Цена ВТБ])-MIN(Таблица4[Цена ВТБ]))</f>
        <v>0.22014690451206725</v>
      </c>
      <c r="M95" s="11">
        <f>(Таблица4[[#This Row],[Цена ЛУКОЙЛ]]-MIN(Таблица4[Цена ЛУКОЙЛ]))/(MAX(Таблица4[Цена ЛУКОЙЛ])-MIN(Таблица4[Цена ЛУКОЙЛ]))</f>
        <v>0.83282102131879032</v>
      </c>
      <c r="N95" s="11">
        <f>(Таблица4[[#This Row],[Цена Сбербанк]]-MIN(Таблица4[Цена Сбербанк]))/(MAX(Таблица4[Цена Сбербанк])-MIN(Таблица4[Цена Сбербанк]))</f>
        <v>0.65496160983952545</v>
      </c>
    </row>
    <row r="96" spans="1:14" x14ac:dyDescent="0.25">
      <c r="A96" s="1">
        <v>43770</v>
      </c>
      <c r="B96" s="4">
        <v>4.5330000000000002E-2</v>
      </c>
      <c r="C96" s="5">
        <v>790972300000</v>
      </c>
      <c r="D96" s="4">
        <v>6137.5</v>
      </c>
      <c r="E96" s="3">
        <v>15892270</v>
      </c>
      <c r="F96" s="4">
        <v>233.98</v>
      </c>
      <c r="G96" s="7">
        <v>643074600</v>
      </c>
      <c r="H96">
        <f>(Таблица4[[#This Row],[Цена ВТБ]]-B95)/B95</f>
        <v>5.1984219076351791E-2</v>
      </c>
      <c r="I96">
        <f>(Таблица4[[#This Row],[Цена ЛУКОЙЛ]]-D95)/D95</f>
        <v>3.6827434749556548E-2</v>
      </c>
      <c r="J96">
        <f>(Таблица4[[#This Row],[Цена Сбербанк]]-F95)/F95</f>
        <v>-3.8741538592532532E-3</v>
      </c>
      <c r="K96" s="11">
        <f>LN(Таблица4[[#This Row],[Объём Сбербанк]])</f>
        <v>20.281771294134767</v>
      </c>
      <c r="L96" s="11">
        <f>(Таблица4[[#This Row],[Цена ВТБ]]-MIN(Таблица4[Цена ВТБ]))/(MAX(Таблица4[Цена ВТБ])-MIN(Таблица4[Цена ВТБ]))</f>
        <v>0.26715634837355728</v>
      </c>
      <c r="M96" s="11">
        <f>(Таблица4[[#This Row],[Цена ЛУКОЙЛ]]-MIN(Таблица4[Цена ЛУКОЙЛ]))/(MAX(Таблица4[Цена ЛУКОЙЛ])-MIN(Таблица4[Цена ЛУКОЙЛ]))</f>
        <v>0.87605354486861675</v>
      </c>
      <c r="N96" s="11">
        <f>(Таблица4[[#This Row],[Цена Сбербанк]]-MIN(Таблица4[Цена Сбербанк]))/(MAX(Таблица4[Цена Сбербанк])-MIN(Таблица4[Цена Сбербанк]))</f>
        <v>0.65165023106873832</v>
      </c>
    </row>
    <row r="97" spans="1:14" x14ac:dyDescent="0.25">
      <c r="A97" s="1">
        <v>43800</v>
      </c>
      <c r="B97" s="4">
        <v>4.5900000000000003E-2</v>
      </c>
      <c r="C97" s="5">
        <v>399669980000</v>
      </c>
      <c r="D97" s="4">
        <v>6169</v>
      </c>
      <c r="E97" s="3">
        <v>18438363</v>
      </c>
      <c r="F97" s="4">
        <v>254.75</v>
      </c>
      <c r="G97" s="7">
        <v>666344120</v>
      </c>
      <c r="H97">
        <f>(Таблица4[[#This Row],[Цена ВТБ]]-B96)/B96</f>
        <v>1.2574454003970902E-2</v>
      </c>
      <c r="I97">
        <f>(Таблица4[[#This Row],[Цена ЛУКОЙЛ]]-D96)/D96</f>
        <v>5.1323828920570268E-3</v>
      </c>
      <c r="J97">
        <f>(Таблица4[[#This Row],[Цена Сбербанк]]-F96)/F96</f>
        <v>8.8768270792375467E-2</v>
      </c>
      <c r="K97" s="11">
        <f>LN(Таблица4[[#This Row],[Объём Сбербанк]])</f>
        <v>20.317316791759584</v>
      </c>
      <c r="L97" s="11">
        <f>(Таблица4[[#This Row],[Цена ВТБ]]-MIN(Таблица4[Цена ВТБ]))/(MAX(Таблица4[Цена ВТБ])-MIN(Таблица4[Цена ВТБ]))</f>
        <v>0.27911857292759717</v>
      </c>
      <c r="M97" s="11">
        <f>(Таблица4[[#This Row],[Цена ЛУКОЙЛ]]-MIN(Таблица4[Цена ЛУКОЙЛ]))/(MAX(Таблица4[Цена ЛУКОЙЛ])-MIN(Таблица4[Цена ЛУКОЙЛ]))</f>
        <v>0.88230044620723846</v>
      </c>
      <c r="N97" s="11">
        <f>(Таблица4[[#This Row],[Цена Сбербанк]]-MIN(Таблица4[Цена Сбербанк]))/(MAX(Таблица4[Цена Сбербанк])-MIN(Таблица4[Цена Сбербанк]))</f>
        <v>0.72722972235362615</v>
      </c>
    </row>
    <row r="98" spans="1:14" x14ac:dyDescent="0.25">
      <c r="A98" s="1">
        <v>43831</v>
      </c>
      <c r="B98" s="4">
        <v>4.6399999999999997E-2</v>
      </c>
      <c r="C98" s="5">
        <v>799598550000</v>
      </c>
      <c r="D98" s="4">
        <v>6550.5</v>
      </c>
      <c r="E98" s="3">
        <v>18256281</v>
      </c>
      <c r="F98" s="4">
        <v>252.2</v>
      </c>
      <c r="G98" s="7">
        <v>747137520</v>
      </c>
      <c r="H98">
        <f>(Таблица4[[#This Row],[Цена ВТБ]]-B97)/B97</f>
        <v>1.0893246187363693E-2</v>
      </c>
      <c r="I98">
        <f>(Таблица4[[#This Row],[Цена ЛУКОЙЛ]]-D97)/D97</f>
        <v>6.1841465391473498E-2</v>
      </c>
      <c r="J98">
        <f>(Таблица4[[#This Row],[Цена Сбербанк]]-F97)/F97</f>
        <v>-1.0009813542688956E-2</v>
      </c>
      <c r="K98" s="11">
        <f>LN(Таблица4[[#This Row],[Объём Сбербанк]])</f>
        <v>20.431759822538975</v>
      </c>
      <c r="L98" s="11">
        <f>(Таблица4[[#This Row],[Цена ВТБ]]-MIN(Таблица4[Цена ВТБ]))/(MAX(Таблица4[Цена ВТБ])-MIN(Таблица4[Цена ВТБ]))</f>
        <v>0.28961175236096531</v>
      </c>
      <c r="M98" s="11">
        <f>(Таблица4[[#This Row],[Цена ЛУКОЙЛ]]-MIN(Таблица4[Цена ЛУКОЙЛ]))/(MAX(Таблица4[Цена ЛУКОЙЛ])-MIN(Таблица4[Цена ЛУКОЙЛ]))</f>
        <v>0.95795736241943485</v>
      </c>
      <c r="N98" s="11">
        <f>(Таблица4[[#This Row],[Цена Сбербанк]]-MIN(Таблица4[Цена Сбербанк]))/(MAX(Таблица4[Цена Сбербанк])-MIN(Таблица4[Цена Сбербанк]))</f>
        <v>0.71795058403988199</v>
      </c>
    </row>
    <row r="99" spans="1:14" x14ac:dyDescent="0.25">
      <c r="A99" s="1">
        <v>43862</v>
      </c>
      <c r="B99" s="4">
        <v>4.333E-2</v>
      </c>
      <c r="C99" s="5">
        <v>598942560000</v>
      </c>
      <c r="D99" s="4">
        <v>5699.5</v>
      </c>
      <c r="E99" s="3">
        <v>22280211</v>
      </c>
      <c r="F99" s="4">
        <v>233.36</v>
      </c>
      <c r="G99" s="7">
        <v>919822790</v>
      </c>
      <c r="H99">
        <f>(Таблица4[[#This Row],[Цена ВТБ]]-B98)/B98</f>
        <v>-6.6163793103448207E-2</v>
      </c>
      <c r="I99">
        <f>(Таблица4[[#This Row],[Цена ЛУКОЙЛ]]-D98)/D98</f>
        <v>-0.12991374704221051</v>
      </c>
      <c r="J99">
        <f>(Таблица4[[#This Row],[Цена Сбербанк]]-F98)/F98</f>
        <v>-7.4702616970658109E-2</v>
      </c>
      <c r="K99" s="11">
        <f>LN(Таблица4[[#This Row],[Объём Сбербанк]])</f>
        <v>20.63969158988861</v>
      </c>
      <c r="L99" s="11">
        <f>(Таблица4[[#This Row],[Цена ВТБ]]-MIN(Таблица4[Цена ВТБ]))/(MAX(Таблица4[Цена ВТБ])-MIN(Таблица4[Цена ВТБ]))</f>
        <v>0.22518363064008398</v>
      </c>
      <c r="M99" s="11">
        <f>(Таблица4[[#This Row],[Цена ЛУКОЙЛ]]-MIN(Таблица4[Цена ЛУКОЙЛ]))/(MAX(Таблица4[Цена ЛУКОЙЛ])-MIN(Таблица4[Цена ЛУКОЙЛ]))</f>
        <v>0.78919186911254335</v>
      </c>
      <c r="N99" s="11">
        <f>(Таблица4[[#This Row],[Цена Сбербанк]]-MIN(Таблица4[Цена Сбербанк]))/(MAX(Таблица4[Цена Сбербанк])-MIN(Таблица4[Цена Сбербанк]))</f>
        <v>0.64939412685127906</v>
      </c>
    </row>
    <row r="100" spans="1:14" x14ac:dyDescent="0.25">
      <c r="A100" s="1">
        <v>43891</v>
      </c>
      <c r="B100" s="4">
        <v>3.2599999999999997E-2</v>
      </c>
      <c r="C100" s="5">
        <v>1740129320000</v>
      </c>
      <c r="D100" s="4">
        <v>4715</v>
      </c>
      <c r="E100" s="3">
        <v>65239740</v>
      </c>
      <c r="F100" s="4">
        <v>187.21</v>
      </c>
      <c r="G100" s="7">
        <v>3001736660</v>
      </c>
      <c r="H100">
        <f>(Таблица4[[#This Row],[Цена ВТБ]]-B99)/B99</f>
        <v>-0.2476344334179553</v>
      </c>
      <c r="I100">
        <f>(Таблица4[[#This Row],[Цена ЛУКОЙЛ]]-D99)/D99</f>
        <v>-0.17273445039038512</v>
      </c>
      <c r="J100">
        <f>(Таблица4[[#This Row],[Цена Сбербанк]]-F99)/F99</f>
        <v>-0.19776311278711006</v>
      </c>
      <c r="K100" s="11">
        <f>LN(Таблица4[[#This Row],[Объём Сбербанк]])</f>
        <v>21.822456844790935</v>
      </c>
      <c r="L100" s="11">
        <f>(Таблица4[[#This Row],[Цена ВТБ]]-MIN(Таблица4[Цена ВТБ]))/(MAX(Таблица4[Цена ВТБ])-MIN(Таблица4[Цена ВТБ]))</f>
        <v>0</v>
      </c>
      <c r="M100" s="11">
        <f>(Таблица4[[#This Row],[Цена ЛУКОЙЛ]]-MIN(Таблица4[Цена ЛУКОЙЛ]))/(MAX(Таблица4[Цена ЛУКОЙЛ])-MIN(Таблица4[Цена ЛУКОЙЛ]))</f>
        <v>0.59395141298958853</v>
      </c>
      <c r="N100" s="11">
        <f>(Таблица4[[#This Row],[Цена Сбербанк]]-MIN(Таблица4[Цена Сбербанк]))/(MAX(Таблица4[Цена Сбербанк])-MIN(Таблица4[Цена Сбербанк]))</f>
        <v>0.48145991776136238</v>
      </c>
    </row>
    <row r="101" spans="1:14" x14ac:dyDescent="0.25">
      <c r="A101" s="1">
        <v>43922</v>
      </c>
      <c r="B101" s="4">
        <v>3.49E-2</v>
      </c>
      <c r="C101" s="5">
        <v>1423841900000</v>
      </c>
      <c r="D101" s="4">
        <v>4826.5</v>
      </c>
      <c r="E101" s="3">
        <v>52655983</v>
      </c>
      <c r="F101" s="4">
        <v>197.25</v>
      </c>
      <c r="G101" s="7">
        <v>1768222700</v>
      </c>
      <c r="H101">
        <f>(Таблица4[[#This Row],[Цена ВТБ]]-B100)/B100</f>
        <v>7.055214723926391E-2</v>
      </c>
      <c r="I101">
        <f>(Таблица4[[#This Row],[Цена ЛУКОЙЛ]]-D100)/D100</f>
        <v>2.3647932131495228E-2</v>
      </c>
      <c r="J101">
        <f>(Таблица4[[#This Row],[Цена Сбербанк]]-F100)/F100</f>
        <v>5.3629613802681435E-2</v>
      </c>
      <c r="K101" s="11">
        <f>LN(Таблица4[[#This Row],[Объём Сбербанк]])</f>
        <v>21.293240754767837</v>
      </c>
      <c r="L101" s="11">
        <f>(Таблица4[[#This Row],[Цена ВТБ]]-MIN(Таблица4[Цена ВТБ]))/(MAX(Таблица4[Цена ВТБ])-MIN(Таблица4[Цена ВТБ]))</f>
        <v>4.8268625393494295E-2</v>
      </c>
      <c r="M101" s="11">
        <f>(Таблица4[[#This Row],[Цена ЛУКОЙЛ]]-MIN(Таблица4[Цена ЛУКОЙЛ]))/(MAX(Таблица4[Цена ЛУКОЙЛ])-MIN(Таблица4[Цена ЛУКОЙЛ]))</f>
        <v>0.61606346058502726</v>
      </c>
      <c r="N101" s="11">
        <f>(Таблица4[[#This Row],[Цена Сбербанк]]-MIN(Таблица4[Цена Сбербанк]))/(MAX(Таблица4[Цена Сбербанк])-MIN(Таблица4[Цена Сбербанк]))</f>
        <v>0.5179942505731232</v>
      </c>
    </row>
    <row r="102" spans="1:14" x14ac:dyDescent="0.25">
      <c r="A102" s="1">
        <v>43952</v>
      </c>
      <c r="B102" s="4">
        <v>3.6310000000000002E-2</v>
      </c>
      <c r="C102" s="5">
        <v>553192080000</v>
      </c>
      <c r="D102" s="4">
        <v>5242.5</v>
      </c>
      <c r="E102" s="3">
        <v>32419739</v>
      </c>
      <c r="F102" s="4">
        <v>200.5</v>
      </c>
      <c r="G102" s="7">
        <v>1359045230</v>
      </c>
      <c r="H102">
        <f>(Таблица4[[#This Row],[Цена ВТБ]]-B101)/B101</f>
        <v>4.0401146131805198E-2</v>
      </c>
      <c r="I102">
        <f>(Таблица4[[#This Row],[Цена ЛУКОЙЛ]]-D101)/D101</f>
        <v>8.6190821506267487E-2</v>
      </c>
      <c r="J102">
        <f>(Таблица4[[#This Row],[Цена Сбербанк]]-F101)/F101</f>
        <v>1.6476552598225603E-2</v>
      </c>
      <c r="K102" s="11">
        <f>LN(Таблица4[[#This Row],[Объём Сбербанк]])</f>
        <v>21.030048253386461</v>
      </c>
      <c r="L102" s="11">
        <f>(Таблица4[[#This Row],[Цена ВТБ]]-MIN(Таблица4[Цена ВТБ]))/(MAX(Таблица4[Цена ВТБ])-MIN(Таблица4[Цена ВТБ]))</f>
        <v>7.7859391395592961E-2</v>
      </c>
      <c r="M102" s="11">
        <f>(Таблица4[[#This Row],[Цена ЛУКОЙЛ]]-MIN(Таблица4[Цена ЛУКОЙЛ]))/(MAX(Таблица4[Цена ЛУКОЙЛ])-MIN(Таблица4[Цена ЛУКОЙЛ]))</f>
        <v>0.69856222112047595</v>
      </c>
      <c r="N102" s="11">
        <f>(Таблица4[[#This Row],[Цена Сбербанк]]-MIN(Таблица4[Цена Сбербанк]))/(MAX(Таблица4[Цена Сбербанк])-MIN(Таблица4[Цена Сбербанк]))</f>
        <v>0.52982060332593428</v>
      </c>
    </row>
    <row r="103" spans="1:14" x14ac:dyDescent="0.25">
      <c r="A103" s="1">
        <v>43983</v>
      </c>
      <c r="B103" s="4">
        <v>3.5049999999999998E-2</v>
      </c>
      <c r="C103" s="5">
        <v>644559090000</v>
      </c>
      <c r="D103" s="4">
        <v>5313</v>
      </c>
      <c r="E103" s="3">
        <v>27316721</v>
      </c>
      <c r="F103" s="4">
        <v>203.22</v>
      </c>
      <c r="G103" s="7">
        <v>1522268370</v>
      </c>
      <c r="H103">
        <f>(Таблица4[[#This Row],[Цена ВТБ]]-B102)/B102</f>
        <v>-3.4701184246764091E-2</v>
      </c>
      <c r="I103">
        <f>(Таблица4[[#This Row],[Цена ЛУКОЙЛ]]-D102)/D102</f>
        <v>1.3447782546494993E-2</v>
      </c>
      <c r="J103">
        <f>(Таблица4[[#This Row],[Цена Сбербанк]]-F102)/F102</f>
        <v>1.356608478802992E-2</v>
      </c>
      <c r="K103" s="11">
        <f>LN(Таблица4[[#This Row],[Объём Сбербанк]])</f>
        <v>21.143467408043144</v>
      </c>
      <c r="L103" s="11">
        <f>(Таблица4[[#This Row],[Цена ВТБ]]-MIN(Таблица4[Цена ВТБ]))/(MAX(Таблица4[Цена ВТБ])-MIN(Таблица4[Цена ВТБ]))</f>
        <v>5.1416579223504733E-2</v>
      </c>
      <c r="M103" s="11">
        <f>(Таблица4[[#This Row],[Цена ЛУКОЙЛ]]-MIN(Таблица4[Цена ЛУКОЙЛ]))/(MAX(Таблица4[Цена ЛУКОЙЛ])-MIN(Таблица4[Цена ЛУКОЙЛ]))</f>
        <v>0.71254338125929595</v>
      </c>
      <c r="N103" s="11">
        <f>(Таблица4[[#This Row],[Цена Сбербанк]]-MIN(Таблица4[Цена Сбербанк]))/(MAX(Таблица4[Цена Сбербанк])-MIN(Таблица4[Цена Сбербанк]))</f>
        <v>0.53971835086059461</v>
      </c>
    </row>
    <row r="104" spans="1:14" x14ac:dyDescent="0.25">
      <c r="A104" s="1">
        <v>44013</v>
      </c>
      <c r="B104" s="4">
        <v>3.8754999999999998E-2</v>
      </c>
      <c r="C104" s="5">
        <v>873603110000</v>
      </c>
      <c r="D104" s="4">
        <v>5087.5</v>
      </c>
      <c r="E104" s="3">
        <v>26241524</v>
      </c>
      <c r="F104" s="4">
        <v>221.57</v>
      </c>
      <c r="G104" s="7">
        <v>1088082960</v>
      </c>
      <c r="H104">
        <f>(Таблица4[[#This Row],[Цена ВТБ]]-B103)/B103</f>
        <v>0.10570613409415122</v>
      </c>
      <c r="I104">
        <f>(Таблица4[[#This Row],[Цена ЛУКОЙЛ]]-D103)/D103</f>
        <v>-4.2443064182194616E-2</v>
      </c>
      <c r="J104">
        <f>(Таблица4[[#This Row],[Цена Сбербанк]]-F103)/F103</f>
        <v>9.0296230685956075E-2</v>
      </c>
      <c r="K104" s="11">
        <f>LN(Таблица4[[#This Row],[Объём Сбербанк]])</f>
        <v>20.807683232473277</v>
      </c>
      <c r="L104" s="11">
        <f>(Таблица4[[#This Row],[Цена ВТБ]]-MIN(Таблица4[Цена ВТБ]))/(MAX(Таблица4[Цена ВТБ])-MIN(Таблица4[Цена ВТБ]))</f>
        <v>0.12917103882476391</v>
      </c>
      <c r="M104" s="11">
        <f>(Таблица4[[#This Row],[Цена ЛУКОЙЛ]]-MIN(Таблица4[Цена ЛУКОЙЛ]))/(MAX(Таблица4[Цена ЛУКОЙЛ])-MIN(Таблица4[Цена ЛУКОЙЛ]))</f>
        <v>0.66782350024789294</v>
      </c>
      <c r="N104" s="11">
        <f>(Таблица4[[#This Row],[Цена Сбербанк]]-MIN(Таблица4[Цена Сбербанк]))/(MAX(Таблица4[Цена Сбербанк])-MIN(Таблица4[Цена Сбербанк]))</f>
        <v>0.60649175794185073</v>
      </c>
    </row>
    <row r="105" spans="1:14" x14ac:dyDescent="0.25">
      <c r="A105" s="1">
        <v>44044</v>
      </c>
      <c r="B105" s="4">
        <v>3.5374999999999997E-2</v>
      </c>
      <c r="C105" s="5">
        <v>995682450000</v>
      </c>
      <c r="D105" s="4">
        <v>4991</v>
      </c>
      <c r="E105" s="3">
        <v>19183225</v>
      </c>
      <c r="F105" s="4">
        <v>226.1</v>
      </c>
      <c r="G105" s="7">
        <v>1324478990</v>
      </c>
      <c r="H105">
        <f>(Таблица4[[#This Row],[Цена ВТБ]]-B104)/B104</f>
        <v>-8.7214552960908298E-2</v>
      </c>
      <c r="I105">
        <f>(Таблица4[[#This Row],[Цена ЛУКОЙЛ]]-D104)/D104</f>
        <v>-1.8968058968058969E-2</v>
      </c>
      <c r="J105">
        <f>(Таблица4[[#This Row],[Цена Сбербанк]]-F104)/F104</f>
        <v>2.0445006092882616E-2</v>
      </c>
      <c r="K105" s="11">
        <f>LN(Таблица4[[#This Row],[Объём Сбербанк]])</f>
        <v>21.004285003960931</v>
      </c>
      <c r="L105" s="11">
        <f>(Таблица4[[#This Row],[Цена ВТБ]]-MIN(Таблица4[Цена ВТБ]))/(MAX(Таблица4[Цена ВТБ])-MIN(Таблица4[Цена ВТБ]))</f>
        <v>5.8237145855194114E-2</v>
      </c>
      <c r="M105" s="11">
        <f>(Таблица4[[#This Row],[Цена ЛУКОЙЛ]]-MIN(Таблица4[Цена ЛУКОЙЛ]))/(MAX(Таблица4[Цена ЛУКОЙЛ])-MIN(Таблица4[Цена ЛУКОЙЛ]))</f>
        <v>0.64868616757560738</v>
      </c>
      <c r="N105" s="11">
        <f>(Таблица4[[#This Row],[Цена Сбербанк]]-MIN(Таблица4[Цена Сбербанк]))/(MAX(Таблица4[Цена Сбербанк])-MIN(Таблица4[Цена Сбербанк]))</f>
        <v>0.62297587424038425</v>
      </c>
    </row>
    <row r="106" spans="1:14" x14ac:dyDescent="0.25">
      <c r="A106" s="1">
        <v>44075</v>
      </c>
      <c r="B106" s="4">
        <v>3.4474999999999999E-2</v>
      </c>
      <c r="C106" s="5">
        <v>553064200000</v>
      </c>
      <c r="D106" s="4">
        <v>4470</v>
      </c>
      <c r="E106" s="3">
        <v>30057284</v>
      </c>
      <c r="F106" s="4">
        <v>229.14</v>
      </c>
      <c r="G106" s="7">
        <v>1402033750</v>
      </c>
      <c r="H106">
        <f>(Таблица4[[#This Row],[Цена ВТБ]]-B105)/B105</f>
        <v>-2.544169611307415E-2</v>
      </c>
      <c r="I106">
        <f>(Таблица4[[#This Row],[Цена ЛУКОЙЛ]]-D105)/D105</f>
        <v>-0.10438789821679022</v>
      </c>
      <c r="J106">
        <f>(Таблица4[[#This Row],[Цена Сбербанк]]-F105)/F105</f>
        <v>1.3445378151260469E-2</v>
      </c>
      <c r="K106" s="11">
        <f>LN(Таблица4[[#This Row],[Объём Сбербанк]])</f>
        <v>21.061189698022275</v>
      </c>
      <c r="L106" s="11">
        <f>(Таблица4[[#This Row],[Цена ВТБ]]-MIN(Таблица4[Цена ВТБ]))/(MAX(Таблица4[Цена ВТБ])-MIN(Таблица4[Цена ВТБ]))</f>
        <v>3.9349422875131199E-2</v>
      </c>
      <c r="M106" s="11">
        <f>(Таблица4[[#This Row],[Цена ЛУКОЙЛ]]-MIN(Таблица4[Цена ЛУКОЙЛ]))/(MAX(Таблица4[Цена ЛУКОЙЛ])-MIN(Таблица4[Цена ЛУКОЙЛ]))</f>
        <v>0.54536440257808627</v>
      </c>
      <c r="N106" s="11">
        <f>(Таблица4[[#This Row],[Цена Сбербанк]]-MIN(Таблица4[Цена Сбербанк]))/(MAX(Таблица4[Цена Сбербанк])-MIN(Таблица4[Цена Сбербанк]))</f>
        <v>0.63403806266147511</v>
      </c>
    </row>
    <row r="107" spans="1:14" x14ac:dyDescent="0.25">
      <c r="A107" s="1">
        <v>44105</v>
      </c>
      <c r="B107" s="4">
        <v>3.2665E-2</v>
      </c>
      <c r="C107" s="5">
        <v>683954130000</v>
      </c>
      <c r="D107" s="4">
        <v>4050</v>
      </c>
      <c r="E107" s="3">
        <v>24365247</v>
      </c>
      <c r="F107" s="4">
        <v>200.99</v>
      </c>
      <c r="G107" s="7">
        <v>1488757060</v>
      </c>
      <c r="H107">
        <f>(Таблица4[[#This Row],[Цена ВТБ]]-B106)/B106</f>
        <v>-5.2501812907904254E-2</v>
      </c>
      <c r="I107">
        <f>(Таблица4[[#This Row],[Цена ЛУКОЙЛ]]-D106)/D106</f>
        <v>-9.3959731543624164E-2</v>
      </c>
      <c r="J107">
        <f>(Таблица4[[#This Row],[Цена Сбербанк]]-F106)/F106</f>
        <v>-0.1228506589857728</v>
      </c>
      <c r="K107" s="11">
        <f>LN(Таблица4[[#This Row],[Объём Сбербанк]])</f>
        <v>21.121207420855956</v>
      </c>
      <c r="L107" s="11">
        <f>(Таблица4[[#This Row],[Цена ВТБ]]-MIN(Таблица4[Цена ВТБ]))/(MAX(Таблица4[Цена ВТБ])-MIN(Таблица4[Цена ВТБ]))</f>
        <v>1.3641133263379338E-3</v>
      </c>
      <c r="M107" s="11">
        <f>(Таблица4[[#This Row],[Цена ЛУКОЙЛ]]-MIN(Таблица4[Цена ЛУКОЙЛ]))/(MAX(Таблица4[Цена ЛУКОЙЛ])-MIN(Таблица4[Цена ЛУКОЙЛ]))</f>
        <v>0.46207238472979673</v>
      </c>
      <c r="N107" s="11">
        <f>(Таблица4[[#This Row],[Цена Сбербанк]]-MIN(Таблица4[Цена Сбербанк]))/(MAX(Таблица4[Цена Сбербанк])-MIN(Таблица4[Цена Сбербанк]))</f>
        <v>0.5316036534332812</v>
      </c>
    </row>
    <row r="108" spans="1:14" x14ac:dyDescent="0.25">
      <c r="A108" s="1">
        <v>44136</v>
      </c>
      <c r="B108" s="4">
        <v>3.721E-2</v>
      </c>
      <c r="C108" s="5">
        <v>1099772830000</v>
      </c>
      <c r="D108" s="4">
        <v>5063</v>
      </c>
      <c r="E108" s="3">
        <v>39855968</v>
      </c>
      <c r="F108" s="4">
        <v>249.63</v>
      </c>
      <c r="G108" s="7">
        <v>2310960320</v>
      </c>
      <c r="H108">
        <f>(Таблица4[[#This Row],[Цена ВТБ]]-B107)/B107</f>
        <v>0.13913975202816473</v>
      </c>
      <c r="I108">
        <f>(Таблица4[[#This Row],[Цена ЛУКОЙЛ]]-D107)/D107</f>
        <v>0.25012345679012343</v>
      </c>
      <c r="J108">
        <f>(Таблица4[[#This Row],[Цена Сбербанк]]-F107)/F107</f>
        <v>0.24200208965620174</v>
      </c>
      <c r="K108" s="11">
        <f>LN(Таблица4[[#This Row],[Объём Сбербанк]])</f>
        <v>21.560928998034996</v>
      </c>
      <c r="L108" s="11">
        <f>(Таблица4[[#This Row],[Цена ВТБ]]-MIN(Таблица4[Цена ВТБ]))/(MAX(Таблица4[Цена ВТБ])-MIN(Таблица4[Цена ВТБ]))</f>
        <v>9.6747114375655877E-2</v>
      </c>
      <c r="M108" s="11">
        <f>(Таблица4[[#This Row],[Цена ЛУКОЙЛ]]-MIN(Таблица4[Цена ЛУКОЙЛ]))/(MAX(Таблица4[Цена ЛУКОЙЛ])-MIN(Таблица4[Цена ЛУКОЙЛ]))</f>
        <v>0.66296479920674267</v>
      </c>
      <c r="N108" s="11">
        <f>(Таблица4[[#This Row],[Цена Сбербанк]]-MIN(Таблица4[Цена Сбербанк]))/(MAX(Таблица4[Цена Сбербанк])-MIN(Таблица4[Цена Сбербанк]))</f>
        <v>0.70859866817073613</v>
      </c>
    </row>
    <row r="109" spans="1:14" x14ac:dyDescent="0.25">
      <c r="A109" s="1">
        <v>44166</v>
      </c>
      <c r="B109" s="4">
        <v>3.7894999999999998E-2</v>
      </c>
      <c r="C109" s="5">
        <v>762319720000</v>
      </c>
      <c r="D109" s="4">
        <v>5169.5</v>
      </c>
      <c r="E109" s="3">
        <v>33056027</v>
      </c>
      <c r="F109" s="4">
        <v>271.64999999999998</v>
      </c>
      <c r="G109" s="7">
        <v>1660369550</v>
      </c>
      <c r="H109">
        <f>(Таблица4[[#This Row],[Цена ВТБ]]-B108)/B108</f>
        <v>1.8409029830690624E-2</v>
      </c>
      <c r="I109">
        <f>(Таблица4[[#This Row],[Цена ЛУКОЙЛ]]-D108)/D108</f>
        <v>2.1034959510171834E-2</v>
      </c>
      <c r="J109">
        <f>(Таблица4[[#This Row],[Цена Сбербанк]]-F108)/F108</f>
        <v>8.8210551616392185E-2</v>
      </c>
      <c r="K109" s="11">
        <f>LN(Таблица4[[#This Row],[Объём Сбербанк]])</f>
        <v>21.230306035020529</v>
      </c>
      <c r="L109" s="11">
        <f>(Таблица4[[#This Row],[Цена ВТБ]]-MIN(Таблица4[Цена ВТБ]))/(MAX(Таблица4[Цена ВТБ])-MIN(Таблица4[Цена ВТБ]))</f>
        <v>0.11112277019937042</v>
      </c>
      <c r="M109" s="11">
        <f>(Таблица4[[#This Row],[Цена ЛУКОЙЛ]]-MIN(Таблица4[Цена ЛУКОЙЛ]))/(MAX(Таблица4[Цена ЛУКОЙЛ])-MIN(Таблица4[Цена ЛУКОЙЛ]))</f>
        <v>0.68408527516113038</v>
      </c>
      <c r="N109" s="11">
        <f>(Таблица4[[#This Row],[Цена Сбербанк]]-MIN(Таблица4[Цена Сбербанк]))/(MAX(Таблица4[Цена Сбербанк])-MIN(Таблица4[Цена Сбербанк]))</f>
        <v>0.78872675666824343</v>
      </c>
    </row>
    <row r="110" spans="1:14" x14ac:dyDescent="0.25">
      <c r="A110" s="1">
        <v>44197</v>
      </c>
      <c r="B110" s="4">
        <v>3.6635000000000001E-2</v>
      </c>
      <c r="C110" s="5">
        <v>670762820000</v>
      </c>
      <c r="D110" s="4">
        <v>5377</v>
      </c>
      <c r="E110" s="3">
        <v>30658801</v>
      </c>
      <c r="F110" s="4">
        <v>258.11</v>
      </c>
      <c r="G110" s="7">
        <v>1471411670</v>
      </c>
      <c r="H110">
        <f>(Таблица4[[#This Row],[Цена ВТБ]]-B109)/B109</f>
        <v>-3.3249769098825634E-2</v>
      </c>
      <c r="I110">
        <f>(Таблица4[[#This Row],[Цена ЛУКОЙЛ]]-D109)/D109</f>
        <v>4.0139278460199247E-2</v>
      </c>
      <c r="J110">
        <f>(Таблица4[[#This Row],[Цена Сбербанк]]-F109)/F109</f>
        <v>-4.984354868396821E-2</v>
      </c>
      <c r="K110" s="11">
        <f>LN(Таблица4[[#This Row],[Объём Сбербанк]])</f>
        <v>21.109488096652953</v>
      </c>
      <c r="L110" s="11">
        <f>(Таблица4[[#This Row],[Цена ВТБ]]-MIN(Таблица4[Цена ВТБ]))/(MAX(Таблица4[Цена ВТБ])-MIN(Таблица4[Цена ВТБ]))</f>
        <v>8.4679958027282343E-2</v>
      </c>
      <c r="M110" s="11">
        <f>(Таблица4[[#This Row],[Цена ЛУКОЙЛ]]-MIN(Таблица4[Цена ЛУКОЙЛ]))/(MAX(Таблица4[Цена ЛУКОЙЛ])-MIN(Таблица4[Цена ЛУКОЙЛ]))</f>
        <v>0.72523549826474965</v>
      </c>
      <c r="N110" s="11">
        <f>(Таблица4[[#This Row],[Цена Сбербанк]]-MIN(Таблица4[Цена Сбербанк]))/(MAX(Таблица4[Цена Сбербанк])-MIN(Таблица4[Цена Сбербанк]))</f>
        <v>0.73945635166114776</v>
      </c>
    </row>
    <row r="111" spans="1:14" x14ac:dyDescent="0.25">
      <c r="A111" s="1">
        <v>44228</v>
      </c>
      <c r="B111" s="4">
        <v>3.7074999999999997E-2</v>
      </c>
      <c r="C111" s="5">
        <v>421214940000</v>
      </c>
      <c r="D111" s="4">
        <v>5575.5</v>
      </c>
      <c r="E111" s="3">
        <v>27569888</v>
      </c>
      <c r="F111" s="4">
        <v>270.17</v>
      </c>
      <c r="G111" s="7">
        <v>1291107150</v>
      </c>
      <c r="H111">
        <f>(Таблица4[[#This Row],[Цена ВТБ]]-B110)/B110</f>
        <v>1.2010372594513333E-2</v>
      </c>
      <c r="I111">
        <f>(Таблица4[[#This Row],[Цена ЛУКОЙЛ]]-D110)/D110</f>
        <v>3.6916496187465127E-2</v>
      </c>
      <c r="J111">
        <f>(Таблица4[[#This Row],[Цена Сбербанк]]-F110)/F110</f>
        <v>4.6724264848320492E-2</v>
      </c>
      <c r="K111" s="11">
        <f>LN(Таблица4[[#This Row],[Объём Сбербанк]])</f>
        <v>20.978765943043019</v>
      </c>
      <c r="L111" s="11">
        <f>(Таблица4[[#This Row],[Цена ВТБ]]-MIN(Таблица4[Цена ВТБ]))/(MAX(Таблица4[Цена ВТБ])-MIN(Таблица4[Цена ВТБ]))</f>
        <v>9.3913955928646362E-2</v>
      </c>
      <c r="M111" s="11">
        <f>(Таблица4[[#This Row],[Цена ЛУКОЙЛ]]-MIN(Таблица4[Цена ЛУКОЙЛ]))/(MAX(Таблица4[Цена ЛУКОЙЛ])-MIN(Таблица4[Цена ЛУКОЙЛ]))</f>
        <v>0.76460089241447693</v>
      </c>
      <c r="N111" s="11">
        <f>(Таблица4[[#This Row],[Цена Сбербанк]]-MIN(Таблица4[Цена Сбербанк]))/(MAX(Таблица4[Цена Сбербанк])-MIN(Таблица4[Цена Сбербанк]))</f>
        <v>0.78334121756850195</v>
      </c>
    </row>
    <row r="112" spans="1:14" x14ac:dyDescent="0.25">
      <c r="A112" s="1">
        <v>44256</v>
      </c>
      <c r="B112" s="4">
        <v>4.2715000000000003E-2</v>
      </c>
      <c r="C112" s="5">
        <v>681681080000</v>
      </c>
      <c r="D112" s="4">
        <v>6111.5</v>
      </c>
      <c r="E112" s="3">
        <v>34287997</v>
      </c>
      <c r="F112" s="4">
        <v>291.02</v>
      </c>
      <c r="G112" s="7">
        <v>1365301070</v>
      </c>
      <c r="H112">
        <f>(Таблица4[[#This Row],[Цена ВТБ]]-B111)/B111</f>
        <v>0.1521240728253542</v>
      </c>
      <c r="I112">
        <f>(Таблица4[[#This Row],[Цена ЛУКОЙЛ]]-D111)/D111</f>
        <v>9.6134875795892749E-2</v>
      </c>
      <c r="J112">
        <f>(Таблица4[[#This Row],[Цена Сбербанк]]-F111)/F111</f>
        <v>7.7173631417255667E-2</v>
      </c>
      <c r="K112" s="11">
        <f>LN(Таблица4[[#This Row],[Объём Сбербанк]])</f>
        <v>21.034640805365214</v>
      </c>
      <c r="L112" s="11">
        <f>(Таблица4[[#This Row],[Цена ВТБ]]-MIN(Таблица4[Цена ВТБ]))/(MAX(Таблица4[Цена ВТБ])-MIN(Таблица4[Цена ВТБ]))</f>
        <v>0.21227701993704104</v>
      </c>
      <c r="M112" s="11">
        <f>(Таблица4[[#This Row],[Цена ЛУКОЙЛ]]-MIN(Таблица4[Цена ЛУКОЙЛ]))/(MAX(Таблица4[Цена ЛУКОЙЛ])-MIN(Таблица4[Цена ЛУКОЙЛ]))</f>
        <v>0.87089737233515119</v>
      </c>
      <c r="N112" s="11">
        <f>(Таблица4[[#This Row],[Цена Сбербанк]]-MIN(Таблица4[Цена Сбербанк]))/(MAX(Таблица4[Цена Сбербанк])-MIN(Таблица4[Цена Сбербанк]))</f>
        <v>0.85921181907499722</v>
      </c>
    </row>
    <row r="113" spans="1:14" x14ac:dyDescent="0.25">
      <c r="A113" s="1">
        <v>44287</v>
      </c>
      <c r="B113" s="4">
        <v>5.16E-2</v>
      </c>
      <c r="C113" s="5">
        <v>1582996530000</v>
      </c>
      <c r="D113" s="4">
        <v>5805</v>
      </c>
      <c r="E113" s="3">
        <v>21989706</v>
      </c>
      <c r="F113" s="4">
        <v>297.73</v>
      </c>
      <c r="G113" s="7">
        <v>1207909680</v>
      </c>
      <c r="H113">
        <f>(Таблица4[[#This Row],[Цена ВТБ]]-B112)/B112</f>
        <v>0.20800655507432977</v>
      </c>
      <c r="I113">
        <f>(Таблица4[[#This Row],[Цена ЛУКОЙЛ]]-D112)/D112</f>
        <v>-5.0151354004745151E-2</v>
      </c>
      <c r="J113">
        <f>(Таблица4[[#This Row],[Цена Сбербанк]]-F112)/F112</f>
        <v>2.3056834581815809E-2</v>
      </c>
      <c r="K113" s="11">
        <f>LN(Таблица4[[#This Row],[Объём Сбербанк]])</f>
        <v>20.912157165451831</v>
      </c>
      <c r="L113" s="11">
        <f>(Таблица4[[#This Row],[Цена ВТБ]]-MIN(Таблица4[Цена ВТБ]))/(MAX(Таблица4[Цена ВТБ])-MIN(Таблица4[Цена ВТБ]))</f>
        <v>0.39874081846799581</v>
      </c>
      <c r="M113" s="11">
        <f>(Таблица4[[#This Row],[Цена ЛУКОЙЛ]]-MIN(Таблица4[Цена ЛУКОЙЛ]))/(MAX(Таблица4[Цена ЛУКОЙЛ])-MIN(Таблица4[Цена ЛУКОЙЛ]))</f>
        <v>0.8101140307387209</v>
      </c>
      <c r="N113" s="11">
        <f>(Таблица4[[#This Row],[Цена Сбербанк]]-MIN(Таблица4[Цена Сбербанк]))/(MAX(Таблица4[Цена Сбербанк])-MIN(Таблица4[Цена Сбербанк]))</f>
        <v>0.88362868891233948</v>
      </c>
    </row>
    <row r="114" spans="1:14" x14ac:dyDescent="0.25">
      <c r="A114" s="1">
        <v>44317</v>
      </c>
      <c r="B114" s="4">
        <v>4.8750000000000002E-2</v>
      </c>
      <c r="C114" s="5">
        <v>2137070670000</v>
      </c>
      <c r="D114" s="4">
        <v>5993</v>
      </c>
      <c r="E114" s="3">
        <v>23163378</v>
      </c>
      <c r="F114" s="4">
        <v>310.79000000000002</v>
      </c>
      <c r="G114" s="7">
        <v>980301170</v>
      </c>
      <c r="H114">
        <f>(Таблица4[[#This Row],[Цена ВТБ]]-B113)/B113</f>
        <v>-5.523255813953485E-2</v>
      </c>
      <c r="I114">
        <f>(Таблица4[[#This Row],[Цена ЛУКОЙЛ]]-D113)/D113</f>
        <v>3.2385874246339361E-2</v>
      </c>
      <c r="J114">
        <f>(Таблица4[[#This Row],[Цена Сбербанк]]-F113)/F113</f>
        <v>4.3865247035905018E-2</v>
      </c>
      <c r="K114" s="11">
        <f>LN(Таблица4[[#This Row],[Объём Сбербанк]])</f>
        <v>20.703370398743431</v>
      </c>
      <c r="L114" s="11">
        <f>(Таблица4[[#This Row],[Цена ВТБ]]-MIN(Таблица4[Цена ВТБ]))/(MAX(Таблица4[Цена ВТБ])-MIN(Таблица4[Цена ВТБ]))</f>
        <v>0.33892969569779652</v>
      </c>
      <c r="M114" s="11">
        <f>(Таблица4[[#This Row],[Цена ЛУКОЙЛ]]-MIN(Таблица4[Цена ЛУКОЙЛ]))/(MAX(Таблица4[Цена ЛУКОЙЛ])-MIN(Таблица4[Цена ЛУКОЙЛ]))</f>
        <v>0.84739712444224091</v>
      </c>
      <c r="N114" s="11">
        <f>(Таблица4[[#This Row],[Цена Сбербанк]]-MIN(Таблица4[Цена Сбербанк]))/(MAX(Таблица4[Цена Сбербанк])-MIN(Таблица4[Цена Сбербанк]))</f>
        <v>0.9311524325897893</v>
      </c>
    </row>
    <row r="115" spans="1:14" x14ac:dyDescent="0.25">
      <c r="A115" s="1">
        <v>44348</v>
      </c>
      <c r="B115" s="4">
        <v>4.8474999999999997E-2</v>
      </c>
      <c r="C115" s="5">
        <v>1265390080000</v>
      </c>
      <c r="D115" s="4">
        <v>6762.5</v>
      </c>
      <c r="E115" s="3">
        <v>27262536</v>
      </c>
      <c r="F115" s="4">
        <v>306.45</v>
      </c>
      <c r="G115" s="7">
        <v>699844320</v>
      </c>
      <c r="H115">
        <f>(Таблица4[[#This Row],[Цена ВТБ]]-B114)/B114</f>
        <v>-5.6410256410257317E-3</v>
      </c>
      <c r="I115">
        <f>(Таблица4[[#This Row],[Цена ЛУКОЙЛ]]-D114)/D114</f>
        <v>0.12839979976639412</v>
      </c>
      <c r="J115">
        <f>(Таблица4[[#This Row],[Цена Сбербанк]]-F114)/F114</f>
        <v>-1.3964413269410314E-2</v>
      </c>
      <c r="K115" s="11">
        <f>LN(Таблица4[[#This Row],[Объём Сбербанк]])</f>
        <v>20.36636846827313</v>
      </c>
      <c r="L115" s="11">
        <f>(Таблица4[[#This Row],[Цена ВТБ]]-MIN(Таблица4[Цена ВТБ]))/(MAX(Таблица4[Цена ВТБ])-MIN(Таблица4[Цена ВТБ]))</f>
        <v>0.33315844700944386</v>
      </c>
      <c r="M115" s="11">
        <f>(Таблица4[[#This Row],[Цена ЛУКОЙЛ]]-MIN(Таблица4[Цена ЛУКОЙЛ]))/(MAX(Таблица4[Цена ЛУКОЙЛ])-MIN(Таблица4[Цена ЛУКОЙЛ]))</f>
        <v>1</v>
      </c>
      <c r="N115" s="11">
        <f>(Таблица4[[#This Row],[Цена Сбербанк]]-MIN(Таблица4[Цена Сбербанк]))/(MAX(Таблица4[Цена Сбербанк])-MIN(Таблица4[Цена Сбербанк]))</f>
        <v>0.91535970306757386</v>
      </c>
    </row>
    <row r="116" spans="1:14" x14ac:dyDescent="0.25">
      <c r="A116" s="1">
        <v>44378</v>
      </c>
      <c r="B116" s="4">
        <v>4.8460000000000003E-2</v>
      </c>
      <c r="C116" s="5">
        <v>955623030000</v>
      </c>
      <c r="D116" s="4">
        <v>6299</v>
      </c>
      <c r="E116" s="3">
        <v>19598118</v>
      </c>
      <c r="F116" s="4">
        <v>305.58999999999997</v>
      </c>
      <c r="G116" s="7">
        <v>605448260</v>
      </c>
      <c r="H116">
        <f>(Таблица4[[#This Row],[Цена ВТБ]]-B115)/B115</f>
        <v>-3.0943785456408841E-4</v>
      </c>
      <c r="I116">
        <f>(Таблица4[[#This Row],[Цена ЛУКОЙЛ]]-D115)/D115</f>
        <v>-6.8539741219963035E-2</v>
      </c>
      <c r="J116">
        <f>(Таблица4[[#This Row],[Цена Сбербанк]]-F115)/F115</f>
        <v>-2.8063305596345688E-3</v>
      </c>
      <c r="K116" s="11">
        <f>LN(Таблица4[[#This Row],[Объём Сбербанк]])</f>
        <v>20.221479667265069</v>
      </c>
      <c r="L116" s="11">
        <f>(Таблица4[[#This Row],[Цена ВТБ]]-MIN(Таблица4[Цена ВТБ]))/(MAX(Таблица4[Цена ВТБ])-MIN(Таблица4[Цена ВТБ]))</f>
        <v>0.33284365162644292</v>
      </c>
      <c r="M116" s="11">
        <f>(Таблица4[[#This Row],[Цена ЛУКОЙЛ]]-MIN(Таблица4[Цена ЛУКОЙЛ]))/(MAX(Таблица4[Цена ЛУКОЙЛ])-MIN(Таблица4[Цена ЛУКОЙЛ]))</f>
        <v>0.90808130887456617</v>
      </c>
      <c r="N116" s="11">
        <f>(Таблица4[[#This Row],[Цена Сбербанк]]-MIN(Таблица4[Цена Сбербанк]))/(MAX(Таблица4[Цена Сбербанк])-MIN(Таблица4[Цена Сбербанк]))</f>
        <v>0.91223026818529152</v>
      </c>
    </row>
    <row r="117" spans="1:14" x14ac:dyDescent="0.25">
      <c r="A117" s="1">
        <v>44409</v>
      </c>
      <c r="B117" s="4">
        <v>5.2690000000000001E-2</v>
      </c>
      <c r="C117" s="5">
        <v>979539530000</v>
      </c>
      <c r="D117" s="4">
        <v>6283.5</v>
      </c>
      <c r="E117" s="3">
        <v>17921579</v>
      </c>
      <c r="F117" s="4">
        <v>327.94</v>
      </c>
      <c r="G117" s="7">
        <v>753896990</v>
      </c>
      <c r="H117">
        <f>(Таблица4[[#This Row],[Цена ВТБ]]-B116)/B116</f>
        <v>8.7288485348741174E-2</v>
      </c>
      <c r="I117">
        <f>(Таблица4[[#This Row],[Цена ЛУКОЙЛ]]-D116)/D116</f>
        <v>-2.4607080488966504E-3</v>
      </c>
      <c r="J117">
        <f>(Таблица4[[#This Row],[Цена Сбербанк]]-F116)/F116</f>
        <v>7.3137209987237883E-2</v>
      </c>
      <c r="K117" s="11">
        <f>LN(Таблица4[[#This Row],[Объём Сбербанк]])</f>
        <v>20.440766298602</v>
      </c>
      <c r="L117" s="11">
        <f>(Таблица4[[#This Row],[Цена ВТБ]]-MIN(Таблица4[Цена ВТБ]))/(MAX(Таблица4[Цена ВТБ])-MIN(Таблица4[Цена ВТБ]))</f>
        <v>0.42161594963273874</v>
      </c>
      <c r="M117" s="11">
        <f>(Таблица4[[#This Row],[Цена ЛУКОЙЛ]]-MIN(Таблица4[Цена ЛУКОЙЛ]))/(MAX(Таблица4[Цена ЛУКОЙЛ])-MIN(Таблица4[Цена ЛУКОЙЛ]))</f>
        <v>0.90500743678730788</v>
      </c>
      <c r="N117" s="11">
        <f>(Таблица4[[#This Row],[Цена Сбербанк]]-MIN(Таблица4[Цена Сбербанк]))/(MAX(Таблица4[Цена Сбербанк])-MIN(Таблица4[Цена Сбербанк]))</f>
        <v>0.99355918634693063</v>
      </c>
    </row>
    <row r="118" spans="1:14" x14ac:dyDescent="0.25">
      <c r="A118" s="10">
        <v>44440</v>
      </c>
      <c r="B118" s="4">
        <v>5.2400000000000002E-2</v>
      </c>
      <c r="C118" s="5">
        <v>119832080000</v>
      </c>
      <c r="D118" s="4">
        <v>6330</v>
      </c>
      <c r="E118" s="7">
        <v>2890433</v>
      </c>
      <c r="F118" s="4">
        <v>329.71</v>
      </c>
      <c r="G118" s="7">
        <v>91930790</v>
      </c>
      <c r="H118">
        <f>(Таблица4[[#This Row],[Цена ВТБ]]-B117)/B117</f>
        <v>-5.503890681343682E-3</v>
      </c>
      <c r="I118">
        <f>(Таблица4[[#This Row],[Цена ЛУКОЙЛ]]-D117)/D117</f>
        <v>7.4003342086416809E-3</v>
      </c>
      <c r="J118">
        <f>(Таблица4[[#This Row],[Цена Сбербанк]]-F117)/F117</f>
        <v>5.3973287796547599E-3</v>
      </c>
      <c r="K118" s="11">
        <f>LN(Таблица4[[#This Row],[Объём Сбербанк]])</f>
        <v>18.336546569298065</v>
      </c>
      <c r="L118" s="11">
        <f>(Таблица4[[#This Row],[Цена ВТБ]]-MIN(Таблица4[Цена ВТБ]))/(MAX(Таблица4[Цена ВТБ])-MIN(Таблица4[Цена ВТБ]))</f>
        <v>0.41552990556138514</v>
      </c>
      <c r="M118" s="11">
        <f>(Таблица4[[#This Row],[Цена ЛУКОЙЛ]]-MIN(Таблица4[Цена ЛУКОЙЛ]))/(MAX(Таблица4[Цена ЛУКОЙЛ])-MIN(Таблица4[Цена ЛУКОЙЛ]))</f>
        <v>0.91422905304908275</v>
      </c>
      <c r="N118" s="11">
        <f>(Таблица4[[#This Row],[Цена Сбербанк]]-MIN(Таблица4[Цена Сбербанк]))/(MAX(Таблица4[Цена Сбербанк])-MIN(Таблица4[Цена Сбербанк]))</f>
        <v>1</v>
      </c>
    </row>
    <row r="119" spans="1:14" x14ac:dyDescent="0.25">
      <c r="A119" s="1"/>
    </row>
    <row r="120" spans="1:14" x14ac:dyDescent="0.25">
      <c r="A120" s="1"/>
    </row>
    <row r="121" spans="1:14" x14ac:dyDescent="0.25">
      <c r="A121" s="1"/>
    </row>
    <row r="122" spans="1:14" x14ac:dyDescent="0.25">
      <c r="A122" s="1"/>
    </row>
    <row r="123" spans="1:14" x14ac:dyDescent="0.25">
      <c r="A123" s="1"/>
    </row>
    <row r="124" spans="1:14" x14ac:dyDescent="0.25">
      <c r="A124" s="1"/>
    </row>
    <row r="125" spans="1:14" x14ac:dyDescent="0.25">
      <c r="A125" s="1"/>
    </row>
    <row r="126" spans="1:14" x14ac:dyDescent="0.25">
      <c r="A126" s="1"/>
    </row>
    <row r="127" spans="1:14" x14ac:dyDescent="0.25">
      <c r="A127" s="1"/>
    </row>
    <row r="128" spans="1:14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1:I1048576">
    <cfRule type="iconSet" priority="1">
      <iconSet iconSet="5Arrows">
        <cfvo type="percent" val="0"/>
        <cfvo type="num" val="-0.1"/>
        <cfvo type="num" val="-0.05"/>
        <cfvo type="num" val="0.05"/>
        <cfvo type="num" val="0.1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Умная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2021-09-06T08:30:24Z</dcterms:created>
  <dcterms:modified xsi:type="dcterms:W3CDTF">2021-09-08T18:07:29Z</dcterms:modified>
</cp:coreProperties>
</file>