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2A7865D-BF80-4782-A11F-26462A67F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solver_adj" localSheetId="0" hidden="1">'1'!$C$28:$K$32</definedName>
    <definedName name="solver_adj" localSheetId="1" hidden="1">'2'!$F$15:$F$28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'1'!$C$25:$K$25</definedName>
    <definedName name="solver_lhs1" localSheetId="1" hidden="1">'2'!$F$15:$F$28</definedName>
    <definedName name="solver_lhs2" localSheetId="0" hidden="1">'1'!$C$28:$K$32</definedName>
    <definedName name="solver_lhs2" localSheetId="1" hidden="1">'2'!$F$15:$F$28</definedName>
    <definedName name="solver_lhs3" localSheetId="0" hidden="1">'1'!$L$16:$L$24</definedName>
    <definedName name="solver_lhs3" localSheetId="1" hidden="1">'2'!$F$30</definedName>
    <definedName name="solver_lhs4" localSheetId="0" hidden="1">'1'!$N$28:$U$31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'1'!$O$35</definedName>
    <definedName name="solver_opt" localSheetId="1" hidden="1">'2'!$H$29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5</definedName>
    <definedName name="solver_rel2" localSheetId="1" hidden="1">3</definedName>
    <definedName name="solver_rel3" localSheetId="0" hidden="1">3</definedName>
    <definedName name="solver_rel3" localSheetId="1" hidden="1">2</definedName>
    <definedName name="solver_rel4" localSheetId="0" hidden="1">1</definedName>
    <definedName name="solver_rhs1" localSheetId="0" hidden="1">1</definedName>
    <definedName name="solver_rhs1" localSheetId="1" hidden="1">'2'!$K$10</definedName>
    <definedName name="solver_rhs2" localSheetId="0" hidden="1">"бинарное"</definedName>
    <definedName name="solver_rhs2" localSheetId="1" hidden="1">'2'!$K$9</definedName>
    <definedName name="solver_rhs3" localSheetId="0" hidden="1">1</definedName>
    <definedName name="solver_rhs3" localSheetId="1" hidden="1">0</definedName>
    <definedName name="solver_rhs4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5" l="1"/>
  <c r="H29" i="2"/>
  <c r="O7" i="5"/>
  <c r="O6" i="5"/>
  <c r="R95" i="5" s="1"/>
  <c r="O5" i="5"/>
  <c r="Q262" i="5" s="1"/>
  <c r="O4" i="5"/>
  <c r="O3" i="5"/>
  <c r="O2" i="5"/>
  <c r="H3" i="5"/>
  <c r="J267" i="5"/>
  <c r="I267" i="5"/>
  <c r="H267" i="5"/>
  <c r="J266" i="5"/>
  <c r="I266" i="5"/>
  <c r="H266" i="5"/>
  <c r="J265" i="5"/>
  <c r="I265" i="5"/>
  <c r="H265" i="5"/>
  <c r="J264" i="5"/>
  <c r="I264" i="5"/>
  <c r="H264" i="5"/>
  <c r="J263" i="5"/>
  <c r="I263" i="5"/>
  <c r="H263" i="5"/>
  <c r="J262" i="5"/>
  <c r="I262" i="5"/>
  <c r="H262" i="5"/>
  <c r="J261" i="5"/>
  <c r="I261" i="5"/>
  <c r="H261" i="5"/>
  <c r="J260" i="5"/>
  <c r="I260" i="5"/>
  <c r="H260" i="5"/>
  <c r="J259" i="5"/>
  <c r="I259" i="5"/>
  <c r="H259" i="5"/>
  <c r="J258" i="5"/>
  <c r="I258" i="5"/>
  <c r="H258" i="5"/>
  <c r="J257" i="5"/>
  <c r="I257" i="5"/>
  <c r="H257" i="5"/>
  <c r="J256" i="5"/>
  <c r="I256" i="5"/>
  <c r="H256" i="5"/>
  <c r="J255" i="5"/>
  <c r="I255" i="5"/>
  <c r="H255" i="5"/>
  <c r="J254" i="5"/>
  <c r="I254" i="5"/>
  <c r="H254" i="5"/>
  <c r="J253" i="5"/>
  <c r="I253" i="5"/>
  <c r="H253" i="5"/>
  <c r="J252" i="5"/>
  <c r="I252" i="5"/>
  <c r="H252" i="5"/>
  <c r="J251" i="5"/>
  <c r="I251" i="5"/>
  <c r="H251" i="5"/>
  <c r="J250" i="5"/>
  <c r="I250" i="5"/>
  <c r="H250" i="5"/>
  <c r="J249" i="5"/>
  <c r="I249" i="5"/>
  <c r="H249" i="5"/>
  <c r="J248" i="5"/>
  <c r="I248" i="5"/>
  <c r="H248" i="5"/>
  <c r="J247" i="5"/>
  <c r="I247" i="5"/>
  <c r="H247" i="5"/>
  <c r="J246" i="5"/>
  <c r="I246" i="5"/>
  <c r="H246" i="5"/>
  <c r="J245" i="5"/>
  <c r="I245" i="5"/>
  <c r="H245" i="5"/>
  <c r="J244" i="5"/>
  <c r="I244" i="5"/>
  <c r="H244" i="5"/>
  <c r="J243" i="5"/>
  <c r="I243" i="5"/>
  <c r="H243" i="5"/>
  <c r="J242" i="5"/>
  <c r="I242" i="5"/>
  <c r="H242" i="5"/>
  <c r="J241" i="5"/>
  <c r="I241" i="5"/>
  <c r="H241" i="5"/>
  <c r="J240" i="5"/>
  <c r="I240" i="5"/>
  <c r="H240" i="5"/>
  <c r="J239" i="5"/>
  <c r="I239" i="5"/>
  <c r="H239" i="5"/>
  <c r="J238" i="5"/>
  <c r="I238" i="5"/>
  <c r="H238" i="5"/>
  <c r="J237" i="5"/>
  <c r="I237" i="5"/>
  <c r="H237" i="5"/>
  <c r="J236" i="5"/>
  <c r="I236" i="5"/>
  <c r="H236" i="5"/>
  <c r="J235" i="5"/>
  <c r="I235" i="5"/>
  <c r="H235" i="5"/>
  <c r="J234" i="5"/>
  <c r="I234" i="5"/>
  <c r="H234" i="5"/>
  <c r="J233" i="5"/>
  <c r="I233" i="5"/>
  <c r="H233" i="5"/>
  <c r="J232" i="5"/>
  <c r="I232" i="5"/>
  <c r="H232" i="5"/>
  <c r="J231" i="5"/>
  <c r="I231" i="5"/>
  <c r="H231" i="5"/>
  <c r="J230" i="5"/>
  <c r="I230" i="5"/>
  <c r="H230" i="5"/>
  <c r="J229" i="5"/>
  <c r="I229" i="5"/>
  <c r="H229" i="5"/>
  <c r="J228" i="5"/>
  <c r="I228" i="5"/>
  <c r="H228" i="5"/>
  <c r="J227" i="5"/>
  <c r="I227" i="5"/>
  <c r="H227" i="5"/>
  <c r="J226" i="5"/>
  <c r="I226" i="5"/>
  <c r="H226" i="5"/>
  <c r="J225" i="5"/>
  <c r="I225" i="5"/>
  <c r="H225" i="5"/>
  <c r="J224" i="5"/>
  <c r="I224" i="5"/>
  <c r="H224" i="5"/>
  <c r="J223" i="5"/>
  <c r="I223" i="5"/>
  <c r="H223" i="5"/>
  <c r="J222" i="5"/>
  <c r="I222" i="5"/>
  <c r="H222" i="5"/>
  <c r="J221" i="5"/>
  <c r="I221" i="5"/>
  <c r="H221" i="5"/>
  <c r="J220" i="5"/>
  <c r="I220" i="5"/>
  <c r="H220" i="5"/>
  <c r="J219" i="5"/>
  <c r="I219" i="5"/>
  <c r="H219" i="5"/>
  <c r="J218" i="5"/>
  <c r="I218" i="5"/>
  <c r="H218" i="5"/>
  <c r="J217" i="5"/>
  <c r="I217" i="5"/>
  <c r="H217" i="5"/>
  <c r="J216" i="5"/>
  <c r="I216" i="5"/>
  <c r="H216" i="5"/>
  <c r="J215" i="5"/>
  <c r="I215" i="5"/>
  <c r="H215" i="5"/>
  <c r="J214" i="5"/>
  <c r="I214" i="5"/>
  <c r="H214" i="5"/>
  <c r="J213" i="5"/>
  <c r="I213" i="5"/>
  <c r="H213" i="5"/>
  <c r="J212" i="5"/>
  <c r="I212" i="5"/>
  <c r="H212" i="5"/>
  <c r="J211" i="5"/>
  <c r="I211" i="5"/>
  <c r="H211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6" i="5"/>
  <c r="I206" i="5"/>
  <c r="H206" i="5"/>
  <c r="J205" i="5"/>
  <c r="I205" i="5"/>
  <c r="H205" i="5"/>
  <c r="J204" i="5"/>
  <c r="I204" i="5"/>
  <c r="H204" i="5"/>
  <c r="J203" i="5"/>
  <c r="I203" i="5"/>
  <c r="H203" i="5"/>
  <c r="J202" i="5"/>
  <c r="I202" i="5"/>
  <c r="H202" i="5"/>
  <c r="J201" i="5"/>
  <c r="I201" i="5"/>
  <c r="H201" i="5"/>
  <c r="J200" i="5"/>
  <c r="I200" i="5"/>
  <c r="H200" i="5"/>
  <c r="J199" i="5"/>
  <c r="I199" i="5"/>
  <c r="H199" i="5"/>
  <c r="J198" i="5"/>
  <c r="I198" i="5"/>
  <c r="H198" i="5"/>
  <c r="J197" i="5"/>
  <c r="I197" i="5"/>
  <c r="H197" i="5"/>
  <c r="J196" i="5"/>
  <c r="I196" i="5"/>
  <c r="H196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I190" i="5"/>
  <c r="H190" i="5"/>
  <c r="J189" i="5"/>
  <c r="I189" i="5"/>
  <c r="H189" i="5"/>
  <c r="J188" i="5"/>
  <c r="I188" i="5"/>
  <c r="H188" i="5"/>
  <c r="J187" i="5"/>
  <c r="I187" i="5"/>
  <c r="H187" i="5"/>
  <c r="J186" i="5"/>
  <c r="I186" i="5"/>
  <c r="H186" i="5"/>
  <c r="J185" i="5"/>
  <c r="I185" i="5"/>
  <c r="H185" i="5"/>
  <c r="J184" i="5"/>
  <c r="I184" i="5"/>
  <c r="H184" i="5"/>
  <c r="J183" i="5"/>
  <c r="I183" i="5"/>
  <c r="H183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J176" i="5"/>
  <c r="I176" i="5"/>
  <c r="H176" i="5"/>
  <c r="J175" i="5"/>
  <c r="I175" i="5"/>
  <c r="H175" i="5"/>
  <c r="J174" i="5"/>
  <c r="I174" i="5"/>
  <c r="H174" i="5"/>
  <c r="J173" i="5"/>
  <c r="I173" i="5"/>
  <c r="H173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166" i="5"/>
  <c r="I166" i="5"/>
  <c r="H166" i="5"/>
  <c r="J165" i="5"/>
  <c r="I165" i="5"/>
  <c r="H165" i="5"/>
  <c r="J164" i="5"/>
  <c r="I164" i="5"/>
  <c r="H164" i="5"/>
  <c r="J163" i="5"/>
  <c r="I163" i="5"/>
  <c r="H163" i="5"/>
  <c r="J162" i="5"/>
  <c r="I162" i="5"/>
  <c r="H162" i="5"/>
  <c r="J161" i="5"/>
  <c r="I161" i="5"/>
  <c r="H161" i="5"/>
  <c r="J160" i="5"/>
  <c r="I160" i="5"/>
  <c r="H160" i="5"/>
  <c r="J159" i="5"/>
  <c r="I159" i="5"/>
  <c r="H159" i="5"/>
  <c r="J158" i="5"/>
  <c r="I158" i="5"/>
  <c r="H158" i="5"/>
  <c r="J157" i="5"/>
  <c r="I157" i="5"/>
  <c r="H157" i="5"/>
  <c r="J156" i="5"/>
  <c r="I156" i="5"/>
  <c r="H156" i="5"/>
  <c r="J155" i="5"/>
  <c r="I155" i="5"/>
  <c r="H155" i="5"/>
  <c r="J154" i="5"/>
  <c r="I154" i="5"/>
  <c r="H154" i="5"/>
  <c r="J153" i="5"/>
  <c r="I153" i="5"/>
  <c r="H153" i="5"/>
  <c r="J152" i="5"/>
  <c r="I152" i="5"/>
  <c r="H152" i="5"/>
  <c r="J151" i="5"/>
  <c r="I151" i="5"/>
  <c r="H151" i="5"/>
  <c r="J150" i="5"/>
  <c r="I150" i="5"/>
  <c r="H150" i="5"/>
  <c r="J149" i="5"/>
  <c r="I149" i="5"/>
  <c r="H149" i="5"/>
  <c r="J148" i="5"/>
  <c r="I148" i="5"/>
  <c r="H148" i="5"/>
  <c r="J147" i="5"/>
  <c r="I147" i="5"/>
  <c r="H147" i="5"/>
  <c r="J146" i="5"/>
  <c r="I146" i="5"/>
  <c r="H146" i="5"/>
  <c r="J145" i="5"/>
  <c r="I145" i="5"/>
  <c r="H145" i="5"/>
  <c r="J144" i="5"/>
  <c r="I144" i="5"/>
  <c r="H144" i="5"/>
  <c r="J143" i="5"/>
  <c r="I143" i="5"/>
  <c r="H143" i="5"/>
  <c r="J142" i="5"/>
  <c r="I142" i="5"/>
  <c r="H142" i="5"/>
  <c r="J141" i="5"/>
  <c r="I141" i="5"/>
  <c r="H141" i="5"/>
  <c r="J140" i="5"/>
  <c r="I140" i="5"/>
  <c r="H140" i="5"/>
  <c r="J139" i="5"/>
  <c r="I139" i="5"/>
  <c r="H139" i="5"/>
  <c r="J138" i="5"/>
  <c r="I138" i="5"/>
  <c r="H138" i="5"/>
  <c r="J137" i="5"/>
  <c r="I137" i="5"/>
  <c r="H137" i="5"/>
  <c r="J136" i="5"/>
  <c r="I136" i="5"/>
  <c r="H136" i="5"/>
  <c r="J135" i="5"/>
  <c r="I135" i="5"/>
  <c r="H135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I130" i="5"/>
  <c r="H130" i="5"/>
  <c r="J129" i="5"/>
  <c r="I129" i="5"/>
  <c r="H129" i="5"/>
  <c r="J128" i="5"/>
  <c r="I128" i="5"/>
  <c r="H128" i="5"/>
  <c r="J127" i="5"/>
  <c r="I127" i="5"/>
  <c r="H127" i="5"/>
  <c r="J126" i="5"/>
  <c r="I126" i="5"/>
  <c r="H126" i="5"/>
  <c r="J125" i="5"/>
  <c r="I125" i="5"/>
  <c r="H125" i="5"/>
  <c r="J124" i="5"/>
  <c r="I124" i="5"/>
  <c r="H124" i="5"/>
  <c r="J123" i="5"/>
  <c r="I123" i="5"/>
  <c r="H123" i="5"/>
  <c r="J122" i="5"/>
  <c r="I122" i="5"/>
  <c r="H122" i="5"/>
  <c r="J121" i="5"/>
  <c r="I121" i="5"/>
  <c r="H121" i="5"/>
  <c r="J120" i="5"/>
  <c r="I120" i="5"/>
  <c r="H120" i="5"/>
  <c r="J119" i="5"/>
  <c r="I119" i="5"/>
  <c r="H119" i="5"/>
  <c r="J118" i="5"/>
  <c r="I118" i="5"/>
  <c r="H118" i="5"/>
  <c r="J117" i="5"/>
  <c r="I117" i="5"/>
  <c r="H117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P192" i="5" l="1"/>
  <c r="Q7" i="5"/>
  <c r="Q13" i="5"/>
  <c r="Q19" i="5"/>
  <c r="Q25" i="5"/>
  <c r="Q31" i="5"/>
  <c r="Q37" i="5"/>
  <c r="Q43" i="5"/>
  <c r="Q49" i="5"/>
  <c r="Q55" i="5"/>
  <c r="Q61" i="5"/>
  <c r="Q67" i="5"/>
  <c r="Q73" i="5"/>
  <c r="Q79" i="5"/>
  <c r="Q85" i="5"/>
  <c r="Q91" i="5"/>
  <c r="Q97" i="5"/>
  <c r="Q124" i="5"/>
  <c r="Q160" i="5"/>
  <c r="Q196" i="5"/>
  <c r="Q232" i="5"/>
  <c r="Q266" i="5"/>
  <c r="Q8" i="5"/>
  <c r="Q14" i="5"/>
  <c r="Q20" i="5"/>
  <c r="Q26" i="5"/>
  <c r="Q32" i="5"/>
  <c r="Q38" i="5"/>
  <c r="Q44" i="5"/>
  <c r="Q50" i="5"/>
  <c r="Q56" i="5"/>
  <c r="Q62" i="5"/>
  <c r="Q68" i="5"/>
  <c r="Q74" i="5"/>
  <c r="Q80" i="5"/>
  <c r="Q86" i="5"/>
  <c r="Q92" i="5"/>
  <c r="Q98" i="5"/>
  <c r="Q130" i="5"/>
  <c r="Q166" i="5"/>
  <c r="Q202" i="5"/>
  <c r="Q238" i="5"/>
  <c r="Q4" i="5"/>
  <c r="Q9" i="5"/>
  <c r="Q15" i="5"/>
  <c r="Q21" i="5"/>
  <c r="Q27" i="5"/>
  <c r="Q33" i="5"/>
  <c r="Q39" i="5"/>
  <c r="Q45" i="5"/>
  <c r="Q51" i="5"/>
  <c r="Q57" i="5"/>
  <c r="Q63" i="5"/>
  <c r="Q69" i="5"/>
  <c r="Q75" i="5"/>
  <c r="Q81" i="5"/>
  <c r="Q87" i="5"/>
  <c r="Q93" i="5"/>
  <c r="Q100" i="5"/>
  <c r="Q136" i="5"/>
  <c r="Q172" i="5"/>
  <c r="Q208" i="5"/>
  <c r="Q244" i="5"/>
  <c r="Q10" i="5"/>
  <c r="Q16" i="5"/>
  <c r="Q28" i="5"/>
  <c r="Q34" i="5"/>
  <c r="Q40" i="5"/>
  <c r="Q46" i="5"/>
  <c r="Q52" i="5"/>
  <c r="Q58" i="5"/>
  <c r="Q64" i="5"/>
  <c r="Q70" i="5"/>
  <c r="Q76" i="5"/>
  <c r="Q82" i="5"/>
  <c r="Q88" i="5"/>
  <c r="Q94" i="5"/>
  <c r="Q106" i="5"/>
  <c r="Q142" i="5"/>
  <c r="Q178" i="5"/>
  <c r="Q250" i="5"/>
  <c r="Q11" i="5"/>
  <c r="Q17" i="5"/>
  <c r="Q23" i="5"/>
  <c r="Q29" i="5"/>
  <c r="Q35" i="5"/>
  <c r="Q41" i="5"/>
  <c r="Q47" i="5"/>
  <c r="Q53" i="5"/>
  <c r="Q59" i="5"/>
  <c r="Q65" i="5"/>
  <c r="Q71" i="5"/>
  <c r="Q77" i="5"/>
  <c r="Q83" i="5"/>
  <c r="Q89" i="5"/>
  <c r="Q95" i="5"/>
  <c r="Q112" i="5"/>
  <c r="Q148" i="5"/>
  <c r="Q184" i="5"/>
  <c r="Q220" i="5"/>
  <c r="Q256" i="5"/>
  <c r="Q22" i="5"/>
  <c r="Q214" i="5"/>
  <c r="Q2" i="5"/>
  <c r="Q12" i="5"/>
  <c r="Q18" i="5"/>
  <c r="Q24" i="5"/>
  <c r="Q30" i="5"/>
  <c r="Q36" i="5"/>
  <c r="Q42" i="5"/>
  <c r="Q48" i="5"/>
  <c r="Q54" i="5"/>
  <c r="Q60" i="5"/>
  <c r="Q66" i="5"/>
  <c r="Q72" i="5"/>
  <c r="Q78" i="5"/>
  <c r="Q84" i="5"/>
  <c r="Q90" i="5"/>
  <c r="Q96" i="5"/>
  <c r="Q118" i="5"/>
  <c r="Q154" i="5"/>
  <c r="Q190" i="5"/>
  <c r="Q226" i="5"/>
  <c r="R5" i="5"/>
  <c r="P114" i="5"/>
  <c r="P132" i="5"/>
  <c r="P150" i="5"/>
  <c r="P168" i="5"/>
  <c r="P186" i="5"/>
  <c r="P204" i="5"/>
  <c r="R4" i="5"/>
  <c r="R7" i="5"/>
  <c r="R11" i="5"/>
  <c r="R15" i="5"/>
  <c r="R19" i="5"/>
  <c r="R23" i="5"/>
  <c r="R27" i="5"/>
  <c r="R31" i="5"/>
  <c r="R35" i="5"/>
  <c r="R39" i="5"/>
  <c r="R43" i="5"/>
  <c r="R47" i="5"/>
  <c r="R51" i="5"/>
  <c r="R55" i="5"/>
  <c r="R59" i="5"/>
  <c r="R63" i="5"/>
  <c r="R67" i="5"/>
  <c r="R71" i="5"/>
  <c r="R75" i="5"/>
  <c r="R79" i="5"/>
  <c r="R83" i="5"/>
  <c r="R87" i="5"/>
  <c r="R91" i="5"/>
  <c r="P102" i="5"/>
  <c r="P120" i="5"/>
  <c r="P138" i="5"/>
  <c r="P156" i="5"/>
  <c r="P174" i="5"/>
  <c r="P267" i="5"/>
  <c r="P265" i="5"/>
  <c r="P263" i="5"/>
  <c r="P261" i="5"/>
  <c r="P259" i="5"/>
  <c r="P257" i="5"/>
  <c r="P255" i="5"/>
  <c r="P253" i="5"/>
  <c r="P251" i="5"/>
  <c r="P249" i="5"/>
  <c r="P247" i="5"/>
  <c r="P245" i="5"/>
  <c r="P243" i="5"/>
  <c r="P241" i="5"/>
  <c r="P239" i="5"/>
  <c r="P237" i="5"/>
  <c r="P235" i="5"/>
  <c r="P233" i="5"/>
  <c r="P231" i="5"/>
  <c r="P229" i="5"/>
  <c r="P227" i="5"/>
  <c r="P225" i="5"/>
  <c r="P223" i="5"/>
  <c r="P221" i="5"/>
  <c r="P219" i="5"/>
  <c r="P217" i="5"/>
  <c r="P215" i="5"/>
  <c r="P213" i="5"/>
  <c r="P211" i="5"/>
  <c r="P209" i="5"/>
  <c r="P207" i="5"/>
  <c r="P205" i="5"/>
  <c r="P203" i="5"/>
  <c r="P201" i="5"/>
  <c r="P199" i="5"/>
  <c r="P197" i="5"/>
  <c r="P195" i="5"/>
  <c r="P193" i="5"/>
  <c r="P191" i="5"/>
  <c r="P189" i="5"/>
  <c r="P187" i="5"/>
  <c r="P185" i="5"/>
  <c r="P183" i="5"/>
  <c r="P181" i="5"/>
  <c r="P179" i="5"/>
  <c r="P177" i="5"/>
  <c r="P175" i="5"/>
  <c r="P173" i="5"/>
  <c r="P171" i="5"/>
  <c r="P169" i="5"/>
  <c r="P167" i="5"/>
  <c r="P165" i="5"/>
  <c r="P163" i="5"/>
  <c r="P161" i="5"/>
  <c r="P159" i="5"/>
  <c r="P157" i="5"/>
  <c r="P155" i="5"/>
  <c r="P153" i="5"/>
  <c r="P151" i="5"/>
  <c r="P149" i="5"/>
  <c r="P147" i="5"/>
  <c r="P145" i="5"/>
  <c r="P143" i="5"/>
  <c r="P141" i="5"/>
  <c r="P139" i="5"/>
  <c r="P137" i="5"/>
  <c r="P135" i="5"/>
  <c r="P133" i="5"/>
  <c r="P131" i="5"/>
  <c r="P129" i="5"/>
  <c r="P127" i="5"/>
  <c r="P125" i="5"/>
  <c r="P123" i="5"/>
  <c r="P121" i="5"/>
  <c r="P119" i="5"/>
  <c r="P117" i="5"/>
  <c r="P115" i="5"/>
  <c r="P113" i="5"/>
  <c r="P111" i="5"/>
  <c r="P109" i="5"/>
  <c r="P107" i="5"/>
  <c r="P105" i="5"/>
  <c r="P103" i="5"/>
  <c r="P101" i="5"/>
  <c r="P99" i="5"/>
  <c r="P266" i="5"/>
  <c r="P260" i="5"/>
  <c r="P254" i="5"/>
  <c r="P248" i="5"/>
  <c r="P242" i="5"/>
  <c r="P236" i="5"/>
  <c r="P230" i="5"/>
  <c r="P224" i="5"/>
  <c r="P218" i="5"/>
  <c r="P212" i="5"/>
  <c r="P206" i="5"/>
  <c r="P200" i="5"/>
  <c r="P194" i="5"/>
  <c r="P188" i="5"/>
  <c r="P182" i="5"/>
  <c r="P176" i="5"/>
  <c r="P170" i="5"/>
  <c r="P164" i="5"/>
  <c r="P158" i="5"/>
  <c r="P152" i="5"/>
  <c r="P146" i="5"/>
  <c r="P140" i="5"/>
  <c r="P134" i="5"/>
  <c r="P128" i="5"/>
  <c r="P122" i="5"/>
  <c r="P116" i="5"/>
  <c r="P110" i="5"/>
  <c r="P104" i="5"/>
  <c r="P5" i="5"/>
  <c r="P98" i="5"/>
  <c r="P96" i="5"/>
  <c r="P94" i="5"/>
  <c r="P92" i="5"/>
  <c r="P90" i="5"/>
  <c r="P88" i="5"/>
  <c r="P86" i="5"/>
  <c r="P84" i="5"/>
  <c r="P82" i="5"/>
  <c r="P80" i="5"/>
  <c r="P78" i="5"/>
  <c r="P76" i="5"/>
  <c r="P74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40" i="5"/>
  <c r="P38" i="5"/>
  <c r="P36" i="5"/>
  <c r="P34" i="5"/>
  <c r="P32" i="5"/>
  <c r="P30" i="5"/>
  <c r="P28" i="5"/>
  <c r="P26" i="5"/>
  <c r="P24" i="5"/>
  <c r="P22" i="5"/>
  <c r="P20" i="5"/>
  <c r="P18" i="5"/>
  <c r="P16" i="5"/>
  <c r="P14" i="5"/>
  <c r="P12" i="5"/>
  <c r="P10" i="5"/>
  <c r="P8" i="5"/>
  <c r="P264" i="5"/>
  <c r="P252" i="5"/>
  <c r="P246" i="5"/>
  <c r="P240" i="5"/>
  <c r="P234" i="5"/>
  <c r="P228" i="5"/>
  <c r="P222" i="5"/>
  <c r="P216" i="5"/>
  <c r="P210" i="5"/>
  <c r="P262" i="5"/>
  <c r="P256" i="5"/>
  <c r="P250" i="5"/>
  <c r="P244" i="5"/>
  <c r="P238" i="5"/>
  <c r="P232" i="5"/>
  <c r="P226" i="5"/>
  <c r="P220" i="5"/>
  <c r="P214" i="5"/>
  <c r="P208" i="5"/>
  <c r="P202" i="5"/>
  <c r="P196" i="5"/>
  <c r="P190" i="5"/>
  <c r="P184" i="5"/>
  <c r="P178" i="5"/>
  <c r="P172" i="5"/>
  <c r="P166" i="5"/>
  <c r="P160" i="5"/>
  <c r="P154" i="5"/>
  <c r="P148" i="5"/>
  <c r="P142" i="5"/>
  <c r="P136" i="5"/>
  <c r="P130" i="5"/>
  <c r="P124" i="5"/>
  <c r="P118" i="5"/>
  <c r="P112" i="5"/>
  <c r="P106" i="5"/>
  <c r="P100" i="5"/>
  <c r="P97" i="5"/>
  <c r="P95" i="5"/>
  <c r="P93" i="5"/>
  <c r="P91" i="5"/>
  <c r="P89" i="5"/>
  <c r="P87" i="5"/>
  <c r="P85" i="5"/>
  <c r="P83" i="5"/>
  <c r="P81" i="5"/>
  <c r="P79" i="5"/>
  <c r="P77" i="5"/>
  <c r="P75" i="5"/>
  <c r="P73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P35" i="5"/>
  <c r="P33" i="5"/>
  <c r="P31" i="5"/>
  <c r="P29" i="5"/>
  <c r="P27" i="5"/>
  <c r="P25" i="5"/>
  <c r="P23" i="5"/>
  <c r="P21" i="5"/>
  <c r="P19" i="5"/>
  <c r="P17" i="5"/>
  <c r="P15" i="5"/>
  <c r="P13" i="5"/>
  <c r="P11" i="5"/>
  <c r="P9" i="5"/>
  <c r="P7" i="5"/>
  <c r="P4" i="5"/>
  <c r="R6" i="5"/>
  <c r="R3" i="5"/>
  <c r="P108" i="5"/>
  <c r="P126" i="5"/>
  <c r="P144" i="5"/>
  <c r="P162" i="5"/>
  <c r="P180" i="5"/>
  <c r="P198" i="5"/>
  <c r="P258" i="5"/>
  <c r="P3" i="5"/>
  <c r="P6" i="5"/>
  <c r="R9" i="5"/>
  <c r="R13" i="5"/>
  <c r="R17" i="5"/>
  <c r="R21" i="5"/>
  <c r="R25" i="5"/>
  <c r="R29" i="5"/>
  <c r="R33" i="5"/>
  <c r="R37" i="5"/>
  <c r="R41" i="5"/>
  <c r="R45" i="5"/>
  <c r="R49" i="5"/>
  <c r="R53" i="5"/>
  <c r="R57" i="5"/>
  <c r="R61" i="5"/>
  <c r="R65" i="5"/>
  <c r="R69" i="5"/>
  <c r="R73" i="5"/>
  <c r="R77" i="5"/>
  <c r="R81" i="5"/>
  <c r="R85" i="5"/>
  <c r="R89" i="5"/>
  <c r="R93" i="5"/>
  <c r="R97" i="5"/>
  <c r="R2" i="5"/>
  <c r="Q3" i="5"/>
  <c r="Q267" i="5"/>
  <c r="Q265" i="5"/>
  <c r="Q263" i="5"/>
  <c r="Q261" i="5"/>
  <c r="Q259" i="5"/>
  <c r="Q257" i="5"/>
  <c r="Q255" i="5"/>
  <c r="Q253" i="5"/>
  <c r="Q251" i="5"/>
  <c r="Q249" i="5"/>
  <c r="Q247" i="5"/>
  <c r="Q245" i="5"/>
  <c r="Q243" i="5"/>
  <c r="Q241" i="5"/>
  <c r="Q239" i="5"/>
  <c r="Q237" i="5"/>
  <c r="Q235" i="5"/>
  <c r="Q233" i="5"/>
  <c r="Q231" i="5"/>
  <c r="Q229" i="5"/>
  <c r="Q227" i="5"/>
  <c r="Q225" i="5"/>
  <c r="Q223" i="5"/>
  <c r="Q221" i="5"/>
  <c r="Q219" i="5"/>
  <c r="Q217" i="5"/>
  <c r="Q215" i="5"/>
  <c r="Q213" i="5"/>
  <c r="Q211" i="5"/>
  <c r="Q209" i="5"/>
  <c r="Q207" i="5"/>
  <c r="Q205" i="5"/>
  <c r="Q203" i="5"/>
  <c r="Q201" i="5"/>
  <c r="Q199" i="5"/>
  <c r="Q197" i="5"/>
  <c r="Q195" i="5"/>
  <c r="Q193" i="5"/>
  <c r="Q191" i="5"/>
  <c r="Q189" i="5"/>
  <c r="Q187" i="5"/>
  <c r="Q185" i="5"/>
  <c r="Q183" i="5"/>
  <c r="Q181" i="5"/>
  <c r="Q179" i="5"/>
  <c r="Q177" i="5"/>
  <c r="Q175" i="5"/>
  <c r="Q173" i="5"/>
  <c r="Q171" i="5"/>
  <c r="Q169" i="5"/>
  <c r="Q167" i="5"/>
  <c r="Q165" i="5"/>
  <c r="Q163" i="5"/>
  <c r="Q161" i="5"/>
  <c r="Q159" i="5"/>
  <c r="Q157" i="5"/>
  <c r="Q155" i="5"/>
  <c r="Q153" i="5"/>
  <c r="Q151" i="5"/>
  <c r="Q149" i="5"/>
  <c r="Q147" i="5"/>
  <c r="Q145" i="5"/>
  <c r="Q143" i="5"/>
  <c r="Q141" i="5"/>
  <c r="Q139" i="5"/>
  <c r="Q137" i="5"/>
  <c r="Q135" i="5"/>
  <c r="Q133" i="5"/>
  <c r="Q131" i="5"/>
  <c r="Q129" i="5"/>
  <c r="Q127" i="5"/>
  <c r="Q125" i="5"/>
  <c r="Q123" i="5"/>
  <c r="Q121" i="5"/>
  <c r="Q119" i="5"/>
  <c r="Q117" i="5"/>
  <c r="Q115" i="5"/>
  <c r="Q113" i="5"/>
  <c r="Q111" i="5"/>
  <c r="Q109" i="5"/>
  <c r="Q107" i="5"/>
  <c r="Q105" i="5"/>
  <c r="Q103" i="5"/>
  <c r="Q101" i="5"/>
  <c r="Q99" i="5"/>
  <c r="Q6" i="5"/>
  <c r="Q102" i="5"/>
  <c r="Q108" i="5"/>
  <c r="Q114" i="5"/>
  <c r="Q120" i="5"/>
  <c r="Q126" i="5"/>
  <c r="Q132" i="5"/>
  <c r="Q138" i="5"/>
  <c r="Q144" i="5"/>
  <c r="Q150" i="5"/>
  <c r="Q156" i="5"/>
  <c r="Q162" i="5"/>
  <c r="Q168" i="5"/>
  <c r="Q174" i="5"/>
  <c r="Q180" i="5"/>
  <c r="Q186" i="5"/>
  <c r="Q192" i="5"/>
  <c r="Q198" i="5"/>
  <c r="Q204" i="5"/>
  <c r="Q210" i="5"/>
  <c r="Q216" i="5"/>
  <c r="Q222" i="5"/>
  <c r="Q228" i="5"/>
  <c r="Q234" i="5"/>
  <c r="Q240" i="5"/>
  <c r="Q246" i="5"/>
  <c r="Q252" i="5"/>
  <c r="Q258" i="5"/>
  <c r="Q264" i="5"/>
  <c r="Q5" i="5"/>
  <c r="R267" i="5"/>
  <c r="R265" i="5"/>
  <c r="R263" i="5"/>
  <c r="R261" i="5"/>
  <c r="R259" i="5"/>
  <c r="R257" i="5"/>
  <c r="R255" i="5"/>
  <c r="R253" i="5"/>
  <c r="R251" i="5"/>
  <c r="R249" i="5"/>
  <c r="R247" i="5"/>
  <c r="R245" i="5"/>
  <c r="R243" i="5"/>
  <c r="R241" i="5"/>
  <c r="R239" i="5"/>
  <c r="R237" i="5"/>
  <c r="R235" i="5"/>
  <c r="R233" i="5"/>
  <c r="R231" i="5"/>
  <c r="R229" i="5"/>
  <c r="R227" i="5"/>
  <c r="R225" i="5"/>
  <c r="R223" i="5"/>
  <c r="R221" i="5"/>
  <c r="R219" i="5"/>
  <c r="R217" i="5"/>
  <c r="R215" i="5"/>
  <c r="R213" i="5"/>
  <c r="R211" i="5"/>
  <c r="R209" i="5"/>
  <c r="R207" i="5"/>
  <c r="R205" i="5"/>
  <c r="R203" i="5"/>
  <c r="R201" i="5"/>
  <c r="R199" i="5"/>
  <c r="R197" i="5"/>
  <c r="R195" i="5"/>
  <c r="R193" i="5"/>
  <c r="R191" i="5"/>
  <c r="R189" i="5"/>
  <c r="R187" i="5"/>
  <c r="R185" i="5"/>
  <c r="R183" i="5"/>
  <c r="R181" i="5"/>
  <c r="R179" i="5"/>
  <c r="R177" i="5"/>
  <c r="R175" i="5"/>
  <c r="R173" i="5"/>
  <c r="R171" i="5"/>
  <c r="R169" i="5"/>
  <c r="R167" i="5"/>
  <c r="R165" i="5"/>
  <c r="R163" i="5"/>
  <c r="R161" i="5"/>
  <c r="R159" i="5"/>
  <c r="R157" i="5"/>
  <c r="R155" i="5"/>
  <c r="R153" i="5"/>
  <c r="R151" i="5"/>
  <c r="R149" i="5"/>
  <c r="R147" i="5"/>
  <c r="R145" i="5"/>
  <c r="R143" i="5"/>
  <c r="R141" i="5"/>
  <c r="R139" i="5"/>
  <c r="R137" i="5"/>
  <c r="R135" i="5"/>
  <c r="R133" i="5"/>
  <c r="R131" i="5"/>
  <c r="R129" i="5"/>
  <c r="R127" i="5"/>
  <c r="R125" i="5"/>
  <c r="R123" i="5"/>
  <c r="R121" i="5"/>
  <c r="R119" i="5"/>
  <c r="R117" i="5"/>
  <c r="R115" i="5"/>
  <c r="R113" i="5"/>
  <c r="R111" i="5"/>
  <c r="R109" i="5"/>
  <c r="R107" i="5"/>
  <c r="R105" i="5"/>
  <c r="R103" i="5"/>
  <c r="R101" i="5"/>
  <c r="R99" i="5"/>
  <c r="R266" i="5"/>
  <c r="R264" i="5"/>
  <c r="R262" i="5"/>
  <c r="R260" i="5"/>
  <c r="R258" i="5"/>
  <c r="R256" i="5"/>
  <c r="R254" i="5"/>
  <c r="R252" i="5"/>
  <c r="R250" i="5"/>
  <c r="R248" i="5"/>
  <c r="R246" i="5"/>
  <c r="R244" i="5"/>
  <c r="R242" i="5"/>
  <c r="R240" i="5"/>
  <c r="R238" i="5"/>
  <c r="R236" i="5"/>
  <c r="R234" i="5"/>
  <c r="R232" i="5"/>
  <c r="R230" i="5"/>
  <c r="R228" i="5"/>
  <c r="R226" i="5"/>
  <c r="R224" i="5"/>
  <c r="R222" i="5"/>
  <c r="R220" i="5"/>
  <c r="R218" i="5"/>
  <c r="R216" i="5"/>
  <c r="R214" i="5"/>
  <c r="R212" i="5"/>
  <c r="R210" i="5"/>
  <c r="R208" i="5"/>
  <c r="R206" i="5"/>
  <c r="R204" i="5"/>
  <c r="R202" i="5"/>
  <c r="R200" i="5"/>
  <c r="R198" i="5"/>
  <c r="R196" i="5"/>
  <c r="R194" i="5"/>
  <c r="R192" i="5"/>
  <c r="R190" i="5"/>
  <c r="R188" i="5"/>
  <c r="R186" i="5"/>
  <c r="R184" i="5"/>
  <c r="R182" i="5"/>
  <c r="R180" i="5"/>
  <c r="R178" i="5"/>
  <c r="R176" i="5"/>
  <c r="R174" i="5"/>
  <c r="R172" i="5"/>
  <c r="R170" i="5"/>
  <c r="R168" i="5"/>
  <c r="R166" i="5"/>
  <c r="R164" i="5"/>
  <c r="R162" i="5"/>
  <c r="R160" i="5"/>
  <c r="R158" i="5"/>
  <c r="R156" i="5"/>
  <c r="R154" i="5"/>
  <c r="R152" i="5"/>
  <c r="R150" i="5"/>
  <c r="R148" i="5"/>
  <c r="R146" i="5"/>
  <c r="R144" i="5"/>
  <c r="R142" i="5"/>
  <c r="R140" i="5"/>
  <c r="R138" i="5"/>
  <c r="R136" i="5"/>
  <c r="R134" i="5"/>
  <c r="R132" i="5"/>
  <c r="R130" i="5"/>
  <c r="R128" i="5"/>
  <c r="R126" i="5"/>
  <c r="R124" i="5"/>
  <c r="R122" i="5"/>
  <c r="R120" i="5"/>
  <c r="R118" i="5"/>
  <c r="R116" i="5"/>
  <c r="R114" i="5"/>
  <c r="R112" i="5"/>
  <c r="R110" i="5"/>
  <c r="R108" i="5"/>
  <c r="R106" i="5"/>
  <c r="R104" i="5"/>
  <c r="R102" i="5"/>
  <c r="R100" i="5"/>
  <c r="R8" i="5"/>
  <c r="R10" i="5"/>
  <c r="R12" i="5"/>
  <c r="R14" i="5"/>
  <c r="R16" i="5"/>
  <c r="R18" i="5"/>
  <c r="R20" i="5"/>
  <c r="R22" i="5"/>
  <c r="R24" i="5"/>
  <c r="R26" i="5"/>
  <c r="R28" i="5"/>
  <c r="R30" i="5"/>
  <c r="R32" i="5"/>
  <c r="R34" i="5"/>
  <c r="R36" i="5"/>
  <c r="R38" i="5"/>
  <c r="R40" i="5"/>
  <c r="R42" i="5"/>
  <c r="R44" i="5"/>
  <c r="R46" i="5"/>
  <c r="R48" i="5"/>
  <c r="R50" i="5"/>
  <c r="R52" i="5"/>
  <c r="R54" i="5"/>
  <c r="R56" i="5"/>
  <c r="R58" i="5"/>
  <c r="R60" i="5"/>
  <c r="R62" i="5"/>
  <c r="R64" i="5"/>
  <c r="R66" i="5"/>
  <c r="R68" i="5"/>
  <c r="R70" i="5"/>
  <c r="R72" i="5"/>
  <c r="R74" i="5"/>
  <c r="R76" i="5"/>
  <c r="R78" i="5"/>
  <c r="R80" i="5"/>
  <c r="R82" i="5"/>
  <c r="R84" i="5"/>
  <c r="R86" i="5"/>
  <c r="R88" i="5"/>
  <c r="R90" i="5"/>
  <c r="R92" i="5"/>
  <c r="R94" i="5"/>
  <c r="R96" i="5"/>
  <c r="R98" i="5"/>
  <c r="Q104" i="5"/>
  <c r="Q110" i="5"/>
  <c r="Q116" i="5"/>
  <c r="Q122" i="5"/>
  <c r="Q128" i="5"/>
  <c r="Q134" i="5"/>
  <c r="Q140" i="5"/>
  <c r="Q146" i="5"/>
  <c r="Q152" i="5"/>
  <c r="Q158" i="5"/>
  <c r="Q164" i="5"/>
  <c r="Q170" i="5"/>
  <c r="Q176" i="5"/>
  <c r="Q182" i="5"/>
  <c r="Q188" i="5"/>
  <c r="Q194" i="5"/>
  <c r="Q200" i="5"/>
  <c r="Q206" i="5"/>
  <c r="Q212" i="5"/>
  <c r="Q218" i="5"/>
  <c r="Q224" i="5"/>
  <c r="Q230" i="5"/>
  <c r="Q236" i="5"/>
  <c r="Q242" i="5"/>
  <c r="Q248" i="5"/>
  <c r="Q254" i="5"/>
  <c r="Q260" i="5"/>
  <c r="L2" i="5"/>
  <c r="K2" i="5"/>
  <c r="M2" i="5"/>
  <c r="F30" i="2" l="1"/>
  <c r="K29" i="2" l="1"/>
  <c r="J29" i="2"/>
  <c r="I29" i="2"/>
  <c r="K25" i="2"/>
  <c r="J25" i="2"/>
  <c r="H24" i="2"/>
  <c r="J23" i="2"/>
  <c r="I23" i="2"/>
  <c r="G15" i="2"/>
  <c r="D16" i="1"/>
  <c r="C18" i="1" l="1"/>
  <c r="C17" i="1"/>
  <c r="N28" i="1" s="1"/>
  <c r="K10" i="2"/>
  <c r="K9" i="2"/>
  <c r="L16" i="3"/>
  <c r="M16" i="3" s="1"/>
  <c r="L17" i="3"/>
  <c r="M17" i="3" s="1"/>
  <c r="I23" i="3" s="1"/>
  <c r="L18" i="3"/>
  <c r="M18" i="3" s="1"/>
  <c r="I25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15" i="3"/>
  <c r="M15" i="3" s="1"/>
  <c r="H19" i="3" s="1"/>
  <c r="D38" i="1"/>
  <c r="D39" i="1"/>
  <c r="E40" i="1"/>
  <c r="F40" i="1"/>
  <c r="F41" i="1"/>
  <c r="G41" i="1"/>
  <c r="D42" i="1"/>
  <c r="E42" i="1"/>
  <c r="G42" i="1"/>
  <c r="H42" i="1"/>
  <c r="D43" i="1"/>
  <c r="E43" i="1"/>
  <c r="F43" i="1"/>
  <c r="I43" i="1"/>
  <c r="D44" i="1"/>
  <c r="E44" i="1"/>
  <c r="F44" i="1"/>
  <c r="G44" i="1"/>
  <c r="C40" i="1"/>
  <c r="C42" i="1"/>
  <c r="C43" i="1"/>
  <c r="C44" i="1"/>
  <c r="J42" i="1"/>
  <c r="I41" i="1"/>
  <c r="H40" i="1"/>
  <c r="I40" i="1"/>
  <c r="G39" i="1"/>
  <c r="H39" i="1"/>
  <c r="J39" i="1"/>
  <c r="G38" i="1"/>
  <c r="I38" i="1"/>
  <c r="J38" i="1"/>
  <c r="E37" i="1"/>
  <c r="F37" i="1"/>
  <c r="I37" i="1"/>
  <c r="J37" i="1"/>
  <c r="K37" i="1"/>
  <c r="K38" i="1"/>
  <c r="K39" i="1"/>
  <c r="K40" i="1"/>
  <c r="K36" i="1"/>
  <c r="G36" i="1"/>
  <c r="I36" i="1"/>
  <c r="J36" i="1"/>
  <c r="F36" i="1"/>
  <c r="K23" i="1"/>
  <c r="K43" i="1" s="1"/>
  <c r="K22" i="1"/>
  <c r="K42" i="1" s="1"/>
  <c r="K21" i="1"/>
  <c r="K41" i="1" s="1"/>
  <c r="J24" i="1"/>
  <c r="J21" i="1"/>
  <c r="J41" i="1" s="1"/>
  <c r="J20" i="1"/>
  <c r="J40" i="1" s="1"/>
  <c r="I24" i="1"/>
  <c r="I19" i="1"/>
  <c r="I39" i="1" s="1"/>
  <c r="H24" i="1"/>
  <c r="H23" i="1"/>
  <c r="H18" i="1"/>
  <c r="H38" i="1" s="1"/>
  <c r="H17" i="1"/>
  <c r="H37" i="1" s="1"/>
  <c r="H16" i="1"/>
  <c r="H36" i="1" s="1"/>
  <c r="G23" i="1"/>
  <c r="G17" i="1"/>
  <c r="G37" i="1" s="1"/>
  <c r="F22" i="1"/>
  <c r="F18" i="1"/>
  <c r="F38" i="1" s="1"/>
  <c r="E21" i="1"/>
  <c r="E19" i="1"/>
  <c r="E16" i="1"/>
  <c r="E36" i="1" s="1"/>
  <c r="D21" i="1"/>
  <c r="D20" i="1"/>
  <c r="D36" i="1"/>
  <c r="C21" i="1"/>
  <c r="C19" i="1"/>
  <c r="H19" i="2"/>
  <c r="G21" i="2"/>
  <c r="G17" i="2"/>
  <c r="G16" i="2"/>
  <c r="H21" i="2" s="1"/>
  <c r="G18" i="2"/>
  <c r="I25" i="2" s="1"/>
  <c r="G19" i="2"/>
  <c r="G20" i="2"/>
  <c r="G22" i="2"/>
  <c r="G23" i="2"/>
  <c r="G24" i="2"/>
  <c r="G25" i="2"/>
  <c r="G26" i="2"/>
  <c r="G27" i="2"/>
  <c r="G28" i="2"/>
  <c r="C37" i="1" l="1"/>
  <c r="D40" i="1"/>
  <c r="O28" i="1"/>
  <c r="F42" i="1"/>
  <c r="Q28" i="1"/>
  <c r="H43" i="1"/>
  <c r="S28" i="1"/>
  <c r="J44" i="1"/>
  <c r="U28" i="1"/>
  <c r="D41" i="1"/>
  <c r="O29" i="1"/>
  <c r="H44" i="1"/>
  <c r="S29" i="1"/>
  <c r="G43" i="1"/>
  <c r="R28" i="1"/>
  <c r="C39" i="1"/>
  <c r="N30" i="1"/>
  <c r="E39" i="1"/>
  <c r="P28" i="1"/>
  <c r="I44" i="1"/>
  <c r="T28" i="1"/>
  <c r="N29" i="1"/>
  <c r="C41" i="1"/>
  <c r="N31" i="1"/>
  <c r="E41" i="1"/>
  <c r="P29" i="1"/>
  <c r="C38" i="1"/>
  <c r="H21" i="3"/>
  <c r="J25" i="3"/>
  <c r="H24" i="3"/>
  <c r="I28" i="3" s="1"/>
  <c r="H23" i="2"/>
  <c r="H27" i="2" s="1"/>
  <c r="I28" i="2"/>
  <c r="O35" i="1" l="1"/>
  <c r="K25" i="3"/>
  <c r="H25" i="3" s="1"/>
  <c r="J28" i="3" s="1"/>
  <c r="H28" i="3" s="1"/>
  <c r="K29" i="3" s="1"/>
  <c r="J23" i="3"/>
  <c r="H23" i="3" s="1"/>
  <c r="H27" i="3" s="1"/>
  <c r="J29" i="3" s="1"/>
  <c r="H25" i="2"/>
  <c r="I29" i="3" l="1"/>
  <c r="H29" i="3" s="1"/>
  <c r="J28" i="2"/>
  <c r="H28" i="2" s="1"/>
</calcChain>
</file>

<file path=xl/sharedStrings.xml><?xml version="1.0" encoding="utf-8"?>
<sst xmlns="http://schemas.openxmlformats.org/spreadsheetml/2006/main" count="202" uniqueCount="103">
  <si>
    <t>PLAN</t>
  </si>
  <si>
    <t>Выезды</t>
  </si>
  <si>
    <t>Приезды</t>
  </si>
  <si>
    <t>Т(1,2)</t>
  </si>
  <si>
    <t>Т(1,3)</t>
  </si>
  <si>
    <t>Т(1,4)</t>
  </si>
  <si>
    <t>Т(1,6)</t>
  </si>
  <si>
    <t>Т(2,5)</t>
  </si>
  <si>
    <t>Т(2,6)</t>
  </si>
  <si>
    <t>Т(3,4)</t>
  </si>
  <si>
    <t>Т(3,6)</t>
  </si>
  <si>
    <t>Т(4,7)</t>
  </si>
  <si>
    <t>Т(5,8)</t>
  </si>
  <si>
    <t>Т(6,8)</t>
  </si>
  <si>
    <t>Т(6,9)</t>
  </si>
  <si>
    <t>Т(7,9)</t>
  </si>
  <si>
    <t>Т(8,9)</t>
  </si>
  <si>
    <t>События</t>
  </si>
  <si>
    <t>Опорные события</t>
  </si>
  <si>
    <t>Работа</t>
  </si>
  <si>
    <t>t работ</t>
  </si>
  <si>
    <t>X</t>
  </si>
  <si>
    <t>b</t>
  </si>
  <si>
    <t>X+</t>
  </si>
  <si>
    <t>X-</t>
  </si>
  <si>
    <t>1-2</t>
  </si>
  <si>
    <t>1-3</t>
  </si>
  <si>
    <t>1-4</t>
  </si>
  <si>
    <t>1-6</t>
  </si>
  <si>
    <t>2-5</t>
  </si>
  <si>
    <t>2-6</t>
  </si>
  <si>
    <t>3-4</t>
  </si>
  <si>
    <t>3-6</t>
  </si>
  <si>
    <t>4-7</t>
  </si>
  <si>
    <t>5-8</t>
  </si>
  <si>
    <t>6-8</t>
  </si>
  <si>
    <t>6-9</t>
  </si>
  <si>
    <t>7-9</t>
  </si>
  <si>
    <t>8-9</t>
  </si>
  <si>
    <t>1, 3</t>
  </si>
  <si>
    <t>1, 2, 3</t>
  </si>
  <si>
    <t>6, 7, 8</t>
  </si>
  <si>
    <t>Сумма X</t>
  </si>
  <si>
    <t>5, 6</t>
  </si>
  <si>
    <t>t новых работ</t>
  </si>
  <si>
    <t>Макс t новых событий</t>
  </si>
  <si>
    <t>Случайное число</t>
  </si>
  <si>
    <t>D</t>
  </si>
  <si>
    <t>S</t>
  </si>
  <si>
    <t>t imit</t>
  </si>
  <si>
    <t>t новых событий</t>
  </si>
  <si>
    <t>Исходные данные</t>
  </si>
  <si>
    <t>Конечные затраты</t>
  </si>
  <si>
    <t>Выезды и приезды</t>
  </si>
  <si>
    <t>Сумма диагоналей</t>
  </si>
  <si>
    <t>Целевая</t>
  </si>
  <si>
    <t>Дата</t>
  </si>
  <si>
    <t>Ц Сбербанк</t>
  </si>
  <si>
    <t>Ц Росбанк ао</t>
  </si>
  <si>
    <t>Ц МОЭСК</t>
  </si>
  <si>
    <t>Об Сбербанк</t>
  </si>
  <si>
    <t>Об Росбанк ао</t>
  </si>
  <si>
    <t>Об МОЭСК</t>
  </si>
  <si>
    <t>Дхт Сбербанк</t>
  </si>
  <si>
    <t>Дхт Росбанк ао</t>
  </si>
  <si>
    <t>Дхт МОЭСК</t>
  </si>
  <si>
    <t>Среднее значение</t>
  </si>
  <si>
    <t xml:space="preserve">Оц Сбербанк </t>
  </si>
  <si>
    <t>Оц Росбанк ао</t>
  </si>
  <si>
    <t>Оц МОЭСК</t>
  </si>
  <si>
    <t>Ц1 max</t>
  </si>
  <si>
    <t>Ц1 min</t>
  </si>
  <si>
    <t>Ц2 max</t>
  </si>
  <si>
    <t>Ц2 min</t>
  </si>
  <si>
    <t>Ц3 max</t>
  </si>
  <si>
    <t>Ц3 min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</si>
  <si>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</si>
  <si>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</si>
  <si>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</si>
  <si>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</si>
  <si>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</si>
  <si>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</si>
  <si>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</si>
  <si>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</si>
  <si>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</si>
  <si>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</si>
  <si>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</si>
  <si>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</si>
  <si>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</si>
  <si>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</si>
  <si>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ЛО Сбербанк</t>
  </si>
  <si>
    <t>ЛО Росбанк ао</t>
  </si>
  <si>
    <t>ЛО МОЭСК</t>
  </si>
  <si>
    <t>ЛЦ Сбербанк</t>
  </si>
  <si>
    <t>ЛЦ Росбанк ао</t>
  </si>
  <si>
    <t>ЛЦ МОЭСК</t>
  </si>
  <si>
    <t>N</t>
  </si>
  <si>
    <t>Dt</t>
  </si>
  <si>
    <t>Sр(Dt)</t>
  </si>
  <si>
    <t>р (Dt)</t>
  </si>
  <si>
    <t>y(Dt)</t>
  </si>
  <si>
    <t>t крит</t>
  </si>
  <si>
    <t>Смотреть ворд-файл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</si>
</sst>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11" xfId="0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/>
    <xf numFmtId="0" fontId="2" fillId="0" borderId="11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2" borderId="10" xfId="0" applyFont="1" applyFill="1" applyBorder="1"/>
    <xf numFmtId="0" fontId="2" fillId="0" borderId="10" xfId="0" applyFont="1" applyBorder="1"/>
    <xf numFmtId="0" fontId="2" fillId="0" borderId="15" xfId="0" applyFont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0" borderId="17" xfId="0" applyFont="1" applyBorder="1"/>
    <xf numFmtId="0" fontId="2" fillId="2" borderId="18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7" borderId="31" xfId="0" applyFont="1" applyFill="1" applyBorder="1"/>
    <xf numFmtId="0" fontId="2" fillId="0" borderId="26" xfId="0" applyFont="1" applyBorder="1"/>
    <xf numFmtId="0" fontId="2" fillId="7" borderId="32" xfId="0" applyFont="1" applyFill="1" applyBorder="1"/>
    <xf numFmtId="0" fontId="2" fillId="0" borderId="24" xfId="0" applyFont="1" applyBorder="1"/>
    <xf numFmtId="0" fontId="2" fillId="2" borderId="27" xfId="0" applyFont="1" applyFill="1" applyBorder="1"/>
    <xf numFmtId="0" fontId="2" fillId="7" borderId="33" xfId="0" applyFont="1" applyFill="1" applyBorder="1"/>
    <xf numFmtId="0" fontId="2" fillId="7" borderId="28" xfId="0" applyFont="1" applyFill="1" applyBorder="1"/>
    <xf numFmtId="0" fontId="2" fillId="7" borderId="29" xfId="0" applyFont="1" applyFill="1" applyBorder="1"/>
    <xf numFmtId="0" fontId="2" fillId="7" borderId="30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8" xfId="0" applyFont="1" applyBorder="1"/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35" xfId="0" applyNumberFormat="1" applyFont="1" applyBorder="1" applyAlignment="1">
      <alignment horizontal="center" vertical="center"/>
    </xf>
    <xf numFmtId="0" fontId="2" fillId="0" borderId="35" xfId="0" applyFont="1" applyBorder="1"/>
    <xf numFmtId="0" fontId="2" fillId="0" borderId="36" xfId="0" applyFont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6" xfId="0" applyFont="1" applyBorder="1"/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41" xfId="0" applyNumberFormat="1" applyFont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2" fillId="0" borderId="43" xfId="0" applyFont="1" applyBorder="1" applyAlignment="1">
      <alignment horizontal="center" vertical="center"/>
    </xf>
    <xf numFmtId="49" fontId="2" fillId="0" borderId="0" xfId="0" applyNumberFormat="1" applyFont="1" applyBorder="1"/>
    <xf numFmtId="0" fontId="2" fillId="4" borderId="41" xfId="0" applyFont="1" applyFill="1" applyBorder="1"/>
    <xf numFmtId="0" fontId="2" fillId="4" borderId="42" xfId="0" applyFont="1" applyFill="1" applyBorder="1"/>
    <xf numFmtId="0" fontId="2" fillId="0" borderId="7" xfId="0" applyFont="1" applyBorder="1"/>
    <xf numFmtId="0" fontId="2" fillId="0" borderId="8" xfId="0" applyFont="1" applyBorder="1"/>
    <xf numFmtId="49" fontId="2" fillId="0" borderId="8" xfId="0" applyNumberFormat="1" applyFont="1" applyBorder="1"/>
    <xf numFmtId="0" fontId="2" fillId="0" borderId="44" xfId="0" applyFont="1" applyBorder="1"/>
    <xf numFmtId="0" fontId="2" fillId="0" borderId="9" xfId="0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19" xfId="0" applyFont="1" applyFill="1" applyBorder="1"/>
    <xf numFmtId="0" fontId="2" fillId="8" borderId="43" xfId="0" applyFont="1" applyFill="1" applyBorder="1"/>
    <xf numFmtId="0" fontId="2" fillId="8" borderId="17" xfId="0" applyFont="1" applyFill="1" applyBorder="1"/>
    <xf numFmtId="0" fontId="2" fillId="8" borderId="18" xfId="0" applyFont="1" applyFill="1" applyBorder="1"/>
    <xf numFmtId="0" fontId="2" fillId="9" borderId="31" xfId="0" applyFont="1" applyFill="1" applyBorder="1"/>
    <xf numFmtId="0" fontId="2" fillId="9" borderId="32" xfId="0" applyFont="1" applyFill="1" applyBorder="1"/>
    <xf numFmtId="0" fontId="2" fillId="9" borderId="33" xfId="0" applyFont="1" applyFill="1" applyBorder="1"/>
    <xf numFmtId="0" fontId="2" fillId="0" borderId="20" xfId="0" applyFont="1" applyBorder="1"/>
    <xf numFmtId="0" fontId="2" fillId="0" borderId="48" xfId="0" applyFont="1" applyBorder="1"/>
    <xf numFmtId="0" fontId="2" fillId="10" borderId="10" xfId="0" applyFont="1" applyFill="1" applyBorder="1"/>
    <xf numFmtId="0" fontId="2" fillId="6" borderId="41" xfId="0" applyFont="1" applyFill="1" applyBorder="1"/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" xfId="0" applyFont="1" applyBorder="1"/>
    <xf numFmtId="0" fontId="2" fillId="0" borderId="21" xfId="0" applyFont="1" applyBorder="1"/>
    <xf numFmtId="0" fontId="2" fillId="0" borderId="22" xfId="0" applyFont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2" fillId="0" borderId="45" xfId="0" applyNumberFormat="1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0" xfId="0" applyFont="1" applyFill="1" applyBorder="1"/>
    <xf numFmtId="0" fontId="2" fillId="0" borderId="12" xfId="0" applyFont="1" applyBorder="1"/>
    <xf numFmtId="0" fontId="3" fillId="0" borderId="12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2" fillId="0" borderId="6" xfId="0" applyFont="1" applyFill="1" applyBorder="1"/>
    <xf numFmtId="0" fontId="3" fillId="0" borderId="8" xfId="0" applyFont="1" applyFill="1" applyBorder="1" applyAlignment="1">
      <alignment horizontal="center"/>
    </xf>
    <xf numFmtId="0" fontId="2" fillId="0" borderId="8" xfId="0" applyFont="1" applyFill="1" applyBorder="1"/>
    <xf numFmtId="0" fontId="2" fillId="0" borderId="9" xfId="0" applyFont="1" applyFill="1" applyBorder="1"/>
    <xf numFmtId="0" fontId="0" fillId="0" borderId="28" xfId="0" applyBorder="1"/>
    <xf numFmtId="0" fontId="0" fillId="0" borderId="29" xfId="0" applyBorder="1"/>
    <xf numFmtId="14" fontId="0" fillId="0" borderId="3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32" xfId="0" applyNumberForma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14" fontId="0" fillId="0" borderId="33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" xfId="0" applyBorder="1"/>
    <xf numFmtId="0" fontId="0" fillId="0" borderId="30" xfId="0" applyBorder="1"/>
    <xf numFmtId="0" fontId="5" fillId="0" borderId="52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52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5" xfId="0" applyFont="1" applyBorder="1"/>
    <xf numFmtId="0" fontId="1" fillId="0" borderId="10" xfId="0" applyFont="1" applyBorder="1" applyAlignment="1">
      <alignment horizontal="center" vertical="center"/>
    </xf>
    <xf numFmtId="0" fontId="2" fillId="0" borderId="53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8" borderId="11" xfId="0" applyFont="1" applyFill="1" applyBorder="1"/>
    <xf numFmtId="0" fontId="2" fillId="8" borderId="50" xfId="0" applyFont="1" applyFill="1" applyBorder="1"/>
    <xf numFmtId="0" fontId="2" fillId="8" borderId="14" xfId="0" applyFont="1" applyFill="1" applyBorder="1"/>
    <xf numFmtId="0" fontId="2" fillId="8" borderId="42" xfId="0" applyFont="1" applyFill="1" applyBorder="1"/>
    <xf numFmtId="0" fontId="2" fillId="8" borderId="16" xfId="0" applyFont="1" applyFill="1" applyBorder="1"/>
    <xf numFmtId="0" fontId="1" fillId="0" borderId="0" xfId="0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219075</xdr:colOff>
      <xdr:row>2</xdr:row>
      <xdr:rowOff>76200</xdr:rowOff>
    </xdr:from>
    <xdr:to>
      <xdr:col>19</xdr:col>
      <xdr:colOff>247650</xdr:colOff>
      <xdr:row>11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466725"/>
          <a:ext cx="3686175" cy="1790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96116</xdr:colOff>
      <xdr:row>1</xdr:row>
      <xdr:rowOff>73603</xdr:rowOff>
    </xdr:from>
    <xdr:to>
      <xdr:col>5</xdr:col>
      <xdr:colOff>820016</xdr:colOff>
      <xdr:row>10</xdr:row>
      <xdr:rowOff>121228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252" y="272762"/>
          <a:ext cx="3685309" cy="17881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47625</xdr:rowOff>
    </xdr:from>
    <xdr:to>
      <xdr:col>5</xdr:col>
      <xdr:colOff>495300</xdr:colOff>
      <xdr:row>10</xdr:row>
      <xdr:rowOff>123825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47650"/>
          <a:ext cx="3686175" cy="1790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152400</xdr:colOff>
      <xdr:row>1</xdr:row>
      <xdr:rowOff>85725</xdr:rowOff>
    </xdr:from>
    <xdr:to>
      <xdr:col>5</xdr:col>
      <xdr:colOff>542925</xdr:colOff>
      <xdr:row>10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0"/>
          <a:ext cx="3686175" cy="17907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32</xdr:row>
          <xdr:rowOff>28575</xdr:rowOff>
        </xdr:from>
        <xdr:to>
          <xdr:col>2</xdr:col>
          <xdr:colOff>1114425</xdr:colOff>
          <xdr:row>34</xdr:row>
          <xdr:rowOff>123825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35</xdr:row>
          <xdr:rowOff>66675</xdr:rowOff>
        </xdr:from>
        <xdr:to>
          <xdr:col>2</xdr:col>
          <xdr:colOff>1114425</xdr:colOff>
          <xdr:row>37</xdr:row>
          <xdr:rowOff>133350</xdr:rowOff>
        </xdr:to>
        <xdr:sp macro="" textlink="">
          <xdr:nvSpPr>
            <xdr:cNvPr id="3074" name="CommandButton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AB44"/>
  <sheetViews>
    <sheetView tabSelected="1" topLeftCell="A13" zoomScaleNormal="100" workbookViewId="0">
      <selection activeCell="P40" sqref="P40"/>
    </sheetView>
  </sheetViews>
  <sheetFormatPr defaultColWidth="9.140625" defaultRowHeight="15" x14ac:dyDescent="0.25"/>
  <cols>
    <col min="1" max="11" width="9.140625" style="17"/>
    <col min="12" max="12" width="8.140625" style="17" bestFit="1" customWidth="1"/>
    <col min="13" max="16384" width="9.140625" style="17"/>
  </cols>
  <sheetData>
    <row r="1" spans="2:20" ht="15.75" thickBot="1" x14ac:dyDescent="0.3"/>
    <row r="2" spans="2:20" ht="15.75" thickBot="1" x14ac:dyDescent="0.3">
      <c r="B2" s="150" t="s">
        <v>51</v>
      </c>
      <c r="C2" s="151"/>
    </row>
    <row r="3" spans="2:20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3">
        <v>9</v>
      </c>
      <c r="N3" s="19"/>
      <c r="O3" s="20"/>
      <c r="P3" s="20"/>
      <c r="Q3" s="20"/>
      <c r="R3" s="20"/>
      <c r="S3" s="20"/>
      <c r="T3" s="21"/>
    </row>
    <row r="4" spans="2:20" x14ac:dyDescent="0.25">
      <c r="B4" s="4">
        <v>1</v>
      </c>
      <c r="C4" s="22"/>
      <c r="D4" s="23">
        <v>13</v>
      </c>
      <c r="E4" s="23">
        <v>16</v>
      </c>
      <c r="F4" s="23">
        <v>8</v>
      </c>
      <c r="G4" s="23"/>
      <c r="H4" s="23">
        <v>12</v>
      </c>
      <c r="I4" s="23"/>
      <c r="J4" s="23"/>
      <c r="K4" s="24"/>
      <c r="N4" s="25"/>
      <c r="O4" s="26"/>
      <c r="P4" s="26"/>
      <c r="Q4" s="26"/>
      <c r="R4" s="26"/>
      <c r="S4" s="26"/>
      <c r="T4" s="27"/>
    </row>
    <row r="5" spans="2:20" x14ac:dyDescent="0.25">
      <c r="B5" s="4">
        <v>2</v>
      </c>
      <c r="C5" s="23">
        <v>13</v>
      </c>
      <c r="D5" s="22"/>
      <c r="E5" s="23"/>
      <c r="F5" s="23"/>
      <c r="G5" s="23">
        <v>11</v>
      </c>
      <c r="H5" s="23">
        <v>12</v>
      </c>
      <c r="I5" s="23"/>
      <c r="J5" s="23"/>
      <c r="K5" s="24"/>
      <c r="N5" s="25"/>
      <c r="O5" s="26"/>
      <c r="P5" s="26"/>
      <c r="Q5" s="26"/>
      <c r="R5" s="26"/>
      <c r="S5" s="26"/>
      <c r="T5" s="27"/>
    </row>
    <row r="6" spans="2:20" x14ac:dyDescent="0.25">
      <c r="B6" s="4">
        <v>3</v>
      </c>
      <c r="C6" s="23">
        <v>16</v>
      </c>
      <c r="D6" s="23"/>
      <c r="E6" s="22"/>
      <c r="F6" s="23">
        <v>13</v>
      </c>
      <c r="G6" s="23"/>
      <c r="H6" s="23">
        <v>12</v>
      </c>
      <c r="I6" s="23"/>
      <c r="J6" s="23"/>
      <c r="K6" s="24"/>
      <c r="N6" s="25"/>
      <c r="O6" s="26"/>
      <c r="P6" s="26"/>
      <c r="Q6" s="26"/>
      <c r="R6" s="26"/>
      <c r="S6" s="26"/>
      <c r="T6" s="27"/>
    </row>
    <row r="7" spans="2:20" x14ac:dyDescent="0.25">
      <c r="B7" s="4">
        <v>4</v>
      </c>
      <c r="C7" s="23">
        <v>8</v>
      </c>
      <c r="D7" s="23"/>
      <c r="E7" s="23">
        <v>13</v>
      </c>
      <c r="F7" s="22"/>
      <c r="G7" s="23"/>
      <c r="H7" s="23"/>
      <c r="I7" s="23">
        <v>17</v>
      </c>
      <c r="J7" s="23"/>
      <c r="K7" s="24"/>
      <c r="N7" s="25"/>
      <c r="O7" s="26"/>
      <c r="P7" s="26"/>
      <c r="Q7" s="26"/>
      <c r="R7" s="26"/>
      <c r="S7" s="26"/>
      <c r="T7" s="27"/>
    </row>
    <row r="8" spans="2:20" x14ac:dyDescent="0.25">
      <c r="B8" s="4">
        <v>5</v>
      </c>
      <c r="C8" s="23"/>
      <c r="D8" s="23">
        <v>11</v>
      </c>
      <c r="E8" s="23"/>
      <c r="F8" s="23"/>
      <c r="G8" s="22"/>
      <c r="H8" s="23"/>
      <c r="I8" s="23"/>
      <c r="J8" s="23">
        <v>7</v>
      </c>
      <c r="K8" s="24"/>
      <c r="N8" s="25"/>
      <c r="O8" s="26"/>
      <c r="P8" s="26"/>
      <c r="Q8" s="26"/>
      <c r="R8" s="26"/>
      <c r="S8" s="26"/>
      <c r="T8" s="27"/>
    </row>
    <row r="9" spans="2:20" x14ac:dyDescent="0.25">
      <c r="B9" s="4">
        <v>6</v>
      </c>
      <c r="C9" s="23">
        <v>12</v>
      </c>
      <c r="D9" s="23">
        <v>12</v>
      </c>
      <c r="E9" s="23">
        <v>12</v>
      </c>
      <c r="F9" s="23"/>
      <c r="G9" s="23"/>
      <c r="H9" s="22"/>
      <c r="I9" s="23"/>
      <c r="J9" s="23">
        <v>11</v>
      </c>
      <c r="K9" s="24">
        <v>10</v>
      </c>
      <c r="N9" s="25"/>
      <c r="O9" s="26"/>
      <c r="P9" s="26"/>
      <c r="Q9" s="26"/>
      <c r="R9" s="26"/>
      <c r="S9" s="26"/>
      <c r="T9" s="27"/>
    </row>
    <row r="10" spans="2:20" x14ac:dyDescent="0.25">
      <c r="B10" s="4">
        <v>7</v>
      </c>
      <c r="C10" s="23"/>
      <c r="D10" s="23"/>
      <c r="E10" s="23"/>
      <c r="F10" s="23">
        <v>17</v>
      </c>
      <c r="G10" s="23"/>
      <c r="H10" s="23"/>
      <c r="I10" s="22"/>
      <c r="J10" s="23"/>
      <c r="K10" s="24">
        <v>14</v>
      </c>
      <c r="N10" s="25"/>
      <c r="O10" s="26"/>
      <c r="P10" s="26"/>
      <c r="Q10" s="26"/>
      <c r="R10" s="26"/>
      <c r="S10" s="26"/>
      <c r="T10" s="27"/>
    </row>
    <row r="11" spans="2:20" x14ac:dyDescent="0.25">
      <c r="B11" s="4">
        <v>8</v>
      </c>
      <c r="C11" s="23"/>
      <c r="D11" s="23"/>
      <c r="E11" s="23"/>
      <c r="F11" s="23"/>
      <c r="G11" s="23">
        <v>7</v>
      </c>
      <c r="H11" s="23">
        <v>11</v>
      </c>
      <c r="I11" s="23"/>
      <c r="J11" s="22"/>
      <c r="K11" s="24">
        <v>13</v>
      </c>
      <c r="N11" s="25"/>
      <c r="O11" s="26"/>
      <c r="P11" s="26"/>
      <c r="Q11" s="26"/>
      <c r="R11" s="26"/>
      <c r="S11" s="26"/>
      <c r="T11" s="27"/>
    </row>
    <row r="12" spans="2:20" ht="15.75" thickBot="1" x14ac:dyDescent="0.3">
      <c r="B12" s="5">
        <v>9</v>
      </c>
      <c r="C12" s="28"/>
      <c r="D12" s="28"/>
      <c r="E12" s="28"/>
      <c r="F12" s="28"/>
      <c r="G12" s="28"/>
      <c r="H12" s="28">
        <v>10</v>
      </c>
      <c r="I12" s="28">
        <v>14</v>
      </c>
      <c r="J12" s="28">
        <v>13</v>
      </c>
      <c r="K12" s="29"/>
      <c r="N12" s="30"/>
      <c r="O12" s="31"/>
      <c r="P12" s="31"/>
      <c r="Q12" s="31"/>
      <c r="R12" s="31"/>
      <c r="S12" s="31"/>
      <c r="T12" s="32"/>
    </row>
    <row r="13" spans="2:20" ht="15.75" thickBot="1" x14ac:dyDescent="0.3"/>
    <row r="14" spans="2:20" ht="15.75" thickBot="1" x14ac:dyDescent="0.3">
      <c r="B14" s="92" t="s">
        <v>0</v>
      </c>
    </row>
    <row r="15" spans="2:20" x14ac:dyDescent="0.25">
      <c r="B15" s="1"/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2">
        <v>7</v>
      </c>
      <c r="J15" s="2">
        <v>8</v>
      </c>
      <c r="K15" s="7">
        <v>9</v>
      </c>
      <c r="L15" s="33" t="s">
        <v>1</v>
      </c>
      <c r="N15" s="8" t="s">
        <v>3</v>
      </c>
      <c r="O15" s="9" t="s">
        <v>4</v>
      </c>
      <c r="P15" s="9" t="s">
        <v>5</v>
      </c>
      <c r="Q15" s="9" t="s">
        <v>6</v>
      </c>
      <c r="R15" s="9" t="s">
        <v>7</v>
      </c>
      <c r="S15" s="9" t="s">
        <v>8</v>
      </c>
      <c r="T15" s="10" t="s">
        <v>9</v>
      </c>
    </row>
    <row r="16" spans="2:20" x14ac:dyDescent="0.25">
      <c r="B16" s="4">
        <v>1</v>
      </c>
      <c r="C16" s="22"/>
      <c r="D16" s="23">
        <f>D28</f>
        <v>0</v>
      </c>
      <c r="E16" s="23">
        <f>E28</f>
        <v>0</v>
      </c>
      <c r="F16" s="23">
        <v>1</v>
      </c>
      <c r="G16" s="23"/>
      <c r="H16" s="23">
        <f>H28</f>
        <v>0</v>
      </c>
      <c r="I16" s="23"/>
      <c r="J16" s="23"/>
      <c r="K16" s="34"/>
      <c r="L16" s="35">
        <v>1</v>
      </c>
      <c r="N16" s="11">
        <v>13</v>
      </c>
      <c r="O16" s="12">
        <v>16</v>
      </c>
      <c r="P16" s="12">
        <v>8</v>
      </c>
      <c r="Q16" s="12">
        <v>12</v>
      </c>
      <c r="R16" s="12">
        <v>11</v>
      </c>
      <c r="S16" s="12">
        <v>12</v>
      </c>
      <c r="T16" s="13">
        <v>13</v>
      </c>
    </row>
    <row r="17" spans="2:28" x14ac:dyDescent="0.25">
      <c r="B17" s="4">
        <v>2</v>
      </c>
      <c r="C17" s="23">
        <f>C28</f>
        <v>0</v>
      </c>
      <c r="D17" s="22"/>
      <c r="E17" s="23"/>
      <c r="F17" s="23"/>
      <c r="G17" s="23">
        <f>G28</f>
        <v>0</v>
      </c>
      <c r="H17" s="23">
        <f>H29</f>
        <v>0</v>
      </c>
      <c r="I17" s="23"/>
      <c r="J17" s="23"/>
      <c r="K17" s="34"/>
      <c r="L17" s="35">
        <v>1</v>
      </c>
      <c r="N17" s="11" t="s">
        <v>10</v>
      </c>
      <c r="O17" s="12" t="s">
        <v>11</v>
      </c>
      <c r="P17" s="12" t="s">
        <v>12</v>
      </c>
      <c r="Q17" s="12" t="s">
        <v>13</v>
      </c>
      <c r="R17" s="12" t="s">
        <v>14</v>
      </c>
      <c r="S17" s="12" t="s">
        <v>15</v>
      </c>
      <c r="T17" s="13" t="s">
        <v>16</v>
      </c>
    </row>
    <row r="18" spans="2:28" ht="15.75" thickBot="1" x14ac:dyDescent="0.3">
      <c r="B18" s="4">
        <v>3</v>
      </c>
      <c r="C18" s="23">
        <f>C29</f>
        <v>0</v>
      </c>
      <c r="D18" s="23"/>
      <c r="E18" s="22"/>
      <c r="F18" s="23">
        <f>F29</f>
        <v>0</v>
      </c>
      <c r="G18" s="23"/>
      <c r="H18" s="23">
        <f>H30</f>
        <v>0</v>
      </c>
      <c r="I18" s="23"/>
      <c r="J18" s="23"/>
      <c r="K18" s="34"/>
      <c r="L18" s="35">
        <v>1</v>
      </c>
      <c r="N18" s="14">
        <v>12</v>
      </c>
      <c r="O18" s="15">
        <v>17</v>
      </c>
      <c r="P18" s="15">
        <v>7</v>
      </c>
      <c r="Q18" s="15">
        <v>11</v>
      </c>
      <c r="R18" s="15">
        <v>10</v>
      </c>
      <c r="S18" s="15">
        <v>14</v>
      </c>
      <c r="T18" s="16">
        <v>13</v>
      </c>
    </row>
    <row r="19" spans="2:28" x14ac:dyDescent="0.25">
      <c r="B19" s="4">
        <v>4</v>
      </c>
      <c r="C19" s="23">
        <f>C30</f>
        <v>0</v>
      </c>
      <c r="D19" s="23"/>
      <c r="E19" s="23">
        <f>E29</f>
        <v>0</v>
      </c>
      <c r="F19" s="22"/>
      <c r="G19" s="23"/>
      <c r="H19" s="23"/>
      <c r="I19" s="23">
        <f>I28</f>
        <v>0</v>
      </c>
      <c r="J19" s="23"/>
      <c r="K19" s="34"/>
      <c r="L19" s="35">
        <v>1</v>
      </c>
    </row>
    <row r="20" spans="2:28" x14ac:dyDescent="0.25">
      <c r="B20" s="4">
        <v>5</v>
      </c>
      <c r="C20" s="23"/>
      <c r="D20" s="23">
        <f>D29</f>
        <v>0</v>
      </c>
      <c r="E20" s="23"/>
      <c r="F20" s="23"/>
      <c r="G20" s="22"/>
      <c r="H20" s="23"/>
      <c r="I20" s="23"/>
      <c r="J20" s="23">
        <f>J28</f>
        <v>0</v>
      </c>
      <c r="K20" s="34"/>
      <c r="L20" s="35">
        <v>1</v>
      </c>
    </row>
    <row r="21" spans="2:28" x14ac:dyDescent="0.25">
      <c r="B21" s="4">
        <v>6</v>
      </c>
      <c r="C21" s="23">
        <f>C31</f>
        <v>0</v>
      </c>
      <c r="D21" s="23">
        <f>D30</f>
        <v>0</v>
      </c>
      <c r="E21" s="23">
        <f>E30</f>
        <v>0</v>
      </c>
      <c r="F21" s="23"/>
      <c r="G21" s="23"/>
      <c r="H21" s="22"/>
      <c r="I21" s="23"/>
      <c r="J21" s="23">
        <f>J29</f>
        <v>0</v>
      </c>
      <c r="K21" s="34">
        <f>K28</f>
        <v>0</v>
      </c>
      <c r="L21" s="35">
        <v>1</v>
      </c>
    </row>
    <row r="22" spans="2:28" x14ac:dyDescent="0.25">
      <c r="B22" s="4">
        <v>7</v>
      </c>
      <c r="C22" s="23"/>
      <c r="D22" s="23"/>
      <c r="E22" s="23"/>
      <c r="F22" s="23">
        <f>F30</f>
        <v>0</v>
      </c>
      <c r="G22" s="23"/>
      <c r="H22" s="23"/>
      <c r="I22" s="22"/>
      <c r="J22" s="23"/>
      <c r="K22" s="34">
        <f>K29</f>
        <v>0</v>
      </c>
      <c r="L22" s="35">
        <v>1</v>
      </c>
    </row>
    <row r="23" spans="2:28" x14ac:dyDescent="0.25">
      <c r="B23" s="4">
        <v>8</v>
      </c>
      <c r="C23" s="23"/>
      <c r="D23" s="23"/>
      <c r="E23" s="23"/>
      <c r="F23" s="23"/>
      <c r="G23" s="23">
        <f>G29</f>
        <v>0</v>
      </c>
      <c r="H23" s="23">
        <f>H31</f>
        <v>0</v>
      </c>
      <c r="I23" s="23"/>
      <c r="J23" s="22"/>
      <c r="K23" s="34">
        <f>K30</f>
        <v>0</v>
      </c>
      <c r="L23" s="35">
        <v>1</v>
      </c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 spans="2:28" ht="15.75" thickBot="1" x14ac:dyDescent="0.3">
      <c r="B24" s="6">
        <v>9</v>
      </c>
      <c r="C24" s="36"/>
      <c r="D24" s="36"/>
      <c r="E24" s="36"/>
      <c r="F24" s="36"/>
      <c r="G24" s="36"/>
      <c r="H24" s="36">
        <f>H32</f>
        <v>0</v>
      </c>
      <c r="I24" s="36">
        <f>I29</f>
        <v>0</v>
      </c>
      <c r="J24" s="36">
        <f>J30</f>
        <v>0</v>
      </c>
      <c r="K24" s="37"/>
      <c r="L24" s="38">
        <v>1</v>
      </c>
      <c r="R24" s="95"/>
      <c r="S24" s="96"/>
      <c r="T24" s="96"/>
      <c r="U24" s="96"/>
      <c r="V24" s="96"/>
      <c r="W24" s="96"/>
      <c r="X24" s="96"/>
      <c r="Y24" s="96"/>
      <c r="Z24" s="96"/>
      <c r="AA24" s="96"/>
      <c r="AB24" s="76"/>
    </row>
    <row r="25" spans="2:28" ht="15.75" thickBot="1" x14ac:dyDescent="0.3">
      <c r="B25" s="39" t="s">
        <v>2</v>
      </c>
      <c r="C25" s="40">
        <v>1</v>
      </c>
      <c r="D25" s="40">
        <v>1</v>
      </c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1">
        <v>1</v>
      </c>
      <c r="R25" s="9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 spans="2:28" ht="15.75" thickBot="1" x14ac:dyDescent="0.3">
      <c r="R26" s="9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 spans="2:28" ht="15.75" thickBot="1" x14ac:dyDescent="0.3">
      <c r="B27" s="93" t="s">
        <v>53</v>
      </c>
      <c r="C27" s="94"/>
      <c r="N27" s="98" t="s">
        <v>54</v>
      </c>
      <c r="O27" s="99"/>
      <c r="R27" s="9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 spans="2:28" x14ac:dyDescent="0.25">
      <c r="B28" s="83">
        <v>1</v>
      </c>
      <c r="C28" s="144">
        <v>0</v>
      </c>
      <c r="D28" s="79">
        <v>0</v>
      </c>
      <c r="E28" s="79">
        <v>0</v>
      </c>
      <c r="F28" s="79">
        <v>1</v>
      </c>
      <c r="G28" s="79">
        <v>0</v>
      </c>
      <c r="H28" s="79">
        <v>0</v>
      </c>
      <c r="I28" s="79">
        <v>0</v>
      </c>
      <c r="J28" s="79">
        <v>0</v>
      </c>
      <c r="K28" s="145">
        <v>0</v>
      </c>
      <c r="N28" s="18">
        <f>C17+D16</f>
        <v>0</v>
      </c>
      <c r="O28" s="101">
        <f>D20+G17</f>
        <v>0</v>
      </c>
      <c r="P28" s="101">
        <f>E19+F18</f>
        <v>0</v>
      </c>
      <c r="Q28" s="101">
        <f>F22+I19</f>
        <v>0</v>
      </c>
      <c r="R28" s="102">
        <f>G23+J20</f>
        <v>0</v>
      </c>
      <c r="S28" s="103">
        <f>H23+J21</f>
        <v>0</v>
      </c>
      <c r="T28" s="103">
        <f>I24+K22</f>
        <v>0</v>
      </c>
      <c r="U28" s="104">
        <f>J24+K23</f>
        <v>0</v>
      </c>
      <c r="V28" s="76"/>
      <c r="W28" s="76"/>
      <c r="X28" s="76"/>
      <c r="Y28" s="76"/>
      <c r="Z28" s="76"/>
      <c r="AA28" s="76"/>
      <c r="AB28" s="76"/>
    </row>
    <row r="29" spans="2:28" x14ac:dyDescent="0.25">
      <c r="B29" s="84">
        <v>2</v>
      </c>
      <c r="C29" s="146">
        <v>0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147">
        <v>0</v>
      </c>
      <c r="N29" s="43">
        <f>C18+E16</f>
        <v>0</v>
      </c>
      <c r="O29" s="23">
        <f>D21+H17</f>
        <v>0</v>
      </c>
      <c r="P29" s="23">
        <f>E21+H18</f>
        <v>0</v>
      </c>
      <c r="Q29" s="54">
        <v>0</v>
      </c>
      <c r="R29" s="96">
        <v>0</v>
      </c>
      <c r="S29" s="100">
        <f>H24+K21</f>
        <v>0</v>
      </c>
      <c r="T29" s="76">
        <v>0</v>
      </c>
      <c r="U29" s="105">
        <v>0</v>
      </c>
      <c r="V29" s="76"/>
      <c r="W29" s="76"/>
      <c r="X29" s="76"/>
      <c r="Y29" s="76"/>
      <c r="Z29" s="76"/>
      <c r="AA29" s="76"/>
      <c r="AB29" s="76"/>
    </row>
    <row r="30" spans="2:28" x14ac:dyDescent="0.25">
      <c r="B30" s="84">
        <v>3</v>
      </c>
      <c r="C30" s="146">
        <v>0</v>
      </c>
      <c r="D30" s="80">
        <v>0</v>
      </c>
      <c r="E30" s="80">
        <v>0</v>
      </c>
      <c r="F30" s="80">
        <v>0</v>
      </c>
      <c r="G30" s="80">
        <v>1</v>
      </c>
      <c r="H30" s="80">
        <v>0</v>
      </c>
      <c r="I30" s="80">
        <v>1</v>
      </c>
      <c r="J30" s="80">
        <v>0</v>
      </c>
      <c r="K30" s="147">
        <v>0</v>
      </c>
      <c r="N30" s="43">
        <f>C19+F16</f>
        <v>1</v>
      </c>
      <c r="O30" s="54">
        <v>0</v>
      </c>
      <c r="P30" s="54">
        <v>0</v>
      </c>
      <c r="Q30" s="54">
        <v>0</v>
      </c>
      <c r="R30" s="96">
        <v>0</v>
      </c>
      <c r="S30" s="76">
        <v>0</v>
      </c>
      <c r="T30" s="76">
        <v>0</v>
      </c>
      <c r="U30" s="105">
        <v>0</v>
      </c>
      <c r="V30" s="76"/>
      <c r="W30" s="76"/>
      <c r="X30" s="76"/>
      <c r="Y30" s="76"/>
      <c r="Z30" s="76"/>
      <c r="AA30" s="76"/>
      <c r="AB30" s="76"/>
    </row>
    <row r="31" spans="2:28" ht="15.75" thickBot="1" x14ac:dyDescent="0.3">
      <c r="B31" s="84">
        <v>4</v>
      </c>
      <c r="C31" s="146">
        <v>0</v>
      </c>
      <c r="D31" s="80">
        <v>1</v>
      </c>
      <c r="E31" s="80">
        <v>1</v>
      </c>
      <c r="F31" s="80">
        <v>1</v>
      </c>
      <c r="G31" s="80">
        <v>1</v>
      </c>
      <c r="H31" s="80">
        <v>0</v>
      </c>
      <c r="I31" s="80">
        <v>1</v>
      </c>
      <c r="J31" s="80">
        <v>1</v>
      </c>
      <c r="K31" s="147">
        <v>1</v>
      </c>
      <c r="N31" s="44">
        <f>C21+H16</f>
        <v>0</v>
      </c>
      <c r="O31" s="71">
        <v>0</v>
      </c>
      <c r="P31" s="71">
        <v>0</v>
      </c>
      <c r="Q31" s="71">
        <v>0</v>
      </c>
      <c r="R31" s="106">
        <v>0</v>
      </c>
      <c r="S31" s="107">
        <v>0</v>
      </c>
      <c r="T31" s="107">
        <v>0</v>
      </c>
      <c r="U31" s="108">
        <v>0</v>
      </c>
      <c r="V31" s="76"/>
      <c r="W31" s="76"/>
      <c r="X31" s="76"/>
      <c r="Y31" s="76"/>
      <c r="Z31" s="76"/>
      <c r="AA31" s="76"/>
      <c r="AB31" s="76"/>
    </row>
    <row r="32" spans="2:28" ht="15.75" thickBot="1" x14ac:dyDescent="0.3">
      <c r="B32" s="85">
        <v>5</v>
      </c>
      <c r="C32" s="148">
        <v>1</v>
      </c>
      <c r="D32" s="81">
        <v>0</v>
      </c>
      <c r="E32" s="81">
        <v>1</v>
      </c>
      <c r="F32" s="81">
        <v>0</v>
      </c>
      <c r="G32" s="81">
        <v>0</v>
      </c>
      <c r="H32" s="81">
        <v>0</v>
      </c>
      <c r="I32" s="81">
        <v>1</v>
      </c>
      <c r="J32" s="81">
        <v>1</v>
      </c>
      <c r="K32" s="82">
        <v>0</v>
      </c>
      <c r="R32" s="9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spans="2:28" ht="15.75" thickBot="1" x14ac:dyDescent="0.3">
      <c r="R33" s="9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 spans="2:28" ht="15.75" thickBot="1" x14ac:dyDescent="0.3">
      <c r="B34" s="150" t="s">
        <v>52</v>
      </c>
      <c r="C34" s="151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 spans="2:28" ht="15.75" thickBot="1" x14ac:dyDescent="0.3">
      <c r="B35" s="18"/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3">
        <v>9</v>
      </c>
      <c r="N35" s="93" t="s">
        <v>55</v>
      </c>
      <c r="O35" s="94">
        <f>SUM(C36:K44)</f>
        <v>8</v>
      </c>
    </row>
    <row r="36" spans="2:28" x14ac:dyDescent="0.25">
      <c r="B36" s="4">
        <v>1</v>
      </c>
      <c r="C36" s="22"/>
      <c r="D36" s="23">
        <f>D4*D16</f>
        <v>0</v>
      </c>
      <c r="E36" s="23">
        <f>E4*E16</f>
        <v>0</v>
      </c>
      <c r="F36" s="23">
        <f>F4*F16</f>
        <v>8</v>
      </c>
      <c r="G36" s="23">
        <f t="shared" ref="G36:J36" si="0">G4*G16</f>
        <v>0</v>
      </c>
      <c r="H36" s="23">
        <f t="shared" si="0"/>
        <v>0</v>
      </c>
      <c r="I36" s="23">
        <f t="shared" si="0"/>
        <v>0</v>
      </c>
      <c r="J36" s="23">
        <f t="shared" si="0"/>
        <v>0</v>
      </c>
      <c r="K36" s="24">
        <f>K4*K16</f>
        <v>0</v>
      </c>
    </row>
    <row r="37" spans="2:28" x14ac:dyDescent="0.25">
      <c r="B37" s="4">
        <v>2</v>
      </c>
      <c r="C37" s="23">
        <f>C5*C17</f>
        <v>0</v>
      </c>
      <c r="D37" s="22"/>
      <c r="E37" s="23">
        <f t="shared" ref="E37:J40" si="1">E5*E17</f>
        <v>0</v>
      </c>
      <c r="F37" s="23">
        <f t="shared" si="1"/>
        <v>0</v>
      </c>
      <c r="G37" s="23">
        <f t="shared" si="1"/>
        <v>0</v>
      </c>
      <c r="H37" s="23">
        <f t="shared" si="1"/>
        <v>0</v>
      </c>
      <c r="I37" s="23">
        <f t="shared" si="1"/>
        <v>0</v>
      </c>
      <c r="J37" s="23">
        <f t="shared" si="1"/>
        <v>0</v>
      </c>
      <c r="K37" s="24">
        <f t="shared" ref="J37:K43" si="2">K5*K17</f>
        <v>0</v>
      </c>
    </row>
    <row r="38" spans="2:28" x14ac:dyDescent="0.25">
      <c r="B38" s="4">
        <v>3</v>
      </c>
      <c r="C38" s="23">
        <f>C6*C18</f>
        <v>0</v>
      </c>
      <c r="D38" s="23">
        <f>D6*D18</f>
        <v>0</v>
      </c>
      <c r="E38" s="22"/>
      <c r="F38" s="23">
        <f t="shared" si="1"/>
        <v>0</v>
      </c>
      <c r="G38" s="23">
        <f t="shared" si="1"/>
        <v>0</v>
      </c>
      <c r="H38" s="23">
        <f t="shared" si="1"/>
        <v>0</v>
      </c>
      <c r="I38" s="23">
        <f t="shared" si="1"/>
        <v>0</v>
      </c>
      <c r="J38" s="23">
        <f t="shared" si="1"/>
        <v>0</v>
      </c>
      <c r="K38" s="24">
        <f t="shared" si="2"/>
        <v>0</v>
      </c>
    </row>
    <row r="39" spans="2:28" x14ac:dyDescent="0.25">
      <c r="B39" s="4">
        <v>4</v>
      </c>
      <c r="C39" s="23">
        <f t="shared" ref="C39:J44" si="3">C7*C19</f>
        <v>0</v>
      </c>
      <c r="D39" s="23">
        <f t="shared" si="3"/>
        <v>0</v>
      </c>
      <c r="E39" s="23">
        <f t="shared" si="3"/>
        <v>0</v>
      </c>
      <c r="F39" s="22"/>
      <c r="G39" s="23">
        <f>G7*G19</f>
        <v>0</v>
      </c>
      <c r="H39" s="23">
        <f t="shared" si="1"/>
        <v>0</v>
      </c>
      <c r="I39" s="23">
        <f t="shared" si="1"/>
        <v>0</v>
      </c>
      <c r="J39" s="23">
        <f t="shared" si="1"/>
        <v>0</v>
      </c>
      <c r="K39" s="24">
        <f t="shared" si="2"/>
        <v>0</v>
      </c>
    </row>
    <row r="40" spans="2:28" x14ac:dyDescent="0.25">
      <c r="B40" s="4">
        <v>5</v>
      </c>
      <c r="C40" s="23">
        <f t="shared" si="3"/>
        <v>0</v>
      </c>
      <c r="D40" s="23">
        <f t="shared" si="3"/>
        <v>0</v>
      </c>
      <c r="E40" s="23">
        <f t="shared" si="3"/>
        <v>0</v>
      </c>
      <c r="F40" s="23">
        <f t="shared" si="3"/>
        <v>0</v>
      </c>
      <c r="G40" s="22"/>
      <c r="H40" s="23">
        <f t="shared" si="1"/>
        <v>0</v>
      </c>
      <c r="I40" s="23">
        <f t="shared" si="1"/>
        <v>0</v>
      </c>
      <c r="J40" s="23">
        <f t="shared" si="1"/>
        <v>0</v>
      </c>
      <c r="K40" s="24">
        <f t="shared" si="2"/>
        <v>0</v>
      </c>
    </row>
    <row r="41" spans="2:28" x14ac:dyDescent="0.25">
      <c r="B41" s="4">
        <v>6</v>
      </c>
      <c r="C41" s="23">
        <f t="shared" si="3"/>
        <v>0</v>
      </c>
      <c r="D41" s="23">
        <f t="shared" si="3"/>
        <v>0</v>
      </c>
      <c r="E41" s="23">
        <f t="shared" si="3"/>
        <v>0</v>
      </c>
      <c r="F41" s="23">
        <f t="shared" si="3"/>
        <v>0</v>
      </c>
      <c r="G41" s="23">
        <f t="shared" si="3"/>
        <v>0</v>
      </c>
      <c r="H41" s="22"/>
      <c r="I41" s="23">
        <f t="shared" ref="I41:J41" si="4">I9*I21</f>
        <v>0</v>
      </c>
      <c r="J41" s="23">
        <f t="shared" si="4"/>
        <v>0</v>
      </c>
      <c r="K41" s="24">
        <f>K9*K21</f>
        <v>0</v>
      </c>
    </row>
    <row r="42" spans="2:28" x14ac:dyDescent="0.25">
      <c r="B42" s="4">
        <v>7</v>
      </c>
      <c r="C42" s="23">
        <f t="shared" si="3"/>
        <v>0</v>
      </c>
      <c r="D42" s="23">
        <f t="shared" si="3"/>
        <v>0</v>
      </c>
      <c r="E42" s="23">
        <f t="shared" si="3"/>
        <v>0</v>
      </c>
      <c r="F42" s="23">
        <f t="shared" si="3"/>
        <v>0</v>
      </c>
      <c r="G42" s="23">
        <f t="shared" si="3"/>
        <v>0</v>
      </c>
      <c r="H42" s="23">
        <f t="shared" si="3"/>
        <v>0</v>
      </c>
      <c r="I42" s="22"/>
      <c r="J42" s="23">
        <f t="shared" si="2"/>
        <v>0</v>
      </c>
      <c r="K42" s="24">
        <f t="shared" si="2"/>
        <v>0</v>
      </c>
    </row>
    <row r="43" spans="2:28" x14ac:dyDescent="0.25">
      <c r="B43" s="4">
        <v>8</v>
      </c>
      <c r="C43" s="23">
        <f t="shared" si="3"/>
        <v>0</v>
      </c>
      <c r="D43" s="23">
        <f t="shared" si="3"/>
        <v>0</v>
      </c>
      <c r="E43" s="23">
        <f t="shared" si="3"/>
        <v>0</v>
      </c>
      <c r="F43" s="23">
        <f t="shared" si="3"/>
        <v>0</v>
      </c>
      <c r="G43" s="23">
        <f t="shared" si="3"/>
        <v>0</v>
      </c>
      <c r="H43" s="23">
        <f t="shared" si="3"/>
        <v>0</v>
      </c>
      <c r="I43" s="23">
        <f t="shared" si="3"/>
        <v>0</v>
      </c>
      <c r="J43" s="22"/>
      <c r="K43" s="24">
        <f t="shared" si="2"/>
        <v>0</v>
      </c>
    </row>
    <row r="44" spans="2:28" ht="15.75" thickBot="1" x14ac:dyDescent="0.3">
      <c r="B44" s="5">
        <v>9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0</v>
      </c>
      <c r="G44" s="28">
        <f t="shared" si="3"/>
        <v>0</v>
      </c>
      <c r="H44" s="28">
        <f t="shared" si="3"/>
        <v>0</v>
      </c>
      <c r="I44" s="28">
        <f t="shared" si="3"/>
        <v>0</v>
      </c>
      <c r="J44" s="28">
        <f t="shared" si="3"/>
        <v>0</v>
      </c>
      <c r="K44" s="29"/>
    </row>
  </sheetData>
  <mergeCells count="2">
    <mergeCell ref="B2:C2"/>
    <mergeCell ref="B34:C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48E3-0FE4-46D0-82FB-75C44ED811B0}">
  <sheetPr codeName="Лист3"/>
  <dimension ref="B1:N33"/>
  <sheetViews>
    <sheetView topLeftCell="A4" zoomScale="110" zoomScaleNormal="110" workbookViewId="0">
      <selection activeCell="M19" sqref="M19"/>
    </sheetView>
  </sheetViews>
  <sheetFormatPr defaultColWidth="9.140625" defaultRowHeight="15" x14ac:dyDescent="0.25"/>
  <cols>
    <col min="1" max="1" width="9.140625" style="17"/>
    <col min="2" max="2" width="8.85546875" style="17" bestFit="1" customWidth="1"/>
    <col min="3" max="3" width="17.85546875" style="17" bestFit="1" customWidth="1"/>
    <col min="4" max="4" width="8.5703125" style="17" bestFit="1" customWidth="1"/>
    <col min="5" max="5" width="9.140625" style="17"/>
    <col min="6" max="6" width="12.7109375" style="17" bestFit="1" customWidth="1"/>
    <col min="7" max="7" width="11.7109375" style="17" bestFit="1" customWidth="1"/>
    <col min="8" max="8" width="13.5703125" style="17" customWidth="1"/>
    <col min="9" max="16384" width="9.140625" style="17"/>
  </cols>
  <sheetData>
    <row r="1" spans="2:14" ht="15.75" thickBot="1" x14ac:dyDescent="0.3"/>
    <row r="2" spans="2:14" x14ac:dyDescent="0.25">
      <c r="B2" s="19"/>
      <c r="C2" s="20"/>
      <c r="D2" s="20"/>
      <c r="E2" s="20"/>
      <c r="F2" s="21"/>
      <c r="G2" s="76"/>
      <c r="H2" s="8" t="s">
        <v>3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  <c r="N2" s="10" t="s">
        <v>9</v>
      </c>
    </row>
    <row r="3" spans="2:14" x14ac:dyDescent="0.25">
      <c r="B3" s="25"/>
      <c r="C3" s="26"/>
      <c r="D3" s="26"/>
      <c r="E3" s="26"/>
      <c r="F3" s="27"/>
      <c r="G3" s="76"/>
      <c r="H3" s="11">
        <v>13</v>
      </c>
      <c r="I3" s="12">
        <v>16</v>
      </c>
      <c r="J3" s="12">
        <v>8</v>
      </c>
      <c r="K3" s="12">
        <v>12</v>
      </c>
      <c r="L3" s="12">
        <v>11</v>
      </c>
      <c r="M3" s="12">
        <v>12</v>
      </c>
      <c r="N3" s="13">
        <v>13</v>
      </c>
    </row>
    <row r="4" spans="2:14" x14ac:dyDescent="0.25">
      <c r="B4" s="25"/>
      <c r="C4" s="26"/>
      <c r="D4" s="26"/>
      <c r="E4" s="26"/>
      <c r="F4" s="27"/>
      <c r="G4" s="76"/>
      <c r="H4" s="11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</row>
    <row r="5" spans="2:14" ht="15.75" thickBot="1" x14ac:dyDescent="0.3">
      <c r="B5" s="25"/>
      <c r="C5" s="26"/>
      <c r="D5" s="26"/>
      <c r="E5" s="26"/>
      <c r="F5" s="27"/>
      <c r="G5" s="76"/>
      <c r="H5" s="14">
        <v>12</v>
      </c>
      <c r="I5" s="15">
        <v>17</v>
      </c>
      <c r="J5" s="15">
        <v>7</v>
      </c>
      <c r="K5" s="15">
        <v>11</v>
      </c>
      <c r="L5" s="15">
        <v>10</v>
      </c>
      <c r="M5" s="15">
        <v>14</v>
      </c>
      <c r="N5" s="16">
        <v>13</v>
      </c>
    </row>
    <row r="6" spans="2:14" x14ac:dyDescent="0.25">
      <c r="B6" s="25"/>
      <c r="C6" s="26"/>
      <c r="D6" s="26"/>
      <c r="E6" s="26"/>
      <c r="F6" s="27"/>
      <c r="G6" s="76"/>
      <c r="H6" s="76"/>
    </row>
    <row r="7" spans="2:14" ht="15.75" thickBot="1" x14ac:dyDescent="0.3">
      <c r="B7" s="25"/>
      <c r="C7" s="26"/>
      <c r="D7" s="26"/>
      <c r="E7" s="26"/>
      <c r="F7" s="27"/>
      <c r="G7" s="76"/>
      <c r="H7" s="76"/>
    </row>
    <row r="8" spans="2:14" x14ac:dyDescent="0.25">
      <c r="B8" s="25"/>
      <c r="C8" s="26"/>
      <c r="D8" s="26"/>
      <c r="E8" s="26"/>
      <c r="F8" s="27"/>
      <c r="G8" s="76"/>
      <c r="H8" s="76"/>
      <c r="J8" s="18" t="s">
        <v>22</v>
      </c>
      <c r="K8" s="42">
        <v>0.1</v>
      </c>
    </row>
    <row r="9" spans="2:14" x14ac:dyDescent="0.25">
      <c r="B9" s="25"/>
      <c r="C9" s="26"/>
      <c r="D9" s="26"/>
      <c r="E9" s="26"/>
      <c r="F9" s="27"/>
      <c r="G9" s="76"/>
      <c r="H9" s="76"/>
      <c r="J9" s="43" t="s">
        <v>24</v>
      </c>
      <c r="K9" s="24">
        <f>-2</f>
        <v>-2</v>
      </c>
    </row>
    <row r="10" spans="2:14" ht="15.75" thickBot="1" x14ac:dyDescent="0.3">
      <c r="B10" s="25"/>
      <c r="C10" s="26"/>
      <c r="D10" s="26"/>
      <c r="E10" s="26"/>
      <c r="F10" s="27"/>
      <c r="G10" s="76"/>
      <c r="H10" s="76"/>
      <c r="J10" s="44" t="s">
        <v>23</v>
      </c>
      <c r="K10" s="45">
        <f>2</f>
        <v>2</v>
      </c>
    </row>
    <row r="11" spans="2:14" ht="15.75" thickBot="1" x14ac:dyDescent="0.3">
      <c r="B11" s="30"/>
      <c r="C11" s="31"/>
      <c r="D11" s="31"/>
      <c r="E11" s="31"/>
      <c r="F11" s="32"/>
      <c r="G11" s="76"/>
      <c r="H11" s="76"/>
    </row>
    <row r="13" spans="2:14" ht="15.75" thickBot="1" x14ac:dyDescent="0.3"/>
    <row r="14" spans="2:14" ht="35.25" customHeight="1" x14ac:dyDescent="0.25">
      <c r="B14" s="77" t="s">
        <v>17</v>
      </c>
      <c r="C14" s="78" t="s">
        <v>18</v>
      </c>
      <c r="D14" s="78" t="s">
        <v>19</v>
      </c>
      <c r="E14" s="78" t="s">
        <v>20</v>
      </c>
      <c r="F14" s="78" t="s">
        <v>21</v>
      </c>
      <c r="G14" s="78" t="s">
        <v>44</v>
      </c>
      <c r="H14" s="78" t="s">
        <v>45</v>
      </c>
      <c r="I14" s="152" t="s">
        <v>50</v>
      </c>
      <c r="J14" s="152"/>
      <c r="K14" s="153"/>
    </row>
    <row r="15" spans="2:14" x14ac:dyDescent="0.25">
      <c r="B15" s="46">
        <v>1</v>
      </c>
      <c r="C15" s="47"/>
      <c r="D15" s="48" t="s">
        <v>25</v>
      </c>
      <c r="E15" s="49">
        <v>13</v>
      </c>
      <c r="F15" s="49">
        <v>-2</v>
      </c>
      <c r="G15" s="49">
        <f>E15-$K$8*F15</f>
        <v>13.2</v>
      </c>
      <c r="H15" s="49"/>
      <c r="I15" s="49"/>
      <c r="J15" s="49"/>
      <c r="K15" s="50"/>
    </row>
    <row r="16" spans="2:14" x14ac:dyDescent="0.25">
      <c r="B16" s="51"/>
      <c r="C16" s="52"/>
      <c r="D16" s="53" t="s">
        <v>26</v>
      </c>
      <c r="E16" s="54">
        <v>16</v>
      </c>
      <c r="F16" s="54">
        <v>2</v>
      </c>
      <c r="G16" s="54">
        <f>E16-$K$8*F16</f>
        <v>15.8</v>
      </c>
      <c r="H16" s="54"/>
      <c r="I16" s="54"/>
      <c r="J16" s="54"/>
      <c r="K16" s="55"/>
    </row>
    <row r="17" spans="2:11" x14ac:dyDescent="0.25">
      <c r="B17" s="51"/>
      <c r="C17" s="52"/>
      <c r="D17" s="53" t="s">
        <v>27</v>
      </c>
      <c r="E17" s="54">
        <v>8</v>
      </c>
      <c r="F17" s="54">
        <v>-2</v>
      </c>
      <c r="G17" s="54">
        <f>E17-$K$8*F17</f>
        <v>8.1999999999999993</v>
      </c>
      <c r="H17" s="54"/>
      <c r="I17" s="54"/>
      <c r="J17" s="54"/>
      <c r="K17" s="55"/>
    </row>
    <row r="18" spans="2:11" x14ac:dyDescent="0.25">
      <c r="B18" s="56"/>
      <c r="C18" s="57"/>
      <c r="D18" s="58" t="s">
        <v>28</v>
      </c>
      <c r="E18" s="59">
        <v>12</v>
      </c>
      <c r="F18" s="59">
        <v>-2</v>
      </c>
      <c r="G18" s="59">
        <f t="shared" ref="G18:G28" si="0">E18-$K$8*F18</f>
        <v>12.2</v>
      </c>
      <c r="H18" s="59"/>
      <c r="I18" s="59"/>
      <c r="J18" s="59"/>
      <c r="K18" s="60"/>
    </row>
    <row r="19" spans="2:11" x14ac:dyDescent="0.25">
      <c r="B19" s="46">
        <v>2</v>
      </c>
      <c r="C19" s="47">
        <v>1</v>
      </c>
      <c r="D19" s="48" t="s">
        <v>29</v>
      </c>
      <c r="E19" s="49">
        <v>11</v>
      </c>
      <c r="F19" s="49">
        <v>-0.99999999999999978</v>
      </c>
      <c r="G19" s="49">
        <f t="shared" si="0"/>
        <v>11.1</v>
      </c>
      <c r="H19" s="49">
        <f>G15</f>
        <v>13.2</v>
      </c>
      <c r="I19" s="49"/>
      <c r="J19" s="49"/>
      <c r="K19" s="50"/>
    </row>
    <row r="20" spans="2:11" x14ac:dyDescent="0.25">
      <c r="B20" s="56"/>
      <c r="C20" s="57"/>
      <c r="D20" s="58" t="s">
        <v>30</v>
      </c>
      <c r="E20" s="59">
        <v>12</v>
      </c>
      <c r="F20" s="59">
        <v>-0.16666666666666669</v>
      </c>
      <c r="G20" s="59">
        <f t="shared" si="0"/>
        <v>12.016666666666667</v>
      </c>
      <c r="H20" s="59"/>
      <c r="I20" s="59"/>
      <c r="J20" s="59"/>
      <c r="K20" s="60"/>
    </row>
    <row r="21" spans="2:11" x14ac:dyDescent="0.25">
      <c r="B21" s="46">
        <v>3</v>
      </c>
      <c r="C21" s="47">
        <v>1</v>
      </c>
      <c r="D21" s="48" t="s">
        <v>31</v>
      </c>
      <c r="E21" s="49">
        <v>13</v>
      </c>
      <c r="F21" s="54">
        <v>2</v>
      </c>
      <c r="G21" s="49">
        <f>E21-$K$8*F21</f>
        <v>12.8</v>
      </c>
      <c r="H21" s="49">
        <f>G16</f>
        <v>15.8</v>
      </c>
      <c r="I21" s="49"/>
      <c r="J21" s="49"/>
      <c r="K21" s="50"/>
    </row>
    <row r="22" spans="2:11" x14ac:dyDescent="0.25">
      <c r="B22" s="56"/>
      <c r="C22" s="57"/>
      <c r="D22" s="58" t="s">
        <v>32</v>
      </c>
      <c r="E22" s="59">
        <v>12</v>
      </c>
      <c r="F22" s="59">
        <v>-0.16666666666666669</v>
      </c>
      <c r="G22" s="59">
        <f t="shared" si="0"/>
        <v>12.016666666666667</v>
      </c>
      <c r="H22" s="59"/>
      <c r="I22" s="59"/>
      <c r="J22" s="59"/>
      <c r="K22" s="60"/>
    </row>
    <row r="23" spans="2:11" x14ac:dyDescent="0.25">
      <c r="B23" s="61">
        <v>4</v>
      </c>
      <c r="C23" s="62" t="s">
        <v>39</v>
      </c>
      <c r="D23" s="63" t="s">
        <v>33</v>
      </c>
      <c r="E23" s="64">
        <v>17</v>
      </c>
      <c r="F23" s="64">
        <v>2</v>
      </c>
      <c r="G23" s="64">
        <f t="shared" si="0"/>
        <v>16.8</v>
      </c>
      <c r="H23" s="64">
        <f>MAX(I23:J23)</f>
        <v>28.6</v>
      </c>
      <c r="I23" s="64">
        <f>G17</f>
        <v>8.1999999999999993</v>
      </c>
      <c r="J23" s="64">
        <f>G21+H21</f>
        <v>28.6</v>
      </c>
      <c r="K23" s="65"/>
    </row>
    <row r="24" spans="2:11" x14ac:dyDescent="0.25">
      <c r="B24" s="61">
        <v>5</v>
      </c>
      <c r="C24" s="62">
        <v>2</v>
      </c>
      <c r="D24" s="63" t="s">
        <v>34</v>
      </c>
      <c r="E24" s="64">
        <v>7</v>
      </c>
      <c r="F24" s="64">
        <v>-0.16666666666666669</v>
      </c>
      <c r="G24" s="64">
        <f t="shared" si="0"/>
        <v>7.0166666666666666</v>
      </c>
      <c r="H24" s="64">
        <f>G19+H19</f>
        <v>24.299999999999997</v>
      </c>
      <c r="I24" s="64"/>
      <c r="J24" s="64"/>
      <c r="K24" s="65"/>
    </row>
    <row r="25" spans="2:11" x14ac:dyDescent="0.25">
      <c r="B25" s="46">
        <v>6</v>
      </c>
      <c r="C25" s="47" t="s">
        <v>40</v>
      </c>
      <c r="D25" s="48" t="s">
        <v>35</v>
      </c>
      <c r="E25" s="49">
        <v>11</v>
      </c>
      <c r="F25" s="54">
        <v>-0.16666666666666669</v>
      </c>
      <c r="G25" s="49">
        <f t="shared" si="0"/>
        <v>11.016666666666667</v>
      </c>
      <c r="H25" s="49">
        <f>MAX(I25:K25)</f>
        <v>27.81666666666667</v>
      </c>
      <c r="I25" s="49">
        <f>G18</f>
        <v>12.2</v>
      </c>
      <c r="J25" s="49">
        <f>G20+H19</f>
        <v>25.216666666666669</v>
      </c>
      <c r="K25" s="50">
        <f>G22+H21</f>
        <v>27.81666666666667</v>
      </c>
    </row>
    <row r="26" spans="2:11" x14ac:dyDescent="0.25">
      <c r="B26" s="56"/>
      <c r="C26" s="57"/>
      <c r="D26" s="58" t="s">
        <v>36</v>
      </c>
      <c r="E26" s="59">
        <v>10</v>
      </c>
      <c r="F26" s="59">
        <v>-0.16666666666666669</v>
      </c>
      <c r="G26" s="59">
        <f t="shared" si="0"/>
        <v>10.016666666666667</v>
      </c>
      <c r="H26" s="59"/>
      <c r="I26" s="59"/>
      <c r="J26" s="59"/>
      <c r="K26" s="60"/>
    </row>
    <row r="27" spans="2:11" x14ac:dyDescent="0.25">
      <c r="B27" s="61">
        <v>7</v>
      </c>
      <c r="C27" s="62">
        <v>4</v>
      </c>
      <c r="D27" s="63" t="s">
        <v>37</v>
      </c>
      <c r="E27" s="64">
        <v>14</v>
      </c>
      <c r="F27" s="64">
        <v>2</v>
      </c>
      <c r="G27" s="64">
        <f t="shared" si="0"/>
        <v>13.8</v>
      </c>
      <c r="H27" s="64">
        <f>G23+H23</f>
        <v>45.400000000000006</v>
      </c>
      <c r="I27" s="64"/>
      <c r="J27" s="64"/>
      <c r="K27" s="65"/>
    </row>
    <row r="28" spans="2:11" x14ac:dyDescent="0.25">
      <c r="B28" s="61">
        <v>8</v>
      </c>
      <c r="C28" s="62" t="s">
        <v>43</v>
      </c>
      <c r="D28" s="63" t="s">
        <v>38</v>
      </c>
      <c r="E28" s="64">
        <v>13</v>
      </c>
      <c r="F28" s="64">
        <v>-0.16666666666666669</v>
      </c>
      <c r="G28" s="64">
        <f t="shared" si="0"/>
        <v>13.016666666666667</v>
      </c>
      <c r="H28" s="64">
        <f>MAX(I28:J28)</f>
        <v>38.833333333333336</v>
      </c>
      <c r="I28" s="64">
        <f>G24+H24</f>
        <v>31.316666666666663</v>
      </c>
      <c r="J28" s="64">
        <f>G25+H25</f>
        <v>38.833333333333336</v>
      </c>
      <c r="K28" s="65"/>
    </row>
    <row r="29" spans="2:11" x14ac:dyDescent="0.25">
      <c r="B29" s="61">
        <v>9</v>
      </c>
      <c r="C29" s="66" t="s">
        <v>41</v>
      </c>
      <c r="D29" s="67"/>
      <c r="E29" s="54"/>
      <c r="F29" s="54"/>
      <c r="G29" s="149" t="s">
        <v>101</v>
      </c>
      <c r="H29" s="88">
        <f>MAX(I29:K29)</f>
        <v>59.2</v>
      </c>
      <c r="I29" s="68">
        <f>G26+H25</f>
        <v>37.833333333333336</v>
      </c>
      <c r="J29" s="68">
        <f>G27+H27</f>
        <v>59.2</v>
      </c>
      <c r="K29" s="69">
        <f>G28+H28</f>
        <v>51.85</v>
      </c>
    </row>
    <row r="30" spans="2:11" ht="15.75" thickBot="1" x14ac:dyDescent="0.3">
      <c r="B30" s="70"/>
      <c r="C30" s="71"/>
      <c r="D30" s="72"/>
      <c r="E30" s="73" t="s">
        <v>42</v>
      </c>
      <c r="F30" s="97">
        <f>SUM(F15:F28)</f>
        <v>-3.8857805861880479E-16</v>
      </c>
      <c r="G30" s="71"/>
      <c r="H30" s="71"/>
      <c r="I30" s="71"/>
      <c r="J30" s="71"/>
      <c r="K30" s="74"/>
    </row>
    <row r="31" spans="2:11" x14ac:dyDescent="0.25">
      <c r="D31" s="75"/>
    </row>
    <row r="32" spans="2:11" x14ac:dyDescent="0.25">
      <c r="D32" s="75"/>
    </row>
    <row r="33" spans="4:4" x14ac:dyDescent="0.25">
      <c r="D33" s="75"/>
    </row>
  </sheetData>
  <mergeCells count="1">
    <mergeCell ref="I14:K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0371-689C-4A45-A137-EA24847A9C07}">
  <sheetPr codeName="Лист1"/>
  <dimension ref="B1:S1050"/>
  <sheetViews>
    <sheetView topLeftCell="A10" zoomScale="90" zoomScaleNormal="90" workbookViewId="0">
      <selection activeCell="W35" sqref="W35"/>
    </sheetView>
  </sheetViews>
  <sheetFormatPr defaultColWidth="9.140625" defaultRowHeight="15" x14ac:dyDescent="0.25"/>
  <cols>
    <col min="1" max="1" width="9.140625" style="17"/>
    <col min="2" max="2" width="8.85546875" style="17" bestFit="1" customWidth="1"/>
    <col min="3" max="3" width="17.85546875" style="17" bestFit="1" customWidth="1"/>
    <col min="4" max="4" width="8.5703125" style="17" bestFit="1" customWidth="1"/>
    <col min="5" max="5" width="14.140625" style="17" customWidth="1"/>
    <col min="6" max="6" width="12.7109375" style="17" bestFit="1" customWidth="1"/>
    <col min="7" max="7" width="11.7109375" style="17" bestFit="1" customWidth="1"/>
    <col min="8" max="8" width="13.5703125" style="17" customWidth="1"/>
    <col min="9" max="11" width="9.140625" style="17"/>
    <col min="12" max="12" width="11.140625" style="17" customWidth="1"/>
    <col min="13" max="16384" width="9.140625" style="17"/>
  </cols>
  <sheetData>
    <row r="1" spans="2:19" ht="15.75" thickBot="1" x14ac:dyDescent="0.3"/>
    <row r="2" spans="2:19" x14ac:dyDescent="0.25">
      <c r="B2" s="19"/>
      <c r="C2" s="20"/>
      <c r="D2" s="20"/>
      <c r="E2" s="20"/>
      <c r="F2" s="21"/>
      <c r="G2" s="76"/>
      <c r="H2" s="8" t="s">
        <v>3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  <c r="N2" s="10" t="s">
        <v>9</v>
      </c>
    </row>
    <row r="3" spans="2:19" x14ac:dyDescent="0.25">
      <c r="B3" s="25"/>
      <c r="C3" s="26"/>
      <c r="D3" s="26"/>
      <c r="E3" s="26"/>
      <c r="F3" s="27"/>
      <c r="G3" s="76"/>
      <c r="H3" s="11">
        <v>13</v>
      </c>
      <c r="I3" s="12">
        <v>16</v>
      </c>
      <c r="J3" s="12">
        <v>8</v>
      </c>
      <c r="K3" s="12">
        <v>12</v>
      </c>
      <c r="L3" s="12">
        <v>11</v>
      </c>
      <c r="M3" s="12">
        <v>12</v>
      </c>
      <c r="N3" s="13">
        <v>13</v>
      </c>
    </row>
    <row r="4" spans="2:19" x14ac:dyDescent="0.25">
      <c r="B4" s="25"/>
      <c r="C4" s="26"/>
      <c r="D4" s="26"/>
      <c r="E4" s="26"/>
      <c r="F4" s="27"/>
      <c r="G4" s="76"/>
      <c r="H4" s="11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</row>
    <row r="5" spans="2:19" ht="15.75" thickBot="1" x14ac:dyDescent="0.3">
      <c r="B5" s="25"/>
      <c r="C5" s="26"/>
      <c r="D5" s="26"/>
      <c r="E5" s="26"/>
      <c r="F5" s="27"/>
      <c r="G5" s="76"/>
      <c r="H5" s="14">
        <v>12</v>
      </c>
      <c r="I5" s="15">
        <v>17</v>
      </c>
      <c r="J5" s="15">
        <v>7</v>
      </c>
      <c r="K5" s="15">
        <v>11</v>
      </c>
      <c r="L5" s="15">
        <v>10</v>
      </c>
      <c r="M5" s="15">
        <v>14</v>
      </c>
      <c r="N5" s="16">
        <v>13</v>
      </c>
    </row>
    <row r="6" spans="2:19" x14ac:dyDescent="0.25">
      <c r="B6" s="25"/>
      <c r="C6" s="26"/>
      <c r="D6" s="26"/>
      <c r="E6" s="26"/>
      <c r="F6" s="27"/>
      <c r="G6" s="76"/>
      <c r="H6" s="76"/>
    </row>
    <row r="7" spans="2:19" ht="15.75" thickBot="1" x14ac:dyDescent="0.3">
      <c r="B7" s="25"/>
      <c r="C7" s="26"/>
      <c r="D7" s="26"/>
      <c r="E7" s="26"/>
      <c r="F7" s="27"/>
      <c r="G7" s="76"/>
      <c r="H7" s="76"/>
    </row>
    <row r="8" spans="2:19" x14ac:dyDescent="0.25">
      <c r="B8" s="25"/>
      <c r="C8" s="26"/>
      <c r="D8" s="26"/>
      <c r="E8" s="26"/>
      <c r="F8" s="27"/>
      <c r="G8" s="76"/>
      <c r="H8" s="76"/>
      <c r="J8" s="18" t="s">
        <v>22</v>
      </c>
      <c r="K8" s="42">
        <v>0.1</v>
      </c>
    </row>
    <row r="9" spans="2:19" x14ac:dyDescent="0.25">
      <c r="B9" s="25"/>
      <c r="C9" s="26"/>
      <c r="D9" s="26"/>
      <c r="E9" s="26"/>
      <c r="F9" s="27"/>
      <c r="G9" s="76"/>
      <c r="H9" s="76"/>
      <c r="J9" s="43" t="s">
        <v>24</v>
      </c>
      <c r="K9" s="24">
        <v>-2</v>
      </c>
    </row>
    <row r="10" spans="2:19" ht="15.75" thickBot="1" x14ac:dyDescent="0.3">
      <c r="B10" s="25"/>
      <c r="C10" s="26"/>
      <c r="D10" s="26"/>
      <c r="E10" s="26"/>
      <c r="F10" s="27"/>
      <c r="G10" s="76"/>
      <c r="H10" s="76"/>
      <c r="J10" s="44" t="s">
        <v>23</v>
      </c>
      <c r="K10" s="45">
        <v>2</v>
      </c>
    </row>
    <row r="11" spans="2:19" ht="15.75" thickBot="1" x14ac:dyDescent="0.3">
      <c r="B11" s="30"/>
      <c r="C11" s="31"/>
      <c r="D11" s="31"/>
      <c r="E11" s="31"/>
      <c r="F11" s="32"/>
      <c r="G11" s="76"/>
      <c r="H11" s="76"/>
    </row>
    <row r="13" spans="2:19" ht="15.75" thickBot="1" x14ac:dyDescent="0.3"/>
    <row r="14" spans="2:19" ht="35.25" customHeight="1" thickBot="1" x14ac:dyDescent="0.3">
      <c r="B14" s="77" t="s">
        <v>17</v>
      </c>
      <c r="C14" s="78" t="s">
        <v>18</v>
      </c>
      <c r="D14" s="78" t="s">
        <v>19</v>
      </c>
      <c r="E14" s="78" t="s">
        <v>20</v>
      </c>
      <c r="F14" s="78" t="s">
        <v>48</v>
      </c>
      <c r="G14" s="78" t="s">
        <v>49</v>
      </c>
      <c r="H14" s="78" t="s">
        <v>45</v>
      </c>
      <c r="I14" s="152" t="s">
        <v>50</v>
      </c>
      <c r="J14" s="152"/>
      <c r="K14" s="153"/>
      <c r="L14" s="90" t="s">
        <v>46</v>
      </c>
      <c r="M14" s="91" t="s">
        <v>47</v>
      </c>
      <c r="P14" s="141" t="s">
        <v>97</v>
      </c>
      <c r="Q14" s="142" t="s">
        <v>98</v>
      </c>
      <c r="R14" s="142" t="s">
        <v>99</v>
      </c>
      <c r="S14" s="143" t="s">
        <v>100</v>
      </c>
    </row>
    <row r="15" spans="2:19" x14ac:dyDescent="0.25">
      <c r="B15" s="46">
        <v>1</v>
      </c>
      <c r="C15" s="47"/>
      <c r="D15" s="48" t="s">
        <v>25</v>
      </c>
      <c r="E15" s="49">
        <v>13</v>
      </c>
      <c r="F15" s="49">
        <v>1</v>
      </c>
      <c r="G15" s="49">
        <v>12.55</v>
      </c>
      <c r="H15" s="49"/>
      <c r="I15" s="49"/>
      <c r="J15" s="49"/>
      <c r="K15" s="49"/>
      <c r="L15" s="43">
        <f ca="1">RAND()</f>
        <v>0.69492243445560542</v>
      </c>
      <c r="M15" s="24">
        <f ca="1">_xlfn.NORM.S.INV(L15)</f>
        <v>0.50985202999437373</v>
      </c>
      <c r="P15" s="86">
        <v>-0.9</v>
      </c>
      <c r="Q15" s="140">
        <v>1.9E-3</v>
      </c>
      <c r="R15" s="140">
        <v>1.9E-3</v>
      </c>
      <c r="S15" s="87">
        <v>1</v>
      </c>
    </row>
    <row r="16" spans="2:19" x14ac:dyDescent="0.25">
      <c r="B16" s="51"/>
      <c r="C16" s="52"/>
      <c r="D16" s="53" t="s">
        <v>26</v>
      </c>
      <c r="E16" s="54">
        <v>16</v>
      </c>
      <c r="F16" s="54">
        <v>1</v>
      </c>
      <c r="G16" s="54">
        <v>15.95</v>
      </c>
      <c r="H16" s="54"/>
      <c r="I16" s="54"/>
      <c r="J16" s="54"/>
      <c r="K16" s="54"/>
      <c r="L16" s="43">
        <f t="shared" ref="L16:L30" ca="1" si="0">RAND()</f>
        <v>0.6317817754546341</v>
      </c>
      <c r="M16" s="24">
        <f t="shared" ref="M16:M30" ca="1" si="1">_xlfn.NORM.S.INV(L16)</f>
        <v>0.3365761349829558</v>
      </c>
      <c r="P16" s="43">
        <v>-0.8</v>
      </c>
      <c r="Q16" s="23">
        <v>5.7000000000000002E-3</v>
      </c>
      <c r="R16" s="23">
        <v>3.8E-3</v>
      </c>
      <c r="S16" s="24">
        <v>2</v>
      </c>
    </row>
    <row r="17" spans="2:19" x14ac:dyDescent="0.25">
      <c r="B17" s="51"/>
      <c r="C17" s="52"/>
      <c r="D17" s="53" t="s">
        <v>27</v>
      </c>
      <c r="E17" s="54">
        <v>8</v>
      </c>
      <c r="F17" s="54">
        <v>1</v>
      </c>
      <c r="G17" s="54">
        <v>8.75</v>
      </c>
      <c r="H17" s="54"/>
      <c r="I17" s="54"/>
      <c r="J17" s="54"/>
      <c r="K17" s="54"/>
      <c r="L17" s="43">
        <f t="shared" ca="1" si="0"/>
        <v>0.1084365496594073</v>
      </c>
      <c r="M17" s="24">
        <f t="shared" ca="1" si="1"/>
        <v>-1.2348855572991664</v>
      </c>
      <c r="P17" s="43">
        <v>-0.7</v>
      </c>
      <c r="Q17" s="23">
        <v>1.14E-2</v>
      </c>
      <c r="R17" s="23">
        <v>5.7000000000000002E-3</v>
      </c>
      <c r="S17" s="24">
        <v>3</v>
      </c>
    </row>
    <row r="18" spans="2:19" x14ac:dyDescent="0.25">
      <c r="B18" s="56"/>
      <c r="C18" s="57"/>
      <c r="D18" s="58" t="s">
        <v>28</v>
      </c>
      <c r="E18" s="59">
        <v>12</v>
      </c>
      <c r="F18" s="59">
        <v>1</v>
      </c>
      <c r="G18" s="59">
        <v>12.05</v>
      </c>
      <c r="H18" s="59"/>
      <c r="I18" s="59"/>
      <c r="J18" s="59"/>
      <c r="K18" s="59"/>
      <c r="L18" s="43">
        <f t="shared" ca="1" si="0"/>
        <v>5.217603972606677E-2</v>
      </c>
      <c r="M18" s="24">
        <f t="shared" ca="1" si="1"/>
        <v>-1.6241111934726138</v>
      </c>
      <c r="P18" s="43">
        <v>-0.6</v>
      </c>
      <c r="Q18" s="23">
        <v>2.2800000000000001E-2</v>
      </c>
      <c r="R18" s="23">
        <v>1.14E-2</v>
      </c>
      <c r="S18" s="24">
        <v>6</v>
      </c>
    </row>
    <row r="19" spans="2:19" x14ac:dyDescent="0.25">
      <c r="B19" s="51">
        <v>2</v>
      </c>
      <c r="C19" s="52">
        <v>1</v>
      </c>
      <c r="D19" s="53" t="s">
        <v>29</v>
      </c>
      <c r="E19" s="54">
        <v>11</v>
      </c>
      <c r="F19" s="49">
        <v>1</v>
      </c>
      <c r="G19" s="49">
        <v>11.15</v>
      </c>
      <c r="H19" s="54">
        <f>G15</f>
        <v>12.55</v>
      </c>
      <c r="I19" s="54"/>
      <c r="J19" s="54"/>
      <c r="K19" s="54"/>
      <c r="L19" s="86">
        <f t="shared" ca="1" si="0"/>
        <v>0.40824416213230075</v>
      </c>
      <c r="M19" s="87">
        <f t="shared" ca="1" si="1"/>
        <v>-0.2320639758180581</v>
      </c>
      <c r="P19" s="43">
        <v>-0.5</v>
      </c>
      <c r="Q19" s="23">
        <v>4.3799999999999999E-2</v>
      </c>
      <c r="R19" s="23">
        <v>2.0899999999999998E-2</v>
      </c>
      <c r="S19" s="24">
        <v>11</v>
      </c>
    </row>
    <row r="20" spans="2:19" x14ac:dyDescent="0.25">
      <c r="B20" s="56"/>
      <c r="C20" s="57"/>
      <c r="D20" s="58" t="s">
        <v>30</v>
      </c>
      <c r="E20" s="59">
        <v>12</v>
      </c>
      <c r="F20" s="59">
        <v>1</v>
      </c>
      <c r="G20" s="59">
        <v>11.95</v>
      </c>
      <c r="H20" s="59"/>
      <c r="I20" s="59"/>
      <c r="J20" s="59"/>
      <c r="K20" s="59"/>
      <c r="L20" s="43">
        <f t="shared" ca="1" si="0"/>
        <v>9.7484447143101893E-2</v>
      </c>
      <c r="M20" s="24">
        <f t="shared" ca="1" si="1"/>
        <v>-1.2960191299814001</v>
      </c>
      <c r="P20" s="43">
        <v>-0.4</v>
      </c>
      <c r="Q20" s="23">
        <v>7.6200000000000004E-2</v>
      </c>
      <c r="R20" s="23">
        <v>3.2399999999999998E-2</v>
      </c>
      <c r="S20" s="24">
        <v>17</v>
      </c>
    </row>
    <row r="21" spans="2:19" x14ac:dyDescent="0.25">
      <c r="B21" s="46">
        <v>3</v>
      </c>
      <c r="C21" s="47">
        <v>1</v>
      </c>
      <c r="D21" s="48" t="s">
        <v>31</v>
      </c>
      <c r="E21" s="49">
        <v>13</v>
      </c>
      <c r="F21" s="49">
        <v>1</v>
      </c>
      <c r="G21" s="49">
        <v>13.05</v>
      </c>
      <c r="H21" s="49">
        <f>G16</f>
        <v>15.95</v>
      </c>
      <c r="I21" s="49"/>
      <c r="J21" s="49"/>
      <c r="K21" s="49"/>
      <c r="L21" s="43">
        <f t="shared" ca="1" si="0"/>
        <v>0.23311543247754019</v>
      </c>
      <c r="M21" s="24">
        <f t="shared" ca="1" si="1"/>
        <v>-0.72862535418423913</v>
      </c>
      <c r="P21" s="43">
        <v>-0.3</v>
      </c>
      <c r="Q21" s="23">
        <v>0.12959999999999999</v>
      </c>
      <c r="R21" s="23">
        <v>5.33E-2</v>
      </c>
      <c r="S21" s="24">
        <v>28</v>
      </c>
    </row>
    <row r="22" spans="2:19" x14ac:dyDescent="0.25">
      <c r="B22" s="56"/>
      <c r="C22" s="57"/>
      <c r="D22" s="58" t="s">
        <v>32</v>
      </c>
      <c r="E22" s="59">
        <v>12</v>
      </c>
      <c r="F22" s="59">
        <v>1</v>
      </c>
      <c r="G22" s="59">
        <v>11.95</v>
      </c>
      <c r="H22" s="59"/>
      <c r="I22" s="59"/>
      <c r="J22" s="59"/>
      <c r="K22" s="59"/>
      <c r="L22" s="43">
        <f t="shared" ca="1" si="0"/>
        <v>0.31315755093499464</v>
      </c>
      <c r="M22" s="24">
        <f t="shared" ca="1" si="1"/>
        <v>-0.48691989160806726</v>
      </c>
      <c r="P22" s="43">
        <v>-0.2</v>
      </c>
      <c r="Q22" s="23">
        <v>0.21340000000000001</v>
      </c>
      <c r="R22" s="23">
        <v>8.3799999999999999E-2</v>
      </c>
      <c r="S22" s="24">
        <v>44</v>
      </c>
    </row>
    <row r="23" spans="2:19" x14ac:dyDescent="0.25">
      <c r="B23" s="61">
        <v>4</v>
      </c>
      <c r="C23" s="62" t="s">
        <v>39</v>
      </c>
      <c r="D23" s="63" t="s">
        <v>33</v>
      </c>
      <c r="E23" s="64">
        <v>17</v>
      </c>
      <c r="F23" s="64">
        <v>1</v>
      </c>
      <c r="G23" s="64">
        <v>17.05</v>
      </c>
      <c r="H23" s="64">
        <f>MAX(I23:J23)</f>
        <v>29</v>
      </c>
      <c r="I23" s="64">
        <f>G17</f>
        <v>8.75</v>
      </c>
      <c r="J23" s="64">
        <f>G21+H21</f>
        <v>29</v>
      </c>
      <c r="K23" s="64"/>
      <c r="L23" s="43">
        <f t="shared" ca="1" si="0"/>
        <v>0.40857547909302994</v>
      </c>
      <c r="M23" s="24">
        <f t="shared" ca="1" si="1"/>
        <v>-0.23121090546924414</v>
      </c>
      <c r="P23" s="43">
        <v>-0.1</v>
      </c>
      <c r="Q23" s="23">
        <v>0.36020000000000002</v>
      </c>
      <c r="R23" s="23">
        <v>0.1467</v>
      </c>
      <c r="S23" s="24">
        <v>77</v>
      </c>
    </row>
    <row r="24" spans="2:19" x14ac:dyDescent="0.25">
      <c r="B24" s="61">
        <v>5</v>
      </c>
      <c r="C24" s="62">
        <v>2</v>
      </c>
      <c r="D24" s="63" t="s">
        <v>34</v>
      </c>
      <c r="E24" s="64">
        <v>7</v>
      </c>
      <c r="F24" s="64">
        <v>1</v>
      </c>
      <c r="G24" s="64">
        <v>7.75</v>
      </c>
      <c r="H24" s="64">
        <f>G19+H19</f>
        <v>23.700000000000003</v>
      </c>
      <c r="I24" s="64"/>
      <c r="J24" s="64"/>
      <c r="K24" s="64"/>
      <c r="L24" s="43">
        <f t="shared" ca="1" si="0"/>
        <v>0.69139210575199606</v>
      </c>
      <c r="M24" s="24">
        <f t="shared" ca="1" si="1"/>
        <v>0.49980017342671984</v>
      </c>
      <c r="P24" s="43">
        <v>0</v>
      </c>
      <c r="Q24" s="23">
        <v>0.53459999999999996</v>
      </c>
      <c r="R24" s="23">
        <v>0.1744</v>
      </c>
      <c r="S24" s="24">
        <v>91.5</v>
      </c>
    </row>
    <row r="25" spans="2:19" x14ac:dyDescent="0.25">
      <c r="B25" s="46">
        <v>6</v>
      </c>
      <c r="C25" s="47" t="s">
        <v>40</v>
      </c>
      <c r="D25" s="48" t="s">
        <v>35</v>
      </c>
      <c r="E25" s="49">
        <v>11</v>
      </c>
      <c r="F25" s="49">
        <v>1</v>
      </c>
      <c r="G25" s="49">
        <v>10.35</v>
      </c>
      <c r="H25" s="49">
        <f>MAX(I25:K25)</f>
        <v>27.9</v>
      </c>
      <c r="I25" s="49">
        <f>G18</f>
        <v>12.05</v>
      </c>
      <c r="J25" s="49">
        <f>G20+H19</f>
        <v>24.5</v>
      </c>
      <c r="K25" s="49">
        <f>G22+H21</f>
        <v>27.9</v>
      </c>
      <c r="L25" s="43">
        <f t="shared" ca="1" si="0"/>
        <v>0.76544494967076282</v>
      </c>
      <c r="M25" s="24">
        <f t="shared" ca="1" si="1"/>
        <v>0.72392773663635801</v>
      </c>
      <c r="P25" s="43">
        <v>0.1</v>
      </c>
      <c r="Q25" s="23">
        <v>0.70240000000000002</v>
      </c>
      <c r="R25" s="23">
        <v>0.16769999999999999</v>
      </c>
      <c r="S25" s="24">
        <v>88</v>
      </c>
    </row>
    <row r="26" spans="2:19" x14ac:dyDescent="0.25">
      <c r="B26" s="56"/>
      <c r="C26" s="57"/>
      <c r="D26" s="58" t="s">
        <v>36</v>
      </c>
      <c r="E26" s="59">
        <v>10</v>
      </c>
      <c r="F26" s="59">
        <v>1</v>
      </c>
      <c r="G26" s="59">
        <v>9.85</v>
      </c>
      <c r="H26" s="59"/>
      <c r="I26" s="59"/>
      <c r="J26" s="59"/>
      <c r="K26" s="59"/>
      <c r="L26" s="43">
        <f t="shared" ca="1" si="0"/>
        <v>0.88514465511824525</v>
      </c>
      <c r="M26" s="24">
        <f t="shared" ca="1" si="1"/>
        <v>1.201104443061122</v>
      </c>
      <c r="P26" s="43">
        <v>0.2</v>
      </c>
      <c r="Q26" s="23">
        <v>0.80089999999999995</v>
      </c>
      <c r="R26" s="23">
        <v>9.8500000000000004E-2</v>
      </c>
      <c r="S26" s="24">
        <v>51.7</v>
      </c>
    </row>
    <row r="27" spans="2:19" x14ac:dyDescent="0.25">
      <c r="B27" s="61">
        <v>7</v>
      </c>
      <c r="C27" s="62">
        <v>4</v>
      </c>
      <c r="D27" s="63" t="s">
        <v>37</v>
      </c>
      <c r="E27" s="64">
        <v>14</v>
      </c>
      <c r="F27" s="64">
        <v>1</v>
      </c>
      <c r="G27" s="64">
        <v>15.65</v>
      </c>
      <c r="H27" s="64">
        <f>G23+H23</f>
        <v>46.05</v>
      </c>
      <c r="I27" s="64"/>
      <c r="J27" s="64"/>
      <c r="K27" s="64"/>
      <c r="L27" s="43">
        <f t="shared" ca="1" si="0"/>
        <v>8.2456943168882635E-2</v>
      </c>
      <c r="M27" s="24">
        <f t="shared" ca="1" si="1"/>
        <v>-1.3887332273190751</v>
      </c>
      <c r="P27" s="43">
        <v>0.3</v>
      </c>
      <c r="Q27" s="23">
        <v>0.85109999999999997</v>
      </c>
      <c r="R27" s="23">
        <v>5.0099999999999999E-2</v>
      </c>
      <c r="S27" s="24">
        <v>26.3</v>
      </c>
    </row>
    <row r="28" spans="2:19" x14ac:dyDescent="0.25">
      <c r="B28" s="61">
        <v>8</v>
      </c>
      <c r="C28" s="62" t="s">
        <v>43</v>
      </c>
      <c r="D28" s="63" t="s">
        <v>38</v>
      </c>
      <c r="E28" s="64">
        <v>13</v>
      </c>
      <c r="F28" s="64">
        <v>1</v>
      </c>
      <c r="G28" s="64">
        <v>13.15</v>
      </c>
      <c r="H28" s="64">
        <f>MAX(I28:J28)</f>
        <v>38.25</v>
      </c>
      <c r="I28" s="64">
        <f>G24+H24</f>
        <v>31.450000000000003</v>
      </c>
      <c r="J28" s="64">
        <f>G25+H25</f>
        <v>38.25</v>
      </c>
      <c r="K28" s="64"/>
      <c r="L28" s="43">
        <f t="shared" ca="1" si="0"/>
        <v>0.75494998631197829</v>
      </c>
      <c r="M28" s="24">
        <f t="shared" ca="1" si="1"/>
        <v>0.69014973816277603</v>
      </c>
      <c r="P28" s="43">
        <v>0.4</v>
      </c>
      <c r="Q28" s="23">
        <v>0.88160000000000005</v>
      </c>
      <c r="R28" s="23">
        <v>3.0499999999999999E-2</v>
      </c>
      <c r="S28" s="24">
        <v>16</v>
      </c>
    </row>
    <row r="29" spans="2:19" x14ac:dyDescent="0.25">
      <c r="B29" s="61">
        <v>9</v>
      </c>
      <c r="C29" s="66" t="s">
        <v>41</v>
      </c>
      <c r="D29" s="67"/>
      <c r="E29" s="54"/>
      <c r="F29" s="54"/>
      <c r="G29" s="54"/>
      <c r="H29" s="88">
        <f>MAX(I29:K29)</f>
        <v>61.699999999999996</v>
      </c>
      <c r="I29" s="89">
        <f>G26+H25</f>
        <v>37.75</v>
      </c>
      <c r="J29" s="89">
        <f>G27+H27</f>
        <v>61.699999999999996</v>
      </c>
      <c r="K29" s="89">
        <f>G28+H28</f>
        <v>51.4</v>
      </c>
      <c r="L29" s="43">
        <f t="shared" ca="1" si="0"/>
        <v>0.74245301607483527</v>
      </c>
      <c r="M29" s="24">
        <f t="shared" ca="1" si="1"/>
        <v>0.65092644769540642</v>
      </c>
      <c r="P29" s="43">
        <v>0.5</v>
      </c>
      <c r="Q29" s="23">
        <v>0.89680000000000004</v>
      </c>
      <c r="R29" s="23">
        <v>1.52E-2</v>
      </c>
      <c r="S29" s="24">
        <v>8</v>
      </c>
    </row>
    <row r="30" spans="2:19" ht="15.75" thickBot="1" x14ac:dyDescent="0.3">
      <c r="B30" s="70"/>
      <c r="C30" s="71"/>
      <c r="D30" s="72"/>
      <c r="E30" s="71"/>
      <c r="F30" s="71"/>
      <c r="G30" s="71"/>
      <c r="H30" s="71"/>
      <c r="I30" s="71"/>
      <c r="J30" s="71"/>
      <c r="K30" s="71"/>
      <c r="L30" s="44">
        <f t="shared" ca="1" si="0"/>
        <v>0.94993392067139526</v>
      </c>
      <c r="M30" s="45">
        <f t="shared" ca="1" si="1"/>
        <v>1.6442132611376286</v>
      </c>
      <c r="P30" s="43">
        <v>0.6</v>
      </c>
      <c r="Q30" s="23">
        <v>0.90859999999999996</v>
      </c>
      <c r="R30" s="23">
        <v>1.1819E-2</v>
      </c>
      <c r="S30" s="24">
        <v>6.2</v>
      </c>
    </row>
    <row r="31" spans="2:19" x14ac:dyDescent="0.25">
      <c r="D31" s="75"/>
      <c r="P31" s="43">
        <v>0.7</v>
      </c>
      <c r="Q31" s="23">
        <v>0.91930000000000001</v>
      </c>
      <c r="R31" s="23">
        <v>1.0675E-2</v>
      </c>
      <c r="S31" s="24">
        <v>5.6</v>
      </c>
    </row>
    <row r="32" spans="2:19" ht="15.75" thickBot="1" x14ac:dyDescent="0.3">
      <c r="D32" s="75"/>
      <c r="P32" s="43">
        <v>0.8</v>
      </c>
      <c r="Q32" s="23">
        <v>0.92959999999999998</v>
      </c>
      <c r="R32" s="23">
        <v>1.0293999999999999E-2</v>
      </c>
      <c r="S32" s="24">
        <v>5.4</v>
      </c>
    </row>
    <row r="33" spans="2:19" x14ac:dyDescent="0.25">
      <c r="B33" s="98"/>
      <c r="C33" s="99"/>
      <c r="D33" s="75"/>
      <c r="E33" s="137">
        <v>59.9</v>
      </c>
      <c r="G33" s="139" t="s">
        <v>96</v>
      </c>
      <c r="P33" s="43">
        <v>0.9</v>
      </c>
      <c r="Q33" s="23">
        <v>0.93820000000000003</v>
      </c>
      <c r="R33" s="23">
        <v>8.5780000000000006E-3</v>
      </c>
      <c r="S33" s="24">
        <v>4.5</v>
      </c>
    </row>
    <row r="34" spans="2:19" x14ac:dyDescent="0.25">
      <c r="B34" s="138"/>
      <c r="C34" s="55"/>
      <c r="D34" s="17">
        <v>12.1</v>
      </c>
      <c r="E34" s="17">
        <v>60.8</v>
      </c>
      <c r="F34"/>
      <c r="G34">
        <v>1018</v>
      </c>
      <c r="P34" s="43">
        <v>1</v>
      </c>
      <c r="Q34" s="23">
        <v>0.94579999999999997</v>
      </c>
      <c r="R34" s="23">
        <v>7.6249999999999998E-3</v>
      </c>
      <c r="S34" s="24">
        <v>4</v>
      </c>
    </row>
    <row r="35" spans="2:19" ht="15.75" thickBot="1" x14ac:dyDescent="0.3">
      <c r="B35" s="70"/>
      <c r="C35" s="74"/>
      <c r="E35" s="17">
        <v>60.199999999999996</v>
      </c>
      <c r="F35"/>
      <c r="G35"/>
      <c r="P35" s="43">
        <v>1.1000000000000001</v>
      </c>
      <c r="Q35" s="23">
        <v>0.95169999999999999</v>
      </c>
      <c r="R35" s="23">
        <v>5.9090000000000002E-3</v>
      </c>
      <c r="S35" s="24">
        <v>3.1</v>
      </c>
    </row>
    <row r="36" spans="2:19" x14ac:dyDescent="0.25">
      <c r="B36" s="98"/>
      <c r="C36" s="99"/>
      <c r="E36" s="17">
        <v>60.699999999999996</v>
      </c>
      <c r="F36"/>
      <c r="G36"/>
      <c r="P36" s="43">
        <v>1.2</v>
      </c>
      <c r="Q36" s="23">
        <v>0.95879999999999999</v>
      </c>
      <c r="R36" s="23">
        <v>7.0530000000000002E-3</v>
      </c>
      <c r="S36" s="24">
        <v>3.7</v>
      </c>
    </row>
    <row r="37" spans="2:19" x14ac:dyDescent="0.25">
      <c r="B37" s="138"/>
      <c r="C37" s="55"/>
      <c r="E37" s="17">
        <v>59.6</v>
      </c>
      <c r="F37"/>
      <c r="G37"/>
      <c r="P37" s="43">
        <v>1.3</v>
      </c>
      <c r="Q37" s="23">
        <v>0.96409999999999996</v>
      </c>
      <c r="R37" s="23">
        <v>5.3369999999999997E-3</v>
      </c>
      <c r="S37" s="24">
        <v>2.8</v>
      </c>
    </row>
    <row r="38" spans="2:19" ht="15.75" thickBot="1" x14ac:dyDescent="0.3">
      <c r="B38" s="70"/>
      <c r="C38" s="74"/>
      <c r="E38" s="17">
        <v>60.499999999999993</v>
      </c>
      <c r="F38"/>
      <c r="G38"/>
      <c r="P38" s="43">
        <v>1.4</v>
      </c>
      <c r="Q38" s="23">
        <v>0.96889999999999998</v>
      </c>
      <c r="R38" s="23">
        <v>4.7660000000000003E-3</v>
      </c>
      <c r="S38" s="24">
        <v>2.5</v>
      </c>
    </row>
    <row r="39" spans="2:19" x14ac:dyDescent="0.25">
      <c r="E39" s="17">
        <v>59.7</v>
      </c>
      <c r="F39"/>
      <c r="G39"/>
      <c r="P39" s="43">
        <v>1.5</v>
      </c>
      <c r="Q39" s="23">
        <v>0.97330000000000005</v>
      </c>
      <c r="R39" s="23">
        <v>4.3839999999999999E-3</v>
      </c>
      <c r="S39" s="24">
        <v>2.2999999999999998</v>
      </c>
    </row>
    <row r="40" spans="2:19" x14ac:dyDescent="0.25">
      <c r="E40" s="17">
        <v>59.8</v>
      </c>
      <c r="P40" s="43">
        <v>1.6</v>
      </c>
      <c r="Q40" s="23">
        <v>0.97899999999999998</v>
      </c>
      <c r="R40" s="23">
        <v>5.7190000000000001E-3</v>
      </c>
      <c r="S40" s="24">
        <v>3</v>
      </c>
    </row>
    <row r="41" spans="2:19" x14ac:dyDescent="0.25">
      <c r="E41" s="17">
        <v>58.199999999999996</v>
      </c>
      <c r="P41" s="43">
        <v>1.7</v>
      </c>
      <c r="Q41" s="23">
        <v>0.98470000000000002</v>
      </c>
      <c r="R41" s="23">
        <v>5.7190000000000001E-3</v>
      </c>
      <c r="S41" s="24">
        <v>3</v>
      </c>
    </row>
    <row r="42" spans="2:19" x14ac:dyDescent="0.25">
      <c r="E42" s="17">
        <v>59.4</v>
      </c>
      <c r="P42" s="43">
        <v>1.8</v>
      </c>
      <c r="Q42" s="23">
        <v>0.99039999999999995</v>
      </c>
      <c r="R42" s="23">
        <v>5.7190000000000001E-3</v>
      </c>
      <c r="S42" s="24">
        <v>3</v>
      </c>
    </row>
    <row r="43" spans="2:19" x14ac:dyDescent="0.25">
      <c r="E43" s="17">
        <v>61.1</v>
      </c>
      <c r="P43" s="43">
        <v>1.9</v>
      </c>
      <c r="Q43" s="23">
        <v>0.99419999999999997</v>
      </c>
      <c r="R43" s="23">
        <v>3.8119999999999999E-3</v>
      </c>
      <c r="S43" s="24">
        <v>2</v>
      </c>
    </row>
    <row r="44" spans="2:19" x14ac:dyDescent="0.25">
      <c r="E44" s="17">
        <v>59.600000000000009</v>
      </c>
      <c r="P44" s="43">
        <v>2</v>
      </c>
      <c r="Q44" s="23">
        <v>0.998</v>
      </c>
      <c r="R44" s="23">
        <v>3.8119999999999999E-3</v>
      </c>
      <c r="S44" s="24">
        <v>2</v>
      </c>
    </row>
    <row r="45" spans="2:19" x14ac:dyDescent="0.25">
      <c r="E45" s="17">
        <v>61.2</v>
      </c>
      <c r="P45" s="43">
        <v>2.1</v>
      </c>
      <c r="Q45" s="23">
        <v>1</v>
      </c>
      <c r="R45" s="23">
        <v>1.9059999999999999E-3</v>
      </c>
      <c r="S45" s="24">
        <v>1</v>
      </c>
    </row>
    <row r="46" spans="2:19" ht="15.75" thickBot="1" x14ac:dyDescent="0.3">
      <c r="E46" s="17">
        <v>59.5</v>
      </c>
      <c r="P46" s="44"/>
      <c r="Q46" s="28"/>
      <c r="R46" s="28" t="s">
        <v>87</v>
      </c>
      <c r="S46" s="45">
        <v>524.6</v>
      </c>
    </row>
    <row r="47" spans="2:19" x14ac:dyDescent="0.25">
      <c r="E47" s="17">
        <v>60.099999999999994</v>
      </c>
    </row>
    <row r="48" spans="2:19" x14ac:dyDescent="0.25">
      <c r="E48" s="17">
        <v>59.599999999999994</v>
      </c>
    </row>
    <row r="49" spans="5:5" x14ac:dyDescent="0.25">
      <c r="E49" s="17">
        <v>59.4</v>
      </c>
    </row>
    <row r="50" spans="5:5" x14ac:dyDescent="0.25">
      <c r="E50" s="17">
        <v>59.400000000000006</v>
      </c>
    </row>
    <row r="51" spans="5:5" x14ac:dyDescent="0.25">
      <c r="E51" s="17">
        <v>59.9</v>
      </c>
    </row>
    <row r="52" spans="5:5" x14ac:dyDescent="0.25">
      <c r="E52" s="17">
        <v>60.8</v>
      </c>
    </row>
    <row r="53" spans="5:5" x14ac:dyDescent="0.25">
      <c r="E53" s="17">
        <v>60.199999999999996</v>
      </c>
    </row>
    <row r="54" spans="5:5" x14ac:dyDescent="0.25">
      <c r="E54" s="17">
        <v>60.699999999999996</v>
      </c>
    </row>
    <row r="55" spans="5:5" x14ac:dyDescent="0.25">
      <c r="E55" s="17">
        <v>59.6</v>
      </c>
    </row>
    <row r="56" spans="5:5" x14ac:dyDescent="0.25">
      <c r="E56" s="17">
        <v>60.499999999999993</v>
      </c>
    </row>
    <row r="57" spans="5:5" x14ac:dyDescent="0.25">
      <c r="E57" s="17">
        <v>59.7</v>
      </c>
    </row>
    <row r="58" spans="5:5" x14ac:dyDescent="0.25">
      <c r="E58" s="17">
        <v>59.8</v>
      </c>
    </row>
    <row r="59" spans="5:5" x14ac:dyDescent="0.25">
      <c r="E59" s="17">
        <v>58.199999999999996</v>
      </c>
    </row>
    <row r="60" spans="5:5" x14ac:dyDescent="0.25">
      <c r="E60" s="17">
        <v>59.4</v>
      </c>
    </row>
    <row r="61" spans="5:5" x14ac:dyDescent="0.25">
      <c r="E61" s="17">
        <v>61.1</v>
      </c>
    </row>
    <row r="62" spans="5:5" x14ac:dyDescent="0.25">
      <c r="E62" s="17">
        <v>59.600000000000009</v>
      </c>
    </row>
    <row r="63" spans="5:5" x14ac:dyDescent="0.25">
      <c r="E63" s="17">
        <v>61.2</v>
      </c>
    </row>
    <row r="64" spans="5:5" x14ac:dyDescent="0.25">
      <c r="E64" s="17">
        <v>59.5</v>
      </c>
    </row>
    <row r="65" spans="5:5" x14ac:dyDescent="0.25">
      <c r="E65" s="17">
        <v>60.099999999999994</v>
      </c>
    </row>
    <row r="66" spans="5:5" x14ac:dyDescent="0.25">
      <c r="E66" s="17">
        <v>59.599999999999994</v>
      </c>
    </row>
    <row r="67" spans="5:5" x14ac:dyDescent="0.25">
      <c r="E67" s="17">
        <v>59.4</v>
      </c>
    </row>
    <row r="68" spans="5:5" x14ac:dyDescent="0.25">
      <c r="E68" s="17">
        <v>59.400000000000006</v>
      </c>
    </row>
    <row r="69" spans="5:5" x14ac:dyDescent="0.25">
      <c r="E69" s="17">
        <v>61.5</v>
      </c>
    </row>
    <row r="70" spans="5:5" x14ac:dyDescent="0.25">
      <c r="E70" s="17">
        <v>59.2</v>
      </c>
    </row>
    <row r="71" spans="5:5" x14ac:dyDescent="0.25">
      <c r="E71" s="17">
        <v>60</v>
      </c>
    </row>
    <row r="72" spans="5:5" x14ac:dyDescent="0.25">
      <c r="E72" s="17">
        <v>61.600000000000009</v>
      </c>
    </row>
    <row r="73" spans="5:5" x14ac:dyDescent="0.25">
      <c r="E73" s="17">
        <v>60.600000000000009</v>
      </c>
    </row>
    <row r="74" spans="5:5" x14ac:dyDescent="0.25">
      <c r="E74" s="17">
        <v>60</v>
      </c>
    </row>
    <row r="75" spans="5:5" x14ac:dyDescent="0.25">
      <c r="E75" s="17">
        <v>60.1</v>
      </c>
    </row>
    <row r="76" spans="5:5" x14ac:dyDescent="0.25">
      <c r="E76" s="17">
        <v>59.9</v>
      </c>
    </row>
    <row r="77" spans="5:5" x14ac:dyDescent="0.25">
      <c r="E77" s="17">
        <v>62.1</v>
      </c>
    </row>
    <row r="78" spans="5:5" x14ac:dyDescent="0.25">
      <c r="E78" s="17">
        <v>59.8</v>
      </c>
    </row>
    <row r="79" spans="5:5" x14ac:dyDescent="0.25">
      <c r="E79" s="17">
        <v>61.099999999999994</v>
      </c>
    </row>
    <row r="80" spans="5:5" x14ac:dyDescent="0.25">
      <c r="E80" s="17">
        <v>58.800000000000004</v>
      </c>
    </row>
    <row r="81" spans="5:5" x14ac:dyDescent="0.25">
      <c r="E81" s="17">
        <v>59.699999999999996</v>
      </c>
    </row>
    <row r="82" spans="5:5" x14ac:dyDescent="0.25">
      <c r="E82" s="17">
        <v>59.8</v>
      </c>
    </row>
    <row r="83" spans="5:5" x14ac:dyDescent="0.25">
      <c r="E83" s="17">
        <v>60.800000000000004</v>
      </c>
    </row>
    <row r="84" spans="5:5" x14ac:dyDescent="0.25">
      <c r="E84" s="17">
        <v>60</v>
      </c>
    </row>
    <row r="85" spans="5:5" x14ac:dyDescent="0.25">
      <c r="E85" s="17">
        <v>60.099999999999994</v>
      </c>
    </row>
    <row r="86" spans="5:5" x14ac:dyDescent="0.25">
      <c r="E86" s="17">
        <v>59.5</v>
      </c>
    </row>
    <row r="87" spans="5:5" x14ac:dyDescent="0.25">
      <c r="E87" s="17">
        <v>60.3</v>
      </c>
    </row>
    <row r="88" spans="5:5" x14ac:dyDescent="0.25">
      <c r="E88" s="17">
        <v>58.8</v>
      </c>
    </row>
    <row r="89" spans="5:5" x14ac:dyDescent="0.25">
      <c r="E89" s="17">
        <v>59.999999999999993</v>
      </c>
    </row>
    <row r="90" spans="5:5" x14ac:dyDescent="0.25">
      <c r="E90" s="17">
        <v>59.599999999999994</v>
      </c>
    </row>
    <row r="91" spans="5:5" x14ac:dyDescent="0.25">
      <c r="E91" s="17">
        <v>60.3</v>
      </c>
    </row>
    <row r="92" spans="5:5" x14ac:dyDescent="0.25">
      <c r="E92" s="17">
        <v>60.2</v>
      </c>
    </row>
    <row r="93" spans="5:5" x14ac:dyDescent="0.25">
      <c r="E93" s="17">
        <v>60</v>
      </c>
    </row>
    <row r="94" spans="5:5" x14ac:dyDescent="0.25">
      <c r="E94" s="17">
        <v>59.7</v>
      </c>
    </row>
    <row r="95" spans="5:5" x14ac:dyDescent="0.25">
      <c r="E95" s="17">
        <v>59.1</v>
      </c>
    </row>
    <row r="96" spans="5:5" x14ac:dyDescent="0.25">
      <c r="E96" s="17">
        <v>59.7</v>
      </c>
    </row>
    <row r="97" spans="5:5" x14ac:dyDescent="0.25">
      <c r="E97" s="17">
        <v>59.699999999999996</v>
      </c>
    </row>
    <row r="98" spans="5:5" x14ac:dyDescent="0.25">
      <c r="E98" s="17">
        <v>61.900000000000006</v>
      </c>
    </row>
    <row r="99" spans="5:5" x14ac:dyDescent="0.25">
      <c r="E99" s="17">
        <v>59.8</v>
      </c>
    </row>
    <row r="100" spans="5:5" x14ac:dyDescent="0.25">
      <c r="E100" s="17">
        <v>59.399999999999991</v>
      </c>
    </row>
    <row r="101" spans="5:5" x14ac:dyDescent="0.25">
      <c r="E101" s="17">
        <v>60</v>
      </c>
    </row>
    <row r="102" spans="5:5" x14ac:dyDescent="0.25">
      <c r="E102" s="17">
        <v>60.8</v>
      </c>
    </row>
    <row r="103" spans="5:5" x14ac:dyDescent="0.25">
      <c r="E103" s="17">
        <v>59.400000000000006</v>
      </c>
    </row>
    <row r="104" spans="5:5" x14ac:dyDescent="0.25">
      <c r="E104" s="17">
        <v>60.500000000000007</v>
      </c>
    </row>
    <row r="105" spans="5:5" x14ac:dyDescent="0.25">
      <c r="E105" s="17">
        <v>59.8</v>
      </c>
    </row>
    <row r="106" spans="5:5" x14ac:dyDescent="0.25">
      <c r="E106" s="17">
        <v>60.599999999999994</v>
      </c>
    </row>
    <row r="107" spans="5:5" x14ac:dyDescent="0.25">
      <c r="E107" s="17">
        <v>58.2</v>
      </c>
    </row>
    <row r="108" spans="5:5" x14ac:dyDescent="0.25">
      <c r="E108" s="17">
        <v>63.4</v>
      </c>
    </row>
    <row r="109" spans="5:5" x14ac:dyDescent="0.25">
      <c r="E109" s="17">
        <v>61.3</v>
      </c>
    </row>
    <row r="110" spans="5:5" x14ac:dyDescent="0.25">
      <c r="E110" s="17">
        <v>59.399999999999991</v>
      </c>
    </row>
    <row r="111" spans="5:5" x14ac:dyDescent="0.25">
      <c r="E111" s="17">
        <v>59.6</v>
      </c>
    </row>
    <row r="112" spans="5:5" x14ac:dyDescent="0.25">
      <c r="E112" s="17">
        <v>59.4</v>
      </c>
    </row>
    <row r="113" spans="5:5" x14ac:dyDescent="0.25">
      <c r="E113" s="17">
        <v>60</v>
      </c>
    </row>
    <row r="114" spans="5:5" x14ac:dyDescent="0.25">
      <c r="E114" s="17">
        <v>60.2</v>
      </c>
    </row>
    <row r="115" spans="5:5" x14ac:dyDescent="0.25">
      <c r="E115" s="17">
        <v>59.699999999999996</v>
      </c>
    </row>
    <row r="116" spans="5:5" x14ac:dyDescent="0.25">
      <c r="E116" s="17">
        <v>59.699999999999996</v>
      </c>
    </row>
    <row r="117" spans="5:5" x14ac:dyDescent="0.25">
      <c r="E117" s="17">
        <v>60.8</v>
      </c>
    </row>
    <row r="118" spans="5:5" x14ac:dyDescent="0.25">
      <c r="E118" s="17">
        <v>60.9</v>
      </c>
    </row>
    <row r="119" spans="5:5" x14ac:dyDescent="0.25">
      <c r="E119" s="17">
        <v>59.4</v>
      </c>
    </row>
    <row r="120" spans="5:5" x14ac:dyDescent="0.25">
      <c r="E120" s="17">
        <v>62.3</v>
      </c>
    </row>
    <row r="121" spans="5:5" x14ac:dyDescent="0.25">
      <c r="E121" s="17">
        <v>61.199999999999996</v>
      </c>
    </row>
    <row r="122" spans="5:5" x14ac:dyDescent="0.25">
      <c r="E122" s="17">
        <v>60.5</v>
      </c>
    </row>
    <row r="123" spans="5:5" x14ac:dyDescent="0.25">
      <c r="E123" s="17">
        <v>58.900000000000006</v>
      </c>
    </row>
    <row r="124" spans="5:5" x14ac:dyDescent="0.25">
      <c r="E124" s="17">
        <v>59.599999999999994</v>
      </c>
    </row>
    <row r="125" spans="5:5" x14ac:dyDescent="0.25">
      <c r="E125" s="17">
        <v>59.900000000000006</v>
      </c>
    </row>
    <row r="126" spans="5:5" x14ac:dyDescent="0.25">
      <c r="E126" s="17">
        <v>58.900000000000006</v>
      </c>
    </row>
    <row r="127" spans="5:5" x14ac:dyDescent="0.25">
      <c r="E127" s="17">
        <v>61.7</v>
      </c>
    </row>
    <row r="128" spans="5:5" x14ac:dyDescent="0.25">
      <c r="E128" s="17">
        <v>60.5</v>
      </c>
    </row>
    <row r="129" spans="5:5" x14ac:dyDescent="0.25">
      <c r="E129" s="17">
        <v>59.699999999999996</v>
      </c>
    </row>
    <row r="130" spans="5:5" x14ac:dyDescent="0.25">
      <c r="E130" s="17">
        <v>59.4</v>
      </c>
    </row>
    <row r="131" spans="5:5" x14ac:dyDescent="0.25">
      <c r="E131" s="17">
        <v>59.900000000000006</v>
      </c>
    </row>
    <row r="132" spans="5:5" x14ac:dyDescent="0.25">
      <c r="E132" s="17">
        <v>59.199999999999996</v>
      </c>
    </row>
    <row r="133" spans="5:5" x14ac:dyDescent="0.25">
      <c r="E133" s="17">
        <v>60.1</v>
      </c>
    </row>
    <row r="134" spans="5:5" x14ac:dyDescent="0.25">
      <c r="E134" s="17">
        <v>59.6</v>
      </c>
    </row>
    <row r="135" spans="5:5" x14ac:dyDescent="0.25">
      <c r="E135" s="17">
        <v>60.7</v>
      </c>
    </row>
    <row r="136" spans="5:5" x14ac:dyDescent="0.25">
      <c r="E136" s="17">
        <v>60.6</v>
      </c>
    </row>
    <row r="137" spans="5:5" x14ac:dyDescent="0.25">
      <c r="E137" s="17">
        <v>59</v>
      </c>
    </row>
    <row r="138" spans="5:5" x14ac:dyDescent="0.25">
      <c r="E138" s="17">
        <v>60.3</v>
      </c>
    </row>
    <row r="139" spans="5:5" x14ac:dyDescent="0.25">
      <c r="E139" s="17">
        <v>59.9</v>
      </c>
    </row>
    <row r="140" spans="5:5" x14ac:dyDescent="0.25">
      <c r="E140" s="17">
        <v>61.300000000000004</v>
      </c>
    </row>
    <row r="141" spans="5:5" x14ac:dyDescent="0.25">
      <c r="E141" s="17">
        <v>59.4</v>
      </c>
    </row>
    <row r="142" spans="5:5" x14ac:dyDescent="0.25">
      <c r="E142" s="17">
        <v>60.5</v>
      </c>
    </row>
    <row r="143" spans="5:5" x14ac:dyDescent="0.25">
      <c r="E143" s="17">
        <v>60.2</v>
      </c>
    </row>
    <row r="144" spans="5:5" x14ac:dyDescent="0.25">
      <c r="E144" s="17">
        <v>60</v>
      </c>
    </row>
    <row r="145" spans="5:5" x14ac:dyDescent="0.25">
      <c r="E145" s="17">
        <v>60.8</v>
      </c>
    </row>
    <row r="146" spans="5:5" x14ac:dyDescent="0.25">
      <c r="E146" s="17">
        <v>59.7</v>
      </c>
    </row>
    <row r="147" spans="5:5" x14ac:dyDescent="0.25">
      <c r="E147" s="17">
        <v>61.9</v>
      </c>
    </row>
    <row r="148" spans="5:5" x14ac:dyDescent="0.25">
      <c r="E148" s="17">
        <v>61.7</v>
      </c>
    </row>
    <row r="149" spans="5:5" x14ac:dyDescent="0.25">
      <c r="E149" s="17">
        <v>60.6</v>
      </c>
    </row>
    <row r="150" spans="5:5" x14ac:dyDescent="0.25">
      <c r="E150" s="17">
        <v>62.3</v>
      </c>
    </row>
    <row r="151" spans="5:5" x14ac:dyDescent="0.25">
      <c r="E151" s="17">
        <v>62.099999999999994</v>
      </c>
    </row>
    <row r="152" spans="5:5" x14ac:dyDescent="0.25">
      <c r="E152" s="17">
        <v>59.3</v>
      </c>
    </row>
    <row r="153" spans="5:5" x14ac:dyDescent="0.25">
      <c r="E153" s="17">
        <v>61.1</v>
      </c>
    </row>
    <row r="154" spans="5:5" x14ac:dyDescent="0.25">
      <c r="E154" s="17">
        <v>60.600000000000009</v>
      </c>
    </row>
    <row r="155" spans="5:5" x14ac:dyDescent="0.25">
      <c r="E155" s="17">
        <v>60.3</v>
      </c>
    </row>
    <row r="156" spans="5:5" x14ac:dyDescent="0.25">
      <c r="E156" s="17">
        <v>61.7</v>
      </c>
    </row>
    <row r="157" spans="5:5" x14ac:dyDescent="0.25">
      <c r="E157" s="17">
        <v>61.300000000000004</v>
      </c>
    </row>
    <row r="158" spans="5:5" x14ac:dyDescent="0.25">
      <c r="E158" s="17">
        <v>60.9</v>
      </c>
    </row>
    <row r="159" spans="5:5" x14ac:dyDescent="0.25">
      <c r="E159" s="17">
        <v>61.5</v>
      </c>
    </row>
    <row r="160" spans="5:5" x14ac:dyDescent="0.25">
      <c r="E160" s="17">
        <v>60.100000000000009</v>
      </c>
    </row>
    <row r="161" spans="5:5" x14ac:dyDescent="0.25">
      <c r="E161" s="17">
        <v>59.9</v>
      </c>
    </row>
    <row r="162" spans="5:5" x14ac:dyDescent="0.25">
      <c r="E162" s="17">
        <v>59.3</v>
      </c>
    </row>
    <row r="163" spans="5:5" x14ac:dyDescent="0.25">
      <c r="E163" s="17">
        <v>61.2</v>
      </c>
    </row>
    <row r="164" spans="5:5" x14ac:dyDescent="0.25">
      <c r="E164" s="17">
        <v>60.9</v>
      </c>
    </row>
    <row r="165" spans="5:5" x14ac:dyDescent="0.25">
      <c r="E165" s="17">
        <v>60.5</v>
      </c>
    </row>
    <row r="166" spans="5:5" x14ac:dyDescent="0.25">
      <c r="E166" s="17">
        <v>61.1</v>
      </c>
    </row>
    <row r="167" spans="5:5" x14ac:dyDescent="0.25">
      <c r="E167" s="17">
        <v>59.699999999999996</v>
      </c>
    </row>
    <row r="168" spans="5:5" x14ac:dyDescent="0.25">
      <c r="E168" s="17">
        <v>59.599999999999994</v>
      </c>
    </row>
    <row r="169" spans="5:5" x14ac:dyDescent="0.25">
      <c r="E169" s="17">
        <v>59.5</v>
      </c>
    </row>
    <row r="170" spans="5:5" x14ac:dyDescent="0.25">
      <c r="E170" s="17">
        <v>61.599999999999994</v>
      </c>
    </row>
    <row r="171" spans="5:5" x14ac:dyDescent="0.25">
      <c r="E171" s="17">
        <v>61.3</v>
      </c>
    </row>
    <row r="172" spans="5:5" x14ac:dyDescent="0.25">
      <c r="E172" s="17">
        <v>60.599999999999994</v>
      </c>
    </row>
    <row r="173" spans="5:5" x14ac:dyDescent="0.25">
      <c r="E173" s="17">
        <v>59.1</v>
      </c>
    </row>
    <row r="174" spans="5:5" x14ac:dyDescent="0.25">
      <c r="E174" s="17">
        <v>59.499999999999993</v>
      </c>
    </row>
    <row r="175" spans="5:5" x14ac:dyDescent="0.25">
      <c r="E175" s="17">
        <v>58.9</v>
      </c>
    </row>
    <row r="176" spans="5:5" x14ac:dyDescent="0.25">
      <c r="E176" s="17">
        <v>59.999999999999993</v>
      </c>
    </row>
    <row r="177" spans="5:5" x14ac:dyDescent="0.25">
      <c r="E177" s="17">
        <v>60.5</v>
      </c>
    </row>
    <row r="178" spans="5:5" x14ac:dyDescent="0.25">
      <c r="E178" s="17">
        <v>59.899999999999991</v>
      </c>
    </row>
    <row r="179" spans="5:5" x14ac:dyDescent="0.25">
      <c r="E179" s="17">
        <v>59.5</v>
      </c>
    </row>
    <row r="180" spans="5:5" x14ac:dyDescent="0.25">
      <c r="E180" s="17">
        <v>60.4</v>
      </c>
    </row>
    <row r="181" spans="5:5" x14ac:dyDescent="0.25">
      <c r="E181" s="17">
        <v>60.4</v>
      </c>
    </row>
    <row r="182" spans="5:5" x14ac:dyDescent="0.25">
      <c r="E182" s="17">
        <v>59.6</v>
      </c>
    </row>
    <row r="183" spans="5:5" x14ac:dyDescent="0.25">
      <c r="E183" s="17">
        <v>60.3</v>
      </c>
    </row>
    <row r="184" spans="5:5" x14ac:dyDescent="0.25">
      <c r="E184" s="17">
        <v>58.900000000000006</v>
      </c>
    </row>
    <row r="185" spans="5:5" x14ac:dyDescent="0.25">
      <c r="E185" s="17">
        <v>59.7</v>
      </c>
    </row>
    <row r="186" spans="5:5" x14ac:dyDescent="0.25">
      <c r="E186" s="17">
        <v>60.899999999999991</v>
      </c>
    </row>
    <row r="187" spans="5:5" x14ac:dyDescent="0.25">
      <c r="E187" s="17">
        <v>59.5</v>
      </c>
    </row>
    <row r="188" spans="5:5" x14ac:dyDescent="0.25">
      <c r="E188" s="17">
        <v>59.3</v>
      </c>
    </row>
    <row r="189" spans="5:5" x14ac:dyDescent="0.25">
      <c r="E189" s="17">
        <v>60.100000000000009</v>
      </c>
    </row>
    <row r="190" spans="5:5" x14ac:dyDescent="0.25">
      <c r="E190" s="17">
        <v>59.099999999999994</v>
      </c>
    </row>
    <row r="191" spans="5:5" x14ac:dyDescent="0.25">
      <c r="E191" s="17">
        <v>60.1</v>
      </c>
    </row>
    <row r="192" spans="5:5" x14ac:dyDescent="0.25">
      <c r="E192" s="17">
        <v>60.500000000000007</v>
      </c>
    </row>
    <row r="193" spans="5:5" x14ac:dyDescent="0.25">
      <c r="E193" s="17">
        <v>60.5</v>
      </c>
    </row>
    <row r="194" spans="5:5" x14ac:dyDescent="0.25">
      <c r="E194" s="17">
        <v>60.599999999999994</v>
      </c>
    </row>
    <row r="195" spans="5:5" x14ac:dyDescent="0.25">
      <c r="E195" s="17">
        <v>60.5</v>
      </c>
    </row>
    <row r="196" spans="5:5" x14ac:dyDescent="0.25">
      <c r="E196" s="17">
        <v>60.099999999999994</v>
      </c>
    </row>
    <row r="197" spans="5:5" x14ac:dyDescent="0.25">
      <c r="E197" s="17">
        <v>59.3</v>
      </c>
    </row>
    <row r="198" spans="5:5" x14ac:dyDescent="0.25">
      <c r="E198" s="17">
        <v>60.5</v>
      </c>
    </row>
    <row r="199" spans="5:5" x14ac:dyDescent="0.25">
      <c r="E199" s="17">
        <v>59.699999999999996</v>
      </c>
    </row>
    <row r="200" spans="5:5" x14ac:dyDescent="0.25">
      <c r="E200" s="17">
        <v>59.599999999999994</v>
      </c>
    </row>
    <row r="201" spans="5:5" x14ac:dyDescent="0.25">
      <c r="E201" s="17">
        <v>59.4</v>
      </c>
    </row>
    <row r="202" spans="5:5" x14ac:dyDescent="0.25">
      <c r="E202" s="17">
        <v>59.7</v>
      </c>
    </row>
    <row r="203" spans="5:5" x14ac:dyDescent="0.25">
      <c r="E203" s="17">
        <v>60.5</v>
      </c>
    </row>
    <row r="204" spans="5:5" x14ac:dyDescent="0.25">
      <c r="E204" s="17">
        <v>60.2</v>
      </c>
    </row>
    <row r="205" spans="5:5" x14ac:dyDescent="0.25">
      <c r="E205" s="17">
        <v>60.1</v>
      </c>
    </row>
    <row r="206" spans="5:5" x14ac:dyDescent="0.25">
      <c r="E206" s="17">
        <v>59.699999999999996</v>
      </c>
    </row>
    <row r="207" spans="5:5" x14ac:dyDescent="0.25">
      <c r="E207" s="17">
        <v>60.400000000000006</v>
      </c>
    </row>
    <row r="208" spans="5:5" x14ac:dyDescent="0.25">
      <c r="E208" s="17">
        <v>59.9</v>
      </c>
    </row>
    <row r="209" spans="5:5" x14ac:dyDescent="0.25">
      <c r="E209" s="17">
        <v>59.4</v>
      </c>
    </row>
    <row r="210" spans="5:5" x14ac:dyDescent="0.25">
      <c r="E210" s="17">
        <v>62.099999999999994</v>
      </c>
    </row>
    <row r="211" spans="5:5" x14ac:dyDescent="0.25">
      <c r="E211" s="17">
        <v>60.3</v>
      </c>
    </row>
    <row r="212" spans="5:5" x14ac:dyDescent="0.25">
      <c r="E212" s="17">
        <v>59.599999999999994</v>
      </c>
    </row>
    <row r="213" spans="5:5" x14ac:dyDescent="0.25">
      <c r="E213" s="17">
        <v>60.7</v>
      </c>
    </row>
    <row r="214" spans="5:5" x14ac:dyDescent="0.25">
      <c r="E214" s="17">
        <v>59.8</v>
      </c>
    </row>
    <row r="215" spans="5:5" x14ac:dyDescent="0.25">
      <c r="E215" s="17">
        <v>57.7</v>
      </c>
    </row>
    <row r="216" spans="5:5" x14ac:dyDescent="0.25">
      <c r="E216" s="17">
        <v>59.9</v>
      </c>
    </row>
    <row r="217" spans="5:5" x14ac:dyDescent="0.25">
      <c r="E217" s="17">
        <v>61.6</v>
      </c>
    </row>
    <row r="218" spans="5:5" x14ac:dyDescent="0.25">
      <c r="E218" s="17">
        <v>61.7</v>
      </c>
    </row>
    <row r="219" spans="5:5" x14ac:dyDescent="0.25">
      <c r="E219" s="17">
        <v>60.400000000000006</v>
      </c>
    </row>
    <row r="220" spans="5:5" x14ac:dyDescent="0.25">
      <c r="E220" s="17">
        <v>60.100000000000009</v>
      </c>
    </row>
    <row r="221" spans="5:5" x14ac:dyDescent="0.25">
      <c r="E221" s="17">
        <v>60.9</v>
      </c>
    </row>
    <row r="222" spans="5:5" x14ac:dyDescent="0.25">
      <c r="E222" s="17">
        <v>59.599999999999994</v>
      </c>
    </row>
    <row r="223" spans="5:5" x14ac:dyDescent="0.25">
      <c r="E223" s="17">
        <v>59.6</v>
      </c>
    </row>
    <row r="224" spans="5:5" x14ac:dyDescent="0.25">
      <c r="E224" s="17">
        <v>59.900000000000006</v>
      </c>
    </row>
    <row r="225" spans="5:5" x14ac:dyDescent="0.25">
      <c r="E225" s="17">
        <v>61.399999999999991</v>
      </c>
    </row>
    <row r="226" spans="5:5" x14ac:dyDescent="0.25">
      <c r="E226" s="17">
        <v>60.099999999999994</v>
      </c>
    </row>
    <row r="227" spans="5:5" x14ac:dyDescent="0.25">
      <c r="E227" s="17">
        <v>59.599999999999994</v>
      </c>
    </row>
    <row r="228" spans="5:5" x14ac:dyDescent="0.25">
      <c r="E228" s="17">
        <v>59.500000000000007</v>
      </c>
    </row>
    <row r="229" spans="5:5" x14ac:dyDescent="0.25">
      <c r="E229" s="17">
        <v>60.599999999999994</v>
      </c>
    </row>
    <row r="230" spans="5:5" x14ac:dyDescent="0.25">
      <c r="E230" s="17">
        <v>59.9</v>
      </c>
    </row>
    <row r="231" spans="5:5" x14ac:dyDescent="0.25">
      <c r="E231" s="17">
        <v>60.3</v>
      </c>
    </row>
    <row r="232" spans="5:5" x14ac:dyDescent="0.25">
      <c r="E232" s="17">
        <v>59.8</v>
      </c>
    </row>
    <row r="233" spans="5:5" x14ac:dyDescent="0.25">
      <c r="E233" s="17">
        <v>60.699999999999996</v>
      </c>
    </row>
    <row r="234" spans="5:5" x14ac:dyDescent="0.25">
      <c r="E234" s="17">
        <v>59.7</v>
      </c>
    </row>
    <row r="235" spans="5:5" x14ac:dyDescent="0.25">
      <c r="E235" s="17">
        <v>59.7</v>
      </c>
    </row>
    <row r="236" spans="5:5" x14ac:dyDescent="0.25">
      <c r="E236" s="17">
        <v>59.800000000000004</v>
      </c>
    </row>
    <row r="237" spans="5:5" x14ac:dyDescent="0.25">
      <c r="E237" s="17">
        <v>59.6</v>
      </c>
    </row>
    <row r="238" spans="5:5" x14ac:dyDescent="0.25">
      <c r="E238" s="17">
        <v>61.900000000000006</v>
      </c>
    </row>
    <row r="239" spans="5:5" x14ac:dyDescent="0.25">
      <c r="E239" s="17">
        <v>61</v>
      </c>
    </row>
    <row r="240" spans="5:5" x14ac:dyDescent="0.25">
      <c r="E240" s="17">
        <v>62.4</v>
      </c>
    </row>
    <row r="241" spans="5:5" x14ac:dyDescent="0.25">
      <c r="E241" s="17">
        <v>59.8</v>
      </c>
    </row>
    <row r="242" spans="5:5" x14ac:dyDescent="0.25">
      <c r="E242" s="17">
        <v>60.099999999999994</v>
      </c>
    </row>
    <row r="243" spans="5:5" x14ac:dyDescent="0.25">
      <c r="E243" s="17">
        <v>58.2</v>
      </c>
    </row>
    <row r="244" spans="5:5" x14ac:dyDescent="0.25">
      <c r="E244" s="17">
        <v>61.5</v>
      </c>
    </row>
    <row r="245" spans="5:5" x14ac:dyDescent="0.25">
      <c r="E245" s="17">
        <v>59</v>
      </c>
    </row>
    <row r="246" spans="5:5" x14ac:dyDescent="0.25">
      <c r="E246" s="17">
        <v>59.2</v>
      </c>
    </row>
    <row r="247" spans="5:5" x14ac:dyDescent="0.25">
      <c r="E247" s="17">
        <v>59.199999999999996</v>
      </c>
    </row>
    <row r="248" spans="5:5" x14ac:dyDescent="0.25">
      <c r="E248" s="17">
        <v>60.2</v>
      </c>
    </row>
    <row r="249" spans="5:5" x14ac:dyDescent="0.25">
      <c r="E249" s="17">
        <v>60.199999999999996</v>
      </c>
    </row>
    <row r="250" spans="5:5" x14ac:dyDescent="0.25">
      <c r="E250" s="17">
        <v>61.599999999999994</v>
      </c>
    </row>
    <row r="251" spans="5:5" x14ac:dyDescent="0.25">
      <c r="E251" s="17">
        <v>62.4</v>
      </c>
    </row>
    <row r="252" spans="5:5" x14ac:dyDescent="0.25">
      <c r="E252" s="17">
        <v>59.8</v>
      </c>
    </row>
    <row r="253" spans="5:5" x14ac:dyDescent="0.25">
      <c r="E253" s="17">
        <v>60.900000000000006</v>
      </c>
    </row>
    <row r="254" spans="5:5" x14ac:dyDescent="0.25">
      <c r="E254" s="17">
        <v>60</v>
      </c>
    </row>
    <row r="255" spans="5:5" x14ac:dyDescent="0.25">
      <c r="E255" s="17">
        <v>60.1</v>
      </c>
    </row>
    <row r="256" spans="5:5" x14ac:dyDescent="0.25">
      <c r="E256" s="17">
        <v>60.199999999999996</v>
      </c>
    </row>
    <row r="257" spans="5:5" x14ac:dyDescent="0.25">
      <c r="E257" s="17">
        <v>61.199999999999996</v>
      </c>
    </row>
    <row r="258" spans="5:5" x14ac:dyDescent="0.25">
      <c r="E258" s="17">
        <v>60.3</v>
      </c>
    </row>
    <row r="259" spans="5:5" x14ac:dyDescent="0.25">
      <c r="E259" s="17">
        <v>59.300000000000004</v>
      </c>
    </row>
    <row r="260" spans="5:5" x14ac:dyDescent="0.25">
      <c r="E260" s="17">
        <v>61.7</v>
      </c>
    </row>
    <row r="261" spans="5:5" x14ac:dyDescent="0.25">
      <c r="E261" s="17">
        <v>60.2</v>
      </c>
    </row>
    <row r="262" spans="5:5" x14ac:dyDescent="0.25">
      <c r="E262" s="17">
        <v>59.099999999999994</v>
      </c>
    </row>
    <row r="263" spans="5:5" x14ac:dyDescent="0.25">
      <c r="E263" s="17">
        <v>60.5</v>
      </c>
    </row>
    <row r="264" spans="5:5" x14ac:dyDescent="0.25">
      <c r="E264" s="17">
        <v>59.900000000000006</v>
      </c>
    </row>
    <row r="265" spans="5:5" x14ac:dyDescent="0.25">
      <c r="E265" s="17">
        <v>59.699999999999996</v>
      </c>
    </row>
    <row r="266" spans="5:5" x14ac:dyDescent="0.25">
      <c r="E266" s="17">
        <v>60.3</v>
      </c>
    </row>
    <row r="267" spans="5:5" x14ac:dyDescent="0.25">
      <c r="E267" s="17">
        <v>59.599999999999994</v>
      </c>
    </row>
    <row r="268" spans="5:5" x14ac:dyDescent="0.25">
      <c r="E268" s="17">
        <v>59.900000000000006</v>
      </c>
    </row>
    <row r="269" spans="5:5" x14ac:dyDescent="0.25">
      <c r="E269" s="17">
        <v>61.4</v>
      </c>
    </row>
    <row r="270" spans="5:5" x14ac:dyDescent="0.25">
      <c r="E270" s="17">
        <v>61.099999999999994</v>
      </c>
    </row>
    <row r="271" spans="5:5" x14ac:dyDescent="0.25">
      <c r="E271" s="17">
        <v>61.5</v>
      </c>
    </row>
    <row r="272" spans="5:5" x14ac:dyDescent="0.25">
      <c r="E272" s="17">
        <v>59.599999999999994</v>
      </c>
    </row>
    <row r="273" spans="5:5" x14ac:dyDescent="0.25">
      <c r="E273" s="17">
        <v>58.9</v>
      </c>
    </row>
    <row r="274" spans="5:5" x14ac:dyDescent="0.25">
      <c r="E274" s="17">
        <v>60.7</v>
      </c>
    </row>
    <row r="275" spans="5:5" x14ac:dyDescent="0.25">
      <c r="E275" s="17">
        <v>61.899999999999991</v>
      </c>
    </row>
    <row r="276" spans="5:5" x14ac:dyDescent="0.25">
      <c r="E276" s="17">
        <v>60.1</v>
      </c>
    </row>
    <row r="277" spans="5:5" x14ac:dyDescent="0.25">
      <c r="E277" s="17">
        <v>62.199999999999996</v>
      </c>
    </row>
    <row r="278" spans="5:5" x14ac:dyDescent="0.25">
      <c r="E278" s="17">
        <v>61.5</v>
      </c>
    </row>
    <row r="279" spans="5:5" x14ac:dyDescent="0.25">
      <c r="E279" s="17">
        <v>60.199999999999996</v>
      </c>
    </row>
    <row r="280" spans="5:5" x14ac:dyDescent="0.25">
      <c r="E280" s="17">
        <v>60</v>
      </c>
    </row>
    <row r="281" spans="5:5" x14ac:dyDescent="0.25">
      <c r="E281" s="17">
        <v>59.3</v>
      </c>
    </row>
    <row r="282" spans="5:5" x14ac:dyDescent="0.25">
      <c r="E282" s="17">
        <v>59.3</v>
      </c>
    </row>
    <row r="283" spans="5:5" x14ac:dyDescent="0.25">
      <c r="E283" s="17">
        <v>59.5</v>
      </c>
    </row>
    <row r="284" spans="5:5" x14ac:dyDescent="0.25">
      <c r="E284" s="17">
        <v>59.800000000000004</v>
      </c>
    </row>
    <row r="285" spans="5:5" x14ac:dyDescent="0.25">
      <c r="E285" s="17">
        <v>58.800000000000004</v>
      </c>
    </row>
    <row r="286" spans="5:5" x14ac:dyDescent="0.25">
      <c r="E286" s="17">
        <v>60.2</v>
      </c>
    </row>
    <row r="287" spans="5:5" x14ac:dyDescent="0.25">
      <c r="E287" s="17">
        <v>61.7</v>
      </c>
    </row>
    <row r="288" spans="5:5" x14ac:dyDescent="0.25">
      <c r="E288" s="17">
        <v>60.4</v>
      </c>
    </row>
    <row r="289" spans="5:5" x14ac:dyDescent="0.25">
      <c r="E289" s="17">
        <v>59.8</v>
      </c>
    </row>
    <row r="290" spans="5:5" x14ac:dyDescent="0.25">
      <c r="E290" s="17">
        <v>61</v>
      </c>
    </row>
    <row r="291" spans="5:5" x14ac:dyDescent="0.25">
      <c r="E291" s="17">
        <v>61.100000000000009</v>
      </c>
    </row>
    <row r="292" spans="5:5" x14ac:dyDescent="0.25">
      <c r="E292" s="17">
        <v>60.199999999999996</v>
      </c>
    </row>
    <row r="293" spans="5:5" x14ac:dyDescent="0.25">
      <c r="E293" s="17">
        <v>61.300000000000004</v>
      </c>
    </row>
    <row r="294" spans="5:5" x14ac:dyDescent="0.25">
      <c r="E294" s="17">
        <v>60.900000000000006</v>
      </c>
    </row>
    <row r="295" spans="5:5" x14ac:dyDescent="0.25">
      <c r="E295" s="17">
        <v>59.599999999999994</v>
      </c>
    </row>
    <row r="296" spans="5:5" x14ac:dyDescent="0.25">
      <c r="E296" s="17">
        <v>60.9</v>
      </c>
    </row>
    <row r="297" spans="5:5" x14ac:dyDescent="0.25">
      <c r="E297" s="17">
        <v>59.199999999999996</v>
      </c>
    </row>
    <row r="298" spans="5:5" x14ac:dyDescent="0.25">
      <c r="E298" s="17">
        <v>60.6</v>
      </c>
    </row>
    <row r="299" spans="5:5" x14ac:dyDescent="0.25">
      <c r="E299" s="17">
        <v>60.8</v>
      </c>
    </row>
    <row r="300" spans="5:5" x14ac:dyDescent="0.25">
      <c r="E300" s="17">
        <v>60.2</v>
      </c>
    </row>
    <row r="301" spans="5:5" x14ac:dyDescent="0.25">
      <c r="E301" s="17">
        <v>59.900000000000006</v>
      </c>
    </row>
    <row r="302" spans="5:5" x14ac:dyDescent="0.25">
      <c r="E302" s="17">
        <v>60</v>
      </c>
    </row>
    <row r="303" spans="5:5" x14ac:dyDescent="0.25">
      <c r="E303" s="17">
        <v>58.900000000000006</v>
      </c>
    </row>
    <row r="304" spans="5:5" x14ac:dyDescent="0.25">
      <c r="E304" s="17">
        <v>61.5</v>
      </c>
    </row>
    <row r="305" spans="5:5" x14ac:dyDescent="0.25">
      <c r="E305" s="17">
        <v>61.2</v>
      </c>
    </row>
    <row r="306" spans="5:5" x14ac:dyDescent="0.25">
      <c r="E306" s="17">
        <v>59.900000000000006</v>
      </c>
    </row>
    <row r="307" spans="5:5" x14ac:dyDescent="0.25">
      <c r="E307" s="17">
        <v>60.3</v>
      </c>
    </row>
    <row r="308" spans="5:5" x14ac:dyDescent="0.25">
      <c r="E308" s="17">
        <v>61.400000000000006</v>
      </c>
    </row>
    <row r="309" spans="5:5" x14ac:dyDescent="0.25">
      <c r="E309" s="17">
        <v>60.000000000000007</v>
      </c>
    </row>
    <row r="310" spans="5:5" x14ac:dyDescent="0.25">
      <c r="E310" s="17">
        <v>60</v>
      </c>
    </row>
    <row r="311" spans="5:5" x14ac:dyDescent="0.25">
      <c r="E311" s="17">
        <v>60.199999999999996</v>
      </c>
    </row>
    <row r="312" spans="5:5" x14ac:dyDescent="0.25">
      <c r="E312" s="17">
        <v>59.3</v>
      </c>
    </row>
    <row r="313" spans="5:5" x14ac:dyDescent="0.25">
      <c r="E313" s="17">
        <v>59.5</v>
      </c>
    </row>
    <row r="314" spans="5:5" x14ac:dyDescent="0.25">
      <c r="E314" s="17">
        <v>59.7</v>
      </c>
    </row>
    <row r="315" spans="5:5" x14ac:dyDescent="0.25">
      <c r="E315" s="17">
        <v>60.6</v>
      </c>
    </row>
    <row r="316" spans="5:5" x14ac:dyDescent="0.25">
      <c r="E316" s="17">
        <v>60.8</v>
      </c>
    </row>
    <row r="317" spans="5:5" x14ac:dyDescent="0.25">
      <c r="E317" s="17">
        <v>60</v>
      </c>
    </row>
    <row r="318" spans="5:5" x14ac:dyDescent="0.25">
      <c r="E318" s="17">
        <v>63.3</v>
      </c>
    </row>
    <row r="319" spans="5:5" x14ac:dyDescent="0.25">
      <c r="E319" s="17">
        <v>61.399999999999991</v>
      </c>
    </row>
    <row r="320" spans="5:5" x14ac:dyDescent="0.25">
      <c r="E320" s="17">
        <v>58.599999999999994</v>
      </c>
    </row>
    <row r="321" spans="5:5" x14ac:dyDescent="0.25">
      <c r="E321" s="17">
        <v>59.5</v>
      </c>
    </row>
    <row r="322" spans="5:5" x14ac:dyDescent="0.25">
      <c r="E322" s="17">
        <v>59.4</v>
      </c>
    </row>
    <row r="323" spans="5:5" x14ac:dyDescent="0.25">
      <c r="E323" s="17">
        <v>60</v>
      </c>
    </row>
    <row r="324" spans="5:5" x14ac:dyDescent="0.25">
      <c r="E324" s="17">
        <v>59.699999999999996</v>
      </c>
    </row>
    <row r="325" spans="5:5" x14ac:dyDescent="0.25">
      <c r="E325" s="17">
        <v>59.9</v>
      </c>
    </row>
    <row r="326" spans="5:5" x14ac:dyDescent="0.25">
      <c r="E326" s="17">
        <v>60.9</v>
      </c>
    </row>
    <row r="327" spans="5:5" x14ac:dyDescent="0.25">
      <c r="E327" s="17">
        <v>59.8</v>
      </c>
    </row>
    <row r="328" spans="5:5" x14ac:dyDescent="0.25">
      <c r="E328" s="17">
        <v>59.3</v>
      </c>
    </row>
    <row r="329" spans="5:5" x14ac:dyDescent="0.25">
      <c r="E329" s="17">
        <v>60.900000000000006</v>
      </c>
    </row>
    <row r="330" spans="5:5" x14ac:dyDescent="0.25">
      <c r="E330" s="17">
        <v>60.7</v>
      </c>
    </row>
    <row r="331" spans="5:5" x14ac:dyDescent="0.25">
      <c r="E331" s="17">
        <v>60.8</v>
      </c>
    </row>
    <row r="332" spans="5:5" x14ac:dyDescent="0.25">
      <c r="E332" s="17">
        <v>59.7</v>
      </c>
    </row>
    <row r="333" spans="5:5" x14ac:dyDescent="0.25">
      <c r="E333" s="17">
        <v>60.1</v>
      </c>
    </row>
    <row r="334" spans="5:5" x14ac:dyDescent="0.25">
      <c r="E334" s="17">
        <v>60.5</v>
      </c>
    </row>
    <row r="335" spans="5:5" x14ac:dyDescent="0.25">
      <c r="E335" s="17">
        <v>59.7</v>
      </c>
    </row>
    <row r="336" spans="5:5" x14ac:dyDescent="0.25">
      <c r="E336" s="17">
        <v>59.8</v>
      </c>
    </row>
    <row r="337" spans="5:5" x14ac:dyDescent="0.25">
      <c r="E337" s="17">
        <v>62</v>
      </c>
    </row>
    <row r="338" spans="5:5" x14ac:dyDescent="0.25">
      <c r="E338" s="17">
        <v>59.599999999999994</v>
      </c>
    </row>
    <row r="339" spans="5:5" x14ac:dyDescent="0.25">
      <c r="E339" s="17">
        <v>61.5</v>
      </c>
    </row>
    <row r="340" spans="5:5" x14ac:dyDescent="0.25">
      <c r="E340" s="17">
        <v>62.099999999999994</v>
      </c>
    </row>
    <row r="341" spans="5:5" x14ac:dyDescent="0.25">
      <c r="E341" s="17">
        <v>60.5</v>
      </c>
    </row>
    <row r="342" spans="5:5" x14ac:dyDescent="0.25">
      <c r="E342" s="17">
        <v>61.399999999999991</v>
      </c>
    </row>
    <row r="343" spans="5:5" x14ac:dyDescent="0.25">
      <c r="E343" s="17">
        <v>59.199999999999996</v>
      </c>
    </row>
    <row r="344" spans="5:5" x14ac:dyDescent="0.25">
      <c r="E344" s="17">
        <v>60.000000000000007</v>
      </c>
    </row>
    <row r="345" spans="5:5" x14ac:dyDescent="0.25">
      <c r="E345" s="17">
        <v>62.999999999999993</v>
      </c>
    </row>
    <row r="346" spans="5:5" x14ac:dyDescent="0.25">
      <c r="E346" s="17">
        <v>59.2</v>
      </c>
    </row>
    <row r="347" spans="5:5" x14ac:dyDescent="0.25">
      <c r="E347" s="17">
        <v>60</v>
      </c>
    </row>
    <row r="348" spans="5:5" x14ac:dyDescent="0.25">
      <c r="E348" s="17">
        <v>60.800000000000004</v>
      </c>
    </row>
    <row r="349" spans="5:5" x14ac:dyDescent="0.25">
      <c r="E349" s="17">
        <v>60.3</v>
      </c>
    </row>
    <row r="350" spans="5:5" x14ac:dyDescent="0.25">
      <c r="E350" s="17">
        <v>59.999999999999993</v>
      </c>
    </row>
    <row r="351" spans="5:5" x14ac:dyDescent="0.25">
      <c r="E351" s="17">
        <v>59.7</v>
      </c>
    </row>
    <row r="352" spans="5:5" x14ac:dyDescent="0.25">
      <c r="E352" s="17">
        <v>59.800000000000004</v>
      </c>
    </row>
    <row r="353" spans="5:5" x14ac:dyDescent="0.25">
      <c r="E353" s="17">
        <v>59.5</v>
      </c>
    </row>
    <row r="354" spans="5:5" x14ac:dyDescent="0.25">
      <c r="E354" s="17">
        <v>59.7</v>
      </c>
    </row>
    <row r="355" spans="5:5" x14ac:dyDescent="0.25">
      <c r="E355" s="17">
        <v>59.199999999999996</v>
      </c>
    </row>
    <row r="356" spans="5:5" x14ac:dyDescent="0.25">
      <c r="E356" s="17">
        <v>60.3</v>
      </c>
    </row>
    <row r="357" spans="5:5" x14ac:dyDescent="0.25">
      <c r="E357" s="17">
        <v>59.1</v>
      </c>
    </row>
    <row r="358" spans="5:5" x14ac:dyDescent="0.25">
      <c r="E358" s="17">
        <v>60.3</v>
      </c>
    </row>
    <row r="359" spans="5:5" x14ac:dyDescent="0.25">
      <c r="E359" s="17">
        <v>60.2</v>
      </c>
    </row>
    <row r="360" spans="5:5" x14ac:dyDescent="0.25">
      <c r="E360" s="17">
        <v>59.900000000000006</v>
      </c>
    </row>
    <row r="361" spans="5:5" x14ac:dyDescent="0.25">
      <c r="E361" s="17">
        <v>59.4</v>
      </c>
    </row>
    <row r="362" spans="5:5" x14ac:dyDescent="0.25">
      <c r="E362" s="17">
        <v>59.699999999999996</v>
      </c>
    </row>
    <row r="363" spans="5:5" x14ac:dyDescent="0.25">
      <c r="E363" s="17">
        <v>60.2</v>
      </c>
    </row>
    <row r="364" spans="5:5" x14ac:dyDescent="0.25">
      <c r="E364" s="17">
        <v>59.6</v>
      </c>
    </row>
    <row r="365" spans="5:5" x14ac:dyDescent="0.25">
      <c r="E365" s="17">
        <v>61.4</v>
      </c>
    </row>
    <row r="366" spans="5:5" x14ac:dyDescent="0.25">
      <c r="E366" s="17">
        <v>60.5</v>
      </c>
    </row>
    <row r="367" spans="5:5" x14ac:dyDescent="0.25">
      <c r="E367" s="17">
        <v>60.499999999999993</v>
      </c>
    </row>
    <row r="368" spans="5:5" x14ac:dyDescent="0.25">
      <c r="E368" s="17">
        <v>59.2</v>
      </c>
    </row>
    <row r="369" spans="5:5" x14ac:dyDescent="0.25">
      <c r="E369" s="17">
        <v>60</v>
      </c>
    </row>
    <row r="370" spans="5:5" x14ac:dyDescent="0.25">
      <c r="E370" s="17">
        <v>59.7</v>
      </c>
    </row>
    <row r="371" spans="5:5" x14ac:dyDescent="0.25">
      <c r="E371" s="17">
        <v>59.3</v>
      </c>
    </row>
    <row r="372" spans="5:5" x14ac:dyDescent="0.25">
      <c r="E372" s="17">
        <v>60.5</v>
      </c>
    </row>
    <row r="373" spans="5:5" x14ac:dyDescent="0.25">
      <c r="E373" s="17">
        <v>59.7</v>
      </c>
    </row>
    <row r="374" spans="5:5" x14ac:dyDescent="0.25">
      <c r="E374" s="17">
        <v>60.599999999999994</v>
      </c>
    </row>
    <row r="375" spans="5:5" x14ac:dyDescent="0.25">
      <c r="E375" s="17">
        <v>59.6</v>
      </c>
    </row>
    <row r="376" spans="5:5" x14ac:dyDescent="0.25">
      <c r="E376" s="17">
        <v>60.6</v>
      </c>
    </row>
    <row r="377" spans="5:5" x14ac:dyDescent="0.25">
      <c r="E377" s="17">
        <v>59.900000000000006</v>
      </c>
    </row>
    <row r="378" spans="5:5" x14ac:dyDescent="0.25">
      <c r="E378" s="17">
        <v>60.2</v>
      </c>
    </row>
    <row r="379" spans="5:5" x14ac:dyDescent="0.25">
      <c r="E379" s="17">
        <v>59.5</v>
      </c>
    </row>
    <row r="380" spans="5:5" x14ac:dyDescent="0.25">
      <c r="E380" s="17">
        <v>61.6</v>
      </c>
    </row>
    <row r="381" spans="5:5" x14ac:dyDescent="0.25">
      <c r="E381" s="17">
        <v>58.9</v>
      </c>
    </row>
    <row r="382" spans="5:5" x14ac:dyDescent="0.25">
      <c r="E382" s="17">
        <v>59.5</v>
      </c>
    </row>
    <row r="383" spans="5:5" x14ac:dyDescent="0.25">
      <c r="E383" s="17">
        <v>60.2</v>
      </c>
    </row>
    <row r="384" spans="5:5" x14ac:dyDescent="0.25">
      <c r="E384" s="17">
        <v>60</v>
      </c>
    </row>
    <row r="385" spans="5:5" x14ac:dyDescent="0.25">
      <c r="E385" s="17">
        <v>59.699999999999996</v>
      </c>
    </row>
    <row r="386" spans="5:5" x14ac:dyDescent="0.25">
      <c r="E386" s="17">
        <v>58.6</v>
      </c>
    </row>
    <row r="387" spans="5:5" x14ac:dyDescent="0.25">
      <c r="E387" s="17">
        <v>59.900000000000006</v>
      </c>
    </row>
    <row r="388" spans="5:5" x14ac:dyDescent="0.25">
      <c r="E388" s="17">
        <v>59.3</v>
      </c>
    </row>
    <row r="389" spans="5:5" x14ac:dyDescent="0.25">
      <c r="E389" s="17">
        <v>59.599999999999994</v>
      </c>
    </row>
    <row r="390" spans="5:5" x14ac:dyDescent="0.25">
      <c r="E390" s="17">
        <v>59.4</v>
      </c>
    </row>
    <row r="391" spans="5:5" x14ac:dyDescent="0.25">
      <c r="E391" s="17">
        <v>59.4</v>
      </c>
    </row>
    <row r="392" spans="5:5" x14ac:dyDescent="0.25">
      <c r="E392" s="17">
        <v>59.7</v>
      </c>
    </row>
    <row r="393" spans="5:5" x14ac:dyDescent="0.25">
      <c r="E393" s="17">
        <v>59.699999999999996</v>
      </c>
    </row>
    <row r="394" spans="5:5" x14ac:dyDescent="0.25">
      <c r="E394" s="17">
        <v>59.7</v>
      </c>
    </row>
    <row r="395" spans="5:5" x14ac:dyDescent="0.25">
      <c r="E395" s="17">
        <v>60.2</v>
      </c>
    </row>
    <row r="396" spans="5:5" x14ac:dyDescent="0.25">
      <c r="E396" s="17">
        <v>60.6</v>
      </c>
    </row>
    <row r="397" spans="5:5" x14ac:dyDescent="0.25">
      <c r="E397" s="17">
        <v>60.6</v>
      </c>
    </row>
    <row r="398" spans="5:5" x14ac:dyDescent="0.25">
      <c r="E398" s="17">
        <v>58.399999999999991</v>
      </c>
    </row>
    <row r="399" spans="5:5" x14ac:dyDescent="0.25">
      <c r="E399" s="17">
        <v>61.399999999999991</v>
      </c>
    </row>
    <row r="400" spans="5:5" x14ac:dyDescent="0.25">
      <c r="E400" s="17">
        <v>61.099999999999994</v>
      </c>
    </row>
    <row r="401" spans="5:5" x14ac:dyDescent="0.25">
      <c r="E401" s="17">
        <v>59.3</v>
      </c>
    </row>
    <row r="402" spans="5:5" x14ac:dyDescent="0.25">
      <c r="E402" s="17">
        <v>59.099999999999994</v>
      </c>
    </row>
    <row r="403" spans="5:5" x14ac:dyDescent="0.25">
      <c r="E403" s="17">
        <v>60.5</v>
      </c>
    </row>
    <row r="404" spans="5:5" x14ac:dyDescent="0.25">
      <c r="E404" s="17">
        <v>62.8</v>
      </c>
    </row>
    <row r="405" spans="5:5" x14ac:dyDescent="0.25">
      <c r="E405" s="17">
        <v>60.3</v>
      </c>
    </row>
    <row r="406" spans="5:5" x14ac:dyDescent="0.25">
      <c r="E406" s="17">
        <v>59.4</v>
      </c>
    </row>
    <row r="407" spans="5:5" x14ac:dyDescent="0.25">
      <c r="E407" s="17">
        <v>59.599999999999994</v>
      </c>
    </row>
    <row r="408" spans="5:5" x14ac:dyDescent="0.25">
      <c r="E408" s="17">
        <v>59.3</v>
      </c>
    </row>
    <row r="409" spans="5:5" x14ac:dyDescent="0.25">
      <c r="E409" s="17">
        <v>59.3</v>
      </c>
    </row>
    <row r="410" spans="5:5" x14ac:dyDescent="0.25">
      <c r="E410" s="17">
        <v>60.099999999999994</v>
      </c>
    </row>
    <row r="411" spans="5:5" x14ac:dyDescent="0.25">
      <c r="E411" s="17">
        <v>58.7</v>
      </c>
    </row>
    <row r="412" spans="5:5" x14ac:dyDescent="0.25">
      <c r="E412" s="17">
        <v>60.1</v>
      </c>
    </row>
    <row r="413" spans="5:5" x14ac:dyDescent="0.25">
      <c r="E413" s="17">
        <v>59.8</v>
      </c>
    </row>
    <row r="414" spans="5:5" x14ac:dyDescent="0.25">
      <c r="E414" s="17">
        <v>59.9</v>
      </c>
    </row>
    <row r="415" spans="5:5" x14ac:dyDescent="0.25">
      <c r="E415" s="17">
        <v>60.7</v>
      </c>
    </row>
    <row r="416" spans="5:5" x14ac:dyDescent="0.25">
      <c r="E416" s="17">
        <v>59.9</v>
      </c>
    </row>
    <row r="417" spans="5:5" x14ac:dyDescent="0.25">
      <c r="E417" s="17">
        <v>61.899999999999991</v>
      </c>
    </row>
    <row r="418" spans="5:5" x14ac:dyDescent="0.25">
      <c r="E418" s="17">
        <v>60.1</v>
      </c>
    </row>
    <row r="419" spans="5:5" x14ac:dyDescent="0.25">
      <c r="E419" s="17">
        <v>59.3</v>
      </c>
    </row>
    <row r="420" spans="5:5" x14ac:dyDescent="0.25">
      <c r="E420" s="17">
        <v>60</v>
      </c>
    </row>
    <row r="421" spans="5:5" x14ac:dyDescent="0.25">
      <c r="E421" s="17">
        <v>60.100000000000009</v>
      </c>
    </row>
    <row r="422" spans="5:5" x14ac:dyDescent="0.25">
      <c r="E422" s="17">
        <v>59.3</v>
      </c>
    </row>
    <row r="423" spans="5:5" x14ac:dyDescent="0.25">
      <c r="E423" s="17">
        <v>60.1</v>
      </c>
    </row>
    <row r="424" spans="5:5" x14ac:dyDescent="0.25">
      <c r="E424" s="17">
        <v>58.8</v>
      </c>
    </row>
    <row r="425" spans="5:5" x14ac:dyDescent="0.25">
      <c r="E425" s="17">
        <v>60</v>
      </c>
    </row>
    <row r="426" spans="5:5" x14ac:dyDescent="0.25">
      <c r="E426" s="17">
        <v>58.8</v>
      </c>
    </row>
    <row r="427" spans="5:5" x14ac:dyDescent="0.25">
      <c r="E427" s="17">
        <v>61.199999999999996</v>
      </c>
    </row>
    <row r="428" spans="5:5" x14ac:dyDescent="0.25">
      <c r="E428" s="17">
        <v>60</v>
      </c>
    </row>
    <row r="429" spans="5:5" x14ac:dyDescent="0.25">
      <c r="E429" s="17">
        <v>61.2</v>
      </c>
    </row>
    <row r="430" spans="5:5" x14ac:dyDescent="0.25">
      <c r="E430" s="17">
        <v>61.199999999999996</v>
      </c>
    </row>
    <row r="431" spans="5:5" x14ac:dyDescent="0.25">
      <c r="E431" s="17">
        <v>60.699999999999996</v>
      </c>
    </row>
    <row r="432" spans="5:5" x14ac:dyDescent="0.25">
      <c r="E432" s="17">
        <v>62.8</v>
      </c>
    </row>
    <row r="433" spans="5:5" x14ac:dyDescent="0.25">
      <c r="E433" s="17">
        <v>60.2</v>
      </c>
    </row>
    <row r="434" spans="5:5" x14ac:dyDescent="0.25">
      <c r="E434" s="17">
        <v>60.900000000000006</v>
      </c>
    </row>
    <row r="435" spans="5:5" x14ac:dyDescent="0.25">
      <c r="E435" s="17">
        <v>60.8</v>
      </c>
    </row>
    <row r="436" spans="5:5" x14ac:dyDescent="0.25">
      <c r="E436" s="17">
        <v>61.400000000000006</v>
      </c>
    </row>
    <row r="437" spans="5:5" x14ac:dyDescent="0.25">
      <c r="E437" s="17">
        <v>60.5</v>
      </c>
    </row>
    <row r="438" spans="5:5" x14ac:dyDescent="0.25">
      <c r="E438" s="17">
        <v>60.4</v>
      </c>
    </row>
    <row r="439" spans="5:5" x14ac:dyDescent="0.25">
      <c r="E439" s="17">
        <v>60.1</v>
      </c>
    </row>
    <row r="440" spans="5:5" x14ac:dyDescent="0.25">
      <c r="E440" s="17">
        <v>61</v>
      </c>
    </row>
    <row r="441" spans="5:5" x14ac:dyDescent="0.25">
      <c r="E441" s="17">
        <v>60.199999999999996</v>
      </c>
    </row>
    <row r="442" spans="5:5" x14ac:dyDescent="0.25">
      <c r="E442" s="17">
        <v>60</v>
      </c>
    </row>
    <row r="443" spans="5:5" x14ac:dyDescent="0.25">
      <c r="E443" s="17">
        <v>59.7</v>
      </c>
    </row>
    <row r="444" spans="5:5" x14ac:dyDescent="0.25">
      <c r="E444" s="17">
        <v>58.300000000000004</v>
      </c>
    </row>
    <row r="445" spans="5:5" x14ac:dyDescent="0.25">
      <c r="E445" s="17">
        <v>61.2</v>
      </c>
    </row>
    <row r="446" spans="5:5" x14ac:dyDescent="0.25">
      <c r="E446" s="17">
        <v>59.399999999999991</v>
      </c>
    </row>
    <row r="447" spans="5:5" x14ac:dyDescent="0.25">
      <c r="E447" s="17">
        <v>59.900000000000006</v>
      </c>
    </row>
    <row r="448" spans="5:5" x14ac:dyDescent="0.25">
      <c r="E448" s="17">
        <v>60.1</v>
      </c>
    </row>
    <row r="449" spans="5:5" x14ac:dyDescent="0.25">
      <c r="E449" s="17">
        <v>59.8</v>
      </c>
    </row>
    <row r="450" spans="5:5" x14ac:dyDescent="0.25">
      <c r="E450" s="17">
        <v>60.1</v>
      </c>
    </row>
    <row r="451" spans="5:5" x14ac:dyDescent="0.25">
      <c r="E451" s="17">
        <v>60.199999999999996</v>
      </c>
    </row>
    <row r="452" spans="5:5" x14ac:dyDescent="0.25">
      <c r="E452" s="17">
        <v>58.7</v>
      </c>
    </row>
    <row r="453" spans="5:5" x14ac:dyDescent="0.25">
      <c r="E453" s="17">
        <v>62</v>
      </c>
    </row>
    <row r="454" spans="5:5" x14ac:dyDescent="0.25">
      <c r="E454" s="17">
        <v>59.199999999999996</v>
      </c>
    </row>
    <row r="455" spans="5:5" x14ac:dyDescent="0.25">
      <c r="E455" s="17">
        <v>59.9</v>
      </c>
    </row>
    <row r="456" spans="5:5" x14ac:dyDescent="0.25">
      <c r="E456" s="17">
        <v>60.099999999999994</v>
      </c>
    </row>
    <row r="457" spans="5:5" x14ac:dyDescent="0.25">
      <c r="E457" s="17">
        <v>60.5</v>
      </c>
    </row>
    <row r="458" spans="5:5" x14ac:dyDescent="0.25">
      <c r="E458" s="17">
        <v>59.5</v>
      </c>
    </row>
    <row r="459" spans="5:5" x14ac:dyDescent="0.25">
      <c r="E459" s="17">
        <v>60.1</v>
      </c>
    </row>
    <row r="460" spans="5:5" x14ac:dyDescent="0.25">
      <c r="E460" s="17">
        <v>60.300000000000004</v>
      </c>
    </row>
    <row r="461" spans="5:5" x14ac:dyDescent="0.25">
      <c r="E461" s="17">
        <v>59.8</v>
      </c>
    </row>
    <row r="462" spans="5:5" x14ac:dyDescent="0.25">
      <c r="E462" s="17">
        <v>61.1</v>
      </c>
    </row>
    <row r="463" spans="5:5" x14ac:dyDescent="0.25">
      <c r="E463" s="17">
        <v>59.699999999999996</v>
      </c>
    </row>
    <row r="464" spans="5:5" x14ac:dyDescent="0.25">
      <c r="E464" s="17">
        <v>59.4</v>
      </c>
    </row>
    <row r="465" spans="5:5" x14ac:dyDescent="0.25">
      <c r="E465" s="17">
        <v>59.800000000000004</v>
      </c>
    </row>
    <row r="466" spans="5:5" x14ac:dyDescent="0.25">
      <c r="E466" s="17">
        <v>60.099999999999994</v>
      </c>
    </row>
    <row r="467" spans="5:5" x14ac:dyDescent="0.25">
      <c r="E467" s="17">
        <v>59.9</v>
      </c>
    </row>
    <row r="468" spans="5:5" x14ac:dyDescent="0.25">
      <c r="E468" s="17">
        <v>59.5</v>
      </c>
    </row>
    <row r="469" spans="5:5" x14ac:dyDescent="0.25">
      <c r="E469" s="17">
        <v>60.000000000000007</v>
      </c>
    </row>
    <row r="470" spans="5:5" x14ac:dyDescent="0.25">
      <c r="E470" s="17">
        <v>59.8</v>
      </c>
    </row>
    <row r="471" spans="5:5" x14ac:dyDescent="0.25">
      <c r="E471" s="17">
        <v>60.3</v>
      </c>
    </row>
    <row r="472" spans="5:5" x14ac:dyDescent="0.25">
      <c r="E472" s="17">
        <v>60.2</v>
      </c>
    </row>
    <row r="473" spans="5:5" x14ac:dyDescent="0.25">
      <c r="E473" s="17">
        <v>59.7</v>
      </c>
    </row>
    <row r="474" spans="5:5" x14ac:dyDescent="0.25">
      <c r="E474" s="17">
        <v>60.1</v>
      </c>
    </row>
    <row r="475" spans="5:5" x14ac:dyDescent="0.25">
      <c r="E475" s="17">
        <v>60.1</v>
      </c>
    </row>
    <row r="476" spans="5:5" x14ac:dyDescent="0.25">
      <c r="E476" s="17">
        <v>60.3</v>
      </c>
    </row>
    <row r="477" spans="5:5" x14ac:dyDescent="0.25">
      <c r="E477" s="17">
        <v>60.199999999999996</v>
      </c>
    </row>
    <row r="478" spans="5:5" x14ac:dyDescent="0.25">
      <c r="E478" s="17">
        <v>60.899999999999991</v>
      </c>
    </row>
    <row r="479" spans="5:5" x14ac:dyDescent="0.25">
      <c r="E479" s="17">
        <v>59.499999999999993</v>
      </c>
    </row>
    <row r="480" spans="5:5" x14ac:dyDescent="0.25">
      <c r="E480" s="17">
        <v>60</v>
      </c>
    </row>
    <row r="481" spans="5:5" x14ac:dyDescent="0.25">
      <c r="E481" s="17">
        <v>60</v>
      </c>
    </row>
    <row r="482" spans="5:5" x14ac:dyDescent="0.25">
      <c r="E482" s="17">
        <v>59.2</v>
      </c>
    </row>
    <row r="483" spans="5:5" x14ac:dyDescent="0.25">
      <c r="E483" s="17">
        <v>60.699999999999996</v>
      </c>
    </row>
    <row r="484" spans="5:5" x14ac:dyDescent="0.25">
      <c r="E484" s="17">
        <v>60.5</v>
      </c>
    </row>
    <row r="485" spans="5:5" x14ac:dyDescent="0.25">
      <c r="E485" s="17">
        <v>59.7</v>
      </c>
    </row>
    <row r="486" spans="5:5" x14ac:dyDescent="0.25">
      <c r="E486" s="17">
        <v>61</v>
      </c>
    </row>
    <row r="487" spans="5:5" x14ac:dyDescent="0.25">
      <c r="E487" s="17">
        <v>60.6</v>
      </c>
    </row>
    <row r="488" spans="5:5" x14ac:dyDescent="0.25">
      <c r="E488" s="17">
        <v>60.4</v>
      </c>
    </row>
    <row r="489" spans="5:5" x14ac:dyDescent="0.25">
      <c r="E489" s="17">
        <v>59.599999999999994</v>
      </c>
    </row>
    <row r="490" spans="5:5" x14ac:dyDescent="0.25">
      <c r="E490" s="17">
        <v>59.699999999999996</v>
      </c>
    </row>
    <row r="491" spans="5:5" x14ac:dyDescent="0.25">
      <c r="E491" s="17">
        <v>59.8</v>
      </c>
    </row>
    <row r="492" spans="5:5" x14ac:dyDescent="0.25">
      <c r="E492" s="17">
        <v>61.2</v>
      </c>
    </row>
    <row r="493" spans="5:5" x14ac:dyDescent="0.25">
      <c r="E493" s="17">
        <v>61.6</v>
      </c>
    </row>
    <row r="494" spans="5:5" x14ac:dyDescent="0.25">
      <c r="E494" s="17">
        <v>62.1</v>
      </c>
    </row>
    <row r="495" spans="5:5" x14ac:dyDescent="0.25">
      <c r="E495" s="17">
        <v>59.800000000000004</v>
      </c>
    </row>
    <row r="496" spans="5:5" x14ac:dyDescent="0.25">
      <c r="E496" s="17">
        <v>59.6</v>
      </c>
    </row>
    <row r="497" spans="5:5" x14ac:dyDescent="0.25">
      <c r="E497" s="17">
        <v>60</v>
      </c>
    </row>
    <row r="498" spans="5:5" x14ac:dyDescent="0.25">
      <c r="E498" s="17">
        <v>59.8</v>
      </c>
    </row>
    <row r="499" spans="5:5" x14ac:dyDescent="0.25">
      <c r="E499" s="17">
        <v>59.300000000000004</v>
      </c>
    </row>
    <row r="500" spans="5:5" x14ac:dyDescent="0.25">
      <c r="E500" s="17">
        <v>61.500000000000007</v>
      </c>
    </row>
    <row r="501" spans="5:5" x14ac:dyDescent="0.25">
      <c r="E501" s="17">
        <v>59.699999999999996</v>
      </c>
    </row>
    <row r="502" spans="5:5" x14ac:dyDescent="0.25">
      <c r="E502" s="17">
        <v>60.1</v>
      </c>
    </row>
    <row r="503" spans="5:5" x14ac:dyDescent="0.25">
      <c r="E503" s="17">
        <v>61.099999999999994</v>
      </c>
    </row>
    <row r="504" spans="5:5" x14ac:dyDescent="0.25">
      <c r="E504" s="17">
        <v>61.2</v>
      </c>
    </row>
    <row r="505" spans="5:5" x14ac:dyDescent="0.25">
      <c r="E505" s="17">
        <v>60.3</v>
      </c>
    </row>
    <row r="506" spans="5:5" x14ac:dyDescent="0.25">
      <c r="E506" s="17">
        <v>59.6</v>
      </c>
    </row>
    <row r="507" spans="5:5" x14ac:dyDescent="0.25">
      <c r="E507" s="17">
        <v>59</v>
      </c>
    </row>
    <row r="508" spans="5:5" x14ac:dyDescent="0.25">
      <c r="E508" s="17">
        <v>58.9</v>
      </c>
    </row>
    <row r="509" spans="5:5" x14ac:dyDescent="0.25">
      <c r="E509" s="17">
        <v>59</v>
      </c>
    </row>
    <row r="510" spans="5:5" x14ac:dyDescent="0.25">
      <c r="E510" s="17">
        <v>60.699999999999996</v>
      </c>
    </row>
    <row r="511" spans="5:5" x14ac:dyDescent="0.25">
      <c r="E511" s="17">
        <v>60.500000000000007</v>
      </c>
    </row>
    <row r="512" spans="5:5" x14ac:dyDescent="0.25">
      <c r="E512" s="17">
        <v>60.099999999999994</v>
      </c>
    </row>
    <row r="513" spans="5:5" x14ac:dyDescent="0.25">
      <c r="E513" s="17">
        <v>61.100000000000009</v>
      </c>
    </row>
    <row r="514" spans="5:5" x14ac:dyDescent="0.25">
      <c r="E514" s="17">
        <v>60</v>
      </c>
    </row>
    <row r="515" spans="5:5" x14ac:dyDescent="0.25">
      <c r="E515" s="17">
        <v>62.4</v>
      </c>
    </row>
    <row r="516" spans="5:5" x14ac:dyDescent="0.25">
      <c r="E516" s="17">
        <v>59</v>
      </c>
    </row>
    <row r="517" spans="5:5" x14ac:dyDescent="0.25">
      <c r="E517" s="17">
        <v>59.7</v>
      </c>
    </row>
    <row r="518" spans="5:5" x14ac:dyDescent="0.25">
      <c r="E518" s="17">
        <v>59.899999999999991</v>
      </c>
    </row>
    <row r="519" spans="5:5" x14ac:dyDescent="0.25">
      <c r="E519" s="17">
        <v>59.5</v>
      </c>
    </row>
    <row r="520" spans="5:5" x14ac:dyDescent="0.25">
      <c r="E520" s="17">
        <v>59.8</v>
      </c>
    </row>
    <row r="521" spans="5:5" x14ac:dyDescent="0.25">
      <c r="E521" s="17">
        <v>59.5</v>
      </c>
    </row>
    <row r="522" spans="5:5" x14ac:dyDescent="0.25">
      <c r="E522" s="17">
        <v>62.3</v>
      </c>
    </row>
    <row r="523" spans="5:5" x14ac:dyDescent="0.25">
      <c r="E523" s="17">
        <v>61.5</v>
      </c>
    </row>
    <row r="524" spans="5:5" x14ac:dyDescent="0.25">
      <c r="E524" s="17">
        <v>60.5</v>
      </c>
    </row>
    <row r="525" spans="5:5" x14ac:dyDescent="0.25">
      <c r="E525" s="17">
        <v>59.8</v>
      </c>
    </row>
    <row r="526" spans="5:5" x14ac:dyDescent="0.25">
      <c r="E526" s="17">
        <v>61.2</v>
      </c>
    </row>
    <row r="527" spans="5:5" x14ac:dyDescent="0.25">
      <c r="E527" s="17">
        <v>61.5</v>
      </c>
    </row>
    <row r="528" spans="5:5" x14ac:dyDescent="0.25">
      <c r="E528" s="17">
        <v>60.2</v>
      </c>
    </row>
    <row r="529" spans="5:5" x14ac:dyDescent="0.25">
      <c r="E529" s="17">
        <v>59</v>
      </c>
    </row>
    <row r="530" spans="5:5" x14ac:dyDescent="0.25">
      <c r="E530" s="17">
        <v>59</v>
      </c>
    </row>
    <row r="531" spans="5:5" x14ac:dyDescent="0.25">
      <c r="E531" s="17">
        <v>60.999999999999993</v>
      </c>
    </row>
    <row r="532" spans="5:5" x14ac:dyDescent="0.25">
      <c r="E532" s="17">
        <v>59.699999999999996</v>
      </c>
    </row>
    <row r="533" spans="5:5" x14ac:dyDescent="0.25">
      <c r="E533" s="17">
        <v>61.3</v>
      </c>
    </row>
    <row r="534" spans="5:5" x14ac:dyDescent="0.25">
      <c r="E534" s="17">
        <v>59.2</v>
      </c>
    </row>
    <row r="535" spans="5:5" x14ac:dyDescent="0.25">
      <c r="E535" s="17">
        <v>60.3</v>
      </c>
    </row>
    <row r="536" spans="5:5" x14ac:dyDescent="0.25">
      <c r="E536" s="17">
        <v>60.8</v>
      </c>
    </row>
    <row r="537" spans="5:5" x14ac:dyDescent="0.25">
      <c r="E537" s="17">
        <v>60.199999999999996</v>
      </c>
    </row>
    <row r="538" spans="5:5" x14ac:dyDescent="0.25">
      <c r="E538" s="17">
        <v>61.6</v>
      </c>
    </row>
    <row r="539" spans="5:5" x14ac:dyDescent="0.25">
      <c r="E539" s="17">
        <v>59.1</v>
      </c>
    </row>
    <row r="540" spans="5:5" x14ac:dyDescent="0.25">
      <c r="E540" s="17">
        <v>60.5</v>
      </c>
    </row>
    <row r="541" spans="5:5" x14ac:dyDescent="0.25">
      <c r="E541" s="17">
        <v>58.600000000000009</v>
      </c>
    </row>
    <row r="542" spans="5:5" x14ac:dyDescent="0.25">
      <c r="E542" s="17">
        <v>59.400000000000006</v>
      </c>
    </row>
    <row r="543" spans="5:5" x14ac:dyDescent="0.25">
      <c r="E543" s="17">
        <v>60.7</v>
      </c>
    </row>
    <row r="544" spans="5:5" x14ac:dyDescent="0.25">
      <c r="E544" s="17">
        <v>60.5</v>
      </c>
    </row>
    <row r="545" spans="5:5" x14ac:dyDescent="0.25">
      <c r="E545" s="17">
        <v>59.600000000000009</v>
      </c>
    </row>
    <row r="546" spans="5:5" x14ac:dyDescent="0.25">
      <c r="E546" s="17">
        <v>60.199999999999996</v>
      </c>
    </row>
    <row r="547" spans="5:5" x14ac:dyDescent="0.25">
      <c r="E547" s="17">
        <v>60.699999999999996</v>
      </c>
    </row>
    <row r="548" spans="5:5" x14ac:dyDescent="0.25">
      <c r="E548" s="17">
        <v>60</v>
      </c>
    </row>
    <row r="549" spans="5:5" x14ac:dyDescent="0.25">
      <c r="E549" s="17">
        <v>59.400000000000006</v>
      </c>
    </row>
    <row r="550" spans="5:5" x14ac:dyDescent="0.25">
      <c r="E550" s="17">
        <v>58.800000000000004</v>
      </c>
    </row>
    <row r="551" spans="5:5" x14ac:dyDescent="0.25">
      <c r="E551" s="17">
        <v>60</v>
      </c>
    </row>
    <row r="552" spans="5:5" x14ac:dyDescent="0.25">
      <c r="E552" s="17">
        <v>59</v>
      </c>
    </row>
    <row r="553" spans="5:5" x14ac:dyDescent="0.25">
      <c r="E553" s="17">
        <v>59.4</v>
      </c>
    </row>
    <row r="554" spans="5:5" x14ac:dyDescent="0.25">
      <c r="E554" s="17">
        <v>59.3</v>
      </c>
    </row>
    <row r="555" spans="5:5" x14ac:dyDescent="0.25">
      <c r="E555" s="17">
        <v>61.2</v>
      </c>
    </row>
    <row r="556" spans="5:5" x14ac:dyDescent="0.25">
      <c r="E556" s="17">
        <v>59.800000000000004</v>
      </c>
    </row>
    <row r="557" spans="5:5" x14ac:dyDescent="0.25">
      <c r="E557" s="17">
        <v>61.800000000000004</v>
      </c>
    </row>
    <row r="558" spans="5:5" x14ac:dyDescent="0.25">
      <c r="E558" s="17">
        <v>60.5</v>
      </c>
    </row>
    <row r="559" spans="5:5" x14ac:dyDescent="0.25">
      <c r="E559" s="17">
        <v>59.5</v>
      </c>
    </row>
    <row r="560" spans="5:5" x14ac:dyDescent="0.25">
      <c r="E560" s="17">
        <v>59.9</v>
      </c>
    </row>
    <row r="561" spans="5:5" x14ac:dyDescent="0.25">
      <c r="E561" s="17">
        <v>59.9</v>
      </c>
    </row>
    <row r="562" spans="5:5" x14ac:dyDescent="0.25">
      <c r="E562" s="17">
        <v>60.2</v>
      </c>
    </row>
    <row r="563" spans="5:5" x14ac:dyDescent="0.25">
      <c r="E563" s="17">
        <v>61</v>
      </c>
    </row>
    <row r="564" spans="5:5" x14ac:dyDescent="0.25">
      <c r="E564" s="17">
        <v>60.7</v>
      </c>
    </row>
    <row r="565" spans="5:5" x14ac:dyDescent="0.25">
      <c r="E565" s="17">
        <v>60</v>
      </c>
    </row>
    <row r="566" spans="5:5" x14ac:dyDescent="0.25">
      <c r="E566" s="17">
        <v>60.300000000000004</v>
      </c>
    </row>
    <row r="567" spans="5:5" x14ac:dyDescent="0.25">
      <c r="E567" s="17">
        <v>60</v>
      </c>
    </row>
    <row r="568" spans="5:5" x14ac:dyDescent="0.25">
      <c r="E568" s="17">
        <v>61.5</v>
      </c>
    </row>
    <row r="569" spans="5:5" x14ac:dyDescent="0.25">
      <c r="E569" s="17">
        <v>59.3</v>
      </c>
    </row>
    <row r="570" spans="5:5" x14ac:dyDescent="0.25">
      <c r="E570" s="17">
        <v>61.1</v>
      </c>
    </row>
    <row r="571" spans="5:5" x14ac:dyDescent="0.25">
      <c r="E571" s="17">
        <v>60.499999999999993</v>
      </c>
    </row>
    <row r="572" spans="5:5" x14ac:dyDescent="0.25">
      <c r="E572" s="17">
        <v>60.900000000000006</v>
      </c>
    </row>
    <row r="573" spans="5:5" x14ac:dyDescent="0.25">
      <c r="E573" s="17">
        <v>61</v>
      </c>
    </row>
    <row r="574" spans="5:5" x14ac:dyDescent="0.25">
      <c r="E574" s="17">
        <v>58.7</v>
      </c>
    </row>
    <row r="575" spans="5:5" x14ac:dyDescent="0.25">
      <c r="E575" s="17">
        <v>59.900000000000006</v>
      </c>
    </row>
    <row r="576" spans="5:5" x14ac:dyDescent="0.25">
      <c r="E576" s="17">
        <v>60.499999999999993</v>
      </c>
    </row>
    <row r="577" spans="5:5" x14ac:dyDescent="0.25">
      <c r="E577" s="17">
        <v>62.1</v>
      </c>
    </row>
    <row r="578" spans="5:5" x14ac:dyDescent="0.25">
      <c r="E578" s="17">
        <v>61.4</v>
      </c>
    </row>
    <row r="579" spans="5:5" x14ac:dyDescent="0.25">
      <c r="E579" s="17">
        <v>59.8</v>
      </c>
    </row>
    <row r="580" spans="5:5" x14ac:dyDescent="0.25">
      <c r="E580" s="17">
        <v>60.8</v>
      </c>
    </row>
    <row r="581" spans="5:5" x14ac:dyDescent="0.25">
      <c r="E581" s="17">
        <v>59.1</v>
      </c>
    </row>
    <row r="582" spans="5:5" x14ac:dyDescent="0.25">
      <c r="E582" s="17">
        <v>60.4</v>
      </c>
    </row>
    <row r="583" spans="5:5" x14ac:dyDescent="0.25">
      <c r="E583" s="17">
        <v>61.5</v>
      </c>
    </row>
    <row r="584" spans="5:5" x14ac:dyDescent="0.25">
      <c r="E584" s="17">
        <v>61.2</v>
      </c>
    </row>
    <row r="585" spans="5:5" x14ac:dyDescent="0.25">
      <c r="E585" s="17">
        <v>60.2</v>
      </c>
    </row>
    <row r="586" spans="5:5" x14ac:dyDescent="0.25">
      <c r="E586" s="17">
        <v>62.099999999999994</v>
      </c>
    </row>
    <row r="587" spans="5:5" x14ac:dyDescent="0.25">
      <c r="E587" s="17">
        <v>59.900000000000006</v>
      </c>
    </row>
    <row r="588" spans="5:5" x14ac:dyDescent="0.25">
      <c r="E588" s="17">
        <v>62</v>
      </c>
    </row>
    <row r="589" spans="5:5" x14ac:dyDescent="0.25">
      <c r="E589" s="17">
        <v>59.6</v>
      </c>
    </row>
    <row r="590" spans="5:5" x14ac:dyDescent="0.25">
      <c r="E590" s="17">
        <v>60.1</v>
      </c>
    </row>
    <row r="591" spans="5:5" x14ac:dyDescent="0.25">
      <c r="E591" s="17">
        <v>59.4</v>
      </c>
    </row>
    <row r="592" spans="5:5" x14ac:dyDescent="0.25">
      <c r="E592" s="17">
        <v>59.400000000000006</v>
      </c>
    </row>
    <row r="593" spans="5:5" x14ac:dyDescent="0.25">
      <c r="E593" s="17">
        <v>62</v>
      </c>
    </row>
    <row r="594" spans="5:5" x14ac:dyDescent="0.25">
      <c r="E594" s="17">
        <v>59.5</v>
      </c>
    </row>
    <row r="595" spans="5:5" x14ac:dyDescent="0.25">
      <c r="E595" s="17">
        <v>61.2</v>
      </c>
    </row>
    <row r="596" spans="5:5" x14ac:dyDescent="0.25">
      <c r="E596" s="17">
        <v>60.4</v>
      </c>
    </row>
    <row r="597" spans="5:5" x14ac:dyDescent="0.25">
      <c r="E597" s="17">
        <v>61.099999999999994</v>
      </c>
    </row>
    <row r="598" spans="5:5" x14ac:dyDescent="0.25">
      <c r="E598" s="17">
        <v>59.199999999999996</v>
      </c>
    </row>
    <row r="599" spans="5:5" x14ac:dyDescent="0.25">
      <c r="E599" s="17">
        <v>59.800000000000004</v>
      </c>
    </row>
    <row r="600" spans="5:5" x14ac:dyDescent="0.25">
      <c r="E600" s="17">
        <v>59.999999999999993</v>
      </c>
    </row>
    <row r="601" spans="5:5" x14ac:dyDescent="0.25">
      <c r="E601" s="17">
        <v>59.1</v>
      </c>
    </row>
    <row r="602" spans="5:5" x14ac:dyDescent="0.25">
      <c r="E602" s="17">
        <v>60.9</v>
      </c>
    </row>
    <row r="603" spans="5:5" x14ac:dyDescent="0.25">
      <c r="E603" s="17">
        <v>61.3</v>
      </c>
    </row>
    <row r="604" spans="5:5" x14ac:dyDescent="0.25">
      <c r="E604" s="17">
        <v>60.9</v>
      </c>
    </row>
    <row r="605" spans="5:5" x14ac:dyDescent="0.25">
      <c r="E605" s="17">
        <v>59.7</v>
      </c>
    </row>
    <row r="606" spans="5:5" x14ac:dyDescent="0.25">
      <c r="E606" s="17">
        <v>60.100000000000009</v>
      </c>
    </row>
    <row r="607" spans="5:5" x14ac:dyDescent="0.25">
      <c r="E607" s="17">
        <v>62.3</v>
      </c>
    </row>
    <row r="608" spans="5:5" x14ac:dyDescent="0.25">
      <c r="E608" s="17">
        <v>59.099999999999994</v>
      </c>
    </row>
    <row r="609" spans="5:5" x14ac:dyDescent="0.25">
      <c r="E609" s="17">
        <v>60.2</v>
      </c>
    </row>
    <row r="610" spans="5:5" x14ac:dyDescent="0.25">
      <c r="E610" s="17">
        <v>61.5</v>
      </c>
    </row>
    <row r="611" spans="5:5" x14ac:dyDescent="0.25">
      <c r="E611" s="17">
        <v>59.800000000000004</v>
      </c>
    </row>
    <row r="612" spans="5:5" x14ac:dyDescent="0.25">
      <c r="E612" s="17">
        <v>61.599999999999994</v>
      </c>
    </row>
    <row r="613" spans="5:5" x14ac:dyDescent="0.25">
      <c r="E613" s="17">
        <v>59.7</v>
      </c>
    </row>
    <row r="614" spans="5:5" x14ac:dyDescent="0.25">
      <c r="E614" s="17">
        <v>59.5</v>
      </c>
    </row>
    <row r="615" spans="5:5" x14ac:dyDescent="0.25">
      <c r="E615" s="17">
        <v>60.8</v>
      </c>
    </row>
    <row r="616" spans="5:5" x14ac:dyDescent="0.25">
      <c r="E616" s="17">
        <v>59.3</v>
      </c>
    </row>
    <row r="617" spans="5:5" x14ac:dyDescent="0.25">
      <c r="E617" s="17">
        <v>60</v>
      </c>
    </row>
    <row r="618" spans="5:5" x14ac:dyDescent="0.25">
      <c r="E618" s="17">
        <v>60.6</v>
      </c>
    </row>
    <row r="619" spans="5:5" x14ac:dyDescent="0.25">
      <c r="E619" s="17">
        <v>61.3</v>
      </c>
    </row>
    <row r="620" spans="5:5" x14ac:dyDescent="0.25">
      <c r="E620" s="17">
        <v>58.8</v>
      </c>
    </row>
    <row r="621" spans="5:5" x14ac:dyDescent="0.25">
      <c r="E621" s="17">
        <v>60.900000000000006</v>
      </c>
    </row>
    <row r="622" spans="5:5" x14ac:dyDescent="0.25">
      <c r="E622" s="17">
        <v>59.6</v>
      </c>
    </row>
    <row r="623" spans="5:5" x14ac:dyDescent="0.25">
      <c r="E623" s="17">
        <v>60.000000000000007</v>
      </c>
    </row>
    <row r="624" spans="5:5" x14ac:dyDescent="0.25">
      <c r="E624" s="17">
        <v>59.8</v>
      </c>
    </row>
    <row r="625" spans="5:5" x14ac:dyDescent="0.25">
      <c r="E625" s="17">
        <v>60.3</v>
      </c>
    </row>
    <row r="626" spans="5:5" x14ac:dyDescent="0.25">
      <c r="E626" s="17">
        <v>61.6</v>
      </c>
    </row>
    <row r="627" spans="5:5" x14ac:dyDescent="0.25">
      <c r="E627" s="17">
        <v>59.2</v>
      </c>
    </row>
    <row r="628" spans="5:5" x14ac:dyDescent="0.25">
      <c r="E628" s="17">
        <v>60.599999999999994</v>
      </c>
    </row>
    <row r="629" spans="5:5" x14ac:dyDescent="0.25">
      <c r="E629" s="17">
        <v>59.4</v>
      </c>
    </row>
    <row r="630" spans="5:5" x14ac:dyDescent="0.25">
      <c r="E630" s="17">
        <v>60.900000000000006</v>
      </c>
    </row>
    <row r="631" spans="5:5" x14ac:dyDescent="0.25">
      <c r="E631" s="17">
        <v>60</v>
      </c>
    </row>
    <row r="632" spans="5:5" x14ac:dyDescent="0.25">
      <c r="E632" s="17">
        <v>59</v>
      </c>
    </row>
    <row r="633" spans="5:5" x14ac:dyDescent="0.25">
      <c r="E633" s="17">
        <v>59.3</v>
      </c>
    </row>
    <row r="634" spans="5:5" x14ac:dyDescent="0.25">
      <c r="E634" s="17">
        <v>62.4</v>
      </c>
    </row>
    <row r="635" spans="5:5" x14ac:dyDescent="0.25">
      <c r="E635" s="17">
        <v>59.099999999999994</v>
      </c>
    </row>
    <row r="636" spans="5:5" x14ac:dyDescent="0.25">
      <c r="E636" s="17">
        <v>62.199999999999996</v>
      </c>
    </row>
    <row r="637" spans="5:5" x14ac:dyDescent="0.25">
      <c r="E637" s="17">
        <v>59.4</v>
      </c>
    </row>
    <row r="638" spans="5:5" x14ac:dyDescent="0.25">
      <c r="E638" s="17">
        <v>59.900000000000006</v>
      </c>
    </row>
    <row r="639" spans="5:5" x14ac:dyDescent="0.25">
      <c r="E639" s="17">
        <v>59.300000000000004</v>
      </c>
    </row>
    <row r="640" spans="5:5" x14ac:dyDescent="0.25">
      <c r="E640" s="17">
        <v>59.900000000000006</v>
      </c>
    </row>
    <row r="641" spans="5:5" x14ac:dyDescent="0.25">
      <c r="E641" s="17">
        <v>60</v>
      </c>
    </row>
    <row r="642" spans="5:5" x14ac:dyDescent="0.25">
      <c r="E642" s="17">
        <v>59.3</v>
      </c>
    </row>
    <row r="643" spans="5:5" x14ac:dyDescent="0.25">
      <c r="E643" s="17">
        <v>60.400000000000006</v>
      </c>
    </row>
    <row r="644" spans="5:5" x14ac:dyDescent="0.25">
      <c r="E644" s="17">
        <v>59.900000000000006</v>
      </c>
    </row>
    <row r="645" spans="5:5" x14ac:dyDescent="0.25">
      <c r="E645" s="17">
        <v>59.599999999999994</v>
      </c>
    </row>
    <row r="646" spans="5:5" x14ac:dyDescent="0.25">
      <c r="E646" s="17">
        <v>60.2</v>
      </c>
    </row>
    <row r="647" spans="5:5" x14ac:dyDescent="0.25">
      <c r="E647" s="17">
        <v>59.199999999999996</v>
      </c>
    </row>
    <row r="648" spans="5:5" x14ac:dyDescent="0.25">
      <c r="E648" s="17">
        <v>60.599999999999994</v>
      </c>
    </row>
    <row r="649" spans="5:5" x14ac:dyDescent="0.25">
      <c r="E649" s="17">
        <v>59.899999999999991</v>
      </c>
    </row>
    <row r="650" spans="5:5" x14ac:dyDescent="0.25">
      <c r="E650" s="17">
        <v>61.7</v>
      </c>
    </row>
    <row r="651" spans="5:5" x14ac:dyDescent="0.25">
      <c r="E651" s="17">
        <v>58.800000000000004</v>
      </c>
    </row>
    <row r="652" spans="5:5" x14ac:dyDescent="0.25">
      <c r="E652" s="17">
        <v>59.4</v>
      </c>
    </row>
    <row r="653" spans="5:5" x14ac:dyDescent="0.25">
      <c r="E653" s="17">
        <v>60.8</v>
      </c>
    </row>
    <row r="654" spans="5:5" x14ac:dyDescent="0.25">
      <c r="E654" s="17">
        <v>60.999999999999993</v>
      </c>
    </row>
    <row r="655" spans="5:5" x14ac:dyDescent="0.25">
      <c r="E655" s="17">
        <v>60.1</v>
      </c>
    </row>
    <row r="656" spans="5:5" x14ac:dyDescent="0.25">
      <c r="E656" s="17">
        <v>60.199999999999996</v>
      </c>
    </row>
    <row r="657" spans="5:5" x14ac:dyDescent="0.25">
      <c r="E657" s="17">
        <v>61.5</v>
      </c>
    </row>
    <row r="658" spans="5:5" x14ac:dyDescent="0.25">
      <c r="E658" s="17">
        <v>61.400000000000006</v>
      </c>
    </row>
    <row r="659" spans="5:5" x14ac:dyDescent="0.25">
      <c r="E659" s="17">
        <v>59.300000000000004</v>
      </c>
    </row>
    <row r="660" spans="5:5" x14ac:dyDescent="0.25">
      <c r="E660" s="17">
        <v>59.099999999999994</v>
      </c>
    </row>
    <row r="661" spans="5:5" x14ac:dyDescent="0.25">
      <c r="E661" s="17">
        <v>59.4</v>
      </c>
    </row>
    <row r="662" spans="5:5" x14ac:dyDescent="0.25">
      <c r="E662" s="17">
        <v>59.7</v>
      </c>
    </row>
    <row r="663" spans="5:5" x14ac:dyDescent="0.25">
      <c r="E663" s="17">
        <v>59.6</v>
      </c>
    </row>
    <row r="664" spans="5:5" x14ac:dyDescent="0.25">
      <c r="E664" s="17">
        <v>58.9</v>
      </c>
    </row>
    <row r="665" spans="5:5" x14ac:dyDescent="0.25">
      <c r="E665" s="17">
        <v>59.5</v>
      </c>
    </row>
    <row r="666" spans="5:5" x14ac:dyDescent="0.25">
      <c r="E666" s="17">
        <v>61.900000000000006</v>
      </c>
    </row>
    <row r="667" spans="5:5" x14ac:dyDescent="0.25">
      <c r="E667" s="17">
        <v>60.3</v>
      </c>
    </row>
    <row r="668" spans="5:5" x14ac:dyDescent="0.25">
      <c r="E668" s="17">
        <v>60.4</v>
      </c>
    </row>
    <row r="669" spans="5:5" x14ac:dyDescent="0.25">
      <c r="E669" s="17">
        <v>60.900000000000006</v>
      </c>
    </row>
    <row r="670" spans="5:5" x14ac:dyDescent="0.25">
      <c r="E670" s="17">
        <v>60.9</v>
      </c>
    </row>
    <row r="671" spans="5:5" x14ac:dyDescent="0.25">
      <c r="E671" s="17">
        <v>59.8</v>
      </c>
    </row>
    <row r="672" spans="5:5" x14ac:dyDescent="0.25">
      <c r="E672" s="17">
        <v>59.900000000000006</v>
      </c>
    </row>
    <row r="673" spans="5:5" x14ac:dyDescent="0.25">
      <c r="E673" s="17">
        <v>60.8</v>
      </c>
    </row>
    <row r="674" spans="5:5" x14ac:dyDescent="0.25">
      <c r="E674" s="17">
        <v>59.499999999999993</v>
      </c>
    </row>
    <row r="675" spans="5:5" x14ac:dyDescent="0.25">
      <c r="E675" s="17">
        <v>59.900000000000006</v>
      </c>
    </row>
    <row r="676" spans="5:5" x14ac:dyDescent="0.25">
      <c r="E676" s="17">
        <v>60.2</v>
      </c>
    </row>
    <row r="677" spans="5:5" x14ac:dyDescent="0.25">
      <c r="E677" s="17">
        <v>59.699999999999996</v>
      </c>
    </row>
    <row r="678" spans="5:5" x14ac:dyDescent="0.25">
      <c r="E678" s="17">
        <v>60.9</v>
      </c>
    </row>
    <row r="679" spans="5:5" x14ac:dyDescent="0.25">
      <c r="E679" s="17">
        <v>59.8</v>
      </c>
    </row>
    <row r="680" spans="5:5" x14ac:dyDescent="0.25">
      <c r="E680" s="17">
        <v>60.900000000000006</v>
      </c>
    </row>
    <row r="681" spans="5:5" x14ac:dyDescent="0.25">
      <c r="E681" s="17">
        <v>60.2</v>
      </c>
    </row>
    <row r="682" spans="5:5" x14ac:dyDescent="0.25">
      <c r="E682" s="17">
        <v>59.8</v>
      </c>
    </row>
    <row r="683" spans="5:5" x14ac:dyDescent="0.25">
      <c r="E683" s="17">
        <v>60.900000000000006</v>
      </c>
    </row>
    <row r="684" spans="5:5" x14ac:dyDescent="0.25">
      <c r="E684" s="17">
        <v>61.599999999999994</v>
      </c>
    </row>
    <row r="685" spans="5:5" x14ac:dyDescent="0.25">
      <c r="E685" s="17">
        <v>60.4</v>
      </c>
    </row>
    <row r="686" spans="5:5" x14ac:dyDescent="0.25">
      <c r="E686" s="17">
        <v>60.899999999999991</v>
      </c>
    </row>
    <row r="687" spans="5:5" x14ac:dyDescent="0.25">
      <c r="E687" s="17">
        <v>60.2</v>
      </c>
    </row>
    <row r="688" spans="5:5" x14ac:dyDescent="0.25">
      <c r="E688" s="17">
        <v>59</v>
      </c>
    </row>
    <row r="689" spans="5:5" x14ac:dyDescent="0.25">
      <c r="E689" s="17">
        <v>60.8</v>
      </c>
    </row>
    <row r="690" spans="5:5" x14ac:dyDescent="0.25">
      <c r="E690" s="17">
        <v>59</v>
      </c>
    </row>
    <row r="691" spans="5:5" x14ac:dyDescent="0.25">
      <c r="E691" s="17">
        <v>59.3</v>
      </c>
    </row>
    <row r="692" spans="5:5" x14ac:dyDescent="0.25">
      <c r="E692" s="17">
        <v>60</v>
      </c>
    </row>
    <row r="693" spans="5:5" x14ac:dyDescent="0.25">
      <c r="E693" s="17">
        <v>59.699999999999996</v>
      </c>
    </row>
    <row r="694" spans="5:5" x14ac:dyDescent="0.25">
      <c r="E694" s="17">
        <v>59.5</v>
      </c>
    </row>
    <row r="695" spans="5:5" x14ac:dyDescent="0.25">
      <c r="E695" s="17">
        <v>59.599999999999994</v>
      </c>
    </row>
    <row r="696" spans="5:5" x14ac:dyDescent="0.25">
      <c r="E696" s="17">
        <v>61.4</v>
      </c>
    </row>
    <row r="697" spans="5:5" x14ac:dyDescent="0.25">
      <c r="E697" s="17">
        <v>60.099999999999994</v>
      </c>
    </row>
    <row r="698" spans="5:5" x14ac:dyDescent="0.25">
      <c r="E698" s="17">
        <v>61.2</v>
      </c>
    </row>
    <row r="699" spans="5:5" x14ac:dyDescent="0.25">
      <c r="E699" s="17">
        <v>60</v>
      </c>
    </row>
    <row r="700" spans="5:5" x14ac:dyDescent="0.25">
      <c r="E700" s="17">
        <v>61.2</v>
      </c>
    </row>
    <row r="701" spans="5:5" x14ac:dyDescent="0.25">
      <c r="E701" s="17">
        <v>61.3</v>
      </c>
    </row>
    <row r="702" spans="5:5" x14ac:dyDescent="0.25">
      <c r="E702" s="17">
        <v>60.6</v>
      </c>
    </row>
    <row r="703" spans="5:5" x14ac:dyDescent="0.25">
      <c r="E703" s="17">
        <v>60.4</v>
      </c>
    </row>
    <row r="704" spans="5:5" x14ac:dyDescent="0.25">
      <c r="E704" s="17">
        <v>59.800000000000004</v>
      </c>
    </row>
    <row r="705" spans="5:5" x14ac:dyDescent="0.25">
      <c r="E705" s="17">
        <v>59.699999999999996</v>
      </c>
    </row>
    <row r="706" spans="5:5" x14ac:dyDescent="0.25">
      <c r="E706" s="17">
        <v>59.7</v>
      </c>
    </row>
    <row r="707" spans="5:5" x14ac:dyDescent="0.25">
      <c r="E707" s="17">
        <v>59.4</v>
      </c>
    </row>
    <row r="708" spans="5:5" x14ac:dyDescent="0.25">
      <c r="E708" s="17">
        <v>59.3</v>
      </c>
    </row>
    <row r="709" spans="5:5" x14ac:dyDescent="0.25">
      <c r="E709" s="17">
        <v>59.699999999999996</v>
      </c>
    </row>
    <row r="710" spans="5:5" x14ac:dyDescent="0.25">
      <c r="E710" s="17">
        <v>60.3</v>
      </c>
    </row>
    <row r="711" spans="5:5" x14ac:dyDescent="0.25">
      <c r="E711" s="17">
        <v>59.599999999999994</v>
      </c>
    </row>
    <row r="712" spans="5:5" x14ac:dyDescent="0.25">
      <c r="E712" s="17">
        <v>61.499999999999993</v>
      </c>
    </row>
    <row r="713" spans="5:5" x14ac:dyDescent="0.25">
      <c r="E713" s="17">
        <v>61</v>
      </c>
    </row>
    <row r="714" spans="5:5" x14ac:dyDescent="0.25">
      <c r="E714" s="17">
        <v>59.300000000000004</v>
      </c>
    </row>
    <row r="715" spans="5:5" x14ac:dyDescent="0.25">
      <c r="E715" s="17">
        <v>61.1</v>
      </c>
    </row>
    <row r="716" spans="5:5" x14ac:dyDescent="0.25">
      <c r="E716" s="17">
        <v>61.3</v>
      </c>
    </row>
    <row r="717" spans="5:5" x14ac:dyDescent="0.25">
      <c r="E717" s="17">
        <v>60.8</v>
      </c>
    </row>
    <row r="718" spans="5:5" x14ac:dyDescent="0.25">
      <c r="E718" s="17">
        <v>60.7</v>
      </c>
    </row>
    <row r="719" spans="5:5" x14ac:dyDescent="0.25">
      <c r="E719" s="17">
        <v>60.3</v>
      </c>
    </row>
    <row r="720" spans="5:5" x14ac:dyDescent="0.25">
      <c r="E720" s="17">
        <v>59.7</v>
      </c>
    </row>
    <row r="721" spans="5:5" x14ac:dyDescent="0.25">
      <c r="E721" s="17">
        <v>59.1</v>
      </c>
    </row>
    <row r="722" spans="5:5" x14ac:dyDescent="0.25">
      <c r="E722" s="17">
        <v>61.099999999999994</v>
      </c>
    </row>
    <row r="723" spans="5:5" x14ac:dyDescent="0.25">
      <c r="E723" s="17">
        <v>59.8</v>
      </c>
    </row>
    <row r="724" spans="5:5" x14ac:dyDescent="0.25">
      <c r="E724" s="17">
        <v>59.999999999999993</v>
      </c>
    </row>
    <row r="725" spans="5:5" x14ac:dyDescent="0.25">
      <c r="E725" s="17">
        <v>59.6</v>
      </c>
    </row>
    <row r="726" spans="5:5" x14ac:dyDescent="0.25">
      <c r="E726" s="17">
        <v>59.600000000000009</v>
      </c>
    </row>
    <row r="727" spans="5:5" x14ac:dyDescent="0.25">
      <c r="E727" s="17">
        <v>61.399999999999991</v>
      </c>
    </row>
    <row r="728" spans="5:5" x14ac:dyDescent="0.25">
      <c r="E728" s="17">
        <v>59.4</v>
      </c>
    </row>
    <row r="729" spans="5:5" x14ac:dyDescent="0.25">
      <c r="E729" s="17">
        <v>59.6</v>
      </c>
    </row>
    <row r="730" spans="5:5" x14ac:dyDescent="0.25">
      <c r="E730" s="17">
        <v>59.3</v>
      </c>
    </row>
    <row r="731" spans="5:5" x14ac:dyDescent="0.25">
      <c r="E731" s="17">
        <v>60.100000000000009</v>
      </c>
    </row>
    <row r="732" spans="5:5" x14ac:dyDescent="0.25">
      <c r="E732" s="17">
        <v>59.8</v>
      </c>
    </row>
    <row r="733" spans="5:5" x14ac:dyDescent="0.25">
      <c r="E733" s="17">
        <v>60.099999999999994</v>
      </c>
    </row>
    <row r="734" spans="5:5" x14ac:dyDescent="0.25">
      <c r="E734" s="17">
        <v>61.699999999999996</v>
      </c>
    </row>
    <row r="735" spans="5:5" x14ac:dyDescent="0.25">
      <c r="E735" s="17">
        <v>61</v>
      </c>
    </row>
    <row r="736" spans="5:5" x14ac:dyDescent="0.25">
      <c r="E736" s="17">
        <v>59.2</v>
      </c>
    </row>
    <row r="737" spans="5:5" x14ac:dyDescent="0.25">
      <c r="E737" s="17">
        <v>59</v>
      </c>
    </row>
    <row r="738" spans="5:5" x14ac:dyDescent="0.25">
      <c r="E738" s="17">
        <v>58.500000000000007</v>
      </c>
    </row>
    <row r="739" spans="5:5" x14ac:dyDescent="0.25">
      <c r="E739" s="17">
        <v>61.099999999999994</v>
      </c>
    </row>
    <row r="740" spans="5:5" x14ac:dyDescent="0.25">
      <c r="E740" s="17">
        <v>59.5</v>
      </c>
    </row>
    <row r="741" spans="5:5" x14ac:dyDescent="0.25">
      <c r="E741" s="17">
        <v>60.3</v>
      </c>
    </row>
    <row r="742" spans="5:5" x14ac:dyDescent="0.25">
      <c r="E742" s="17">
        <v>60.399999999999991</v>
      </c>
    </row>
    <row r="743" spans="5:5" x14ac:dyDescent="0.25">
      <c r="E743" s="17">
        <v>59.300000000000004</v>
      </c>
    </row>
    <row r="744" spans="5:5" x14ac:dyDescent="0.25">
      <c r="E744" s="17">
        <v>59.699999999999996</v>
      </c>
    </row>
    <row r="745" spans="5:5" x14ac:dyDescent="0.25">
      <c r="E745" s="17">
        <v>59</v>
      </c>
    </row>
    <row r="746" spans="5:5" x14ac:dyDescent="0.25">
      <c r="E746" s="17">
        <v>61.599999999999994</v>
      </c>
    </row>
    <row r="747" spans="5:5" x14ac:dyDescent="0.25">
      <c r="E747" s="17">
        <v>59.5</v>
      </c>
    </row>
    <row r="748" spans="5:5" x14ac:dyDescent="0.25">
      <c r="E748" s="17">
        <v>59.3</v>
      </c>
    </row>
    <row r="749" spans="5:5" x14ac:dyDescent="0.25">
      <c r="E749" s="17">
        <v>61.8</v>
      </c>
    </row>
    <row r="750" spans="5:5" x14ac:dyDescent="0.25">
      <c r="E750" s="17">
        <v>60.1</v>
      </c>
    </row>
    <row r="751" spans="5:5" x14ac:dyDescent="0.25">
      <c r="E751" s="17">
        <v>61.9</v>
      </c>
    </row>
    <row r="752" spans="5:5" x14ac:dyDescent="0.25">
      <c r="E752" s="17">
        <v>59.5</v>
      </c>
    </row>
    <row r="753" spans="5:5" x14ac:dyDescent="0.25">
      <c r="E753" s="17">
        <v>59.7</v>
      </c>
    </row>
    <row r="754" spans="5:5" x14ac:dyDescent="0.25">
      <c r="E754" s="17">
        <v>59.599999999999994</v>
      </c>
    </row>
    <row r="755" spans="5:5" x14ac:dyDescent="0.25">
      <c r="E755" s="17">
        <v>60.7</v>
      </c>
    </row>
    <row r="756" spans="5:5" x14ac:dyDescent="0.25">
      <c r="E756" s="17">
        <v>60.2</v>
      </c>
    </row>
    <row r="757" spans="5:5" x14ac:dyDescent="0.25">
      <c r="E757" s="17">
        <v>60.8</v>
      </c>
    </row>
    <row r="758" spans="5:5" x14ac:dyDescent="0.25">
      <c r="E758" s="17">
        <v>60.3</v>
      </c>
    </row>
    <row r="759" spans="5:5" x14ac:dyDescent="0.25">
      <c r="E759" s="17">
        <v>59.300000000000004</v>
      </c>
    </row>
    <row r="760" spans="5:5" x14ac:dyDescent="0.25">
      <c r="E760" s="17">
        <v>62.000000000000007</v>
      </c>
    </row>
    <row r="761" spans="5:5" x14ac:dyDescent="0.25">
      <c r="E761" s="17">
        <v>59.900000000000006</v>
      </c>
    </row>
    <row r="762" spans="5:5" x14ac:dyDescent="0.25">
      <c r="E762" s="17">
        <v>59.300000000000004</v>
      </c>
    </row>
    <row r="763" spans="5:5" x14ac:dyDescent="0.25">
      <c r="E763" s="17">
        <v>60.1</v>
      </c>
    </row>
    <row r="764" spans="5:5" x14ac:dyDescent="0.25">
      <c r="E764" s="17">
        <v>59</v>
      </c>
    </row>
    <row r="765" spans="5:5" x14ac:dyDescent="0.25">
      <c r="E765" s="17">
        <v>60.7</v>
      </c>
    </row>
    <row r="766" spans="5:5" x14ac:dyDescent="0.25">
      <c r="E766" s="17">
        <v>60.4</v>
      </c>
    </row>
    <row r="767" spans="5:5" x14ac:dyDescent="0.25">
      <c r="E767" s="17">
        <v>60.7</v>
      </c>
    </row>
    <row r="768" spans="5:5" x14ac:dyDescent="0.25">
      <c r="E768" s="17">
        <v>60.5</v>
      </c>
    </row>
    <row r="769" spans="5:5" x14ac:dyDescent="0.25">
      <c r="E769" s="17">
        <v>59.4</v>
      </c>
    </row>
    <row r="770" spans="5:5" x14ac:dyDescent="0.25">
      <c r="E770" s="17">
        <v>60.5</v>
      </c>
    </row>
    <row r="771" spans="5:5" x14ac:dyDescent="0.25">
      <c r="E771" s="17">
        <v>60.8</v>
      </c>
    </row>
    <row r="772" spans="5:5" x14ac:dyDescent="0.25">
      <c r="E772" s="17">
        <v>59.5</v>
      </c>
    </row>
    <row r="773" spans="5:5" x14ac:dyDescent="0.25">
      <c r="E773" s="17">
        <v>59.599999999999994</v>
      </c>
    </row>
    <row r="774" spans="5:5" x14ac:dyDescent="0.25">
      <c r="E774" s="17">
        <v>60.8</v>
      </c>
    </row>
    <row r="775" spans="5:5" x14ac:dyDescent="0.25">
      <c r="E775" s="17">
        <v>60.2</v>
      </c>
    </row>
    <row r="776" spans="5:5" x14ac:dyDescent="0.25">
      <c r="E776" s="17">
        <v>62.9</v>
      </c>
    </row>
    <row r="777" spans="5:5" x14ac:dyDescent="0.25">
      <c r="E777" s="17">
        <v>59.8</v>
      </c>
    </row>
    <row r="778" spans="5:5" x14ac:dyDescent="0.25">
      <c r="E778" s="17">
        <v>59.400000000000006</v>
      </c>
    </row>
    <row r="779" spans="5:5" x14ac:dyDescent="0.25">
      <c r="E779" s="17">
        <v>59.699999999999996</v>
      </c>
    </row>
    <row r="780" spans="5:5" x14ac:dyDescent="0.25">
      <c r="E780" s="17">
        <v>60.900000000000006</v>
      </c>
    </row>
    <row r="781" spans="5:5" x14ac:dyDescent="0.25">
      <c r="E781" s="17">
        <v>59.4</v>
      </c>
    </row>
    <row r="782" spans="5:5" x14ac:dyDescent="0.25">
      <c r="E782" s="17">
        <v>61</v>
      </c>
    </row>
    <row r="783" spans="5:5" x14ac:dyDescent="0.25">
      <c r="E783" s="17">
        <v>61.1</v>
      </c>
    </row>
    <row r="784" spans="5:5" x14ac:dyDescent="0.25">
      <c r="E784" s="17">
        <v>58.900000000000006</v>
      </c>
    </row>
    <row r="785" spans="5:5" x14ac:dyDescent="0.25">
      <c r="E785" s="17">
        <v>59.4</v>
      </c>
    </row>
    <row r="786" spans="5:5" x14ac:dyDescent="0.25">
      <c r="E786" s="17">
        <v>59.5</v>
      </c>
    </row>
    <row r="787" spans="5:5" x14ac:dyDescent="0.25">
      <c r="E787" s="17">
        <v>59.699999999999996</v>
      </c>
    </row>
    <row r="788" spans="5:5" x14ac:dyDescent="0.25">
      <c r="E788" s="17">
        <v>59.5</v>
      </c>
    </row>
    <row r="789" spans="5:5" x14ac:dyDescent="0.25">
      <c r="E789" s="17">
        <v>60.3</v>
      </c>
    </row>
    <row r="790" spans="5:5" x14ac:dyDescent="0.25">
      <c r="E790" s="17">
        <v>61</v>
      </c>
    </row>
    <row r="791" spans="5:5" x14ac:dyDescent="0.25">
      <c r="E791" s="17">
        <v>61</v>
      </c>
    </row>
    <row r="792" spans="5:5" x14ac:dyDescent="0.25">
      <c r="E792" s="17">
        <v>60</v>
      </c>
    </row>
    <row r="793" spans="5:5" x14ac:dyDescent="0.25">
      <c r="E793" s="17">
        <v>59.400000000000006</v>
      </c>
    </row>
    <row r="794" spans="5:5" x14ac:dyDescent="0.25">
      <c r="E794" s="17">
        <v>61.8</v>
      </c>
    </row>
    <row r="795" spans="5:5" x14ac:dyDescent="0.25">
      <c r="E795" s="17">
        <v>59.6</v>
      </c>
    </row>
    <row r="796" spans="5:5" x14ac:dyDescent="0.25">
      <c r="E796" s="17">
        <v>60.8</v>
      </c>
    </row>
    <row r="797" spans="5:5" x14ac:dyDescent="0.25">
      <c r="E797" s="17">
        <v>60.3</v>
      </c>
    </row>
    <row r="798" spans="5:5" x14ac:dyDescent="0.25">
      <c r="E798" s="17">
        <v>61</v>
      </c>
    </row>
    <row r="799" spans="5:5" x14ac:dyDescent="0.25">
      <c r="E799" s="17">
        <v>62.099999999999994</v>
      </c>
    </row>
    <row r="800" spans="5:5" x14ac:dyDescent="0.25">
      <c r="E800" s="17">
        <v>59.7</v>
      </c>
    </row>
    <row r="801" spans="5:5" x14ac:dyDescent="0.25">
      <c r="E801" s="17">
        <v>59.000000000000007</v>
      </c>
    </row>
    <row r="802" spans="5:5" x14ac:dyDescent="0.25">
      <c r="E802" s="17">
        <v>61.699999999999996</v>
      </c>
    </row>
    <row r="803" spans="5:5" x14ac:dyDescent="0.25">
      <c r="E803" s="17">
        <v>62.3</v>
      </c>
    </row>
    <row r="804" spans="5:5" x14ac:dyDescent="0.25">
      <c r="E804" s="17">
        <v>59.099999999999994</v>
      </c>
    </row>
    <row r="805" spans="5:5" x14ac:dyDescent="0.25">
      <c r="E805" s="17">
        <v>60.8</v>
      </c>
    </row>
    <row r="806" spans="5:5" x14ac:dyDescent="0.25">
      <c r="E806" s="17">
        <v>60.9</v>
      </c>
    </row>
    <row r="807" spans="5:5" x14ac:dyDescent="0.25">
      <c r="E807" s="17">
        <v>60.899999999999991</v>
      </c>
    </row>
    <row r="808" spans="5:5" x14ac:dyDescent="0.25">
      <c r="E808" s="17">
        <v>60.4</v>
      </c>
    </row>
    <row r="809" spans="5:5" x14ac:dyDescent="0.25">
      <c r="E809" s="17">
        <v>59.8</v>
      </c>
    </row>
    <row r="810" spans="5:5" x14ac:dyDescent="0.25">
      <c r="E810" s="17">
        <v>59.800000000000004</v>
      </c>
    </row>
    <row r="811" spans="5:5" x14ac:dyDescent="0.25">
      <c r="E811" s="17">
        <v>61.199999999999996</v>
      </c>
    </row>
    <row r="812" spans="5:5" x14ac:dyDescent="0.25">
      <c r="E812" s="17">
        <v>60.599999999999994</v>
      </c>
    </row>
    <row r="813" spans="5:5" x14ac:dyDescent="0.25">
      <c r="E813" s="17">
        <v>60.199999999999996</v>
      </c>
    </row>
    <row r="814" spans="5:5" x14ac:dyDescent="0.25">
      <c r="E814" s="17">
        <v>61.6</v>
      </c>
    </row>
    <row r="815" spans="5:5" x14ac:dyDescent="0.25">
      <c r="E815" s="17">
        <v>60.800000000000004</v>
      </c>
    </row>
    <row r="816" spans="5:5" x14ac:dyDescent="0.25">
      <c r="E816" s="17">
        <v>60.5</v>
      </c>
    </row>
    <row r="817" spans="5:5" x14ac:dyDescent="0.25">
      <c r="E817" s="17">
        <v>61</v>
      </c>
    </row>
    <row r="818" spans="5:5" x14ac:dyDescent="0.25">
      <c r="E818" s="17">
        <v>62</v>
      </c>
    </row>
    <row r="819" spans="5:5" x14ac:dyDescent="0.25">
      <c r="E819" s="17">
        <v>59.699999999999996</v>
      </c>
    </row>
    <row r="820" spans="5:5" x14ac:dyDescent="0.25">
      <c r="E820" s="17">
        <v>61.5</v>
      </c>
    </row>
    <row r="821" spans="5:5" x14ac:dyDescent="0.25">
      <c r="E821" s="17">
        <v>59.6</v>
      </c>
    </row>
    <row r="822" spans="5:5" x14ac:dyDescent="0.25">
      <c r="E822" s="17">
        <v>59.400000000000006</v>
      </c>
    </row>
    <row r="823" spans="5:5" x14ac:dyDescent="0.25">
      <c r="E823" s="17">
        <v>60.8</v>
      </c>
    </row>
    <row r="824" spans="5:5" x14ac:dyDescent="0.25">
      <c r="E824" s="17">
        <v>59.9</v>
      </c>
    </row>
    <row r="825" spans="5:5" x14ac:dyDescent="0.25">
      <c r="E825" s="17">
        <v>61.7</v>
      </c>
    </row>
    <row r="826" spans="5:5" x14ac:dyDescent="0.25">
      <c r="E826" s="17">
        <v>60.400000000000006</v>
      </c>
    </row>
    <row r="827" spans="5:5" x14ac:dyDescent="0.25">
      <c r="E827" s="17">
        <v>61.2</v>
      </c>
    </row>
    <row r="828" spans="5:5" x14ac:dyDescent="0.25">
      <c r="E828" s="17">
        <v>61.3</v>
      </c>
    </row>
    <row r="829" spans="5:5" x14ac:dyDescent="0.25">
      <c r="E829" s="17">
        <v>60.599999999999994</v>
      </c>
    </row>
    <row r="830" spans="5:5" x14ac:dyDescent="0.25">
      <c r="E830" s="17">
        <v>59.900000000000006</v>
      </c>
    </row>
    <row r="831" spans="5:5" x14ac:dyDescent="0.25">
      <c r="E831" s="17">
        <v>59.2</v>
      </c>
    </row>
    <row r="832" spans="5:5" x14ac:dyDescent="0.25">
      <c r="E832" s="17">
        <v>59.5</v>
      </c>
    </row>
    <row r="833" spans="5:5" x14ac:dyDescent="0.25">
      <c r="E833" s="17">
        <v>60.699999999999996</v>
      </c>
    </row>
    <row r="834" spans="5:5" x14ac:dyDescent="0.25">
      <c r="E834" s="17">
        <v>58.7</v>
      </c>
    </row>
    <row r="835" spans="5:5" x14ac:dyDescent="0.25">
      <c r="E835" s="17">
        <v>61.8</v>
      </c>
    </row>
    <row r="836" spans="5:5" x14ac:dyDescent="0.25">
      <c r="E836" s="17">
        <v>60.2</v>
      </c>
    </row>
    <row r="837" spans="5:5" x14ac:dyDescent="0.25">
      <c r="E837" s="17">
        <v>59.7</v>
      </c>
    </row>
    <row r="838" spans="5:5" x14ac:dyDescent="0.25">
      <c r="E838" s="17">
        <v>59.900000000000006</v>
      </c>
    </row>
    <row r="839" spans="5:5" x14ac:dyDescent="0.25">
      <c r="E839" s="17">
        <v>59.4</v>
      </c>
    </row>
    <row r="840" spans="5:5" x14ac:dyDescent="0.25">
      <c r="E840" s="17">
        <v>60.5</v>
      </c>
    </row>
    <row r="841" spans="5:5" x14ac:dyDescent="0.25">
      <c r="E841" s="17">
        <v>59.4</v>
      </c>
    </row>
    <row r="842" spans="5:5" x14ac:dyDescent="0.25">
      <c r="E842" s="17">
        <v>62</v>
      </c>
    </row>
    <row r="843" spans="5:5" x14ac:dyDescent="0.25">
      <c r="E843" s="17">
        <v>59.3</v>
      </c>
    </row>
    <row r="844" spans="5:5" x14ac:dyDescent="0.25">
      <c r="E844" s="17">
        <v>60.400000000000006</v>
      </c>
    </row>
    <row r="845" spans="5:5" x14ac:dyDescent="0.25">
      <c r="E845" s="17">
        <v>59.900000000000006</v>
      </c>
    </row>
    <row r="846" spans="5:5" x14ac:dyDescent="0.25">
      <c r="E846" s="17">
        <v>60.1</v>
      </c>
    </row>
    <row r="847" spans="5:5" x14ac:dyDescent="0.25">
      <c r="E847" s="17">
        <v>59.6</v>
      </c>
    </row>
    <row r="848" spans="5:5" x14ac:dyDescent="0.25">
      <c r="E848" s="17">
        <v>59.900000000000006</v>
      </c>
    </row>
    <row r="849" spans="5:5" x14ac:dyDescent="0.25">
      <c r="E849" s="17">
        <v>60.399999999999991</v>
      </c>
    </row>
    <row r="850" spans="5:5" x14ac:dyDescent="0.25">
      <c r="E850" s="17">
        <v>59.400000000000006</v>
      </c>
    </row>
    <row r="851" spans="5:5" x14ac:dyDescent="0.25">
      <c r="E851" s="17">
        <v>58.999999999999993</v>
      </c>
    </row>
    <row r="852" spans="5:5" x14ac:dyDescent="0.25">
      <c r="E852" s="17">
        <v>60.9</v>
      </c>
    </row>
    <row r="853" spans="5:5" x14ac:dyDescent="0.25">
      <c r="E853" s="17">
        <v>59.3</v>
      </c>
    </row>
    <row r="854" spans="5:5" x14ac:dyDescent="0.25">
      <c r="E854" s="17">
        <v>61.600000000000009</v>
      </c>
    </row>
    <row r="855" spans="5:5" x14ac:dyDescent="0.25">
      <c r="E855" s="17">
        <v>61.2</v>
      </c>
    </row>
    <row r="856" spans="5:5" x14ac:dyDescent="0.25">
      <c r="E856" s="17">
        <v>59.499999999999993</v>
      </c>
    </row>
    <row r="857" spans="5:5" x14ac:dyDescent="0.25">
      <c r="E857" s="17">
        <v>59.7</v>
      </c>
    </row>
    <row r="858" spans="5:5" x14ac:dyDescent="0.25">
      <c r="E858" s="17">
        <v>59.400000000000006</v>
      </c>
    </row>
    <row r="859" spans="5:5" x14ac:dyDescent="0.25">
      <c r="E859" s="17">
        <v>60.3</v>
      </c>
    </row>
    <row r="860" spans="5:5" x14ac:dyDescent="0.25">
      <c r="E860" s="17">
        <v>61.500000000000007</v>
      </c>
    </row>
    <row r="861" spans="5:5" x14ac:dyDescent="0.25">
      <c r="E861" s="17">
        <v>59.699999999999996</v>
      </c>
    </row>
    <row r="862" spans="5:5" x14ac:dyDescent="0.25">
      <c r="E862" s="17">
        <v>59.8</v>
      </c>
    </row>
    <row r="863" spans="5:5" x14ac:dyDescent="0.25">
      <c r="E863" s="17">
        <v>59.2</v>
      </c>
    </row>
    <row r="864" spans="5:5" x14ac:dyDescent="0.25">
      <c r="E864" s="17">
        <v>59.900000000000006</v>
      </c>
    </row>
    <row r="865" spans="5:5" x14ac:dyDescent="0.25">
      <c r="E865" s="17">
        <v>60.3</v>
      </c>
    </row>
    <row r="866" spans="5:5" x14ac:dyDescent="0.25">
      <c r="E866" s="17">
        <v>61.3</v>
      </c>
    </row>
    <row r="867" spans="5:5" x14ac:dyDescent="0.25">
      <c r="E867" s="17">
        <v>60.000000000000007</v>
      </c>
    </row>
    <row r="868" spans="5:5" x14ac:dyDescent="0.25">
      <c r="E868" s="17">
        <v>60.2</v>
      </c>
    </row>
    <row r="869" spans="5:5" x14ac:dyDescent="0.25">
      <c r="E869" s="17">
        <v>59.900000000000006</v>
      </c>
    </row>
    <row r="870" spans="5:5" x14ac:dyDescent="0.25">
      <c r="E870" s="17">
        <v>59.8</v>
      </c>
    </row>
    <row r="871" spans="5:5" x14ac:dyDescent="0.25">
      <c r="E871" s="17">
        <v>59.2</v>
      </c>
    </row>
    <row r="872" spans="5:5" x14ac:dyDescent="0.25">
      <c r="E872" s="17">
        <v>59.699999999999996</v>
      </c>
    </row>
    <row r="873" spans="5:5" x14ac:dyDescent="0.25">
      <c r="E873" s="17">
        <v>59.8</v>
      </c>
    </row>
    <row r="874" spans="5:5" x14ac:dyDescent="0.25">
      <c r="E874" s="17">
        <v>60.099999999999994</v>
      </c>
    </row>
    <row r="875" spans="5:5" x14ac:dyDescent="0.25">
      <c r="E875" s="17">
        <v>60.599999999999994</v>
      </c>
    </row>
    <row r="876" spans="5:5" x14ac:dyDescent="0.25">
      <c r="E876" s="17">
        <v>58.900000000000006</v>
      </c>
    </row>
    <row r="877" spans="5:5" x14ac:dyDescent="0.25">
      <c r="E877" s="17">
        <v>59.800000000000004</v>
      </c>
    </row>
    <row r="878" spans="5:5" x14ac:dyDescent="0.25">
      <c r="E878" s="17">
        <v>59.699999999999996</v>
      </c>
    </row>
    <row r="879" spans="5:5" x14ac:dyDescent="0.25">
      <c r="E879" s="17">
        <v>61.9</v>
      </c>
    </row>
    <row r="880" spans="5:5" x14ac:dyDescent="0.25">
      <c r="E880" s="17">
        <v>59.8</v>
      </c>
    </row>
    <row r="881" spans="5:5" x14ac:dyDescent="0.25">
      <c r="E881" s="17">
        <v>60.099999999999994</v>
      </c>
    </row>
    <row r="882" spans="5:5" x14ac:dyDescent="0.25">
      <c r="E882" s="17">
        <v>59.8</v>
      </c>
    </row>
    <row r="883" spans="5:5" x14ac:dyDescent="0.25">
      <c r="E883" s="17">
        <v>62.3</v>
      </c>
    </row>
    <row r="884" spans="5:5" x14ac:dyDescent="0.25">
      <c r="E884" s="17">
        <v>60.5</v>
      </c>
    </row>
    <row r="885" spans="5:5" x14ac:dyDescent="0.25">
      <c r="E885" s="17">
        <v>61.9</v>
      </c>
    </row>
    <row r="886" spans="5:5" x14ac:dyDescent="0.25">
      <c r="E886" s="17">
        <v>59.6</v>
      </c>
    </row>
    <row r="887" spans="5:5" x14ac:dyDescent="0.25">
      <c r="E887" s="17">
        <v>61.599999999999994</v>
      </c>
    </row>
    <row r="888" spans="5:5" x14ac:dyDescent="0.25">
      <c r="E888" s="17">
        <v>60.2</v>
      </c>
    </row>
    <row r="889" spans="5:5" x14ac:dyDescent="0.25">
      <c r="E889" s="17">
        <v>64</v>
      </c>
    </row>
    <row r="890" spans="5:5" x14ac:dyDescent="0.25">
      <c r="E890" s="17">
        <v>58.999999999999993</v>
      </c>
    </row>
    <row r="891" spans="5:5" x14ac:dyDescent="0.25">
      <c r="E891" s="17">
        <v>60.4</v>
      </c>
    </row>
    <row r="892" spans="5:5" x14ac:dyDescent="0.25">
      <c r="E892" s="17">
        <v>59.5</v>
      </c>
    </row>
    <row r="893" spans="5:5" x14ac:dyDescent="0.25">
      <c r="E893" s="17">
        <v>59.300000000000004</v>
      </c>
    </row>
    <row r="894" spans="5:5" x14ac:dyDescent="0.25">
      <c r="E894" s="17">
        <v>59.8</v>
      </c>
    </row>
    <row r="895" spans="5:5" x14ac:dyDescent="0.25">
      <c r="E895" s="17">
        <v>61.599999999999994</v>
      </c>
    </row>
    <row r="896" spans="5:5" x14ac:dyDescent="0.25">
      <c r="E896" s="17">
        <v>61</v>
      </c>
    </row>
    <row r="897" spans="5:5" x14ac:dyDescent="0.25">
      <c r="E897" s="17">
        <v>60.3</v>
      </c>
    </row>
    <row r="898" spans="5:5" x14ac:dyDescent="0.25">
      <c r="E898" s="17">
        <v>60.2</v>
      </c>
    </row>
    <row r="899" spans="5:5" x14ac:dyDescent="0.25">
      <c r="E899" s="17">
        <v>60.6</v>
      </c>
    </row>
    <row r="900" spans="5:5" x14ac:dyDescent="0.25">
      <c r="E900" s="17">
        <v>61</v>
      </c>
    </row>
    <row r="901" spans="5:5" x14ac:dyDescent="0.25">
      <c r="E901" s="17">
        <v>59.800000000000004</v>
      </c>
    </row>
    <row r="902" spans="5:5" x14ac:dyDescent="0.25">
      <c r="E902" s="17">
        <v>60</v>
      </c>
    </row>
    <row r="903" spans="5:5" x14ac:dyDescent="0.25">
      <c r="E903" s="17">
        <v>59.899999999999991</v>
      </c>
    </row>
    <row r="904" spans="5:5" x14ac:dyDescent="0.25">
      <c r="E904" s="17">
        <v>59.8</v>
      </c>
    </row>
    <row r="905" spans="5:5" x14ac:dyDescent="0.25">
      <c r="E905" s="17">
        <v>59.599999999999994</v>
      </c>
    </row>
    <row r="906" spans="5:5" x14ac:dyDescent="0.25">
      <c r="E906" s="17">
        <v>60.5</v>
      </c>
    </row>
    <row r="907" spans="5:5" x14ac:dyDescent="0.25">
      <c r="E907" s="17">
        <v>59.5</v>
      </c>
    </row>
    <row r="908" spans="5:5" x14ac:dyDescent="0.25">
      <c r="E908" s="17">
        <v>60.1</v>
      </c>
    </row>
    <row r="909" spans="5:5" x14ac:dyDescent="0.25">
      <c r="E909" s="17">
        <v>61.8</v>
      </c>
    </row>
    <row r="910" spans="5:5" x14ac:dyDescent="0.25">
      <c r="E910" s="17">
        <v>59.599999999999994</v>
      </c>
    </row>
    <row r="911" spans="5:5" x14ac:dyDescent="0.25">
      <c r="E911" s="17">
        <v>60.800000000000004</v>
      </c>
    </row>
    <row r="912" spans="5:5" x14ac:dyDescent="0.25">
      <c r="E912" s="17">
        <v>60.300000000000004</v>
      </c>
    </row>
    <row r="913" spans="5:5" x14ac:dyDescent="0.25">
      <c r="E913" s="17">
        <v>59.8</v>
      </c>
    </row>
    <row r="914" spans="5:5" x14ac:dyDescent="0.25">
      <c r="E914" s="17">
        <v>59.8</v>
      </c>
    </row>
    <row r="915" spans="5:5" x14ac:dyDescent="0.25">
      <c r="E915" s="17">
        <v>59.199999999999996</v>
      </c>
    </row>
    <row r="916" spans="5:5" x14ac:dyDescent="0.25">
      <c r="E916" s="17">
        <v>60.5</v>
      </c>
    </row>
    <row r="917" spans="5:5" x14ac:dyDescent="0.25">
      <c r="E917" s="17">
        <v>60.3</v>
      </c>
    </row>
    <row r="918" spans="5:5" x14ac:dyDescent="0.25">
      <c r="E918" s="17">
        <v>59.5</v>
      </c>
    </row>
    <row r="919" spans="5:5" x14ac:dyDescent="0.25">
      <c r="E919" s="17">
        <v>60.3</v>
      </c>
    </row>
    <row r="920" spans="5:5" x14ac:dyDescent="0.25">
      <c r="E920" s="17">
        <v>60</v>
      </c>
    </row>
    <row r="921" spans="5:5" x14ac:dyDescent="0.25">
      <c r="E921" s="17">
        <v>62.099999999999994</v>
      </c>
    </row>
    <row r="922" spans="5:5" x14ac:dyDescent="0.25">
      <c r="E922" s="17">
        <v>58.900000000000006</v>
      </c>
    </row>
    <row r="923" spans="5:5" x14ac:dyDescent="0.25">
      <c r="E923" s="17">
        <v>59.8</v>
      </c>
    </row>
    <row r="924" spans="5:5" x14ac:dyDescent="0.25">
      <c r="E924" s="17">
        <v>62.1</v>
      </c>
    </row>
    <row r="925" spans="5:5" x14ac:dyDescent="0.25">
      <c r="E925" s="17">
        <v>59.8</v>
      </c>
    </row>
    <row r="926" spans="5:5" x14ac:dyDescent="0.25">
      <c r="E926" s="17">
        <v>59.900000000000006</v>
      </c>
    </row>
    <row r="927" spans="5:5" x14ac:dyDescent="0.25">
      <c r="E927" s="17">
        <v>61</v>
      </c>
    </row>
    <row r="928" spans="5:5" x14ac:dyDescent="0.25">
      <c r="E928" s="17">
        <v>59.3</v>
      </c>
    </row>
    <row r="929" spans="5:5" x14ac:dyDescent="0.25">
      <c r="E929" s="17">
        <v>59.899999999999991</v>
      </c>
    </row>
    <row r="930" spans="5:5" x14ac:dyDescent="0.25">
      <c r="E930" s="17">
        <v>59.5</v>
      </c>
    </row>
    <row r="931" spans="5:5" x14ac:dyDescent="0.25">
      <c r="E931" s="17">
        <v>59.699999999999996</v>
      </c>
    </row>
    <row r="932" spans="5:5" x14ac:dyDescent="0.25">
      <c r="E932" s="17">
        <v>60.9</v>
      </c>
    </row>
    <row r="933" spans="5:5" x14ac:dyDescent="0.25">
      <c r="E933" s="17">
        <v>61.699999999999996</v>
      </c>
    </row>
    <row r="934" spans="5:5" x14ac:dyDescent="0.25">
      <c r="E934" s="17">
        <v>60.599999999999994</v>
      </c>
    </row>
    <row r="935" spans="5:5" x14ac:dyDescent="0.25">
      <c r="E935" s="17">
        <v>60.599999999999994</v>
      </c>
    </row>
    <row r="936" spans="5:5" x14ac:dyDescent="0.25">
      <c r="E936" s="17">
        <v>60.2</v>
      </c>
    </row>
    <row r="937" spans="5:5" x14ac:dyDescent="0.25">
      <c r="E937" s="17">
        <v>59.6</v>
      </c>
    </row>
    <row r="938" spans="5:5" x14ac:dyDescent="0.25">
      <c r="E938" s="17">
        <v>61</v>
      </c>
    </row>
    <row r="939" spans="5:5" x14ac:dyDescent="0.25">
      <c r="E939" s="17">
        <v>60.3</v>
      </c>
    </row>
    <row r="940" spans="5:5" x14ac:dyDescent="0.25">
      <c r="E940" s="17">
        <v>59.800000000000004</v>
      </c>
    </row>
    <row r="941" spans="5:5" x14ac:dyDescent="0.25">
      <c r="E941" s="17">
        <v>60.7</v>
      </c>
    </row>
    <row r="942" spans="5:5" x14ac:dyDescent="0.25">
      <c r="E942" s="17">
        <v>59.3</v>
      </c>
    </row>
    <row r="943" spans="5:5" x14ac:dyDescent="0.25">
      <c r="E943" s="17">
        <v>59.8</v>
      </c>
    </row>
    <row r="944" spans="5:5" x14ac:dyDescent="0.25">
      <c r="E944" s="17">
        <v>60</v>
      </c>
    </row>
    <row r="945" spans="5:5" x14ac:dyDescent="0.25">
      <c r="E945" s="17">
        <v>58.4</v>
      </c>
    </row>
    <row r="946" spans="5:5" x14ac:dyDescent="0.25">
      <c r="E946" s="17">
        <v>60.5</v>
      </c>
    </row>
    <row r="947" spans="5:5" x14ac:dyDescent="0.25">
      <c r="E947" s="17">
        <v>59.9</v>
      </c>
    </row>
    <row r="948" spans="5:5" x14ac:dyDescent="0.25">
      <c r="E948" s="17">
        <v>59.8</v>
      </c>
    </row>
    <row r="949" spans="5:5" x14ac:dyDescent="0.25">
      <c r="E949" s="17">
        <v>61.599999999999994</v>
      </c>
    </row>
    <row r="950" spans="5:5" x14ac:dyDescent="0.25">
      <c r="E950" s="17">
        <v>60.9</v>
      </c>
    </row>
    <row r="951" spans="5:5" x14ac:dyDescent="0.25">
      <c r="E951" s="17">
        <v>61.099999999999994</v>
      </c>
    </row>
    <row r="952" spans="5:5" x14ac:dyDescent="0.25">
      <c r="E952" s="17">
        <v>60.099999999999994</v>
      </c>
    </row>
    <row r="953" spans="5:5" x14ac:dyDescent="0.25">
      <c r="E953" s="17">
        <v>59.699999999999996</v>
      </c>
    </row>
    <row r="954" spans="5:5" x14ac:dyDescent="0.25">
      <c r="E954" s="17">
        <v>61.600000000000009</v>
      </c>
    </row>
    <row r="955" spans="5:5" x14ac:dyDescent="0.25">
      <c r="E955" s="17">
        <v>61.7</v>
      </c>
    </row>
    <row r="956" spans="5:5" x14ac:dyDescent="0.25">
      <c r="E956" s="17">
        <v>59.8</v>
      </c>
    </row>
    <row r="957" spans="5:5" x14ac:dyDescent="0.25">
      <c r="E957" s="17">
        <v>59.4</v>
      </c>
    </row>
    <row r="958" spans="5:5" x14ac:dyDescent="0.25">
      <c r="E958" s="17">
        <v>60</v>
      </c>
    </row>
    <row r="959" spans="5:5" x14ac:dyDescent="0.25">
      <c r="E959" s="17">
        <v>59.400000000000006</v>
      </c>
    </row>
    <row r="960" spans="5:5" x14ac:dyDescent="0.25">
      <c r="E960" s="17">
        <v>60.5</v>
      </c>
    </row>
    <row r="961" spans="5:5" x14ac:dyDescent="0.25">
      <c r="E961" s="17">
        <v>60.4</v>
      </c>
    </row>
    <row r="962" spans="5:5" x14ac:dyDescent="0.25">
      <c r="E962" s="17">
        <v>60.099999999999994</v>
      </c>
    </row>
    <row r="963" spans="5:5" x14ac:dyDescent="0.25">
      <c r="E963" s="17">
        <v>62</v>
      </c>
    </row>
    <row r="964" spans="5:5" x14ac:dyDescent="0.25">
      <c r="E964" s="17">
        <v>59.9</v>
      </c>
    </row>
    <row r="965" spans="5:5" x14ac:dyDescent="0.25">
      <c r="E965" s="17">
        <v>59.699999999999996</v>
      </c>
    </row>
    <row r="966" spans="5:5" x14ac:dyDescent="0.25">
      <c r="E966" s="17">
        <v>61.2</v>
      </c>
    </row>
    <row r="967" spans="5:5" x14ac:dyDescent="0.25">
      <c r="E967" s="17">
        <v>59.800000000000004</v>
      </c>
    </row>
    <row r="968" spans="5:5" x14ac:dyDescent="0.25">
      <c r="E968" s="17">
        <v>59.5</v>
      </c>
    </row>
    <row r="969" spans="5:5" x14ac:dyDescent="0.25">
      <c r="E969" s="17">
        <v>60.8</v>
      </c>
    </row>
    <row r="970" spans="5:5" x14ac:dyDescent="0.25">
      <c r="E970" s="17">
        <v>61.5</v>
      </c>
    </row>
    <row r="971" spans="5:5" x14ac:dyDescent="0.25">
      <c r="E971" s="17">
        <v>59.5</v>
      </c>
    </row>
    <row r="972" spans="5:5" x14ac:dyDescent="0.25">
      <c r="E972" s="17">
        <v>59.2</v>
      </c>
    </row>
    <row r="973" spans="5:5" x14ac:dyDescent="0.25">
      <c r="E973" s="17">
        <v>59.300000000000004</v>
      </c>
    </row>
    <row r="974" spans="5:5" x14ac:dyDescent="0.25">
      <c r="E974" s="17">
        <v>59.5</v>
      </c>
    </row>
    <row r="975" spans="5:5" x14ac:dyDescent="0.25">
      <c r="E975" s="17">
        <v>59.7</v>
      </c>
    </row>
    <row r="976" spans="5:5" x14ac:dyDescent="0.25">
      <c r="E976" s="17">
        <v>61.3</v>
      </c>
    </row>
    <row r="977" spans="5:5" x14ac:dyDescent="0.25">
      <c r="E977" s="17">
        <v>62</v>
      </c>
    </row>
    <row r="978" spans="5:5" x14ac:dyDescent="0.25">
      <c r="E978" s="17">
        <v>61.800000000000004</v>
      </c>
    </row>
    <row r="979" spans="5:5" x14ac:dyDescent="0.25">
      <c r="E979" s="17">
        <v>59.3</v>
      </c>
    </row>
    <row r="980" spans="5:5" x14ac:dyDescent="0.25">
      <c r="E980" s="17">
        <v>59.9</v>
      </c>
    </row>
    <row r="981" spans="5:5" x14ac:dyDescent="0.25">
      <c r="E981" s="17">
        <v>61.6</v>
      </c>
    </row>
    <row r="982" spans="5:5" x14ac:dyDescent="0.25">
      <c r="E982" s="17">
        <v>60.3</v>
      </c>
    </row>
    <row r="983" spans="5:5" x14ac:dyDescent="0.25">
      <c r="E983" s="17">
        <v>59.5</v>
      </c>
    </row>
    <row r="984" spans="5:5" x14ac:dyDescent="0.25">
      <c r="E984" s="17">
        <v>62</v>
      </c>
    </row>
    <row r="985" spans="5:5" x14ac:dyDescent="0.25">
      <c r="E985" s="17">
        <v>59.399999999999991</v>
      </c>
    </row>
    <row r="986" spans="5:5" x14ac:dyDescent="0.25">
      <c r="E986" s="17">
        <v>58.900000000000006</v>
      </c>
    </row>
    <row r="987" spans="5:5" x14ac:dyDescent="0.25">
      <c r="E987" s="17">
        <v>60.399999999999991</v>
      </c>
    </row>
    <row r="988" spans="5:5" x14ac:dyDescent="0.25">
      <c r="E988" s="17">
        <v>60.099999999999994</v>
      </c>
    </row>
    <row r="989" spans="5:5" x14ac:dyDescent="0.25">
      <c r="E989" s="17">
        <v>59.7</v>
      </c>
    </row>
    <row r="990" spans="5:5" x14ac:dyDescent="0.25">
      <c r="E990" s="17">
        <v>61.800000000000004</v>
      </c>
    </row>
    <row r="991" spans="5:5" x14ac:dyDescent="0.25">
      <c r="E991" s="17">
        <v>59.6</v>
      </c>
    </row>
    <row r="992" spans="5:5" x14ac:dyDescent="0.25">
      <c r="E992" s="17">
        <v>59.9</v>
      </c>
    </row>
    <row r="993" spans="5:5" x14ac:dyDescent="0.25">
      <c r="E993" s="17">
        <v>60.4</v>
      </c>
    </row>
    <row r="994" spans="5:5" x14ac:dyDescent="0.25">
      <c r="E994" s="17">
        <v>59.5</v>
      </c>
    </row>
    <row r="995" spans="5:5" x14ac:dyDescent="0.25">
      <c r="E995" s="17">
        <v>60.6</v>
      </c>
    </row>
    <row r="996" spans="5:5" x14ac:dyDescent="0.25">
      <c r="E996" s="17">
        <v>59.3</v>
      </c>
    </row>
    <row r="997" spans="5:5" x14ac:dyDescent="0.25">
      <c r="E997" s="17">
        <v>60.500000000000007</v>
      </c>
    </row>
    <row r="998" spans="5:5" x14ac:dyDescent="0.25">
      <c r="E998" s="17">
        <v>59.899999999999991</v>
      </c>
    </row>
    <row r="999" spans="5:5" x14ac:dyDescent="0.25">
      <c r="E999" s="17">
        <v>60.7</v>
      </c>
    </row>
    <row r="1000" spans="5:5" x14ac:dyDescent="0.25">
      <c r="E1000" s="17">
        <v>61.500000000000007</v>
      </c>
    </row>
    <row r="1001" spans="5:5" x14ac:dyDescent="0.25">
      <c r="E1001" s="17">
        <v>59.2</v>
      </c>
    </row>
    <row r="1002" spans="5:5" x14ac:dyDescent="0.25">
      <c r="E1002" s="17">
        <v>59.4</v>
      </c>
    </row>
    <row r="1003" spans="5:5" x14ac:dyDescent="0.25">
      <c r="E1003" s="17">
        <v>59.600000000000009</v>
      </c>
    </row>
    <row r="1004" spans="5:5" x14ac:dyDescent="0.25">
      <c r="E1004" s="17">
        <v>59.5</v>
      </c>
    </row>
    <row r="1005" spans="5:5" x14ac:dyDescent="0.25">
      <c r="E1005" s="17">
        <v>59.7</v>
      </c>
    </row>
    <row r="1006" spans="5:5" x14ac:dyDescent="0.25">
      <c r="E1006" s="17">
        <v>58.699999999999996</v>
      </c>
    </row>
    <row r="1007" spans="5:5" x14ac:dyDescent="0.25">
      <c r="E1007" s="17">
        <v>59.7</v>
      </c>
    </row>
    <row r="1008" spans="5:5" x14ac:dyDescent="0.25">
      <c r="E1008" s="17">
        <v>60.9</v>
      </c>
    </row>
    <row r="1009" spans="5:5" x14ac:dyDescent="0.25">
      <c r="E1009" s="17">
        <v>60.3</v>
      </c>
    </row>
    <row r="1010" spans="5:5" x14ac:dyDescent="0.25">
      <c r="E1010" s="17">
        <v>60.2</v>
      </c>
    </row>
    <row r="1011" spans="5:5" x14ac:dyDescent="0.25">
      <c r="E1011" s="17">
        <v>60.8</v>
      </c>
    </row>
    <row r="1012" spans="5:5" x14ac:dyDescent="0.25">
      <c r="E1012" s="17">
        <v>60.599999999999994</v>
      </c>
    </row>
    <row r="1013" spans="5:5" x14ac:dyDescent="0.25">
      <c r="E1013" s="17">
        <v>59.599999999999994</v>
      </c>
    </row>
    <row r="1014" spans="5:5" x14ac:dyDescent="0.25">
      <c r="E1014" s="17">
        <v>59.400000000000006</v>
      </c>
    </row>
    <row r="1015" spans="5:5" x14ac:dyDescent="0.25">
      <c r="E1015" s="17">
        <v>58.8</v>
      </c>
    </row>
    <row r="1016" spans="5:5" x14ac:dyDescent="0.25">
      <c r="E1016" s="17">
        <v>59.699999999999996</v>
      </c>
    </row>
    <row r="1017" spans="5:5" x14ac:dyDescent="0.25">
      <c r="E1017" s="17">
        <v>58.7</v>
      </c>
    </row>
    <row r="1018" spans="5:5" x14ac:dyDescent="0.25">
      <c r="E1018" s="17">
        <v>61.7</v>
      </c>
    </row>
    <row r="1019" spans="5:5" x14ac:dyDescent="0.25">
      <c r="E1019" s="17">
        <v>61.599999999999994</v>
      </c>
    </row>
    <row r="1020" spans="5:5" x14ac:dyDescent="0.25">
      <c r="E1020" s="17">
        <v>60.7</v>
      </c>
    </row>
    <row r="1021" spans="5:5" x14ac:dyDescent="0.25">
      <c r="E1021" s="17">
        <v>58.9</v>
      </c>
    </row>
    <row r="1022" spans="5:5" x14ac:dyDescent="0.25">
      <c r="E1022" s="17">
        <v>60.8</v>
      </c>
    </row>
    <row r="1023" spans="5:5" x14ac:dyDescent="0.25">
      <c r="E1023" s="17">
        <v>60.2</v>
      </c>
    </row>
    <row r="1024" spans="5:5" x14ac:dyDescent="0.25">
      <c r="E1024" s="17">
        <v>60.2</v>
      </c>
    </row>
    <row r="1025" spans="5:5" x14ac:dyDescent="0.25">
      <c r="E1025" s="17">
        <v>59.6</v>
      </c>
    </row>
    <row r="1026" spans="5:5" x14ac:dyDescent="0.25">
      <c r="E1026" s="17">
        <v>59.6</v>
      </c>
    </row>
    <row r="1027" spans="5:5" x14ac:dyDescent="0.25">
      <c r="E1027" s="17">
        <v>60.300000000000004</v>
      </c>
    </row>
    <row r="1028" spans="5:5" x14ac:dyDescent="0.25">
      <c r="E1028" s="17">
        <v>59.4</v>
      </c>
    </row>
    <row r="1029" spans="5:5" x14ac:dyDescent="0.25">
      <c r="E1029" s="17">
        <v>59.2</v>
      </c>
    </row>
    <row r="1030" spans="5:5" x14ac:dyDescent="0.25">
      <c r="E1030" s="17">
        <v>59.599999999999994</v>
      </c>
    </row>
    <row r="1031" spans="5:5" x14ac:dyDescent="0.25">
      <c r="E1031" s="17">
        <v>60</v>
      </c>
    </row>
    <row r="1032" spans="5:5" x14ac:dyDescent="0.25">
      <c r="E1032" s="17">
        <v>62.400000000000006</v>
      </c>
    </row>
    <row r="1033" spans="5:5" x14ac:dyDescent="0.25">
      <c r="E1033" s="17">
        <v>58.3</v>
      </c>
    </row>
    <row r="1034" spans="5:5" x14ac:dyDescent="0.25">
      <c r="E1034" s="17">
        <v>59.800000000000004</v>
      </c>
    </row>
    <row r="1035" spans="5:5" x14ac:dyDescent="0.25">
      <c r="E1035" s="17">
        <v>59.9</v>
      </c>
    </row>
    <row r="1036" spans="5:5" x14ac:dyDescent="0.25">
      <c r="E1036" s="17">
        <v>59.8</v>
      </c>
    </row>
    <row r="1037" spans="5:5" x14ac:dyDescent="0.25">
      <c r="E1037" s="17">
        <v>61.800000000000004</v>
      </c>
    </row>
    <row r="1038" spans="5:5" x14ac:dyDescent="0.25">
      <c r="E1038" s="17">
        <v>61.5</v>
      </c>
    </row>
    <row r="1039" spans="5:5" x14ac:dyDescent="0.25">
      <c r="E1039" s="17">
        <v>60.2</v>
      </c>
    </row>
    <row r="1040" spans="5:5" x14ac:dyDescent="0.25">
      <c r="E1040" s="17">
        <v>60.400000000000006</v>
      </c>
    </row>
    <row r="1041" spans="5:5" x14ac:dyDescent="0.25">
      <c r="E1041" s="17">
        <v>61.2</v>
      </c>
    </row>
    <row r="1042" spans="5:5" x14ac:dyDescent="0.25">
      <c r="E1042" s="17">
        <v>60.399999999999991</v>
      </c>
    </row>
    <row r="1043" spans="5:5" x14ac:dyDescent="0.25">
      <c r="E1043" s="17">
        <v>60.099999999999994</v>
      </c>
    </row>
    <row r="1044" spans="5:5" x14ac:dyDescent="0.25">
      <c r="E1044" s="17">
        <v>59.4</v>
      </c>
    </row>
    <row r="1045" spans="5:5" x14ac:dyDescent="0.25">
      <c r="E1045" s="17">
        <v>60.000000000000007</v>
      </c>
    </row>
    <row r="1046" spans="5:5" x14ac:dyDescent="0.25">
      <c r="E1046" s="17">
        <v>59.999999999999993</v>
      </c>
    </row>
    <row r="1047" spans="5:5" x14ac:dyDescent="0.25">
      <c r="E1047" s="17">
        <v>60.5</v>
      </c>
    </row>
    <row r="1048" spans="5:5" x14ac:dyDescent="0.25">
      <c r="E1048" s="17">
        <v>59</v>
      </c>
    </row>
    <row r="1049" spans="5:5" x14ac:dyDescent="0.25">
      <c r="E1049" s="17">
        <v>61.600000000000009</v>
      </c>
    </row>
    <row r="1050" spans="5:5" x14ac:dyDescent="0.25">
      <c r="E1050" s="17">
        <v>61.699999999999996</v>
      </c>
    </row>
  </sheetData>
  <mergeCells count="1">
    <mergeCell ref="I14:K1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mmandButton1">
          <controlPr defaultSize="0" autoLine="0" autoPict="0" r:id="rId4">
            <anchor moveWithCells="1">
              <from>
                <xdr:col>1</xdr:col>
                <xdr:colOff>47625</xdr:colOff>
                <xdr:row>32</xdr:row>
                <xdr:rowOff>28575</xdr:rowOff>
              </from>
              <to>
                <xdr:col>2</xdr:col>
                <xdr:colOff>1114425</xdr:colOff>
                <xdr:row>34</xdr:row>
                <xdr:rowOff>123825</xdr:rowOff>
              </to>
            </anchor>
          </controlPr>
        </control>
      </mc:Choice>
      <mc:Fallback>
        <control shapeId="3073" r:id="rId3" name="CommandButton1"/>
      </mc:Fallback>
    </mc:AlternateContent>
    <mc:AlternateContent xmlns:mc="http://schemas.openxmlformats.org/markup-compatibility/2006">
      <mc:Choice Requires="x14">
        <control shapeId="3074" r:id="rId5" name="CommandButton2">
          <controlPr defaultSize="0" autoLine="0" r:id="rId6">
            <anchor moveWithCells="1">
              <from>
                <xdr:col>1</xdr:col>
                <xdr:colOff>47625</xdr:colOff>
                <xdr:row>35</xdr:row>
                <xdr:rowOff>66675</xdr:rowOff>
              </from>
              <to>
                <xdr:col>2</xdr:col>
                <xdr:colOff>1114425</xdr:colOff>
                <xdr:row>37</xdr:row>
                <xdr:rowOff>133350</xdr:rowOff>
              </to>
            </anchor>
          </controlPr>
        </control>
      </mc:Choice>
      <mc:Fallback>
        <control shapeId="3074" r:id="rId5" name="CommandButton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FCE-A9CB-4BEA-9873-3177453BD17B}">
  <sheetPr codeName="Лист4"/>
  <dimension ref="A1:Q28"/>
  <sheetViews>
    <sheetView workbookViewId="0">
      <selection activeCell="T27" sqref="T27:U27"/>
    </sheetView>
  </sheetViews>
  <sheetFormatPr defaultRowHeight="15" x14ac:dyDescent="0.25"/>
  <sheetData>
    <row r="1" spans="1:17" x14ac:dyDescent="0.25">
      <c r="A1" s="154" t="s">
        <v>102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7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7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</row>
    <row r="5" spans="1:17" x14ac:dyDescent="0.2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 x14ac:dyDescent="0.25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</row>
    <row r="7" spans="1:17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 x14ac:dyDescent="0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 x14ac:dyDescent="0.25">
      <c r="A9" s="154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</row>
    <row r="10" spans="1:17" x14ac:dyDescent="0.25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 x14ac:dyDescent="0.25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</row>
    <row r="13" spans="1:17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</row>
    <row r="14" spans="1:17" x14ac:dyDescent="0.25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</row>
    <row r="15" spans="1:17" x14ac:dyDescent="0.25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</row>
    <row r="16" spans="1:17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</row>
    <row r="17" spans="1:17" x14ac:dyDescent="0.25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</row>
    <row r="18" spans="1:17" x14ac:dyDescent="0.25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</row>
    <row r="19" spans="1:17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</row>
    <row r="22" spans="1:17" x14ac:dyDescent="0.25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1:17" x14ac:dyDescent="0.25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1:17" x14ac:dyDescent="0.25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</row>
    <row r="25" spans="1:17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1:17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1:17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1:17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</row>
  </sheetData>
  <mergeCells count="1">
    <mergeCell ref="A1:Q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5746-2295-4FC0-8639-91ED8C4FCBA2}">
  <sheetPr codeName="Лист5"/>
  <dimension ref="A1:Y267"/>
  <sheetViews>
    <sheetView topLeftCell="G1" workbookViewId="0">
      <selection activeCell="O19" sqref="O1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2.85546875" bestFit="1" customWidth="1"/>
    <col min="4" max="4" width="9.42578125" bestFit="1" customWidth="1"/>
    <col min="5" max="5" width="12.85546875" bestFit="1" customWidth="1"/>
    <col min="6" max="6" width="14.140625" bestFit="1" customWidth="1"/>
    <col min="7" max="7" width="10.5703125" bestFit="1" customWidth="1"/>
    <col min="8" max="8" width="13.7109375" bestFit="1" customWidth="1"/>
    <col min="9" max="9" width="14.85546875" bestFit="1" customWidth="1"/>
    <col min="10" max="10" width="12.7109375" bestFit="1" customWidth="1"/>
    <col min="16" max="16" width="13.42578125" bestFit="1" customWidth="1"/>
    <col min="17" max="17" width="14.140625" bestFit="1" customWidth="1"/>
    <col min="18" max="18" width="12" bestFit="1" customWidth="1"/>
    <col min="20" max="20" width="27.28515625" bestFit="1" customWidth="1"/>
    <col min="21" max="21" width="13.7109375" bestFit="1" customWidth="1"/>
    <col min="22" max="22" width="27.28515625" bestFit="1" customWidth="1"/>
    <col min="23" max="23" width="12" bestFit="1" customWidth="1"/>
    <col min="24" max="24" width="27.28515625" bestFit="1" customWidth="1"/>
    <col min="25" max="25" width="12.7109375" bestFit="1" customWidth="1"/>
  </cols>
  <sheetData>
    <row r="1" spans="1:25" ht="15.75" thickBot="1" x14ac:dyDescent="0.3">
      <c r="A1" s="124" t="s">
        <v>56</v>
      </c>
      <c r="B1" s="109" t="s">
        <v>57</v>
      </c>
      <c r="C1" s="110" t="s">
        <v>58</v>
      </c>
      <c r="D1" s="125" t="s">
        <v>59</v>
      </c>
      <c r="E1" s="109" t="s">
        <v>60</v>
      </c>
      <c r="F1" s="110" t="s">
        <v>61</v>
      </c>
      <c r="G1" s="125" t="s">
        <v>62</v>
      </c>
      <c r="H1" s="109" t="s">
        <v>63</v>
      </c>
      <c r="I1" s="110" t="s">
        <v>64</v>
      </c>
      <c r="J1" s="125" t="s">
        <v>65</v>
      </c>
      <c r="K1" s="155" t="s">
        <v>66</v>
      </c>
      <c r="L1" s="156"/>
      <c r="M1" s="157"/>
      <c r="P1" s="109" t="s">
        <v>67</v>
      </c>
      <c r="Q1" s="110" t="s">
        <v>68</v>
      </c>
      <c r="R1" s="125" t="s">
        <v>69</v>
      </c>
      <c r="T1" s="126" t="s">
        <v>67</v>
      </c>
      <c r="U1" s="127"/>
      <c r="V1" s="127" t="s">
        <v>68</v>
      </c>
      <c r="W1" s="127"/>
      <c r="X1" s="127" t="s">
        <v>69</v>
      </c>
      <c r="Y1" s="128"/>
    </row>
    <row r="2" spans="1:25" ht="15.75" thickBot="1" x14ac:dyDescent="0.3">
      <c r="A2" s="111">
        <v>42009</v>
      </c>
      <c r="B2" s="112">
        <v>63.1</v>
      </c>
      <c r="C2" s="113">
        <v>43</v>
      </c>
      <c r="D2" s="114">
        <v>1.18</v>
      </c>
      <c r="E2" s="112">
        <v>428659520</v>
      </c>
      <c r="F2" s="113">
        <v>900</v>
      </c>
      <c r="G2" s="114">
        <v>421000</v>
      </c>
      <c r="H2" s="112"/>
      <c r="I2" s="113"/>
      <c r="J2" s="114"/>
      <c r="K2" s="123">
        <f>AVERAGE(H3:H267)</f>
        <v>6.0760052581487374E-3</v>
      </c>
      <c r="L2" s="123">
        <f>AVERAGE(I3:I267)</f>
        <v>2.7428971248029802E-3</v>
      </c>
      <c r="M2" s="123">
        <f>AVERAGE(J3:J267)</f>
        <v>7.1381370838326794E-4</v>
      </c>
      <c r="N2" s="112" t="s">
        <v>70</v>
      </c>
      <c r="O2" s="114">
        <f>MAX(B2:B267)</f>
        <v>277.49</v>
      </c>
      <c r="P2" s="112">
        <f>(B2-$O$3)/($O$2-$O$3)</f>
        <v>9.7002171000970076E-3</v>
      </c>
      <c r="Q2" s="113">
        <f t="shared" ref="Q2:Q65" si="0">(C2-$O$5)/($O$4-$O$5)</f>
        <v>4.4444444444445078E-3</v>
      </c>
      <c r="R2" s="114">
        <f t="shared" ref="R2:R65" si="1">(D2-$O$7)/($O$6-$O$7)</f>
        <v>0.86594504579517062</v>
      </c>
      <c r="T2" s="129"/>
      <c r="Y2" s="130"/>
    </row>
    <row r="3" spans="1:25" x14ac:dyDescent="0.25">
      <c r="A3" s="115">
        <v>42016</v>
      </c>
      <c r="B3" s="116">
        <v>61.99</v>
      </c>
      <c r="C3" s="117">
        <v>44.5</v>
      </c>
      <c r="D3" s="118">
        <v>1.115</v>
      </c>
      <c r="E3" s="116">
        <v>747280210</v>
      </c>
      <c r="F3" s="117">
        <v>2920</v>
      </c>
      <c r="G3" s="118">
        <v>662000</v>
      </c>
      <c r="H3" s="116">
        <f t="shared" ref="H3:H66" si="2">(B3-B2)/B2</f>
        <v>-1.7591125198098249E-2</v>
      </c>
      <c r="I3" s="117">
        <f t="shared" ref="I3:I66" si="3">(C3-C2)/C2</f>
        <v>3.4883720930232558E-2</v>
      </c>
      <c r="J3" s="118">
        <f t="shared" ref="J3:J66" si="4">(D3-D2)/D2</f>
        <v>-5.5084745762711822E-2</v>
      </c>
      <c r="N3" s="116" t="s">
        <v>71</v>
      </c>
      <c r="O3" s="118">
        <f>MIN(B2:B267)</f>
        <v>61</v>
      </c>
      <c r="P3" s="116">
        <f t="shared" ref="P3:P65" si="5">(B3-$O$3)/($O$2-$O$3)</f>
        <v>4.5729594900457389E-3</v>
      </c>
      <c r="Q3" s="117">
        <f t="shared" si="0"/>
        <v>3.7777777777777841E-2</v>
      </c>
      <c r="R3" s="118">
        <f t="shared" si="1"/>
        <v>0.75770191507077433</v>
      </c>
      <c r="T3" s="129" t="s">
        <v>76</v>
      </c>
      <c r="U3">
        <v>0.49461591064825444</v>
      </c>
      <c r="V3" t="s">
        <v>76</v>
      </c>
      <c r="W3">
        <v>0.26412698412698443</v>
      </c>
      <c r="X3" t="s">
        <v>76</v>
      </c>
      <c r="Y3" s="130">
        <v>0.33009459535600022</v>
      </c>
    </row>
    <row r="4" spans="1:25" x14ac:dyDescent="0.25">
      <c r="A4" s="115">
        <v>42023</v>
      </c>
      <c r="B4" s="116">
        <v>64.45</v>
      </c>
      <c r="C4" s="117">
        <v>44.8</v>
      </c>
      <c r="D4" s="118">
        <v>1.1000000000000001</v>
      </c>
      <c r="E4" s="116">
        <v>688612920</v>
      </c>
      <c r="F4" s="117">
        <v>6170</v>
      </c>
      <c r="G4" s="118">
        <v>821000</v>
      </c>
      <c r="H4" s="116">
        <f t="shared" si="2"/>
        <v>3.9683819970963069E-2</v>
      </c>
      <c r="I4" s="117">
        <f t="shared" si="3"/>
        <v>6.7415730337078011E-3</v>
      </c>
      <c r="J4" s="118">
        <f t="shared" si="4"/>
        <v>-1.345291479820619E-2</v>
      </c>
      <c r="N4" s="116" t="s">
        <v>72</v>
      </c>
      <c r="O4" s="118">
        <f>MAX(C2:C267)</f>
        <v>87.8</v>
      </c>
      <c r="P4" s="116">
        <f t="shared" si="5"/>
        <v>1.5936070950159375E-2</v>
      </c>
      <c r="Q4" s="117">
        <f t="shared" si="0"/>
        <v>4.4444444444444446E-2</v>
      </c>
      <c r="R4" s="118">
        <f t="shared" si="1"/>
        <v>0.73272273105745234</v>
      </c>
      <c r="T4" s="129" t="s">
        <v>77</v>
      </c>
      <c r="U4">
        <v>1.7076043316582627E-2</v>
      </c>
      <c r="V4" t="s">
        <v>77</v>
      </c>
      <c r="W4">
        <v>1.0464388569432753E-2</v>
      </c>
      <c r="X4" t="s">
        <v>77</v>
      </c>
      <c r="Y4" s="130">
        <v>1.3867855460217005E-2</v>
      </c>
    </row>
    <row r="5" spans="1:25" x14ac:dyDescent="0.25">
      <c r="A5" s="115">
        <v>42030</v>
      </c>
      <c r="B5" s="116">
        <v>61.5</v>
      </c>
      <c r="C5" s="117">
        <v>48.5</v>
      </c>
      <c r="D5" s="118">
        <v>1.08</v>
      </c>
      <c r="E5" s="116">
        <v>827430120</v>
      </c>
      <c r="F5" s="117">
        <v>1530</v>
      </c>
      <c r="G5" s="118">
        <v>800000</v>
      </c>
      <c r="H5" s="116">
        <f t="shared" si="2"/>
        <v>-4.5771916214119517E-2</v>
      </c>
      <c r="I5" s="117">
        <f t="shared" si="3"/>
        <v>8.2589285714285782E-2</v>
      </c>
      <c r="J5" s="118">
        <f t="shared" si="4"/>
        <v>-1.8181818181818195E-2</v>
      </c>
      <c r="N5" s="116" t="s">
        <v>73</v>
      </c>
      <c r="O5" s="118">
        <f>MIN(C2:C267)</f>
        <v>42.8</v>
      </c>
      <c r="P5" s="116">
        <f t="shared" si="5"/>
        <v>2.3095755000230958E-3</v>
      </c>
      <c r="Q5" s="117">
        <f t="shared" si="0"/>
        <v>0.12666666666666673</v>
      </c>
      <c r="R5" s="118">
        <f t="shared" si="1"/>
        <v>0.6994171523730226</v>
      </c>
      <c r="T5" s="129" t="s">
        <v>78</v>
      </c>
      <c r="U5">
        <v>0.51572820915515727</v>
      </c>
      <c r="V5" t="s">
        <v>78</v>
      </c>
      <c r="W5">
        <v>0.29333333333333339</v>
      </c>
      <c r="X5" t="s">
        <v>78</v>
      </c>
      <c r="Y5" s="130">
        <v>0.31057452123230633</v>
      </c>
    </row>
    <row r="6" spans="1:25" x14ac:dyDescent="0.25">
      <c r="A6" s="115">
        <v>42037</v>
      </c>
      <c r="B6" s="116">
        <v>64.31</v>
      </c>
      <c r="C6" s="117">
        <v>48.2</v>
      </c>
      <c r="D6" s="118">
        <v>1.0549999999999999</v>
      </c>
      <c r="E6" s="116">
        <v>773959990</v>
      </c>
      <c r="F6" s="117">
        <v>990</v>
      </c>
      <c r="G6" s="118">
        <v>877000</v>
      </c>
      <c r="H6" s="116">
        <f t="shared" si="2"/>
        <v>4.5691056910569142E-2</v>
      </c>
      <c r="I6" s="117">
        <f t="shared" si="3"/>
        <v>-6.1855670103092199E-3</v>
      </c>
      <c r="J6" s="118">
        <f t="shared" si="4"/>
        <v>-2.3148148148148268E-2</v>
      </c>
      <c r="N6" s="116" t="s">
        <v>74</v>
      </c>
      <c r="O6" s="118">
        <f>MAX(D2:D267)</f>
        <v>1.2605</v>
      </c>
      <c r="P6" s="116">
        <f t="shared" si="5"/>
        <v>1.5289389810152904E-2</v>
      </c>
      <c r="Q6" s="117">
        <f t="shared" si="0"/>
        <v>0.12000000000000012</v>
      </c>
      <c r="R6" s="118">
        <f t="shared" si="1"/>
        <v>0.65778517901748534</v>
      </c>
      <c r="T6" s="129" t="s">
        <v>79</v>
      </c>
      <c r="U6">
        <v>4.4343849600443408E-2</v>
      </c>
      <c r="V6" t="s">
        <v>79</v>
      </c>
      <c r="W6">
        <v>0.29333333333333339</v>
      </c>
      <c r="X6" t="s">
        <v>79</v>
      </c>
      <c r="Y6" s="130">
        <v>0.38301415487094093</v>
      </c>
    </row>
    <row r="7" spans="1:25" ht="15.75" thickBot="1" x14ac:dyDescent="0.3">
      <c r="A7" s="115">
        <v>42044</v>
      </c>
      <c r="B7" s="116">
        <v>70.599999999999994</v>
      </c>
      <c r="C7" s="117">
        <v>49</v>
      </c>
      <c r="D7" s="118">
        <v>1.17</v>
      </c>
      <c r="E7" s="116">
        <v>1266876440</v>
      </c>
      <c r="F7" s="117">
        <v>2900</v>
      </c>
      <c r="G7" s="118">
        <v>2492000</v>
      </c>
      <c r="H7" s="116">
        <f t="shared" si="2"/>
        <v>9.7807494946353477E-2</v>
      </c>
      <c r="I7" s="117">
        <f t="shared" si="3"/>
        <v>1.6597510373443924E-2</v>
      </c>
      <c r="J7" s="118">
        <f t="shared" si="4"/>
        <v>0.10900473933649289</v>
      </c>
      <c r="N7" s="120" t="s">
        <v>75</v>
      </c>
      <c r="O7" s="122">
        <f>MIN(D2:D267)</f>
        <v>0.66</v>
      </c>
      <c r="P7" s="116">
        <f t="shared" si="5"/>
        <v>4.4343849600443408E-2</v>
      </c>
      <c r="Q7" s="117">
        <f t="shared" si="0"/>
        <v>0.13777777777777783</v>
      </c>
      <c r="R7" s="118">
        <f t="shared" si="1"/>
        <v>0.84929225645295581</v>
      </c>
      <c r="T7" s="129" t="s">
        <v>80</v>
      </c>
      <c r="U7">
        <v>0.2785018382758872</v>
      </c>
      <c r="V7" t="s">
        <v>80</v>
      </c>
      <c r="W7">
        <v>0.17066901266232223</v>
      </c>
      <c r="X7" t="s">
        <v>80</v>
      </c>
      <c r="Y7" s="130">
        <v>0.22617787780288146</v>
      </c>
    </row>
    <row r="8" spans="1:25" x14ac:dyDescent="0.25">
      <c r="A8" s="115">
        <v>42051</v>
      </c>
      <c r="B8" s="116">
        <v>74.75</v>
      </c>
      <c r="C8" s="117">
        <v>49.8</v>
      </c>
      <c r="D8" s="118">
        <v>1.0900000000000001</v>
      </c>
      <c r="E8" s="116">
        <v>1029036080</v>
      </c>
      <c r="F8" s="117">
        <v>510</v>
      </c>
      <c r="G8" s="118">
        <v>2263000</v>
      </c>
      <c r="H8" s="116">
        <f t="shared" si="2"/>
        <v>5.8781869688385356E-2</v>
      </c>
      <c r="I8" s="117">
        <f t="shared" si="3"/>
        <v>1.632653061224484E-2</v>
      </c>
      <c r="J8" s="118">
        <f t="shared" si="4"/>
        <v>-6.8376068376068258E-2</v>
      </c>
      <c r="P8" s="116">
        <f t="shared" si="5"/>
        <v>6.3513326250635133E-2</v>
      </c>
      <c r="Q8" s="117">
        <f t="shared" si="0"/>
        <v>0.15555555555555556</v>
      </c>
      <c r="R8" s="118">
        <f t="shared" si="1"/>
        <v>0.71606994171523752</v>
      </c>
      <c r="T8" s="129" t="s">
        <v>81</v>
      </c>
      <c r="U8">
        <v>7.7563273923048418E-2</v>
      </c>
      <c r="V8" t="s">
        <v>81</v>
      </c>
      <c r="W8">
        <v>2.9127911883131904E-2</v>
      </c>
      <c r="X8" t="s">
        <v>81</v>
      </c>
      <c r="Y8" s="130">
        <v>5.1156432407415173E-2</v>
      </c>
    </row>
    <row r="9" spans="1:25" x14ac:dyDescent="0.25">
      <c r="A9" s="115">
        <v>42058</v>
      </c>
      <c r="B9" s="116">
        <v>75.91</v>
      </c>
      <c r="C9" s="117">
        <v>48.9</v>
      </c>
      <c r="D9" s="118">
        <v>1.1299999999999999</v>
      </c>
      <c r="E9" s="116">
        <v>513917360</v>
      </c>
      <c r="F9" s="117">
        <v>1360</v>
      </c>
      <c r="G9" s="118">
        <v>2935000</v>
      </c>
      <c r="H9" s="116">
        <f t="shared" si="2"/>
        <v>1.5518394648829386E-2</v>
      </c>
      <c r="I9" s="117">
        <f t="shared" si="3"/>
        <v>-1.8072289156626477E-2</v>
      </c>
      <c r="J9" s="118">
        <f t="shared" si="4"/>
        <v>3.6697247706421847E-2</v>
      </c>
      <c r="P9" s="116">
        <f t="shared" si="5"/>
        <v>6.88715414106887E-2</v>
      </c>
      <c r="Q9" s="117">
        <f t="shared" si="0"/>
        <v>0.1355555555555556</v>
      </c>
      <c r="R9" s="118">
        <f t="shared" si="1"/>
        <v>0.78268109908409644</v>
      </c>
      <c r="T9" s="129" t="s">
        <v>82</v>
      </c>
      <c r="U9">
        <v>-1.1234433893794931</v>
      </c>
      <c r="V9" t="s">
        <v>82</v>
      </c>
      <c r="W9">
        <v>1.5395771292849667</v>
      </c>
      <c r="X9" t="s">
        <v>82</v>
      </c>
      <c r="Y9" s="130">
        <v>-7.8185411696472862E-2</v>
      </c>
    </row>
    <row r="10" spans="1:25" x14ac:dyDescent="0.25">
      <c r="A10" s="115">
        <v>42065</v>
      </c>
      <c r="B10" s="116">
        <v>73.25</v>
      </c>
      <c r="C10" s="117">
        <v>47.3</v>
      </c>
      <c r="D10" s="118">
        <v>1.0900000000000001</v>
      </c>
      <c r="E10" s="116">
        <v>639107710</v>
      </c>
      <c r="F10" s="117">
        <v>3850</v>
      </c>
      <c r="G10" s="118">
        <v>1111000</v>
      </c>
      <c r="H10" s="116">
        <f t="shared" si="2"/>
        <v>-3.5041496509023801E-2</v>
      </c>
      <c r="I10" s="117">
        <f t="shared" si="3"/>
        <v>-3.2719836400818027E-2</v>
      </c>
      <c r="J10" s="118">
        <f t="shared" si="4"/>
        <v>-3.5398230088495415E-2</v>
      </c>
      <c r="P10" s="116">
        <f t="shared" si="5"/>
        <v>5.6584599750565845E-2</v>
      </c>
      <c r="Q10" s="117">
        <f t="shared" si="0"/>
        <v>0.1</v>
      </c>
      <c r="R10" s="118">
        <f t="shared" si="1"/>
        <v>0.71606994171523752</v>
      </c>
      <c r="T10" s="129" t="s">
        <v>83</v>
      </c>
      <c r="U10">
        <v>-0.26160063609950673</v>
      </c>
      <c r="V10" t="s">
        <v>83</v>
      </c>
      <c r="W10">
        <v>0.8834869973582602</v>
      </c>
      <c r="X10" t="s">
        <v>83</v>
      </c>
      <c r="Y10" s="130">
        <v>0.66949590008845128</v>
      </c>
    </row>
    <row r="11" spans="1:25" x14ac:dyDescent="0.25">
      <c r="A11" s="115">
        <v>42072</v>
      </c>
      <c r="B11" s="116">
        <v>67.87</v>
      </c>
      <c r="C11" s="117">
        <v>46.1</v>
      </c>
      <c r="D11" s="118">
        <v>1.1100000000000001</v>
      </c>
      <c r="E11" s="116">
        <v>533904030</v>
      </c>
      <c r="F11" s="117">
        <v>1560</v>
      </c>
      <c r="G11" s="118">
        <v>436000</v>
      </c>
      <c r="H11" s="116">
        <f t="shared" si="2"/>
        <v>-7.3447098976109154E-2</v>
      </c>
      <c r="I11" s="117">
        <f t="shared" si="3"/>
        <v>-2.5369978858350864E-2</v>
      </c>
      <c r="J11" s="118">
        <f t="shared" si="4"/>
        <v>1.8348623853211024E-2</v>
      </c>
      <c r="P11" s="116">
        <f t="shared" si="5"/>
        <v>3.1733567370317357E-2</v>
      </c>
      <c r="Q11" s="117">
        <f t="shared" si="0"/>
        <v>7.3333333333333431E-2</v>
      </c>
      <c r="R11" s="118">
        <f t="shared" si="1"/>
        <v>0.74937552039966715</v>
      </c>
      <c r="T11" s="129" t="s">
        <v>84</v>
      </c>
      <c r="U11">
        <v>1</v>
      </c>
      <c r="V11" t="s">
        <v>84</v>
      </c>
      <c r="W11">
        <v>1</v>
      </c>
      <c r="X11" t="s">
        <v>84</v>
      </c>
      <c r="Y11" s="130">
        <v>1</v>
      </c>
    </row>
    <row r="12" spans="1:25" x14ac:dyDescent="0.25">
      <c r="A12" s="115">
        <v>42079</v>
      </c>
      <c r="B12" s="116">
        <v>67</v>
      </c>
      <c r="C12" s="117">
        <v>49.5</v>
      </c>
      <c r="D12" s="118">
        <v>1.0549999999999999</v>
      </c>
      <c r="E12" s="116">
        <v>720183800</v>
      </c>
      <c r="F12" s="117">
        <v>3550</v>
      </c>
      <c r="G12" s="118">
        <v>717000</v>
      </c>
      <c r="H12" s="116">
        <f t="shared" si="2"/>
        <v>-1.2818623839693597E-2</v>
      </c>
      <c r="I12" s="117">
        <f t="shared" si="3"/>
        <v>7.3752711496746171E-2</v>
      </c>
      <c r="J12" s="118">
        <f t="shared" si="4"/>
        <v>-4.9549549549549689E-2</v>
      </c>
      <c r="P12" s="116">
        <f t="shared" si="5"/>
        <v>2.7714906000277147E-2</v>
      </c>
      <c r="Q12" s="117">
        <f t="shared" si="0"/>
        <v>0.14888888888888896</v>
      </c>
      <c r="R12" s="118">
        <f t="shared" si="1"/>
        <v>0.65778517901748534</v>
      </c>
      <c r="T12" s="129" t="s">
        <v>85</v>
      </c>
      <c r="U12">
        <v>0</v>
      </c>
      <c r="V12" t="s">
        <v>85</v>
      </c>
      <c r="W12">
        <v>0</v>
      </c>
      <c r="X12" t="s">
        <v>85</v>
      </c>
      <c r="Y12" s="130">
        <v>0</v>
      </c>
    </row>
    <row r="13" spans="1:25" x14ac:dyDescent="0.25">
      <c r="A13" s="115">
        <v>42086</v>
      </c>
      <c r="B13" s="116">
        <v>61</v>
      </c>
      <c r="C13" s="117">
        <v>49.4</v>
      </c>
      <c r="D13" s="118">
        <v>1.02</v>
      </c>
      <c r="E13" s="116">
        <v>657172230</v>
      </c>
      <c r="F13" s="117">
        <v>490</v>
      </c>
      <c r="G13" s="118">
        <v>2724000</v>
      </c>
      <c r="H13" s="116">
        <f t="shared" si="2"/>
        <v>-8.9552238805970144E-2</v>
      </c>
      <c r="I13" s="117">
        <f t="shared" si="3"/>
        <v>-2.0202020202020488E-3</v>
      </c>
      <c r="J13" s="118">
        <f t="shared" si="4"/>
        <v>-3.3175355450236893E-2</v>
      </c>
      <c r="P13" s="116">
        <f t="shared" si="5"/>
        <v>0</v>
      </c>
      <c r="Q13" s="117">
        <f t="shared" si="0"/>
        <v>0.1466666666666667</v>
      </c>
      <c r="R13" s="118">
        <f t="shared" si="1"/>
        <v>0.59950041631973361</v>
      </c>
      <c r="T13" s="129" t="s">
        <v>86</v>
      </c>
      <c r="U13">
        <v>1</v>
      </c>
      <c r="V13" t="s">
        <v>86</v>
      </c>
      <c r="W13">
        <v>1</v>
      </c>
      <c r="X13" t="s">
        <v>86</v>
      </c>
      <c r="Y13" s="130">
        <v>1</v>
      </c>
    </row>
    <row r="14" spans="1:25" x14ac:dyDescent="0.25">
      <c r="A14" s="115">
        <v>42093</v>
      </c>
      <c r="B14" s="116">
        <v>65.5</v>
      </c>
      <c r="C14" s="117">
        <v>49.1</v>
      </c>
      <c r="D14" s="118">
        <v>1</v>
      </c>
      <c r="E14" s="116">
        <v>620491230</v>
      </c>
      <c r="F14" s="117">
        <v>1930</v>
      </c>
      <c r="G14" s="118">
        <v>3061000</v>
      </c>
      <c r="H14" s="116">
        <f t="shared" si="2"/>
        <v>7.3770491803278687E-2</v>
      </c>
      <c r="I14" s="117">
        <f t="shared" si="3"/>
        <v>-6.0728744939270683E-3</v>
      </c>
      <c r="J14" s="118">
        <f t="shared" si="4"/>
        <v>-1.9607843137254919E-2</v>
      </c>
      <c r="P14" s="116">
        <f t="shared" si="5"/>
        <v>2.078617950020786E-2</v>
      </c>
      <c r="Q14" s="117">
        <f t="shared" si="0"/>
        <v>0.1400000000000001</v>
      </c>
      <c r="R14" s="118">
        <f t="shared" si="1"/>
        <v>0.56619483763530398</v>
      </c>
      <c r="T14" s="129" t="s">
        <v>87</v>
      </c>
      <c r="U14">
        <v>131.56783223243568</v>
      </c>
      <c r="V14" t="s">
        <v>87</v>
      </c>
      <c r="W14">
        <v>70.257777777777861</v>
      </c>
      <c r="X14" t="s">
        <v>87</v>
      </c>
      <c r="Y14" s="130">
        <v>87.805162364696059</v>
      </c>
    </row>
    <row r="15" spans="1:25" x14ac:dyDescent="0.25">
      <c r="A15" s="115">
        <v>42100</v>
      </c>
      <c r="B15" s="116">
        <v>71.5</v>
      </c>
      <c r="C15" s="117">
        <v>47.5</v>
      </c>
      <c r="D15" s="118">
        <v>0.995</v>
      </c>
      <c r="E15" s="116">
        <v>818109810</v>
      </c>
      <c r="F15" s="117">
        <v>1590</v>
      </c>
      <c r="G15" s="118">
        <v>2619000</v>
      </c>
      <c r="H15" s="116">
        <f t="shared" si="2"/>
        <v>9.1603053435114504E-2</v>
      </c>
      <c r="I15" s="117">
        <f t="shared" si="3"/>
        <v>-3.2586558044806542E-2</v>
      </c>
      <c r="J15" s="118">
        <f t="shared" si="4"/>
        <v>-5.0000000000000044E-3</v>
      </c>
      <c r="P15" s="116">
        <f t="shared" si="5"/>
        <v>4.8501085500485007E-2</v>
      </c>
      <c r="Q15" s="117">
        <f t="shared" si="0"/>
        <v>0.10444444444444451</v>
      </c>
      <c r="R15" s="118">
        <f t="shared" si="1"/>
        <v>0.55786844296419646</v>
      </c>
      <c r="T15" s="129" t="s">
        <v>88</v>
      </c>
      <c r="U15">
        <v>266</v>
      </c>
      <c r="V15" t="s">
        <v>88</v>
      </c>
      <c r="W15">
        <v>266</v>
      </c>
      <c r="X15" t="s">
        <v>88</v>
      </c>
      <c r="Y15" s="130">
        <v>266</v>
      </c>
    </row>
    <row r="16" spans="1:25" ht="15.75" thickBot="1" x14ac:dyDescent="0.3">
      <c r="A16" s="115">
        <v>42107</v>
      </c>
      <c r="B16" s="116">
        <v>72.5</v>
      </c>
      <c r="C16" s="117">
        <v>45.5</v>
      </c>
      <c r="D16" s="118">
        <v>0.99</v>
      </c>
      <c r="E16" s="116">
        <v>788538080</v>
      </c>
      <c r="F16" s="117">
        <v>2530</v>
      </c>
      <c r="G16" s="118">
        <v>1612000</v>
      </c>
      <c r="H16" s="116">
        <f t="shared" si="2"/>
        <v>1.3986013986013986E-2</v>
      </c>
      <c r="I16" s="117">
        <f t="shared" si="3"/>
        <v>-4.2105263157894736E-2</v>
      </c>
      <c r="J16" s="118">
        <f t="shared" si="4"/>
        <v>-5.0251256281407079E-3</v>
      </c>
      <c r="P16" s="116">
        <f t="shared" si="5"/>
        <v>5.3120236500531201E-2</v>
      </c>
      <c r="Q16" s="117">
        <f t="shared" si="0"/>
        <v>6.000000000000006E-2</v>
      </c>
      <c r="R16" s="118">
        <f t="shared" si="1"/>
        <v>0.54954204829308906</v>
      </c>
      <c r="T16" s="131" t="s">
        <v>89</v>
      </c>
      <c r="U16" s="132">
        <v>3.3621982748438931E-2</v>
      </c>
      <c r="V16" s="132" t="s">
        <v>89</v>
      </c>
      <c r="W16" s="132">
        <v>2.0603923604056586E-2</v>
      </c>
      <c r="X16" s="132" t="s">
        <v>89</v>
      </c>
      <c r="Y16" s="133">
        <v>2.7305201116963013E-2</v>
      </c>
    </row>
    <row r="17" spans="1:23" x14ac:dyDescent="0.25">
      <c r="A17" s="115">
        <v>42114</v>
      </c>
      <c r="B17" s="116">
        <v>75.75</v>
      </c>
      <c r="C17" s="117">
        <v>48</v>
      </c>
      <c r="D17" s="118">
        <v>0.96</v>
      </c>
      <c r="E17" s="116">
        <v>807459300</v>
      </c>
      <c r="F17" s="117">
        <v>1090</v>
      </c>
      <c r="G17" s="118">
        <v>2189000</v>
      </c>
      <c r="H17" s="116">
        <f t="shared" si="2"/>
        <v>4.4827586206896551E-2</v>
      </c>
      <c r="I17" s="117">
        <f t="shared" si="3"/>
        <v>5.4945054945054944E-2</v>
      </c>
      <c r="J17" s="118">
        <f t="shared" si="4"/>
        <v>-3.0303030303030332E-2</v>
      </c>
      <c r="P17" s="116">
        <f t="shared" si="5"/>
        <v>6.813247725068132E-2</v>
      </c>
      <c r="Q17" s="117">
        <f t="shared" si="0"/>
        <v>0.11555555555555562</v>
      </c>
      <c r="R17" s="118">
        <f t="shared" si="1"/>
        <v>0.49958368026644456</v>
      </c>
    </row>
    <row r="18" spans="1:23" ht="15.75" thickBot="1" x14ac:dyDescent="0.3">
      <c r="A18" s="115">
        <v>42121</v>
      </c>
      <c r="B18" s="116">
        <v>76.900000000000006</v>
      </c>
      <c r="C18" s="117">
        <v>47</v>
      </c>
      <c r="D18" s="118">
        <v>0.92</v>
      </c>
      <c r="E18" s="116">
        <v>417720970</v>
      </c>
      <c r="F18" s="117">
        <v>140</v>
      </c>
      <c r="G18" s="118">
        <v>5413000</v>
      </c>
      <c r="H18" s="116">
        <f t="shared" si="2"/>
        <v>1.5181518151815256E-2</v>
      </c>
      <c r="I18" s="117">
        <f t="shared" si="3"/>
        <v>-2.0833333333333332E-2</v>
      </c>
      <c r="J18" s="118">
        <f t="shared" si="4"/>
        <v>-4.1666666666666588E-2</v>
      </c>
      <c r="P18" s="116">
        <f t="shared" si="5"/>
        <v>7.3444500900734469E-2</v>
      </c>
      <c r="Q18" s="117">
        <f t="shared" si="0"/>
        <v>9.3333333333333393E-2</v>
      </c>
      <c r="R18" s="118">
        <f t="shared" si="1"/>
        <v>0.43297252289758542</v>
      </c>
    </row>
    <row r="19" spans="1:23" x14ac:dyDescent="0.25">
      <c r="A19" s="115">
        <v>42128</v>
      </c>
      <c r="B19" s="116">
        <v>75.5</v>
      </c>
      <c r="C19" s="117">
        <v>45.7</v>
      </c>
      <c r="D19" s="118">
        <v>0.91500000000000004</v>
      </c>
      <c r="E19" s="116">
        <v>468274660</v>
      </c>
      <c r="F19" s="117">
        <v>1240</v>
      </c>
      <c r="G19" s="118">
        <v>2557000</v>
      </c>
      <c r="H19" s="116">
        <f t="shared" si="2"/>
        <v>-1.820546163849162E-2</v>
      </c>
      <c r="I19" s="117">
        <f t="shared" si="3"/>
        <v>-2.7659574468085046E-2</v>
      </c>
      <c r="J19" s="118">
        <f t="shared" si="4"/>
        <v>-5.4347826086956564E-3</v>
      </c>
      <c r="P19" s="116">
        <f t="shared" si="5"/>
        <v>6.6977689500669776E-2</v>
      </c>
      <c r="Q19" s="117">
        <f t="shared" si="0"/>
        <v>6.4444444444444568E-2</v>
      </c>
      <c r="R19" s="118">
        <f t="shared" si="1"/>
        <v>0.42464612822647801</v>
      </c>
      <c r="T19" s="134"/>
      <c r="U19" s="135" t="s">
        <v>90</v>
      </c>
      <c r="V19" s="135" t="s">
        <v>91</v>
      </c>
      <c r="W19" s="136" t="s">
        <v>92</v>
      </c>
    </row>
    <row r="20" spans="1:23" x14ac:dyDescent="0.25">
      <c r="A20" s="115">
        <v>42135</v>
      </c>
      <c r="B20" s="116">
        <v>75.05</v>
      </c>
      <c r="C20" s="117">
        <v>46.6</v>
      </c>
      <c r="D20" s="118">
        <v>0.9</v>
      </c>
      <c r="E20" s="116">
        <v>364333490</v>
      </c>
      <c r="F20" s="117">
        <v>3250</v>
      </c>
      <c r="G20" s="118">
        <v>3038000</v>
      </c>
      <c r="H20" s="116">
        <f t="shared" si="2"/>
        <v>-5.9602649006622894E-3</v>
      </c>
      <c r="I20" s="117">
        <f t="shared" si="3"/>
        <v>1.9693654266958391E-2</v>
      </c>
      <c r="J20" s="118">
        <f t="shared" si="4"/>
        <v>-1.6393442622950834E-2</v>
      </c>
      <c r="P20" s="116">
        <f t="shared" si="5"/>
        <v>6.4899071550648973E-2</v>
      </c>
      <c r="Q20" s="117">
        <f t="shared" si="0"/>
        <v>8.4444444444444544E-2</v>
      </c>
      <c r="R20" s="118">
        <f t="shared" si="1"/>
        <v>0.39966694421315574</v>
      </c>
      <c r="T20" s="129" t="s">
        <v>90</v>
      </c>
      <c r="U20">
        <v>1</v>
      </c>
      <c r="W20" s="130"/>
    </row>
    <row r="21" spans="1:23" x14ac:dyDescent="0.25">
      <c r="A21" s="115">
        <v>42142</v>
      </c>
      <c r="B21" s="116">
        <v>74.349999999999994</v>
      </c>
      <c r="C21" s="117">
        <v>46.7</v>
      </c>
      <c r="D21" s="118">
        <v>0.90500000000000003</v>
      </c>
      <c r="E21" s="116">
        <v>526354310</v>
      </c>
      <c r="F21" s="117">
        <v>1960</v>
      </c>
      <c r="G21" s="118">
        <v>2483000</v>
      </c>
      <c r="H21" s="116">
        <f t="shared" si="2"/>
        <v>-9.327115256495707E-3</v>
      </c>
      <c r="I21" s="117">
        <f t="shared" si="3"/>
        <v>2.1459227467811462E-3</v>
      </c>
      <c r="J21" s="118">
        <f t="shared" si="4"/>
        <v>5.5555555555555601E-3</v>
      </c>
      <c r="P21" s="116">
        <f t="shared" si="5"/>
        <v>6.1665665850616627E-2</v>
      </c>
      <c r="Q21" s="117">
        <f t="shared" si="0"/>
        <v>8.6666666666666795E-2</v>
      </c>
      <c r="R21" s="118">
        <f t="shared" si="1"/>
        <v>0.40799333888426315</v>
      </c>
      <c r="T21" s="129" t="s">
        <v>91</v>
      </c>
      <c r="U21">
        <v>-0.18337938026457556</v>
      </c>
      <c r="V21">
        <v>1</v>
      </c>
      <c r="W21" s="130"/>
    </row>
    <row r="22" spans="1:23" ht="15.75" thickBot="1" x14ac:dyDescent="0.3">
      <c r="A22" s="115">
        <v>42149</v>
      </c>
      <c r="B22" s="116">
        <v>73.5</v>
      </c>
      <c r="C22" s="117">
        <v>45.5</v>
      </c>
      <c r="D22" s="118">
        <v>0.89</v>
      </c>
      <c r="E22" s="116">
        <v>471941790</v>
      </c>
      <c r="F22" s="117">
        <v>120</v>
      </c>
      <c r="G22" s="118">
        <v>7940000</v>
      </c>
      <c r="H22" s="116">
        <f t="shared" si="2"/>
        <v>-1.1432414256892998E-2</v>
      </c>
      <c r="I22" s="117">
        <f t="shared" si="3"/>
        <v>-2.5695931477516119E-2</v>
      </c>
      <c r="J22" s="118">
        <f t="shared" si="4"/>
        <v>-1.6574585635359129E-2</v>
      </c>
      <c r="P22" s="116">
        <f t="shared" si="5"/>
        <v>5.7739387500577388E-2</v>
      </c>
      <c r="Q22" s="117">
        <f t="shared" si="0"/>
        <v>6.000000000000006E-2</v>
      </c>
      <c r="R22" s="118">
        <f t="shared" si="1"/>
        <v>0.38301415487094093</v>
      </c>
      <c r="T22" s="131" t="s">
        <v>92</v>
      </c>
      <c r="U22" s="132">
        <v>-0.4857891560797879</v>
      </c>
      <c r="V22" s="132">
        <v>0.17404546116974692</v>
      </c>
      <c r="W22" s="133">
        <v>1</v>
      </c>
    </row>
    <row r="23" spans="1:23" x14ac:dyDescent="0.25">
      <c r="A23" s="115">
        <v>42156</v>
      </c>
      <c r="B23" s="116">
        <v>70.61</v>
      </c>
      <c r="C23" s="117">
        <v>45.2</v>
      </c>
      <c r="D23" s="118">
        <v>0.86</v>
      </c>
      <c r="E23" s="116">
        <v>483060340</v>
      </c>
      <c r="F23" s="117">
        <v>400</v>
      </c>
      <c r="G23" s="118">
        <v>5174000</v>
      </c>
      <c r="H23" s="116">
        <f t="shared" si="2"/>
        <v>-3.9319727891156474E-2</v>
      </c>
      <c r="I23" s="117">
        <f t="shared" si="3"/>
        <v>-6.593406593406531E-3</v>
      </c>
      <c r="J23" s="118">
        <f t="shared" si="4"/>
        <v>-3.3707865168539353E-2</v>
      </c>
      <c r="P23" s="116">
        <f t="shared" si="5"/>
        <v>4.4390041110443895E-2</v>
      </c>
      <c r="Q23" s="117">
        <f t="shared" si="0"/>
        <v>5.3333333333333462E-2</v>
      </c>
      <c r="R23" s="118">
        <f t="shared" si="1"/>
        <v>0.33305578684429638</v>
      </c>
    </row>
    <row r="24" spans="1:23" ht="15.75" thickBot="1" x14ac:dyDescent="0.3">
      <c r="A24" s="115">
        <v>42163</v>
      </c>
      <c r="B24" s="116">
        <v>72.55</v>
      </c>
      <c r="C24" s="117">
        <v>45.4</v>
      </c>
      <c r="D24" s="118">
        <v>0.875</v>
      </c>
      <c r="E24" s="116">
        <v>416939950</v>
      </c>
      <c r="F24" s="117">
        <v>70</v>
      </c>
      <c r="G24" s="118">
        <v>5311000</v>
      </c>
      <c r="H24" s="116">
        <f t="shared" si="2"/>
        <v>2.7474861917575383E-2</v>
      </c>
      <c r="I24" s="117">
        <f t="shared" si="3"/>
        <v>4.4247787610618523E-3</v>
      </c>
      <c r="J24" s="118">
        <f t="shared" si="4"/>
        <v>1.7441860465116296E-2</v>
      </c>
      <c r="P24" s="116">
        <f t="shared" si="5"/>
        <v>5.3351194050533499E-2</v>
      </c>
      <c r="Q24" s="117">
        <f t="shared" si="0"/>
        <v>5.777777777777781E-2</v>
      </c>
      <c r="R24" s="118">
        <f t="shared" si="1"/>
        <v>0.35803497085761865</v>
      </c>
    </row>
    <row r="25" spans="1:23" x14ac:dyDescent="0.25">
      <c r="A25" s="115">
        <v>42170</v>
      </c>
      <c r="B25" s="116">
        <v>71.56</v>
      </c>
      <c r="C25" s="117">
        <v>45.6</v>
      </c>
      <c r="D25" s="118">
        <v>0.89500000000000002</v>
      </c>
      <c r="E25" s="116">
        <v>480789080</v>
      </c>
      <c r="F25" s="117">
        <v>3870</v>
      </c>
      <c r="G25" s="118">
        <v>9042000</v>
      </c>
      <c r="H25" s="116">
        <f t="shared" si="2"/>
        <v>-1.3645761543762852E-2</v>
      </c>
      <c r="I25" s="117">
        <f t="shared" si="3"/>
        <v>4.4052863436123977E-3</v>
      </c>
      <c r="J25" s="118">
        <f t="shared" si="4"/>
        <v>2.2857142857142878E-2</v>
      </c>
      <c r="P25" s="116">
        <f t="shared" si="5"/>
        <v>4.8778234560487792E-2</v>
      </c>
      <c r="Q25" s="117">
        <f t="shared" si="0"/>
        <v>6.2222222222222318E-2</v>
      </c>
      <c r="R25" s="118">
        <f t="shared" si="1"/>
        <v>0.39134054954204833</v>
      </c>
      <c r="T25" s="134"/>
      <c r="U25" s="135" t="s">
        <v>57</v>
      </c>
      <c r="V25" s="135" t="s">
        <v>58</v>
      </c>
      <c r="W25" s="136" t="s">
        <v>59</v>
      </c>
    </row>
    <row r="26" spans="1:23" x14ac:dyDescent="0.25">
      <c r="A26" s="115">
        <v>42177</v>
      </c>
      <c r="B26" s="116">
        <v>70.599999999999994</v>
      </c>
      <c r="C26" s="117">
        <v>46</v>
      </c>
      <c r="D26" s="118">
        <v>0.875</v>
      </c>
      <c r="E26" s="116">
        <v>327526000</v>
      </c>
      <c r="F26" s="117">
        <v>710</v>
      </c>
      <c r="G26" s="118">
        <v>8835000</v>
      </c>
      <c r="H26" s="116">
        <f t="shared" si="2"/>
        <v>-1.3415315818893348E-2</v>
      </c>
      <c r="I26" s="117">
        <f t="shared" si="3"/>
        <v>8.7719298245613718E-3</v>
      </c>
      <c r="J26" s="118">
        <f t="shared" si="4"/>
        <v>-2.2346368715083817E-2</v>
      </c>
      <c r="P26" s="116">
        <f t="shared" si="5"/>
        <v>4.4343849600443408E-2</v>
      </c>
      <c r="Q26" s="117">
        <f t="shared" si="0"/>
        <v>7.111111111111118E-2</v>
      </c>
      <c r="R26" s="118">
        <f t="shared" si="1"/>
        <v>0.35803497085761865</v>
      </c>
      <c r="T26" s="129" t="s">
        <v>57</v>
      </c>
      <c r="U26">
        <v>1</v>
      </c>
      <c r="W26" s="130"/>
    </row>
    <row r="27" spans="1:23" x14ac:dyDescent="0.25">
      <c r="A27" s="115">
        <v>42184</v>
      </c>
      <c r="B27" s="116">
        <v>70.67</v>
      </c>
      <c r="C27" s="117">
        <v>45</v>
      </c>
      <c r="D27" s="118">
        <v>0.84499999999999997</v>
      </c>
      <c r="E27" s="116">
        <v>420708550</v>
      </c>
      <c r="F27" s="117">
        <v>980</v>
      </c>
      <c r="G27" s="118">
        <v>8959000</v>
      </c>
      <c r="H27" s="116">
        <f t="shared" si="2"/>
        <v>9.915014164306997E-4</v>
      </c>
      <c r="I27" s="117">
        <f t="shared" si="3"/>
        <v>-2.1739130434782608E-2</v>
      </c>
      <c r="J27" s="118">
        <f t="shared" si="4"/>
        <v>-3.4285714285714315E-2</v>
      </c>
      <c r="P27" s="116">
        <f t="shared" si="5"/>
        <v>4.466719017044668E-2</v>
      </c>
      <c r="Q27" s="117">
        <f t="shared" si="0"/>
        <v>4.8888888888888954E-2</v>
      </c>
      <c r="R27" s="118">
        <f t="shared" si="1"/>
        <v>0.30807660283097416</v>
      </c>
      <c r="T27" s="129" t="s">
        <v>58</v>
      </c>
      <c r="U27">
        <v>0.74652575704455859</v>
      </c>
      <c r="V27">
        <v>1</v>
      </c>
      <c r="W27" s="130"/>
    </row>
    <row r="28" spans="1:23" ht="15.75" thickBot="1" x14ac:dyDescent="0.3">
      <c r="A28" s="115">
        <v>42191</v>
      </c>
      <c r="B28" s="116">
        <v>71.06</v>
      </c>
      <c r="C28" s="117">
        <v>44.2</v>
      </c>
      <c r="D28" s="118">
        <v>0.83</v>
      </c>
      <c r="E28" s="116">
        <v>580989390</v>
      </c>
      <c r="F28" s="117">
        <v>810</v>
      </c>
      <c r="G28" s="118">
        <v>5749000</v>
      </c>
      <c r="H28" s="116">
        <f t="shared" si="2"/>
        <v>5.5186076128484586E-3</v>
      </c>
      <c r="I28" s="117">
        <f t="shared" si="3"/>
        <v>-1.7777777777777715E-2</v>
      </c>
      <c r="J28" s="118">
        <f t="shared" si="4"/>
        <v>-1.7751479289940846E-2</v>
      </c>
      <c r="P28" s="116">
        <f t="shared" si="5"/>
        <v>4.6468659060464698E-2</v>
      </c>
      <c r="Q28" s="117">
        <f t="shared" si="0"/>
        <v>3.1111111111111239E-2</v>
      </c>
      <c r="R28" s="118">
        <f t="shared" si="1"/>
        <v>0.28309741881765188</v>
      </c>
      <c r="T28" s="131" t="s">
        <v>59</v>
      </c>
      <c r="U28" s="132">
        <v>-0.20903687822385703</v>
      </c>
      <c r="V28" s="132">
        <v>0.11698083058810888</v>
      </c>
      <c r="W28" s="133">
        <v>1</v>
      </c>
    </row>
    <row r="29" spans="1:23" x14ac:dyDescent="0.25">
      <c r="A29" s="115">
        <v>42198</v>
      </c>
      <c r="B29" s="116">
        <v>75.52</v>
      </c>
      <c r="C29" s="117">
        <v>46.5</v>
      </c>
      <c r="D29" s="118">
        <v>0.83</v>
      </c>
      <c r="E29" s="116">
        <v>567087940</v>
      </c>
      <c r="F29" s="117">
        <v>210</v>
      </c>
      <c r="G29" s="118">
        <v>3518000</v>
      </c>
      <c r="H29" s="116">
        <f t="shared" si="2"/>
        <v>6.2763861525471337E-2</v>
      </c>
      <c r="I29" s="117">
        <f t="shared" si="3"/>
        <v>5.2036199095022558E-2</v>
      </c>
      <c r="J29" s="118">
        <f t="shared" si="4"/>
        <v>0</v>
      </c>
      <c r="P29" s="116">
        <f t="shared" si="5"/>
        <v>6.7070072520670682E-2</v>
      </c>
      <c r="Q29" s="117">
        <f t="shared" si="0"/>
        <v>8.222222222222228E-2</v>
      </c>
      <c r="R29" s="118">
        <f t="shared" si="1"/>
        <v>0.28309741881765188</v>
      </c>
    </row>
    <row r="30" spans="1:23" ht="15.75" thickBot="1" x14ac:dyDescent="0.3">
      <c r="A30" s="115">
        <v>42205</v>
      </c>
      <c r="B30" s="116">
        <v>70.45</v>
      </c>
      <c r="C30" s="117">
        <v>45.2</v>
      </c>
      <c r="D30" s="118">
        <v>0.82</v>
      </c>
      <c r="E30" s="116">
        <v>523271580</v>
      </c>
      <c r="F30" s="117">
        <v>3370</v>
      </c>
      <c r="G30" s="118">
        <v>3753000</v>
      </c>
      <c r="H30" s="116">
        <f t="shared" si="2"/>
        <v>-6.7134533898304996E-2</v>
      </c>
      <c r="I30" s="117">
        <f t="shared" si="3"/>
        <v>-2.7956989247311766E-2</v>
      </c>
      <c r="J30" s="118">
        <f t="shared" si="4"/>
        <v>-1.2048192771084348E-2</v>
      </c>
      <c r="P30" s="116">
        <f t="shared" si="5"/>
        <v>4.3650976950436522E-2</v>
      </c>
      <c r="Q30" s="117">
        <f t="shared" si="0"/>
        <v>5.3333333333333462E-2</v>
      </c>
      <c r="R30" s="118">
        <f t="shared" si="1"/>
        <v>0.26644462947543701</v>
      </c>
    </row>
    <row r="31" spans="1:23" x14ac:dyDescent="0.25">
      <c r="A31" s="115">
        <v>42212</v>
      </c>
      <c r="B31" s="116">
        <v>72.3</v>
      </c>
      <c r="C31" s="117">
        <v>46.9</v>
      </c>
      <c r="D31" s="118">
        <v>0.80500000000000005</v>
      </c>
      <c r="E31" s="116">
        <v>775653500</v>
      </c>
      <c r="F31" s="117">
        <v>810</v>
      </c>
      <c r="G31" s="118">
        <v>4252000</v>
      </c>
      <c r="H31" s="116">
        <f t="shared" si="2"/>
        <v>2.6259758694109216E-2</v>
      </c>
      <c r="I31" s="117">
        <f t="shared" si="3"/>
        <v>3.7610619469026454E-2</v>
      </c>
      <c r="J31" s="118">
        <f t="shared" si="4"/>
        <v>-1.8292682926829149E-2</v>
      </c>
      <c r="P31" s="116">
        <f t="shared" si="5"/>
        <v>5.2196406300521948E-2</v>
      </c>
      <c r="Q31" s="117">
        <f t="shared" si="0"/>
        <v>9.1111111111111143E-2</v>
      </c>
      <c r="R31" s="118">
        <f t="shared" si="1"/>
        <v>0.24146544546211496</v>
      </c>
      <c r="T31" s="134"/>
      <c r="U31" s="135" t="s">
        <v>93</v>
      </c>
      <c r="V31" s="135" t="s">
        <v>94</v>
      </c>
      <c r="W31" s="136" t="s">
        <v>95</v>
      </c>
    </row>
    <row r="32" spans="1:23" x14ac:dyDescent="0.25">
      <c r="A32" s="115">
        <v>42219</v>
      </c>
      <c r="B32" s="116">
        <v>74.2</v>
      </c>
      <c r="C32" s="117">
        <v>45.9</v>
      </c>
      <c r="D32" s="118">
        <v>0.83499999999999996</v>
      </c>
      <c r="E32" s="116">
        <v>537653540</v>
      </c>
      <c r="F32" s="117">
        <v>630</v>
      </c>
      <c r="G32" s="118">
        <v>3398000</v>
      </c>
      <c r="H32" s="116">
        <f t="shared" si="2"/>
        <v>2.627939142461972E-2</v>
      </c>
      <c r="I32" s="117">
        <f t="shared" si="3"/>
        <v>-2.1321961620469083E-2</v>
      </c>
      <c r="J32" s="118">
        <f t="shared" si="4"/>
        <v>3.7267080745341505E-2</v>
      </c>
      <c r="P32" s="116">
        <f t="shared" si="5"/>
        <v>6.0972793200609741E-2</v>
      </c>
      <c r="Q32" s="117">
        <f t="shared" si="0"/>
        <v>6.8888888888888916E-2</v>
      </c>
      <c r="R32" s="118">
        <f t="shared" si="1"/>
        <v>0.29142381348875929</v>
      </c>
      <c r="T32" s="129" t="s">
        <v>93</v>
      </c>
      <c r="U32">
        <v>1</v>
      </c>
      <c r="W32" s="130"/>
    </row>
    <row r="33" spans="1:23" x14ac:dyDescent="0.25">
      <c r="A33" s="115">
        <v>42226</v>
      </c>
      <c r="B33" s="116">
        <v>74.430000000000007</v>
      </c>
      <c r="C33" s="117">
        <v>46</v>
      </c>
      <c r="D33" s="118">
        <v>0.83</v>
      </c>
      <c r="E33" s="116">
        <v>447452570</v>
      </c>
      <c r="F33" s="117">
        <v>2350</v>
      </c>
      <c r="G33" s="118">
        <v>4419000</v>
      </c>
      <c r="H33" s="116">
        <f t="shared" si="2"/>
        <v>3.0997304582210776E-3</v>
      </c>
      <c r="I33" s="117">
        <f t="shared" si="3"/>
        <v>2.1786492374727979E-3</v>
      </c>
      <c r="J33" s="118">
        <f t="shared" si="4"/>
        <v>-5.988023952095814E-3</v>
      </c>
      <c r="P33" s="116">
        <f t="shared" si="5"/>
        <v>6.203519793062038E-2</v>
      </c>
      <c r="Q33" s="117">
        <f t="shared" si="0"/>
        <v>7.111111111111118E-2</v>
      </c>
      <c r="R33" s="118">
        <f t="shared" si="1"/>
        <v>0.28309741881765188</v>
      </c>
      <c r="T33" s="129" t="s">
        <v>94</v>
      </c>
      <c r="U33">
        <v>0.77072886048726685</v>
      </c>
      <c r="V33">
        <v>1</v>
      </c>
      <c r="W33" s="130"/>
    </row>
    <row r="34" spans="1:23" ht="15.75" thickBot="1" x14ac:dyDescent="0.3">
      <c r="A34" s="115">
        <v>42233</v>
      </c>
      <c r="B34" s="116">
        <v>69.86</v>
      </c>
      <c r="C34" s="117">
        <v>45.7</v>
      </c>
      <c r="D34" s="118">
        <v>0.83</v>
      </c>
      <c r="E34" s="116">
        <v>514124570</v>
      </c>
      <c r="F34" s="117">
        <v>330</v>
      </c>
      <c r="G34" s="118">
        <v>6473000</v>
      </c>
      <c r="H34" s="116">
        <f t="shared" si="2"/>
        <v>-6.1399973129114695E-2</v>
      </c>
      <c r="I34" s="117">
        <f t="shared" si="3"/>
        <v>-6.5217391304347207E-3</v>
      </c>
      <c r="J34" s="118">
        <f t="shared" si="4"/>
        <v>0</v>
      </c>
      <c r="P34" s="116">
        <f t="shared" si="5"/>
        <v>4.0925677860409251E-2</v>
      </c>
      <c r="Q34" s="117">
        <f t="shared" si="0"/>
        <v>6.4444444444444568E-2</v>
      </c>
      <c r="R34" s="118">
        <f t="shared" si="1"/>
        <v>0.28309741881765188</v>
      </c>
      <c r="T34" s="131" t="s">
        <v>95</v>
      </c>
      <c r="U34" s="132">
        <v>-0.25857569698114335</v>
      </c>
      <c r="V34" s="132">
        <v>2.4595912138800483E-2</v>
      </c>
      <c r="W34" s="133">
        <v>1</v>
      </c>
    </row>
    <row r="35" spans="1:23" x14ac:dyDescent="0.25">
      <c r="A35" s="115">
        <v>42240</v>
      </c>
      <c r="B35" s="116">
        <v>74.819999999999993</v>
      </c>
      <c r="C35" s="117">
        <v>45.5</v>
      </c>
      <c r="D35" s="118">
        <v>0.89500000000000002</v>
      </c>
      <c r="E35" s="116">
        <v>835950880</v>
      </c>
      <c r="F35" s="117">
        <v>3720</v>
      </c>
      <c r="G35" s="118">
        <v>16165000</v>
      </c>
      <c r="H35" s="116">
        <f t="shared" si="2"/>
        <v>7.0999141139421615E-2</v>
      </c>
      <c r="I35" s="117">
        <f t="shared" si="3"/>
        <v>-4.3763676148797122E-3</v>
      </c>
      <c r="J35" s="118">
        <f t="shared" si="4"/>
        <v>7.8313253012048265E-2</v>
      </c>
      <c r="P35" s="116">
        <f t="shared" si="5"/>
        <v>6.3836666820638335E-2</v>
      </c>
      <c r="Q35" s="117">
        <f t="shared" si="0"/>
        <v>6.000000000000006E-2</v>
      </c>
      <c r="R35" s="118">
        <f t="shared" si="1"/>
        <v>0.39134054954204833</v>
      </c>
    </row>
    <row r="36" spans="1:23" x14ac:dyDescent="0.25">
      <c r="A36" s="115">
        <v>42247</v>
      </c>
      <c r="B36" s="116">
        <v>73.959999999999994</v>
      </c>
      <c r="C36" s="117">
        <v>46</v>
      </c>
      <c r="D36" s="118">
        <v>0.86</v>
      </c>
      <c r="E36" s="116">
        <v>612719090</v>
      </c>
      <c r="F36" s="117">
        <v>6790</v>
      </c>
      <c r="G36" s="118">
        <v>8812000</v>
      </c>
      <c r="H36" s="116">
        <f t="shared" si="2"/>
        <v>-1.1494252873563211E-2</v>
      </c>
      <c r="I36" s="117">
        <f t="shared" si="3"/>
        <v>1.098901098901099E-2</v>
      </c>
      <c r="J36" s="118">
        <f t="shared" si="4"/>
        <v>-3.9106145251396683E-2</v>
      </c>
      <c r="P36" s="116">
        <f t="shared" si="5"/>
        <v>5.9864196960598609E-2</v>
      </c>
      <c r="Q36" s="117">
        <f t="shared" si="0"/>
        <v>7.111111111111118E-2</v>
      </c>
      <c r="R36" s="118">
        <f t="shared" si="1"/>
        <v>0.33305578684429638</v>
      </c>
    </row>
    <row r="37" spans="1:23" x14ac:dyDescent="0.25">
      <c r="A37" s="115">
        <v>42254</v>
      </c>
      <c r="B37" s="116">
        <v>74.099999999999994</v>
      </c>
      <c r="C37" s="117">
        <v>45.4</v>
      </c>
      <c r="D37" s="118">
        <v>0.86499999999999999</v>
      </c>
      <c r="E37" s="116">
        <v>384866640</v>
      </c>
      <c r="F37" s="117">
        <v>2100</v>
      </c>
      <c r="G37" s="118">
        <v>4293000</v>
      </c>
      <c r="H37" s="116">
        <f t="shared" si="2"/>
        <v>1.8929150892374334E-3</v>
      </c>
      <c r="I37" s="117">
        <f t="shared" si="3"/>
        <v>-1.3043478260869596E-2</v>
      </c>
      <c r="J37" s="118">
        <f t="shared" si="4"/>
        <v>5.8139534883720981E-3</v>
      </c>
      <c r="P37" s="116">
        <f t="shared" si="5"/>
        <v>6.0510878100605077E-2</v>
      </c>
      <c r="Q37" s="117">
        <f t="shared" si="0"/>
        <v>5.777777777777781E-2</v>
      </c>
      <c r="R37" s="118">
        <f t="shared" si="1"/>
        <v>0.34138218151540378</v>
      </c>
    </row>
    <row r="38" spans="1:23" x14ac:dyDescent="0.25">
      <c r="A38" s="115">
        <v>42261</v>
      </c>
      <c r="B38" s="116">
        <v>75.5</v>
      </c>
      <c r="C38" s="117">
        <v>44.5</v>
      </c>
      <c r="D38" s="118">
        <v>0.85499999999999998</v>
      </c>
      <c r="E38" s="116">
        <v>461944160</v>
      </c>
      <c r="F38" s="117">
        <v>900</v>
      </c>
      <c r="G38" s="118">
        <v>4829000</v>
      </c>
      <c r="H38" s="116">
        <f t="shared" si="2"/>
        <v>1.8893387314440024E-2</v>
      </c>
      <c r="I38" s="117">
        <f t="shared" si="3"/>
        <v>-1.9823788546255477E-2</v>
      </c>
      <c r="J38" s="118">
        <f t="shared" si="4"/>
        <v>-1.1560693641618507E-2</v>
      </c>
      <c r="P38" s="116">
        <f t="shared" si="5"/>
        <v>6.6977689500669776E-2</v>
      </c>
      <c r="Q38" s="117">
        <f t="shared" si="0"/>
        <v>3.7777777777777841E-2</v>
      </c>
      <c r="R38" s="118">
        <f t="shared" si="1"/>
        <v>0.32472939217318897</v>
      </c>
    </row>
    <row r="39" spans="1:23" x14ac:dyDescent="0.25">
      <c r="A39" s="115">
        <v>42268</v>
      </c>
      <c r="B39" s="116">
        <v>74.97</v>
      </c>
      <c r="C39" s="117">
        <v>44.4</v>
      </c>
      <c r="D39" s="118">
        <v>0.83</v>
      </c>
      <c r="E39" s="116">
        <v>462123440</v>
      </c>
      <c r="F39" s="117">
        <v>280</v>
      </c>
      <c r="G39" s="118">
        <v>7372000</v>
      </c>
      <c r="H39" s="116">
        <f t="shared" si="2"/>
        <v>-7.0198675496688893E-3</v>
      </c>
      <c r="I39" s="117">
        <f t="shared" si="3"/>
        <v>-2.2471910112359869E-3</v>
      </c>
      <c r="J39" s="118">
        <f t="shared" si="4"/>
        <v>-2.9239766081871371E-2</v>
      </c>
      <c r="P39" s="116">
        <f t="shared" si="5"/>
        <v>6.4529539470645284E-2</v>
      </c>
      <c r="Q39" s="117">
        <f t="shared" si="0"/>
        <v>3.555555555555559E-2</v>
      </c>
      <c r="R39" s="118">
        <f t="shared" si="1"/>
        <v>0.28309741881765188</v>
      </c>
    </row>
    <row r="40" spans="1:23" x14ac:dyDescent="0.25">
      <c r="A40" s="115">
        <v>42275</v>
      </c>
      <c r="B40" s="116">
        <v>73.8</v>
      </c>
      <c r="C40" s="117">
        <v>44.7</v>
      </c>
      <c r="D40" s="118">
        <v>0.81499999999999995</v>
      </c>
      <c r="E40" s="116">
        <v>447147620</v>
      </c>
      <c r="F40" s="117">
        <v>3840</v>
      </c>
      <c r="G40" s="118">
        <v>4609000</v>
      </c>
      <c r="H40" s="116">
        <f t="shared" si="2"/>
        <v>-1.5606242496998822E-2</v>
      </c>
      <c r="I40" s="117">
        <f t="shared" si="3"/>
        <v>6.7567567567568534E-3</v>
      </c>
      <c r="J40" s="118">
        <f t="shared" si="4"/>
        <v>-1.8072289156626523E-2</v>
      </c>
      <c r="P40" s="116">
        <f t="shared" si="5"/>
        <v>5.9125132800591236E-2</v>
      </c>
      <c r="Q40" s="117">
        <f t="shared" si="0"/>
        <v>4.2222222222222348E-2</v>
      </c>
      <c r="R40" s="118">
        <f t="shared" si="1"/>
        <v>0.2581182348043296</v>
      </c>
    </row>
    <row r="41" spans="1:23" x14ac:dyDescent="0.25">
      <c r="A41" s="115">
        <v>42282</v>
      </c>
      <c r="B41" s="116">
        <v>85.77</v>
      </c>
      <c r="C41" s="117">
        <v>44</v>
      </c>
      <c r="D41" s="118">
        <v>0.80500000000000005</v>
      </c>
      <c r="E41" s="116">
        <v>823666820</v>
      </c>
      <c r="F41" s="117">
        <v>1300</v>
      </c>
      <c r="G41" s="118">
        <v>11758000</v>
      </c>
      <c r="H41" s="116">
        <f t="shared" si="2"/>
        <v>0.16219512195121949</v>
      </c>
      <c r="I41" s="117">
        <f t="shared" si="3"/>
        <v>-1.5659955257270756E-2</v>
      </c>
      <c r="J41" s="118">
        <f t="shared" si="4"/>
        <v>-1.2269938650306624E-2</v>
      </c>
      <c r="P41" s="116">
        <f t="shared" si="5"/>
        <v>0.11441637027114414</v>
      </c>
      <c r="Q41" s="117">
        <f t="shared" si="0"/>
        <v>2.6666666666666731E-2</v>
      </c>
      <c r="R41" s="118">
        <f t="shared" si="1"/>
        <v>0.24146544546211496</v>
      </c>
    </row>
    <row r="42" spans="1:23" x14ac:dyDescent="0.25">
      <c r="A42" s="115">
        <v>42289</v>
      </c>
      <c r="B42" s="116">
        <v>88.52</v>
      </c>
      <c r="C42" s="117">
        <v>45.5</v>
      </c>
      <c r="D42" s="118">
        <v>0.80500000000000005</v>
      </c>
      <c r="E42" s="116">
        <v>642671730</v>
      </c>
      <c r="F42" s="117">
        <v>550</v>
      </c>
      <c r="G42" s="118">
        <v>5834000</v>
      </c>
      <c r="H42" s="116">
        <f t="shared" si="2"/>
        <v>3.2062492713069837E-2</v>
      </c>
      <c r="I42" s="117">
        <f t="shared" si="3"/>
        <v>3.4090909090909088E-2</v>
      </c>
      <c r="J42" s="118">
        <f t="shared" si="4"/>
        <v>0</v>
      </c>
      <c r="P42" s="116">
        <f t="shared" si="5"/>
        <v>0.12711903552127116</v>
      </c>
      <c r="Q42" s="117">
        <f t="shared" si="0"/>
        <v>6.000000000000006E-2</v>
      </c>
      <c r="R42" s="118">
        <f t="shared" si="1"/>
        <v>0.24146544546211496</v>
      </c>
    </row>
    <row r="43" spans="1:23" x14ac:dyDescent="0.25">
      <c r="A43" s="115">
        <v>42296</v>
      </c>
      <c r="B43" s="116">
        <v>90.45</v>
      </c>
      <c r="C43" s="117">
        <v>45.1</v>
      </c>
      <c r="D43" s="118">
        <v>0.8</v>
      </c>
      <c r="E43" s="116">
        <v>554592940</v>
      </c>
      <c r="F43" s="117">
        <v>570</v>
      </c>
      <c r="G43" s="118">
        <v>10507000</v>
      </c>
      <c r="H43" s="116">
        <f t="shared" si="2"/>
        <v>2.1802982376864063E-2</v>
      </c>
      <c r="I43" s="117">
        <f t="shared" si="3"/>
        <v>-8.79120879120876E-3</v>
      </c>
      <c r="J43" s="118">
        <f t="shared" si="4"/>
        <v>-6.2111801242236073E-3</v>
      </c>
      <c r="P43" s="116">
        <f t="shared" si="5"/>
        <v>0.13603399695136034</v>
      </c>
      <c r="Q43" s="117">
        <f t="shared" si="0"/>
        <v>5.1111111111111204E-2</v>
      </c>
      <c r="R43" s="118">
        <f t="shared" si="1"/>
        <v>0.23313905079100755</v>
      </c>
    </row>
    <row r="44" spans="1:23" x14ac:dyDescent="0.25">
      <c r="A44" s="115">
        <v>42303</v>
      </c>
      <c r="B44" s="116">
        <v>90.53</v>
      </c>
      <c r="C44" s="117">
        <v>45.4</v>
      </c>
      <c r="D44" s="118">
        <v>0.82499999999999996</v>
      </c>
      <c r="E44" s="116">
        <v>620865250</v>
      </c>
      <c r="F44" s="117">
        <v>320</v>
      </c>
      <c r="G44" s="118">
        <v>18186000</v>
      </c>
      <c r="H44" s="116">
        <f t="shared" si="2"/>
        <v>8.8446655610832832E-4</v>
      </c>
      <c r="I44" s="117">
        <f t="shared" si="3"/>
        <v>6.6518847006651251E-3</v>
      </c>
      <c r="J44" s="118">
        <f t="shared" si="4"/>
        <v>3.1249999999999889E-2</v>
      </c>
      <c r="P44" s="116">
        <f t="shared" si="5"/>
        <v>0.13640352903136405</v>
      </c>
      <c r="Q44" s="117">
        <f t="shared" si="0"/>
        <v>5.777777777777781E-2</v>
      </c>
      <c r="R44" s="118">
        <f t="shared" si="1"/>
        <v>0.27477102414654447</v>
      </c>
    </row>
    <row r="45" spans="1:23" x14ac:dyDescent="0.25">
      <c r="A45" s="115">
        <v>42310</v>
      </c>
      <c r="B45" s="116">
        <v>94.09</v>
      </c>
      <c r="C45" s="117">
        <v>46.9</v>
      </c>
      <c r="D45" s="118">
        <v>0.82499999999999996</v>
      </c>
      <c r="E45" s="116">
        <v>481806820</v>
      </c>
      <c r="F45" s="117">
        <v>4840</v>
      </c>
      <c r="G45" s="118">
        <v>9095000</v>
      </c>
      <c r="H45" s="116">
        <f t="shared" si="2"/>
        <v>3.932398100077325E-2</v>
      </c>
      <c r="I45" s="117">
        <f t="shared" si="3"/>
        <v>3.3039647577092511E-2</v>
      </c>
      <c r="J45" s="118">
        <f t="shared" si="4"/>
        <v>0</v>
      </c>
      <c r="P45" s="116">
        <f t="shared" si="5"/>
        <v>0.15284770659152849</v>
      </c>
      <c r="Q45" s="117">
        <f t="shared" si="0"/>
        <v>9.1111111111111143E-2</v>
      </c>
      <c r="R45" s="118">
        <f t="shared" si="1"/>
        <v>0.27477102414654447</v>
      </c>
    </row>
    <row r="46" spans="1:23" x14ac:dyDescent="0.25">
      <c r="A46" s="115">
        <v>42317</v>
      </c>
      <c r="B46" s="116">
        <v>93.4</v>
      </c>
      <c r="C46" s="117">
        <v>48.8</v>
      </c>
      <c r="D46" s="118">
        <v>0.78700000000000003</v>
      </c>
      <c r="E46" s="116">
        <v>386321860</v>
      </c>
      <c r="F46" s="117">
        <v>56730</v>
      </c>
      <c r="G46" s="118">
        <v>13884000</v>
      </c>
      <c r="H46" s="116">
        <f t="shared" si="2"/>
        <v>-7.3334041874800479E-3</v>
      </c>
      <c r="I46" s="117">
        <f t="shared" si="3"/>
        <v>4.0511727078891231E-2</v>
      </c>
      <c r="J46" s="118">
        <f t="shared" si="4"/>
        <v>-4.6060606060605969E-2</v>
      </c>
      <c r="P46" s="116">
        <f t="shared" si="5"/>
        <v>0.14966049240149662</v>
      </c>
      <c r="Q46" s="117">
        <f t="shared" si="0"/>
        <v>0.13333333333333333</v>
      </c>
      <c r="R46" s="118">
        <f t="shared" si="1"/>
        <v>0.21149042464612824</v>
      </c>
    </row>
    <row r="47" spans="1:23" x14ac:dyDescent="0.25">
      <c r="A47" s="115">
        <v>42324</v>
      </c>
      <c r="B47" s="116">
        <v>107.3</v>
      </c>
      <c r="C47" s="117">
        <v>46.9</v>
      </c>
      <c r="D47" s="118">
        <v>0.80900000000000005</v>
      </c>
      <c r="E47" s="116">
        <v>710666730</v>
      </c>
      <c r="F47" s="117">
        <v>44610</v>
      </c>
      <c r="G47" s="118">
        <v>9686000</v>
      </c>
      <c r="H47" s="116">
        <f t="shared" si="2"/>
        <v>0.14882226980728042</v>
      </c>
      <c r="I47" s="117">
        <f t="shared" si="3"/>
        <v>-3.8934426229508171E-2</v>
      </c>
      <c r="J47" s="118">
        <f t="shared" si="4"/>
        <v>2.7954256670902185E-2</v>
      </c>
      <c r="P47" s="116">
        <f t="shared" si="5"/>
        <v>0.21386669130213865</v>
      </c>
      <c r="Q47" s="117">
        <f t="shared" si="0"/>
        <v>9.1111111111111143E-2</v>
      </c>
      <c r="R47" s="118">
        <f t="shared" si="1"/>
        <v>0.24812656119900089</v>
      </c>
    </row>
    <row r="48" spans="1:23" x14ac:dyDescent="0.25">
      <c r="A48" s="115">
        <v>42331</v>
      </c>
      <c r="B48" s="116">
        <v>104.55</v>
      </c>
      <c r="C48" s="117">
        <v>45</v>
      </c>
      <c r="D48" s="118">
        <v>0.76600000000000001</v>
      </c>
      <c r="E48" s="116">
        <v>620884760</v>
      </c>
      <c r="F48" s="117">
        <v>9060</v>
      </c>
      <c r="G48" s="118">
        <v>15773000</v>
      </c>
      <c r="H48" s="116">
        <f t="shared" si="2"/>
        <v>-2.5629077353215284E-2</v>
      </c>
      <c r="I48" s="117">
        <f t="shared" si="3"/>
        <v>-4.0511727078891231E-2</v>
      </c>
      <c r="J48" s="118">
        <f t="shared" si="4"/>
        <v>-5.3152039555006227E-2</v>
      </c>
      <c r="P48" s="116">
        <f t="shared" si="5"/>
        <v>0.20116402605201161</v>
      </c>
      <c r="Q48" s="117">
        <f t="shared" si="0"/>
        <v>4.8888888888888954E-2</v>
      </c>
      <c r="R48" s="118">
        <f t="shared" si="1"/>
        <v>0.17651956702747709</v>
      </c>
    </row>
    <row r="49" spans="1:18" x14ac:dyDescent="0.25">
      <c r="A49" s="115">
        <v>42338</v>
      </c>
      <c r="B49" s="116">
        <v>103.05</v>
      </c>
      <c r="C49" s="117">
        <v>44.7</v>
      </c>
      <c r="D49" s="118">
        <v>0.753</v>
      </c>
      <c r="E49" s="116">
        <v>479977420</v>
      </c>
      <c r="F49" s="117">
        <v>2990</v>
      </c>
      <c r="G49" s="118">
        <v>9569000</v>
      </c>
      <c r="H49" s="116">
        <f t="shared" si="2"/>
        <v>-1.4347202295552367E-2</v>
      </c>
      <c r="I49" s="117">
        <f t="shared" si="3"/>
        <v>-6.6666666666666038E-3</v>
      </c>
      <c r="J49" s="118">
        <f t="shared" si="4"/>
        <v>-1.6971279373368162E-2</v>
      </c>
      <c r="P49" s="116">
        <f t="shared" si="5"/>
        <v>0.19423529955194233</v>
      </c>
      <c r="Q49" s="117">
        <f t="shared" si="0"/>
        <v>4.2222222222222348E-2</v>
      </c>
      <c r="R49" s="118">
        <f t="shared" si="1"/>
        <v>0.15487094088259781</v>
      </c>
    </row>
    <row r="50" spans="1:18" x14ac:dyDescent="0.25">
      <c r="A50" s="115">
        <v>42345</v>
      </c>
      <c r="B50" s="116">
        <v>98.15</v>
      </c>
      <c r="C50" s="117">
        <v>46.4</v>
      </c>
      <c r="D50" s="118">
        <v>0.75</v>
      </c>
      <c r="E50" s="116">
        <v>549641910</v>
      </c>
      <c r="F50" s="117">
        <v>8000</v>
      </c>
      <c r="G50" s="118">
        <v>7816000</v>
      </c>
      <c r="H50" s="116">
        <f t="shared" si="2"/>
        <v>-4.754973313925271E-2</v>
      </c>
      <c r="I50" s="117">
        <f t="shared" si="3"/>
        <v>3.8031319910514443E-2</v>
      </c>
      <c r="J50" s="118">
        <f t="shared" si="4"/>
        <v>-3.9840637450199237E-3</v>
      </c>
      <c r="P50" s="116">
        <f t="shared" si="5"/>
        <v>0.17160145965171603</v>
      </c>
      <c r="Q50" s="117">
        <f t="shared" si="0"/>
        <v>8.0000000000000029E-2</v>
      </c>
      <c r="R50" s="118">
        <f t="shared" si="1"/>
        <v>0.14987510407993335</v>
      </c>
    </row>
    <row r="51" spans="1:18" x14ac:dyDescent="0.25">
      <c r="A51" s="115">
        <v>42352</v>
      </c>
      <c r="B51" s="116">
        <v>98.81</v>
      </c>
      <c r="C51" s="117">
        <v>45.6</v>
      </c>
      <c r="D51" s="118">
        <v>0.753</v>
      </c>
      <c r="E51" s="116">
        <v>489102780</v>
      </c>
      <c r="F51" s="117">
        <v>1780</v>
      </c>
      <c r="G51" s="118">
        <v>11734000</v>
      </c>
      <c r="H51" s="116">
        <f t="shared" si="2"/>
        <v>6.7244014263881458E-3</v>
      </c>
      <c r="I51" s="117">
        <f t="shared" si="3"/>
        <v>-1.7241379310344768E-2</v>
      </c>
      <c r="J51" s="118">
        <f t="shared" si="4"/>
        <v>4.0000000000000036E-3</v>
      </c>
      <c r="P51" s="116">
        <f t="shared" si="5"/>
        <v>0.17465009931174649</v>
      </c>
      <c r="Q51" s="117">
        <f t="shared" si="0"/>
        <v>6.2222222222222318E-2</v>
      </c>
      <c r="R51" s="118">
        <f t="shared" si="1"/>
        <v>0.15487094088259781</v>
      </c>
    </row>
    <row r="52" spans="1:18" x14ac:dyDescent="0.25">
      <c r="A52" s="115">
        <v>42359</v>
      </c>
      <c r="B52" s="116">
        <v>101.34</v>
      </c>
      <c r="C52" s="117">
        <v>46</v>
      </c>
      <c r="D52" s="118">
        <v>0.75</v>
      </c>
      <c r="E52" s="116">
        <v>300938570</v>
      </c>
      <c r="F52" s="117">
        <v>4200</v>
      </c>
      <c r="G52" s="118">
        <v>7145000</v>
      </c>
      <c r="H52" s="116">
        <f t="shared" si="2"/>
        <v>2.5604695880983717E-2</v>
      </c>
      <c r="I52" s="117">
        <f t="shared" si="3"/>
        <v>8.7719298245613718E-3</v>
      </c>
      <c r="J52" s="118">
        <f t="shared" si="4"/>
        <v>-3.9840637450199237E-3</v>
      </c>
      <c r="P52" s="116">
        <f t="shared" si="5"/>
        <v>0.18633655134186336</v>
      </c>
      <c r="Q52" s="117">
        <f t="shared" si="0"/>
        <v>7.111111111111118E-2</v>
      </c>
      <c r="R52" s="118">
        <f t="shared" si="1"/>
        <v>0.14987510407993335</v>
      </c>
    </row>
    <row r="53" spans="1:18" x14ac:dyDescent="0.25">
      <c r="A53" s="115">
        <v>42366</v>
      </c>
      <c r="B53" s="116">
        <v>101.26</v>
      </c>
      <c r="C53" s="117">
        <v>45.8</v>
      </c>
      <c r="D53" s="118">
        <v>0.75</v>
      </c>
      <c r="E53" s="116">
        <v>148496390</v>
      </c>
      <c r="F53" s="117">
        <v>1980</v>
      </c>
      <c r="G53" s="118">
        <v>3548000</v>
      </c>
      <c r="H53" s="116">
        <f t="shared" si="2"/>
        <v>-7.8942174856915621E-4</v>
      </c>
      <c r="I53" s="117">
        <f t="shared" si="3"/>
        <v>-4.3478260869565834E-3</v>
      </c>
      <c r="J53" s="118">
        <f t="shared" si="4"/>
        <v>0</v>
      </c>
      <c r="P53" s="116">
        <f t="shared" si="5"/>
        <v>0.18596701926185968</v>
      </c>
      <c r="Q53" s="117">
        <f t="shared" si="0"/>
        <v>6.6666666666666666E-2</v>
      </c>
      <c r="R53" s="118">
        <f t="shared" si="1"/>
        <v>0.14987510407993335</v>
      </c>
    </row>
    <row r="54" spans="1:18" x14ac:dyDescent="0.25">
      <c r="A54" s="115">
        <v>42373</v>
      </c>
      <c r="B54" s="116">
        <v>96.85</v>
      </c>
      <c r="C54" s="117">
        <v>48.8</v>
      </c>
      <c r="D54" s="118">
        <v>0.77</v>
      </c>
      <c r="E54" s="116">
        <v>141047050</v>
      </c>
      <c r="F54" s="117">
        <v>4360</v>
      </c>
      <c r="G54" s="118">
        <v>3260000</v>
      </c>
      <c r="H54" s="116">
        <f t="shared" si="2"/>
        <v>-4.3551254197116439E-2</v>
      </c>
      <c r="I54" s="117">
        <f t="shared" si="3"/>
        <v>6.5502183406113537E-2</v>
      </c>
      <c r="J54" s="118">
        <f t="shared" si="4"/>
        <v>2.6666666666666689E-2</v>
      </c>
      <c r="P54" s="116">
        <f t="shared" si="5"/>
        <v>0.16559656335165593</v>
      </c>
      <c r="Q54" s="117">
        <f t="shared" si="0"/>
        <v>0.13333333333333333</v>
      </c>
      <c r="R54" s="118">
        <f t="shared" si="1"/>
        <v>0.18318068276436303</v>
      </c>
    </row>
    <row r="55" spans="1:18" x14ac:dyDescent="0.25">
      <c r="A55" s="115">
        <v>42380</v>
      </c>
      <c r="B55" s="116">
        <v>87.27</v>
      </c>
      <c r="C55" s="117">
        <v>46.7</v>
      </c>
      <c r="D55" s="118">
        <v>0.72799999999999998</v>
      </c>
      <c r="E55" s="116">
        <v>485369460</v>
      </c>
      <c r="F55" s="117">
        <v>1330</v>
      </c>
      <c r="G55" s="118">
        <v>5265000</v>
      </c>
      <c r="H55" s="116">
        <f t="shared" si="2"/>
        <v>-9.8915849251419705E-2</v>
      </c>
      <c r="I55" s="117">
        <f t="shared" si="3"/>
        <v>-4.303278688524579E-2</v>
      </c>
      <c r="J55" s="118">
        <f t="shared" si="4"/>
        <v>-5.4545454545454591E-2</v>
      </c>
      <c r="P55" s="116">
        <f t="shared" si="5"/>
        <v>0.12134509677121343</v>
      </c>
      <c r="Q55" s="117">
        <f t="shared" si="0"/>
        <v>8.6666666666666795E-2</v>
      </c>
      <c r="R55" s="118">
        <f t="shared" si="1"/>
        <v>0.11323896752706071</v>
      </c>
    </row>
    <row r="56" spans="1:18" x14ac:dyDescent="0.25">
      <c r="A56" s="115">
        <v>42387</v>
      </c>
      <c r="B56" s="116">
        <v>91.5</v>
      </c>
      <c r="C56" s="117">
        <v>45.2</v>
      </c>
      <c r="D56" s="118">
        <v>0.749</v>
      </c>
      <c r="E56" s="116">
        <v>700791300</v>
      </c>
      <c r="F56" s="117">
        <v>4200</v>
      </c>
      <c r="G56" s="118">
        <v>6158000</v>
      </c>
      <c r="H56" s="116">
        <f t="shared" si="2"/>
        <v>4.8470264695771793E-2</v>
      </c>
      <c r="I56" s="117">
        <f t="shared" si="3"/>
        <v>-3.2119914346895075E-2</v>
      </c>
      <c r="J56" s="118">
        <f t="shared" si="4"/>
        <v>2.8846153846153872E-2</v>
      </c>
      <c r="P56" s="116">
        <f t="shared" si="5"/>
        <v>0.14088410550140884</v>
      </c>
      <c r="Q56" s="117">
        <f t="shared" si="0"/>
        <v>5.3333333333333462E-2</v>
      </c>
      <c r="R56" s="118">
        <f t="shared" si="1"/>
        <v>0.14820982514571188</v>
      </c>
    </row>
    <row r="57" spans="1:18" x14ac:dyDescent="0.25">
      <c r="A57" s="115">
        <v>42394</v>
      </c>
      <c r="B57" s="116">
        <v>96.5</v>
      </c>
      <c r="C57" s="117">
        <v>46.5</v>
      </c>
      <c r="D57" s="118">
        <v>0.752</v>
      </c>
      <c r="E57" s="116">
        <v>732937660</v>
      </c>
      <c r="F57" s="117">
        <v>1680</v>
      </c>
      <c r="G57" s="118">
        <v>3983000</v>
      </c>
      <c r="H57" s="116">
        <f t="shared" si="2"/>
        <v>5.4644808743169397E-2</v>
      </c>
      <c r="I57" s="117">
        <f t="shared" si="3"/>
        <v>2.8761061946902589E-2</v>
      </c>
      <c r="J57" s="118">
        <f t="shared" si="4"/>
        <v>4.0053404539385886E-3</v>
      </c>
      <c r="P57" s="116">
        <f t="shared" si="5"/>
        <v>0.16397986050163979</v>
      </c>
      <c r="Q57" s="117">
        <f t="shared" si="0"/>
        <v>8.222222222222228E-2</v>
      </c>
      <c r="R57" s="118">
        <f t="shared" si="1"/>
        <v>0.15320566194837631</v>
      </c>
    </row>
    <row r="58" spans="1:18" x14ac:dyDescent="0.25">
      <c r="A58" s="115">
        <v>42401</v>
      </c>
      <c r="B58" s="116">
        <v>97.2</v>
      </c>
      <c r="C58" s="117">
        <v>46.4</v>
      </c>
      <c r="D58" s="118">
        <v>0.76600000000000001</v>
      </c>
      <c r="E58" s="116">
        <v>534811920</v>
      </c>
      <c r="F58" s="117">
        <v>170</v>
      </c>
      <c r="G58" s="118">
        <v>7812000</v>
      </c>
      <c r="H58" s="116">
        <f t="shared" si="2"/>
        <v>7.2538860103627239E-3</v>
      </c>
      <c r="I58" s="117">
        <f t="shared" si="3"/>
        <v>-2.1505376344086325E-3</v>
      </c>
      <c r="J58" s="118">
        <f t="shared" si="4"/>
        <v>1.8617021276595761E-2</v>
      </c>
      <c r="P58" s="116">
        <f t="shared" si="5"/>
        <v>0.16721326620167215</v>
      </c>
      <c r="Q58" s="117">
        <f t="shared" si="0"/>
        <v>8.0000000000000029E-2</v>
      </c>
      <c r="R58" s="118">
        <f t="shared" si="1"/>
        <v>0.17651956702747709</v>
      </c>
    </row>
    <row r="59" spans="1:18" x14ac:dyDescent="0.25">
      <c r="A59" s="115">
        <v>42408</v>
      </c>
      <c r="B59" s="116">
        <v>94.85</v>
      </c>
      <c r="C59" s="117">
        <v>46.6</v>
      </c>
      <c r="D59" s="118">
        <v>0.75600000000000001</v>
      </c>
      <c r="E59" s="116">
        <v>533832880</v>
      </c>
      <c r="F59" s="117">
        <v>400</v>
      </c>
      <c r="G59" s="118">
        <v>3882000</v>
      </c>
      <c r="H59" s="116">
        <f t="shared" si="2"/>
        <v>-2.4176954732510376E-2</v>
      </c>
      <c r="I59" s="117">
        <f t="shared" si="3"/>
        <v>4.3103448275862684E-3</v>
      </c>
      <c r="J59" s="118">
        <f t="shared" si="4"/>
        <v>-1.3054830287206278E-2</v>
      </c>
      <c r="P59" s="116">
        <f t="shared" si="5"/>
        <v>0.15635826135156355</v>
      </c>
      <c r="Q59" s="117">
        <f t="shared" si="0"/>
        <v>8.4444444444444544E-2</v>
      </c>
      <c r="R59" s="118">
        <f t="shared" si="1"/>
        <v>0.15986677768526225</v>
      </c>
    </row>
    <row r="60" spans="1:18" x14ac:dyDescent="0.25">
      <c r="A60" s="115">
        <v>42415</v>
      </c>
      <c r="B60" s="116">
        <v>102.39</v>
      </c>
      <c r="C60" s="117">
        <v>46.7</v>
      </c>
      <c r="D60" s="118">
        <v>0.76</v>
      </c>
      <c r="E60" s="116">
        <v>613810300</v>
      </c>
      <c r="F60" s="117">
        <v>1680</v>
      </c>
      <c r="G60" s="118">
        <v>4135000</v>
      </c>
      <c r="H60" s="116">
        <f t="shared" si="2"/>
        <v>7.9493937796520892E-2</v>
      </c>
      <c r="I60" s="117">
        <f t="shared" si="3"/>
        <v>2.1459227467811462E-3</v>
      </c>
      <c r="J60" s="118">
        <f t="shared" si="4"/>
        <v>5.2910052910052959E-3</v>
      </c>
      <c r="P60" s="116">
        <f t="shared" si="5"/>
        <v>0.19118665989191186</v>
      </c>
      <c r="Q60" s="117">
        <f t="shared" si="0"/>
        <v>8.6666666666666795E-2</v>
      </c>
      <c r="R60" s="118">
        <f t="shared" si="1"/>
        <v>0.16652789342214819</v>
      </c>
    </row>
    <row r="61" spans="1:18" x14ac:dyDescent="0.25">
      <c r="A61" s="115">
        <v>42422</v>
      </c>
      <c r="B61" s="116">
        <v>106.24</v>
      </c>
      <c r="C61" s="117">
        <v>46.3</v>
      </c>
      <c r="D61" s="118">
        <v>0.77600000000000002</v>
      </c>
      <c r="E61" s="116">
        <v>409753320</v>
      </c>
      <c r="F61" s="117">
        <v>240</v>
      </c>
      <c r="G61" s="118">
        <v>5841000</v>
      </c>
      <c r="H61" s="116">
        <f t="shared" si="2"/>
        <v>3.7601328254712317E-2</v>
      </c>
      <c r="I61" s="117">
        <f t="shared" si="3"/>
        <v>-8.5653104925054752E-3</v>
      </c>
      <c r="J61" s="118">
        <f t="shared" si="4"/>
        <v>2.1052631578947385E-2</v>
      </c>
      <c r="P61" s="116">
        <f t="shared" si="5"/>
        <v>0.20897039124208966</v>
      </c>
      <c r="Q61" s="117">
        <f t="shared" si="0"/>
        <v>7.7777777777777779E-2</v>
      </c>
      <c r="R61" s="118">
        <f t="shared" si="1"/>
        <v>0.19317235636969193</v>
      </c>
    </row>
    <row r="62" spans="1:18" x14ac:dyDescent="0.25">
      <c r="A62" s="115">
        <v>42429</v>
      </c>
      <c r="B62" s="116">
        <v>108.99</v>
      </c>
      <c r="C62" s="117">
        <v>47.8</v>
      </c>
      <c r="D62" s="118">
        <v>0.78600000000000003</v>
      </c>
      <c r="E62" s="116">
        <v>469055240</v>
      </c>
      <c r="F62" s="117">
        <v>850</v>
      </c>
      <c r="G62" s="118">
        <v>6339000</v>
      </c>
      <c r="H62" s="116">
        <f t="shared" si="2"/>
        <v>2.5884789156626509E-2</v>
      </c>
      <c r="I62" s="117">
        <f t="shared" si="3"/>
        <v>3.2397408207343416E-2</v>
      </c>
      <c r="J62" s="118">
        <f t="shared" si="4"/>
        <v>1.2886597938144341E-2</v>
      </c>
      <c r="P62" s="116">
        <f t="shared" si="5"/>
        <v>0.22167305649221669</v>
      </c>
      <c r="Q62" s="117">
        <f t="shared" si="0"/>
        <v>0.1111111111111111</v>
      </c>
      <c r="R62" s="118">
        <f t="shared" si="1"/>
        <v>0.20982514571190677</v>
      </c>
    </row>
    <row r="63" spans="1:18" x14ac:dyDescent="0.25">
      <c r="A63" s="115">
        <v>42436</v>
      </c>
      <c r="B63" s="116">
        <v>109.26</v>
      </c>
      <c r="C63" s="117">
        <v>47.9</v>
      </c>
      <c r="D63" s="118">
        <v>0.81</v>
      </c>
      <c r="E63" s="116">
        <v>303767070</v>
      </c>
      <c r="F63" s="117">
        <v>4250</v>
      </c>
      <c r="G63" s="118">
        <v>6816000</v>
      </c>
      <c r="H63" s="116">
        <f t="shared" si="2"/>
        <v>2.4772914946326291E-3</v>
      </c>
      <c r="I63" s="117">
        <f t="shared" si="3"/>
        <v>2.0920502092050507E-3</v>
      </c>
      <c r="J63" s="118">
        <f t="shared" si="4"/>
        <v>3.0534351145038195E-2</v>
      </c>
      <c r="P63" s="116">
        <f t="shared" si="5"/>
        <v>0.22292022726222921</v>
      </c>
      <c r="Q63" s="117">
        <f t="shared" si="0"/>
        <v>0.11333333333333337</v>
      </c>
      <c r="R63" s="118">
        <f t="shared" si="1"/>
        <v>0.24979184013322239</v>
      </c>
    </row>
    <row r="64" spans="1:18" x14ac:dyDescent="0.25">
      <c r="A64" s="115">
        <v>42443</v>
      </c>
      <c r="B64" s="116">
        <v>112.4</v>
      </c>
      <c r="C64" s="117">
        <v>47.9</v>
      </c>
      <c r="D64" s="118">
        <v>0.81599999999999995</v>
      </c>
      <c r="E64" s="116">
        <v>496988030</v>
      </c>
      <c r="F64" s="117">
        <v>15710</v>
      </c>
      <c r="G64" s="118">
        <v>15145000</v>
      </c>
      <c r="H64" s="116">
        <f t="shared" si="2"/>
        <v>2.8738788211605349E-2</v>
      </c>
      <c r="I64" s="117">
        <f t="shared" si="3"/>
        <v>0</v>
      </c>
      <c r="J64" s="118">
        <f t="shared" si="4"/>
        <v>7.4074074074072767E-3</v>
      </c>
      <c r="P64" s="116">
        <f t="shared" si="5"/>
        <v>0.23742436140237427</v>
      </c>
      <c r="Q64" s="117">
        <f t="shared" si="0"/>
        <v>0.11333333333333337</v>
      </c>
      <c r="R64" s="118">
        <f t="shared" si="1"/>
        <v>0.25978351373855108</v>
      </c>
    </row>
    <row r="65" spans="1:18" x14ac:dyDescent="0.25">
      <c r="A65" s="115">
        <v>42450</v>
      </c>
      <c r="B65" s="116">
        <v>109.1</v>
      </c>
      <c r="C65" s="117">
        <v>47.5</v>
      </c>
      <c r="D65" s="118">
        <v>0.81200000000000006</v>
      </c>
      <c r="E65" s="116">
        <v>453696550</v>
      </c>
      <c r="F65" s="117">
        <v>1300</v>
      </c>
      <c r="G65" s="118">
        <v>15645000</v>
      </c>
      <c r="H65" s="116">
        <f t="shared" si="2"/>
        <v>-2.9359430604982306E-2</v>
      </c>
      <c r="I65" s="117">
        <f t="shared" si="3"/>
        <v>-8.3507306889352532E-3</v>
      </c>
      <c r="J65" s="118">
        <f t="shared" si="4"/>
        <v>-4.9019607843135945E-3</v>
      </c>
      <c r="P65" s="116">
        <f t="shared" si="5"/>
        <v>0.22218116310222177</v>
      </c>
      <c r="Q65" s="117">
        <f t="shared" si="0"/>
        <v>0.10444444444444451</v>
      </c>
      <c r="R65" s="118">
        <f t="shared" si="1"/>
        <v>0.25312239800166536</v>
      </c>
    </row>
    <row r="66" spans="1:18" x14ac:dyDescent="0.25">
      <c r="A66" s="115">
        <v>42457</v>
      </c>
      <c r="B66" s="116">
        <v>108.52</v>
      </c>
      <c r="C66" s="117">
        <v>48.3</v>
      </c>
      <c r="D66" s="118">
        <v>0.80800000000000005</v>
      </c>
      <c r="E66" s="116">
        <v>429305050</v>
      </c>
      <c r="F66" s="117">
        <v>1030</v>
      </c>
      <c r="G66" s="118">
        <v>16499000</v>
      </c>
      <c r="H66" s="116">
        <f t="shared" si="2"/>
        <v>-5.3162236480293152E-3</v>
      </c>
      <c r="I66" s="117">
        <f t="shared" si="3"/>
        <v>1.6842105263157835E-2</v>
      </c>
      <c r="J66" s="118">
        <f t="shared" si="4"/>
        <v>-4.9261083743842408E-3</v>
      </c>
      <c r="P66" s="116">
        <f t="shared" ref="P66:P129" si="6">(B66-$O$3)/($O$2-$O$3)</f>
        <v>0.21950205552219498</v>
      </c>
      <c r="Q66" s="117">
        <f t="shared" ref="Q66:Q129" si="7">(C66-$O$5)/($O$4-$O$5)</f>
        <v>0.12222222222222222</v>
      </c>
      <c r="R66" s="118">
        <f t="shared" ref="R66:R129" si="8">(D66-$O$7)/($O$6-$O$7)</f>
        <v>0.24646128226477942</v>
      </c>
    </row>
    <row r="67" spans="1:18" x14ac:dyDescent="0.25">
      <c r="A67" s="115">
        <v>42464</v>
      </c>
      <c r="B67" s="116">
        <v>112.92</v>
      </c>
      <c r="C67" s="117">
        <v>48.9</v>
      </c>
      <c r="D67" s="118">
        <v>0.84899999999999998</v>
      </c>
      <c r="E67" s="116">
        <v>436437640</v>
      </c>
      <c r="F67" s="117">
        <v>510</v>
      </c>
      <c r="G67" s="118">
        <v>56126000</v>
      </c>
      <c r="H67" s="116">
        <f t="shared" ref="H67:H130" si="9">(B67-B66)/B66</f>
        <v>4.0545521562845611E-2</v>
      </c>
      <c r="I67" s="117">
        <f t="shared" ref="I67:I130" si="10">(C67-C66)/C66</f>
        <v>1.2422360248447235E-2</v>
      </c>
      <c r="J67" s="118">
        <f t="shared" ref="J67:J130" si="11">(D67-D66)/D66</f>
        <v>5.0742574257425649E-2</v>
      </c>
      <c r="P67" s="116">
        <f t="shared" si="6"/>
        <v>0.23982631992239825</v>
      </c>
      <c r="Q67" s="117">
        <f t="shared" si="7"/>
        <v>0.1355555555555556</v>
      </c>
      <c r="R67" s="118">
        <f t="shared" si="8"/>
        <v>0.31473771856786009</v>
      </c>
    </row>
    <row r="68" spans="1:18" x14ac:dyDescent="0.25">
      <c r="A68" s="115">
        <v>42471</v>
      </c>
      <c r="B68" s="116">
        <v>119.3</v>
      </c>
      <c r="C68" s="117">
        <v>47.8</v>
      </c>
      <c r="D68" s="118">
        <v>0.84599999999999997</v>
      </c>
      <c r="E68" s="116">
        <v>533644870</v>
      </c>
      <c r="F68" s="117">
        <v>3380</v>
      </c>
      <c r="G68" s="118">
        <v>42975000</v>
      </c>
      <c r="H68" s="116">
        <f t="shared" si="9"/>
        <v>5.6500177116542642E-2</v>
      </c>
      <c r="I68" s="117">
        <f t="shared" si="10"/>
        <v>-2.2494887525562401E-2</v>
      </c>
      <c r="J68" s="118">
        <f t="shared" si="11"/>
        <v>-3.533568904593643E-3</v>
      </c>
      <c r="P68" s="116">
        <f t="shared" si="6"/>
        <v>0.26929650330269295</v>
      </c>
      <c r="Q68" s="117">
        <f t="shared" si="7"/>
        <v>0.1111111111111111</v>
      </c>
      <c r="R68" s="118">
        <f t="shared" si="8"/>
        <v>0.30974188176519563</v>
      </c>
    </row>
    <row r="69" spans="1:18" x14ac:dyDescent="0.25">
      <c r="A69" s="115">
        <v>42478</v>
      </c>
      <c r="B69" s="116">
        <v>121.25</v>
      </c>
      <c r="C69" s="117">
        <v>46.6</v>
      </c>
      <c r="D69" s="118">
        <v>0.875</v>
      </c>
      <c r="E69" s="116">
        <v>619134220</v>
      </c>
      <c r="F69" s="117">
        <v>3620</v>
      </c>
      <c r="G69" s="118">
        <v>31160000</v>
      </c>
      <c r="H69" s="116">
        <f t="shared" si="9"/>
        <v>1.6345347862531459E-2</v>
      </c>
      <c r="I69" s="117">
        <f t="shared" si="10"/>
        <v>-2.5104602510460164E-2</v>
      </c>
      <c r="J69" s="118">
        <f t="shared" si="11"/>
        <v>3.4278959810874733E-2</v>
      </c>
      <c r="P69" s="116">
        <f t="shared" si="6"/>
        <v>0.27830384775278305</v>
      </c>
      <c r="Q69" s="117">
        <f t="shared" si="7"/>
        <v>8.4444444444444544E-2</v>
      </c>
      <c r="R69" s="118">
        <f t="shared" si="8"/>
        <v>0.35803497085761865</v>
      </c>
    </row>
    <row r="70" spans="1:18" x14ac:dyDescent="0.25">
      <c r="A70" s="115">
        <v>42485</v>
      </c>
      <c r="B70" s="116">
        <v>123.55</v>
      </c>
      <c r="C70" s="117">
        <v>46.6</v>
      </c>
      <c r="D70" s="118">
        <v>1.0389999999999999</v>
      </c>
      <c r="E70" s="116">
        <v>434703210</v>
      </c>
      <c r="F70" s="117">
        <v>570</v>
      </c>
      <c r="G70" s="118">
        <v>93605000</v>
      </c>
      <c r="H70" s="116">
        <f t="shared" si="9"/>
        <v>1.896907216494843E-2</v>
      </c>
      <c r="I70" s="117">
        <f t="shared" si="10"/>
        <v>0</v>
      </c>
      <c r="J70" s="118">
        <f t="shared" si="11"/>
        <v>0.18742857142857133</v>
      </c>
      <c r="P70" s="116">
        <f t="shared" si="6"/>
        <v>0.28892789505288924</v>
      </c>
      <c r="Q70" s="117">
        <f t="shared" si="7"/>
        <v>8.4444444444444544E-2</v>
      </c>
      <c r="R70" s="118">
        <f t="shared" si="8"/>
        <v>0.6311407160699416</v>
      </c>
    </row>
    <row r="71" spans="1:18" x14ac:dyDescent="0.25">
      <c r="A71" s="115">
        <v>42492</v>
      </c>
      <c r="B71" s="116">
        <v>120.64</v>
      </c>
      <c r="C71" s="117">
        <v>47.4</v>
      </c>
      <c r="D71" s="118">
        <v>1.034</v>
      </c>
      <c r="E71" s="116">
        <v>211311570</v>
      </c>
      <c r="F71" s="117">
        <v>150</v>
      </c>
      <c r="G71" s="118">
        <v>61624000</v>
      </c>
      <c r="H71" s="116">
        <f t="shared" si="9"/>
        <v>-2.3553217320922675E-2</v>
      </c>
      <c r="I71" s="117">
        <f t="shared" si="10"/>
        <v>1.7167381974248865E-2</v>
      </c>
      <c r="J71" s="118">
        <f t="shared" si="11"/>
        <v>-4.8123195380172217E-3</v>
      </c>
      <c r="P71" s="116">
        <f t="shared" si="6"/>
        <v>0.27548616564275485</v>
      </c>
      <c r="Q71" s="117">
        <f t="shared" si="7"/>
        <v>0.10222222222222226</v>
      </c>
      <c r="R71" s="118">
        <f t="shared" si="8"/>
        <v>0.62281432139883441</v>
      </c>
    </row>
    <row r="72" spans="1:18" x14ac:dyDescent="0.25">
      <c r="A72" s="115">
        <v>42499</v>
      </c>
      <c r="B72" s="116">
        <v>121.07</v>
      </c>
      <c r="C72" s="117">
        <v>46.3</v>
      </c>
      <c r="D72" s="118">
        <v>1.0209999999999999</v>
      </c>
      <c r="E72" s="116">
        <v>297479850</v>
      </c>
      <c r="F72" s="117">
        <v>1300</v>
      </c>
      <c r="G72" s="118">
        <v>131710000</v>
      </c>
      <c r="H72" s="116">
        <f t="shared" si="9"/>
        <v>3.5643236074269944E-3</v>
      </c>
      <c r="I72" s="117">
        <f t="shared" si="10"/>
        <v>-2.3206751054852353E-2</v>
      </c>
      <c r="J72" s="118">
        <f t="shared" si="11"/>
        <v>-1.2572533849129711E-2</v>
      </c>
      <c r="P72" s="116">
        <f t="shared" si="6"/>
        <v>0.27747240057277467</v>
      </c>
      <c r="Q72" s="117">
        <f t="shared" si="7"/>
        <v>7.7777777777777779E-2</v>
      </c>
      <c r="R72" s="118">
        <f t="shared" si="8"/>
        <v>0.60116569525395491</v>
      </c>
    </row>
    <row r="73" spans="1:18" x14ac:dyDescent="0.25">
      <c r="A73" s="115">
        <v>42506</v>
      </c>
      <c r="B73" s="116">
        <v>121.9</v>
      </c>
      <c r="C73" s="117">
        <v>46.9</v>
      </c>
      <c r="D73" s="118">
        <v>1.026</v>
      </c>
      <c r="E73" s="116">
        <v>308175790</v>
      </c>
      <c r="F73" s="117">
        <v>2800</v>
      </c>
      <c r="G73" s="118">
        <v>21420000</v>
      </c>
      <c r="H73" s="116">
        <f t="shared" si="9"/>
        <v>6.855538118443979E-3</v>
      </c>
      <c r="I73" s="117">
        <f t="shared" si="10"/>
        <v>1.2958963282937396E-2</v>
      </c>
      <c r="J73" s="118">
        <f t="shared" si="11"/>
        <v>4.8971596474046185E-3</v>
      </c>
      <c r="P73" s="116">
        <f t="shared" si="6"/>
        <v>0.28130629590281309</v>
      </c>
      <c r="Q73" s="117">
        <f t="shared" si="7"/>
        <v>9.1111111111111143E-2</v>
      </c>
      <c r="R73" s="118">
        <f t="shared" si="8"/>
        <v>0.60949208992506254</v>
      </c>
    </row>
    <row r="74" spans="1:18" x14ac:dyDescent="0.25">
      <c r="A74" s="115">
        <v>42513</v>
      </c>
      <c r="B74" s="116">
        <v>133.19999999999999</v>
      </c>
      <c r="C74" s="117">
        <v>47.4</v>
      </c>
      <c r="D74" s="118">
        <v>1.024</v>
      </c>
      <c r="E74" s="116">
        <v>439866020</v>
      </c>
      <c r="F74" s="117">
        <v>780</v>
      </c>
      <c r="G74" s="118">
        <v>22829000</v>
      </c>
      <c r="H74" s="116">
        <f t="shared" si="9"/>
        <v>9.2698933552091731E-2</v>
      </c>
      <c r="I74" s="117">
        <f t="shared" si="10"/>
        <v>1.0660980810234541E-2</v>
      </c>
      <c r="J74" s="118">
        <f t="shared" si="11"/>
        <v>-1.9493177387914246E-3</v>
      </c>
      <c r="P74" s="116">
        <f t="shared" si="6"/>
        <v>0.33350270220333494</v>
      </c>
      <c r="Q74" s="117">
        <f t="shared" si="7"/>
        <v>0.10222222222222226</v>
      </c>
      <c r="R74" s="118">
        <f t="shared" si="8"/>
        <v>0.6061615320566196</v>
      </c>
    </row>
    <row r="75" spans="1:18" x14ac:dyDescent="0.25">
      <c r="A75" s="115">
        <v>42520</v>
      </c>
      <c r="B75" s="116">
        <v>131.59</v>
      </c>
      <c r="C75" s="117">
        <v>46.6</v>
      </c>
      <c r="D75" s="118">
        <v>1.0409999999999999</v>
      </c>
      <c r="E75" s="116">
        <v>327253140</v>
      </c>
      <c r="F75" s="117">
        <v>760</v>
      </c>
      <c r="G75" s="118">
        <v>38132000</v>
      </c>
      <c r="H75" s="116">
        <f t="shared" si="9"/>
        <v>-1.2087087087086976E-2</v>
      </c>
      <c r="I75" s="117">
        <f t="shared" si="10"/>
        <v>-1.6877637130801627E-2</v>
      </c>
      <c r="J75" s="118">
        <f t="shared" si="11"/>
        <v>1.6601562499999906E-2</v>
      </c>
      <c r="P75" s="116">
        <f t="shared" si="6"/>
        <v>0.32606586909326069</v>
      </c>
      <c r="Q75" s="117">
        <f t="shared" si="7"/>
        <v>8.4444444444444544E-2</v>
      </c>
      <c r="R75" s="118">
        <f t="shared" si="8"/>
        <v>0.63447127393838454</v>
      </c>
    </row>
    <row r="76" spans="1:18" x14ac:dyDescent="0.25">
      <c r="A76" s="115">
        <v>42527</v>
      </c>
      <c r="B76" s="116">
        <v>133.5</v>
      </c>
      <c r="C76" s="117">
        <v>45.3</v>
      </c>
      <c r="D76" s="118">
        <v>1.032</v>
      </c>
      <c r="E76" s="116">
        <v>359579020</v>
      </c>
      <c r="F76" s="117">
        <v>690</v>
      </c>
      <c r="G76" s="118">
        <v>27329000</v>
      </c>
      <c r="H76" s="116">
        <f t="shared" si="9"/>
        <v>1.4514780758416267E-2</v>
      </c>
      <c r="I76" s="117">
        <f t="shared" si="10"/>
        <v>-2.7896995708154598E-2</v>
      </c>
      <c r="J76" s="118">
        <f t="shared" si="11"/>
        <v>-8.6455331412102765E-3</v>
      </c>
      <c r="P76" s="116">
        <f t="shared" si="6"/>
        <v>0.3348884475033489</v>
      </c>
      <c r="Q76" s="117">
        <f t="shared" si="7"/>
        <v>5.5555555555555552E-2</v>
      </c>
      <c r="R76" s="118">
        <f t="shared" si="8"/>
        <v>0.61948376353039136</v>
      </c>
    </row>
    <row r="77" spans="1:18" x14ac:dyDescent="0.25">
      <c r="A77" s="115">
        <v>42534</v>
      </c>
      <c r="B77" s="116">
        <v>128.69999999999999</v>
      </c>
      <c r="C77" s="117">
        <v>44.9</v>
      </c>
      <c r="D77" s="118">
        <v>1.0449999999999999</v>
      </c>
      <c r="E77" s="116">
        <v>323678810</v>
      </c>
      <c r="F77" s="117">
        <v>270</v>
      </c>
      <c r="G77" s="118">
        <v>16721000</v>
      </c>
      <c r="H77" s="116">
        <f t="shared" si="9"/>
        <v>-3.5955056179775367E-2</v>
      </c>
      <c r="I77" s="117">
        <f t="shared" si="10"/>
        <v>-8.8300220750551564E-3</v>
      </c>
      <c r="J77" s="118">
        <f t="shared" si="11"/>
        <v>1.2596899224806104E-2</v>
      </c>
      <c r="P77" s="116">
        <f t="shared" si="6"/>
        <v>0.31271652270312711</v>
      </c>
      <c r="Q77" s="117">
        <f t="shared" si="7"/>
        <v>4.6666666666666697E-2</v>
      </c>
      <c r="R77" s="118">
        <f t="shared" si="8"/>
        <v>0.64113238967527053</v>
      </c>
    </row>
    <row r="78" spans="1:18" x14ac:dyDescent="0.25">
      <c r="A78" s="115">
        <v>42541</v>
      </c>
      <c r="B78" s="116">
        <v>133.4</v>
      </c>
      <c r="C78" s="117">
        <v>44.2</v>
      </c>
      <c r="D78" s="118">
        <v>0.89800000000000002</v>
      </c>
      <c r="E78" s="116">
        <v>308359650</v>
      </c>
      <c r="F78" s="117">
        <v>1520</v>
      </c>
      <c r="G78" s="118">
        <v>76045000</v>
      </c>
      <c r="H78" s="116">
        <f t="shared" si="9"/>
        <v>3.6519036519036652E-2</v>
      </c>
      <c r="I78" s="117">
        <f t="shared" si="10"/>
        <v>-1.5590200445434204E-2</v>
      </c>
      <c r="J78" s="118">
        <f t="shared" si="11"/>
        <v>-0.14066985645933006</v>
      </c>
      <c r="P78" s="116">
        <f t="shared" si="6"/>
        <v>0.3344265324033443</v>
      </c>
      <c r="Q78" s="117">
        <f t="shared" si="7"/>
        <v>3.1111111111111239E-2</v>
      </c>
      <c r="R78" s="118">
        <f t="shared" si="8"/>
        <v>0.3963363863447128</v>
      </c>
    </row>
    <row r="79" spans="1:18" x14ac:dyDescent="0.25">
      <c r="A79" s="115">
        <v>42548</v>
      </c>
      <c r="B79" s="116">
        <v>133.85</v>
      </c>
      <c r="C79" s="117">
        <v>42.8</v>
      </c>
      <c r="D79" s="118">
        <v>0.89300000000000002</v>
      </c>
      <c r="E79" s="116">
        <v>427469900</v>
      </c>
      <c r="F79" s="117">
        <v>2260</v>
      </c>
      <c r="G79" s="118">
        <v>30480000</v>
      </c>
      <c r="H79" s="116">
        <f t="shared" si="9"/>
        <v>3.3733133433282506E-3</v>
      </c>
      <c r="I79" s="117">
        <f t="shared" si="10"/>
        <v>-3.1674208144796503E-2</v>
      </c>
      <c r="J79" s="118">
        <f t="shared" si="11"/>
        <v>-5.5679287305122546E-3</v>
      </c>
      <c r="P79" s="116">
        <f t="shared" si="6"/>
        <v>0.33650515035336503</v>
      </c>
      <c r="Q79" s="117">
        <f t="shared" si="7"/>
        <v>0</v>
      </c>
      <c r="R79" s="118">
        <f t="shared" si="8"/>
        <v>0.38800999167360534</v>
      </c>
    </row>
    <row r="80" spans="1:18" x14ac:dyDescent="0.25">
      <c r="A80" s="115">
        <v>42555</v>
      </c>
      <c r="B80" s="116">
        <v>134.41</v>
      </c>
      <c r="C80" s="117">
        <v>46</v>
      </c>
      <c r="D80" s="118">
        <v>0.878</v>
      </c>
      <c r="E80" s="116">
        <v>305965030</v>
      </c>
      <c r="F80" s="117">
        <v>1210</v>
      </c>
      <c r="G80" s="118">
        <v>27638000</v>
      </c>
      <c r="H80" s="116">
        <f t="shared" si="9"/>
        <v>4.1837878221890343E-3</v>
      </c>
      <c r="I80" s="117">
        <f t="shared" si="10"/>
        <v>7.4766355140186994E-2</v>
      </c>
      <c r="J80" s="118">
        <f t="shared" si="11"/>
        <v>-1.6797312430011212E-2</v>
      </c>
      <c r="P80" s="116">
        <f t="shared" si="6"/>
        <v>0.33909187491339088</v>
      </c>
      <c r="Q80" s="117">
        <f t="shared" si="7"/>
        <v>7.111111111111118E-2</v>
      </c>
      <c r="R80" s="118">
        <f t="shared" si="8"/>
        <v>0.36303080766028312</v>
      </c>
    </row>
    <row r="81" spans="1:18" x14ac:dyDescent="0.25">
      <c r="A81" s="115">
        <v>42562</v>
      </c>
      <c r="B81" s="116">
        <v>138.12</v>
      </c>
      <c r="C81" s="117">
        <v>44.1</v>
      </c>
      <c r="D81" s="118">
        <v>0.89</v>
      </c>
      <c r="E81" s="116">
        <v>334210780</v>
      </c>
      <c r="F81" s="117">
        <v>1470</v>
      </c>
      <c r="G81" s="118">
        <v>24763000</v>
      </c>
      <c r="H81" s="116">
        <f t="shared" si="9"/>
        <v>2.7602112938025506E-2</v>
      </c>
      <c r="I81" s="117">
        <f t="shared" si="10"/>
        <v>-4.1304347826086926E-2</v>
      </c>
      <c r="J81" s="118">
        <f t="shared" si="11"/>
        <v>1.3667425968109352E-2</v>
      </c>
      <c r="P81" s="116">
        <f t="shared" si="6"/>
        <v>0.3562289251235623</v>
      </c>
      <c r="Q81" s="117">
        <f t="shared" si="7"/>
        <v>2.8888888888888985E-2</v>
      </c>
      <c r="R81" s="118">
        <f t="shared" si="8"/>
        <v>0.38301415487094093</v>
      </c>
    </row>
    <row r="82" spans="1:18" x14ac:dyDescent="0.25">
      <c r="A82" s="115">
        <v>42569</v>
      </c>
      <c r="B82" s="116">
        <v>137.80000000000001</v>
      </c>
      <c r="C82" s="117">
        <v>44.7</v>
      </c>
      <c r="D82" s="118">
        <v>0.92</v>
      </c>
      <c r="E82" s="116">
        <v>229642590</v>
      </c>
      <c r="F82" s="117">
        <v>3200</v>
      </c>
      <c r="G82" s="118">
        <v>16754000</v>
      </c>
      <c r="H82" s="116">
        <f t="shared" si="9"/>
        <v>-2.3168259484505731E-3</v>
      </c>
      <c r="I82" s="117">
        <f t="shared" si="10"/>
        <v>1.3605442176870781E-2</v>
      </c>
      <c r="J82" s="118">
        <f t="shared" si="11"/>
        <v>3.3707865168539353E-2</v>
      </c>
      <c r="P82" s="116">
        <f t="shared" si="6"/>
        <v>0.35475079680354754</v>
      </c>
      <c r="Q82" s="117">
        <f t="shared" si="7"/>
        <v>4.2222222222222348E-2</v>
      </c>
      <c r="R82" s="118">
        <f t="shared" si="8"/>
        <v>0.43297252289758542</v>
      </c>
    </row>
    <row r="83" spans="1:18" x14ac:dyDescent="0.25">
      <c r="A83" s="115">
        <v>42576</v>
      </c>
      <c r="B83" s="116">
        <v>139.15</v>
      </c>
      <c r="C83" s="117">
        <v>44.2</v>
      </c>
      <c r="D83" s="118">
        <v>0.94199999999999995</v>
      </c>
      <c r="E83" s="116">
        <v>290272490</v>
      </c>
      <c r="F83" s="117">
        <v>4730</v>
      </c>
      <c r="G83" s="118">
        <v>40452000</v>
      </c>
      <c r="H83" s="116">
        <f t="shared" si="9"/>
        <v>9.7968069666182454E-3</v>
      </c>
      <c r="I83" s="117">
        <f t="shared" si="10"/>
        <v>-1.1185682326621923E-2</v>
      </c>
      <c r="J83" s="118">
        <f t="shared" si="11"/>
        <v>2.391304347826077E-2</v>
      </c>
      <c r="P83" s="116">
        <f t="shared" si="6"/>
        <v>0.36098665065360985</v>
      </c>
      <c r="Q83" s="117">
        <f t="shared" si="7"/>
        <v>3.1111111111111239E-2</v>
      </c>
      <c r="R83" s="118">
        <f t="shared" si="8"/>
        <v>0.46960865945045788</v>
      </c>
    </row>
    <row r="84" spans="1:18" x14ac:dyDescent="0.25">
      <c r="A84" s="115">
        <v>42583</v>
      </c>
      <c r="B84" s="116">
        <v>138.69</v>
      </c>
      <c r="C84" s="117">
        <v>45.9</v>
      </c>
      <c r="D84" s="118">
        <v>0.93400000000000005</v>
      </c>
      <c r="E84" s="116">
        <v>237287660</v>
      </c>
      <c r="F84" s="117">
        <v>2960</v>
      </c>
      <c r="G84" s="118">
        <v>30179000</v>
      </c>
      <c r="H84" s="116">
        <f t="shared" si="9"/>
        <v>-3.3057851239669993E-3</v>
      </c>
      <c r="I84" s="117">
        <f t="shared" si="10"/>
        <v>3.846153846153836E-2</v>
      </c>
      <c r="J84" s="118">
        <f t="shared" si="11"/>
        <v>-8.4925690021230328E-3</v>
      </c>
      <c r="P84" s="116">
        <f t="shared" si="6"/>
        <v>0.3588618411935886</v>
      </c>
      <c r="Q84" s="117">
        <f t="shared" si="7"/>
        <v>6.8888888888888916E-2</v>
      </c>
      <c r="R84" s="118">
        <f t="shared" si="8"/>
        <v>0.45628642797668617</v>
      </c>
    </row>
    <row r="85" spans="1:18" x14ac:dyDescent="0.25">
      <c r="A85" s="115">
        <v>42590</v>
      </c>
      <c r="B85" s="116">
        <v>139.44999999999999</v>
      </c>
      <c r="C85" s="117">
        <v>46.9</v>
      </c>
      <c r="D85" s="118">
        <v>0.95</v>
      </c>
      <c r="E85" s="116">
        <v>214858690</v>
      </c>
      <c r="F85" s="117">
        <v>3260</v>
      </c>
      <c r="G85" s="118">
        <v>32732000</v>
      </c>
      <c r="H85" s="116">
        <f t="shared" si="9"/>
        <v>5.4798471411059988E-3</v>
      </c>
      <c r="I85" s="117">
        <f t="shared" si="10"/>
        <v>2.178649237472767E-2</v>
      </c>
      <c r="J85" s="118">
        <f t="shared" si="11"/>
        <v>1.7130620985010604E-2</v>
      </c>
      <c r="P85" s="116">
        <f t="shared" si="6"/>
        <v>0.36237239595362364</v>
      </c>
      <c r="Q85" s="117">
        <f t="shared" si="7"/>
        <v>9.1111111111111143E-2</v>
      </c>
      <c r="R85" s="118">
        <f t="shared" si="8"/>
        <v>0.48293089092422975</v>
      </c>
    </row>
    <row r="86" spans="1:18" x14ac:dyDescent="0.25">
      <c r="A86" s="115">
        <v>42597</v>
      </c>
      <c r="B86" s="116">
        <v>135.80000000000001</v>
      </c>
      <c r="C86" s="117">
        <v>46.9</v>
      </c>
      <c r="D86" s="118">
        <v>0.93300000000000005</v>
      </c>
      <c r="E86" s="116">
        <v>252770900</v>
      </c>
      <c r="F86" s="117">
        <v>90</v>
      </c>
      <c r="G86" s="118">
        <v>27604000</v>
      </c>
      <c r="H86" s="116">
        <f t="shared" si="9"/>
        <v>-2.6174256005736661E-2</v>
      </c>
      <c r="I86" s="117">
        <f t="shared" si="10"/>
        <v>0</v>
      </c>
      <c r="J86" s="118">
        <f t="shared" si="11"/>
        <v>-1.7894736842105165E-2</v>
      </c>
      <c r="P86" s="116">
        <f t="shared" si="6"/>
        <v>0.34551249480345514</v>
      </c>
      <c r="Q86" s="117">
        <f t="shared" si="7"/>
        <v>9.1111111111111143E-2</v>
      </c>
      <c r="R86" s="118">
        <f t="shared" si="8"/>
        <v>0.4546211490424647</v>
      </c>
    </row>
    <row r="87" spans="1:18" x14ac:dyDescent="0.25">
      <c r="A87" s="115">
        <v>42604</v>
      </c>
      <c r="B87" s="116">
        <v>145.25</v>
      </c>
      <c r="C87" s="117">
        <v>46.7</v>
      </c>
      <c r="D87" s="118">
        <v>0.96099999999999997</v>
      </c>
      <c r="E87" s="116">
        <v>304493800</v>
      </c>
      <c r="F87" s="117">
        <v>6470</v>
      </c>
      <c r="G87" s="118">
        <v>37955000</v>
      </c>
      <c r="H87" s="116">
        <f t="shared" si="9"/>
        <v>6.9587628865979287E-2</v>
      </c>
      <c r="I87" s="117">
        <f t="shared" si="10"/>
        <v>-4.2643923240937255E-3</v>
      </c>
      <c r="J87" s="118">
        <f t="shared" si="11"/>
        <v>3.001071811361191E-2</v>
      </c>
      <c r="P87" s="116">
        <f t="shared" si="6"/>
        <v>0.3891634717538916</v>
      </c>
      <c r="Q87" s="117">
        <f t="shared" si="7"/>
        <v>8.6666666666666795E-2</v>
      </c>
      <c r="R87" s="118">
        <f t="shared" si="8"/>
        <v>0.50124895920066603</v>
      </c>
    </row>
    <row r="88" spans="1:18" x14ac:dyDescent="0.25">
      <c r="A88" s="115">
        <v>42611</v>
      </c>
      <c r="B88" s="116">
        <v>146.88</v>
      </c>
      <c r="C88" s="117">
        <v>48.6</v>
      </c>
      <c r="D88" s="118">
        <v>0.93300000000000005</v>
      </c>
      <c r="E88" s="116">
        <v>237271720</v>
      </c>
      <c r="F88" s="117">
        <v>4100</v>
      </c>
      <c r="G88" s="118">
        <v>59298000</v>
      </c>
      <c r="H88" s="116">
        <f t="shared" si="9"/>
        <v>1.1222030981067095E-2</v>
      </c>
      <c r="I88" s="117">
        <f t="shared" si="10"/>
        <v>4.0685224839400395E-2</v>
      </c>
      <c r="J88" s="118">
        <f t="shared" si="11"/>
        <v>-2.9136316337148714E-2</v>
      </c>
      <c r="P88" s="116">
        <f t="shared" si="6"/>
        <v>0.39669268788396689</v>
      </c>
      <c r="Q88" s="117">
        <f t="shared" si="7"/>
        <v>0.128888888888889</v>
      </c>
      <c r="R88" s="118">
        <f t="shared" si="8"/>
        <v>0.4546211490424647</v>
      </c>
    </row>
    <row r="89" spans="1:18" x14ac:dyDescent="0.25">
      <c r="A89" s="115">
        <v>42618</v>
      </c>
      <c r="B89" s="116">
        <v>151.6</v>
      </c>
      <c r="C89" s="117">
        <v>50.4</v>
      </c>
      <c r="D89" s="118">
        <v>0.96</v>
      </c>
      <c r="E89" s="116">
        <v>313640040</v>
      </c>
      <c r="F89" s="117">
        <v>3810</v>
      </c>
      <c r="G89" s="118">
        <v>39964000</v>
      </c>
      <c r="H89" s="116">
        <f t="shared" si="9"/>
        <v>3.2135076252723306E-2</v>
      </c>
      <c r="I89" s="117">
        <f t="shared" si="10"/>
        <v>3.7037037037036979E-2</v>
      </c>
      <c r="J89" s="118">
        <f t="shared" si="11"/>
        <v>2.8938906752411481E-2</v>
      </c>
      <c r="P89" s="116">
        <f t="shared" si="6"/>
        <v>0.41849508060418489</v>
      </c>
      <c r="Q89" s="117">
        <f t="shared" si="7"/>
        <v>0.16888888888888892</v>
      </c>
      <c r="R89" s="118">
        <f t="shared" si="8"/>
        <v>0.49958368026644456</v>
      </c>
    </row>
    <row r="90" spans="1:18" x14ac:dyDescent="0.25">
      <c r="A90" s="115">
        <v>42625</v>
      </c>
      <c r="B90" s="116">
        <v>147</v>
      </c>
      <c r="C90" s="117">
        <v>48.1</v>
      </c>
      <c r="D90" s="118">
        <v>1.03</v>
      </c>
      <c r="E90" s="116">
        <v>226113280</v>
      </c>
      <c r="F90" s="117">
        <v>2460</v>
      </c>
      <c r="G90" s="118">
        <v>53328000</v>
      </c>
      <c r="H90" s="116">
        <f t="shared" si="9"/>
        <v>-3.0343007915567245E-2</v>
      </c>
      <c r="I90" s="117">
        <f t="shared" si="10"/>
        <v>-4.5634920634920577E-2</v>
      </c>
      <c r="J90" s="118">
        <f t="shared" si="11"/>
        <v>7.2916666666666741E-2</v>
      </c>
      <c r="P90" s="116">
        <f t="shared" si="6"/>
        <v>0.39724698600397246</v>
      </c>
      <c r="Q90" s="117">
        <f t="shared" si="7"/>
        <v>0.11777777777777787</v>
      </c>
      <c r="R90" s="118">
        <f t="shared" si="8"/>
        <v>0.61615320566194842</v>
      </c>
    </row>
    <row r="91" spans="1:18" x14ac:dyDescent="0.25">
      <c r="A91" s="115">
        <v>42632</v>
      </c>
      <c r="B91" s="116">
        <v>151.5</v>
      </c>
      <c r="C91" s="117">
        <v>48</v>
      </c>
      <c r="D91" s="118">
        <v>0.96499999999999997</v>
      </c>
      <c r="E91" s="116">
        <v>235403570</v>
      </c>
      <c r="F91" s="117">
        <v>6450</v>
      </c>
      <c r="G91" s="118">
        <v>33216000</v>
      </c>
      <c r="H91" s="116">
        <f t="shared" si="9"/>
        <v>3.0612244897959183E-2</v>
      </c>
      <c r="I91" s="117">
        <f t="shared" si="10"/>
        <v>-2.0790020790021086E-3</v>
      </c>
      <c r="J91" s="118">
        <f t="shared" si="11"/>
        <v>-6.310679611650491E-2</v>
      </c>
      <c r="P91" s="116">
        <f t="shared" si="6"/>
        <v>0.41803316550418029</v>
      </c>
      <c r="Q91" s="117">
        <f t="shared" si="7"/>
        <v>0.11555555555555562</v>
      </c>
      <c r="R91" s="118">
        <f t="shared" si="8"/>
        <v>0.50791007493755203</v>
      </c>
    </row>
    <row r="92" spans="1:18" x14ac:dyDescent="0.25">
      <c r="A92" s="115">
        <v>42639</v>
      </c>
      <c r="B92" s="116">
        <v>145.34</v>
      </c>
      <c r="C92" s="117">
        <v>49.7</v>
      </c>
      <c r="D92" s="118">
        <v>0.96799999999999997</v>
      </c>
      <c r="E92" s="116">
        <v>247642650</v>
      </c>
      <c r="F92" s="117">
        <v>7080</v>
      </c>
      <c r="G92" s="118">
        <v>20275000</v>
      </c>
      <c r="H92" s="116">
        <f t="shared" si="9"/>
        <v>-4.0660066006600638E-2</v>
      </c>
      <c r="I92" s="117">
        <f t="shared" si="10"/>
        <v>3.5416666666666728E-2</v>
      </c>
      <c r="J92" s="118">
        <f t="shared" si="11"/>
        <v>3.1088082901554433E-3</v>
      </c>
      <c r="P92" s="116">
        <f t="shared" si="6"/>
        <v>0.38957919534389579</v>
      </c>
      <c r="Q92" s="117">
        <f t="shared" si="7"/>
        <v>0.15333333333333346</v>
      </c>
      <c r="R92" s="118">
        <f t="shared" si="8"/>
        <v>0.51290591174021649</v>
      </c>
    </row>
    <row r="93" spans="1:18" x14ac:dyDescent="0.25">
      <c r="A93" s="115">
        <v>42646</v>
      </c>
      <c r="B93" s="116">
        <v>148.74</v>
      </c>
      <c r="C93" s="117">
        <v>50</v>
      </c>
      <c r="D93" s="118">
        <v>0.94199999999999995</v>
      </c>
      <c r="E93" s="116">
        <v>214631100</v>
      </c>
      <c r="F93" s="117">
        <v>7530</v>
      </c>
      <c r="G93" s="118">
        <v>14638000</v>
      </c>
      <c r="H93" s="116">
        <f t="shared" si="9"/>
        <v>2.3393422320077101E-2</v>
      </c>
      <c r="I93" s="117">
        <f t="shared" si="10"/>
        <v>6.03621730382288E-3</v>
      </c>
      <c r="J93" s="118">
        <f t="shared" si="11"/>
        <v>-2.685950413223143E-2</v>
      </c>
      <c r="P93" s="116">
        <f t="shared" si="6"/>
        <v>0.40528430874405286</v>
      </c>
      <c r="Q93" s="117">
        <f t="shared" si="7"/>
        <v>0.16000000000000006</v>
      </c>
      <c r="R93" s="118">
        <f t="shared" si="8"/>
        <v>0.46960865945045788</v>
      </c>
    </row>
    <row r="94" spans="1:18" x14ac:dyDescent="0.25">
      <c r="A94" s="115">
        <v>42653</v>
      </c>
      <c r="B94" s="116">
        <v>146.72999999999999</v>
      </c>
      <c r="C94" s="117">
        <v>48.8</v>
      </c>
      <c r="D94" s="118">
        <v>0.93200000000000005</v>
      </c>
      <c r="E94" s="116">
        <v>209225630</v>
      </c>
      <c r="F94" s="117">
        <v>1770</v>
      </c>
      <c r="G94" s="118">
        <v>11452000</v>
      </c>
      <c r="H94" s="116">
        <f t="shared" si="9"/>
        <v>-1.3513513513513643E-2</v>
      </c>
      <c r="I94" s="117">
        <f t="shared" si="10"/>
        <v>-2.4000000000000056E-2</v>
      </c>
      <c r="J94" s="118">
        <f t="shared" si="11"/>
        <v>-1.061571125265382E-2</v>
      </c>
      <c r="P94" s="116">
        <f t="shared" si="6"/>
        <v>0.39599981523395994</v>
      </c>
      <c r="Q94" s="117">
        <f t="shared" si="7"/>
        <v>0.13333333333333333</v>
      </c>
      <c r="R94" s="118">
        <f t="shared" si="8"/>
        <v>0.45295587010824323</v>
      </c>
    </row>
    <row r="95" spans="1:18" x14ac:dyDescent="0.25">
      <c r="A95" s="115">
        <v>42660</v>
      </c>
      <c r="B95" s="116">
        <v>148.41999999999999</v>
      </c>
      <c r="C95" s="117">
        <v>52</v>
      </c>
      <c r="D95" s="118">
        <v>0.89100000000000001</v>
      </c>
      <c r="E95" s="116">
        <v>165042040</v>
      </c>
      <c r="F95" s="117">
        <v>2770</v>
      </c>
      <c r="G95" s="118">
        <v>18757000</v>
      </c>
      <c r="H95" s="116">
        <f t="shared" si="9"/>
        <v>1.1517753697267074E-2</v>
      </c>
      <c r="I95" s="117">
        <f t="shared" si="10"/>
        <v>6.5573770491803338E-2</v>
      </c>
      <c r="J95" s="118">
        <f t="shared" si="11"/>
        <v>-4.3991416309012911E-2</v>
      </c>
      <c r="P95" s="116">
        <f t="shared" si="6"/>
        <v>0.40380618042403799</v>
      </c>
      <c r="Q95" s="117">
        <f t="shared" si="7"/>
        <v>0.20444444444444451</v>
      </c>
      <c r="R95" s="118">
        <f t="shared" si="8"/>
        <v>0.3846794338051624</v>
      </c>
    </row>
    <row r="96" spans="1:18" x14ac:dyDescent="0.25">
      <c r="A96" s="115">
        <v>42667</v>
      </c>
      <c r="B96" s="116">
        <v>149.19999999999999</v>
      </c>
      <c r="C96" s="117">
        <v>52.5</v>
      </c>
      <c r="D96" s="118">
        <v>0.89200000000000002</v>
      </c>
      <c r="E96" s="116">
        <v>160724340</v>
      </c>
      <c r="F96" s="117">
        <v>1970</v>
      </c>
      <c r="G96" s="118">
        <v>56869000</v>
      </c>
      <c r="H96" s="116">
        <f t="shared" si="9"/>
        <v>5.2553564209675326E-3</v>
      </c>
      <c r="I96" s="117">
        <f t="shared" si="10"/>
        <v>9.6153846153846159E-3</v>
      </c>
      <c r="J96" s="118">
        <f t="shared" si="11"/>
        <v>1.12233445566779E-3</v>
      </c>
      <c r="P96" s="116">
        <f t="shared" si="6"/>
        <v>0.40740911820407399</v>
      </c>
      <c r="Q96" s="117">
        <f t="shared" si="7"/>
        <v>0.21555555555555561</v>
      </c>
      <c r="R96" s="118">
        <f t="shared" si="8"/>
        <v>0.38634471273938387</v>
      </c>
    </row>
    <row r="97" spans="1:18" x14ac:dyDescent="0.25">
      <c r="A97" s="115">
        <v>42674</v>
      </c>
      <c r="B97" s="116">
        <v>142.75</v>
      </c>
      <c r="C97" s="117">
        <v>53.9</v>
      </c>
      <c r="D97" s="118">
        <v>0.88800000000000001</v>
      </c>
      <c r="E97" s="116">
        <v>172437640</v>
      </c>
      <c r="F97" s="117">
        <v>6730</v>
      </c>
      <c r="G97" s="118">
        <v>51244000</v>
      </c>
      <c r="H97" s="116">
        <f t="shared" si="9"/>
        <v>-4.323056300268089E-2</v>
      </c>
      <c r="I97" s="117">
        <f t="shared" si="10"/>
        <v>2.6666666666666641E-2</v>
      </c>
      <c r="J97" s="118">
        <f t="shared" si="11"/>
        <v>-4.4843049327354303E-3</v>
      </c>
      <c r="P97" s="116">
        <f t="shared" si="6"/>
        <v>0.37761559425377617</v>
      </c>
      <c r="Q97" s="117">
        <f t="shared" si="7"/>
        <v>0.2466666666666667</v>
      </c>
      <c r="R97" s="118">
        <f t="shared" si="8"/>
        <v>0.37968359700249793</v>
      </c>
    </row>
    <row r="98" spans="1:18" x14ac:dyDescent="0.25">
      <c r="A98" s="115">
        <v>42681</v>
      </c>
      <c r="B98" s="116">
        <v>151.51</v>
      </c>
      <c r="C98" s="117">
        <v>53.8</v>
      </c>
      <c r="D98" s="118">
        <v>0.90200000000000002</v>
      </c>
      <c r="E98" s="116">
        <v>342127270</v>
      </c>
      <c r="F98" s="117">
        <v>6410</v>
      </c>
      <c r="G98" s="118">
        <v>31744000</v>
      </c>
      <c r="H98" s="116">
        <f t="shared" si="9"/>
        <v>6.1366024518388726E-2</v>
      </c>
      <c r="I98" s="117">
        <f t="shared" si="10"/>
        <v>-1.8552875695733103E-3</v>
      </c>
      <c r="J98" s="118">
        <f t="shared" si="11"/>
        <v>1.5765765765765778E-2</v>
      </c>
      <c r="P98" s="116">
        <f t="shared" si="6"/>
        <v>0.41807935701418075</v>
      </c>
      <c r="Q98" s="117">
        <f t="shared" si="7"/>
        <v>0.24444444444444444</v>
      </c>
      <c r="R98" s="118">
        <f t="shared" si="8"/>
        <v>0.40299750208159874</v>
      </c>
    </row>
    <row r="99" spans="1:18" x14ac:dyDescent="0.25">
      <c r="A99" s="115">
        <v>42688</v>
      </c>
      <c r="B99" s="116">
        <v>150.05000000000001</v>
      </c>
      <c r="C99" s="117">
        <v>57.1</v>
      </c>
      <c r="D99" s="118">
        <v>0.877</v>
      </c>
      <c r="E99" s="116">
        <v>198909130</v>
      </c>
      <c r="F99" s="117">
        <v>19030</v>
      </c>
      <c r="G99" s="118">
        <v>36908000</v>
      </c>
      <c r="H99" s="116">
        <f t="shared" si="9"/>
        <v>-9.6363276351394602E-3</v>
      </c>
      <c r="I99" s="117">
        <f t="shared" si="10"/>
        <v>6.1338289962825358E-2</v>
      </c>
      <c r="J99" s="118">
        <f t="shared" si="11"/>
        <v>-2.7716186252771644E-2</v>
      </c>
      <c r="P99" s="116">
        <f t="shared" si="6"/>
        <v>0.41133539655411339</v>
      </c>
      <c r="Q99" s="117">
        <f t="shared" si="7"/>
        <v>0.31777777777777788</v>
      </c>
      <c r="R99" s="118">
        <f t="shared" si="8"/>
        <v>0.36136552872606159</v>
      </c>
    </row>
    <row r="100" spans="1:18" x14ac:dyDescent="0.25">
      <c r="A100" s="115">
        <v>42695</v>
      </c>
      <c r="B100" s="116">
        <v>160.36000000000001</v>
      </c>
      <c r="C100" s="117">
        <v>56.6</v>
      </c>
      <c r="D100" s="118">
        <v>0.872</v>
      </c>
      <c r="E100" s="116">
        <v>282912210</v>
      </c>
      <c r="F100" s="117">
        <v>5960</v>
      </c>
      <c r="G100" s="118">
        <v>31995000</v>
      </c>
      <c r="H100" s="116">
        <f t="shared" si="9"/>
        <v>6.8710429856714439E-2</v>
      </c>
      <c r="I100" s="117">
        <f t="shared" si="10"/>
        <v>-8.7565674255691769E-3</v>
      </c>
      <c r="J100" s="118">
        <f t="shared" si="11"/>
        <v>-5.7012542759407123E-3</v>
      </c>
      <c r="P100" s="116">
        <f t="shared" si="6"/>
        <v>0.45895884336458964</v>
      </c>
      <c r="Q100" s="117">
        <f t="shared" si="7"/>
        <v>0.30666666666666675</v>
      </c>
      <c r="R100" s="118">
        <f t="shared" si="8"/>
        <v>0.35303913405495418</v>
      </c>
    </row>
    <row r="101" spans="1:18" x14ac:dyDescent="0.25">
      <c r="A101" s="115">
        <v>42702</v>
      </c>
      <c r="B101" s="116">
        <v>159.4</v>
      </c>
      <c r="C101" s="117">
        <v>55.1</v>
      </c>
      <c r="D101" s="118">
        <v>0.89</v>
      </c>
      <c r="E101" s="116">
        <v>242427610</v>
      </c>
      <c r="F101" s="117">
        <v>2860</v>
      </c>
      <c r="G101" s="118">
        <v>65445000</v>
      </c>
      <c r="H101" s="116">
        <f t="shared" si="9"/>
        <v>-5.9865303068097273E-3</v>
      </c>
      <c r="I101" s="117">
        <f t="shared" si="10"/>
        <v>-2.6501766784452298E-2</v>
      </c>
      <c r="J101" s="118">
        <f t="shared" si="11"/>
        <v>2.0642201834862404E-2</v>
      </c>
      <c r="P101" s="116">
        <f t="shared" si="6"/>
        <v>0.45452445840454525</v>
      </c>
      <c r="Q101" s="117">
        <f t="shared" si="7"/>
        <v>0.27333333333333343</v>
      </c>
      <c r="R101" s="118">
        <f t="shared" si="8"/>
        <v>0.38301415487094093</v>
      </c>
    </row>
    <row r="102" spans="1:18" x14ac:dyDescent="0.25">
      <c r="A102" s="115">
        <v>42709</v>
      </c>
      <c r="B102" s="116">
        <v>169.66</v>
      </c>
      <c r="C102" s="117">
        <v>55</v>
      </c>
      <c r="D102" s="118">
        <v>0.96799999999999997</v>
      </c>
      <c r="E102" s="116">
        <v>323393730</v>
      </c>
      <c r="F102" s="117">
        <v>2940</v>
      </c>
      <c r="G102" s="118">
        <v>114110000</v>
      </c>
      <c r="H102" s="116">
        <f t="shared" si="9"/>
        <v>6.4366373902132942E-2</v>
      </c>
      <c r="I102" s="117">
        <f t="shared" si="10"/>
        <v>-1.8148820326679023E-3</v>
      </c>
      <c r="J102" s="118">
        <f t="shared" si="11"/>
        <v>8.7640449438202206E-2</v>
      </c>
      <c r="P102" s="116">
        <f t="shared" si="6"/>
        <v>0.50191694766501915</v>
      </c>
      <c r="Q102" s="117">
        <f t="shared" si="7"/>
        <v>0.27111111111111119</v>
      </c>
      <c r="R102" s="118">
        <f t="shared" si="8"/>
        <v>0.51290591174021649</v>
      </c>
    </row>
    <row r="103" spans="1:18" x14ac:dyDescent="0.25">
      <c r="A103" s="115">
        <v>42716</v>
      </c>
      <c r="B103" s="116">
        <v>173.9</v>
      </c>
      <c r="C103" s="117">
        <v>56.1</v>
      </c>
      <c r="D103" s="118">
        <v>1.06</v>
      </c>
      <c r="E103" s="116">
        <v>358002780</v>
      </c>
      <c r="F103" s="117">
        <v>4430</v>
      </c>
      <c r="G103" s="118">
        <v>124809000</v>
      </c>
      <c r="H103" s="116">
        <f t="shared" si="9"/>
        <v>2.499115878816462E-2</v>
      </c>
      <c r="I103" s="117">
        <f t="shared" si="10"/>
        <v>2.0000000000000025E-2</v>
      </c>
      <c r="J103" s="118">
        <f t="shared" si="11"/>
        <v>9.5041322314049673E-2</v>
      </c>
      <c r="P103" s="116">
        <f t="shared" si="6"/>
        <v>0.52150214790521499</v>
      </c>
      <c r="Q103" s="117">
        <f t="shared" si="7"/>
        <v>0.29555555555555563</v>
      </c>
      <c r="R103" s="118">
        <f t="shared" si="8"/>
        <v>0.66611157368859297</v>
      </c>
    </row>
    <row r="104" spans="1:18" x14ac:dyDescent="0.25">
      <c r="A104" s="115">
        <v>42723</v>
      </c>
      <c r="B104" s="116">
        <v>171.15</v>
      </c>
      <c r="C104" s="117">
        <v>60.7</v>
      </c>
      <c r="D104" s="118">
        <v>0.90100000000000002</v>
      </c>
      <c r="E104" s="116">
        <v>262815050</v>
      </c>
      <c r="F104" s="117">
        <v>5920</v>
      </c>
      <c r="G104" s="118">
        <v>121480000</v>
      </c>
      <c r="H104" s="116">
        <f t="shared" si="9"/>
        <v>-1.5813686026451983E-2</v>
      </c>
      <c r="I104" s="117">
        <f t="shared" si="10"/>
        <v>8.1996434937611426E-2</v>
      </c>
      <c r="J104" s="118">
        <f t="shared" si="11"/>
        <v>-0.15000000000000002</v>
      </c>
      <c r="P104" s="116">
        <f t="shared" si="6"/>
        <v>0.50879948265508801</v>
      </c>
      <c r="Q104" s="117">
        <f t="shared" si="7"/>
        <v>0.3977777777777779</v>
      </c>
      <c r="R104" s="118">
        <f t="shared" si="8"/>
        <v>0.40133222314737721</v>
      </c>
    </row>
    <row r="105" spans="1:18" x14ac:dyDescent="0.25">
      <c r="A105" s="115">
        <v>42730</v>
      </c>
      <c r="B105" s="116">
        <v>173.25</v>
      </c>
      <c r="C105" s="117">
        <v>60.9</v>
      </c>
      <c r="D105" s="118">
        <v>0.89800000000000002</v>
      </c>
      <c r="E105" s="116">
        <v>163115480</v>
      </c>
      <c r="F105" s="117">
        <v>2580</v>
      </c>
      <c r="G105" s="118">
        <v>153215000</v>
      </c>
      <c r="H105" s="116">
        <f t="shared" si="9"/>
        <v>1.2269938650306714E-2</v>
      </c>
      <c r="I105" s="117">
        <f t="shared" si="10"/>
        <v>3.2948929159801604E-3</v>
      </c>
      <c r="J105" s="118">
        <f t="shared" si="11"/>
        <v>-3.3296337402885711E-3</v>
      </c>
      <c r="P105" s="116">
        <f t="shared" si="6"/>
        <v>0.51849969975518495</v>
      </c>
      <c r="Q105" s="117">
        <f t="shared" si="7"/>
        <v>0.40222222222222226</v>
      </c>
      <c r="R105" s="118">
        <f t="shared" si="8"/>
        <v>0.3963363863447128</v>
      </c>
    </row>
    <row r="106" spans="1:18" x14ac:dyDescent="0.25">
      <c r="A106" s="115">
        <v>42737</v>
      </c>
      <c r="B106" s="116">
        <v>170.69</v>
      </c>
      <c r="C106" s="117">
        <v>70.8</v>
      </c>
      <c r="D106" s="118">
        <v>0.93500000000000005</v>
      </c>
      <c r="E106" s="116">
        <v>165799740</v>
      </c>
      <c r="F106" s="117">
        <v>11390</v>
      </c>
      <c r="G106" s="118">
        <v>28643000</v>
      </c>
      <c r="H106" s="116">
        <f t="shared" si="9"/>
        <v>-1.477633477633479E-2</v>
      </c>
      <c r="I106" s="117">
        <f t="shared" si="10"/>
        <v>0.16256157635467977</v>
      </c>
      <c r="J106" s="118">
        <f t="shared" si="11"/>
        <v>4.1202672605790684E-2</v>
      </c>
      <c r="P106" s="116">
        <f t="shared" si="6"/>
        <v>0.50667467319506676</v>
      </c>
      <c r="Q106" s="117">
        <f t="shared" si="7"/>
        <v>0.62222222222222223</v>
      </c>
      <c r="R106" s="118">
        <f t="shared" si="8"/>
        <v>0.4579517069109077</v>
      </c>
    </row>
    <row r="107" spans="1:18" x14ac:dyDescent="0.25">
      <c r="A107" s="115">
        <v>42744</v>
      </c>
      <c r="B107" s="116">
        <v>164.9</v>
      </c>
      <c r="C107" s="117">
        <v>71.2</v>
      </c>
      <c r="D107" s="118">
        <v>0.92900000000000005</v>
      </c>
      <c r="E107" s="116">
        <v>282679800</v>
      </c>
      <c r="F107" s="117">
        <v>8150</v>
      </c>
      <c r="G107" s="118">
        <v>45906000</v>
      </c>
      <c r="H107" s="116">
        <f t="shared" si="9"/>
        <v>-3.3921143593649263E-2</v>
      </c>
      <c r="I107" s="117">
        <f t="shared" si="10"/>
        <v>5.6497175141243744E-3</v>
      </c>
      <c r="J107" s="118">
        <f t="shared" si="11"/>
        <v>-6.417112299465246E-3</v>
      </c>
      <c r="P107" s="116">
        <f t="shared" si="6"/>
        <v>0.47992978890479931</v>
      </c>
      <c r="Q107" s="117">
        <f t="shared" si="7"/>
        <v>0.63111111111111129</v>
      </c>
      <c r="R107" s="118">
        <f t="shared" si="8"/>
        <v>0.44796003330557876</v>
      </c>
    </row>
    <row r="108" spans="1:18" x14ac:dyDescent="0.25">
      <c r="A108" s="115">
        <v>42751</v>
      </c>
      <c r="B108" s="116">
        <v>167.49</v>
      </c>
      <c r="C108" s="117">
        <v>67.099999999999994</v>
      </c>
      <c r="D108" s="118">
        <v>0.95199999999999996</v>
      </c>
      <c r="E108" s="116">
        <v>197085980</v>
      </c>
      <c r="F108" s="117">
        <v>3840</v>
      </c>
      <c r="G108" s="118">
        <v>37628000</v>
      </c>
      <c r="H108" s="116">
        <f t="shared" si="9"/>
        <v>1.5706488781079463E-2</v>
      </c>
      <c r="I108" s="117">
        <f t="shared" si="10"/>
        <v>-5.7584269662921468E-2</v>
      </c>
      <c r="J108" s="118">
        <f t="shared" si="11"/>
        <v>2.4757804090419708E-2</v>
      </c>
      <c r="P108" s="116">
        <f t="shared" si="6"/>
        <v>0.49189338999491894</v>
      </c>
      <c r="Q108" s="117">
        <f t="shared" si="7"/>
        <v>0.53999999999999992</v>
      </c>
      <c r="R108" s="118">
        <f t="shared" si="8"/>
        <v>0.48626144879267269</v>
      </c>
    </row>
    <row r="109" spans="1:18" x14ac:dyDescent="0.25">
      <c r="A109" s="115">
        <v>42758</v>
      </c>
      <c r="B109" s="116">
        <v>178.92</v>
      </c>
      <c r="C109" s="117">
        <v>67.900000000000006</v>
      </c>
      <c r="D109" s="118">
        <v>1.016</v>
      </c>
      <c r="E109" s="116">
        <v>251626560</v>
      </c>
      <c r="F109" s="117">
        <v>2170</v>
      </c>
      <c r="G109" s="118">
        <v>45958000</v>
      </c>
      <c r="H109" s="116">
        <f t="shared" si="9"/>
        <v>6.8242880171950432E-2</v>
      </c>
      <c r="I109" s="117">
        <f t="shared" si="10"/>
        <v>1.1922503725782584E-2</v>
      </c>
      <c r="J109" s="118">
        <f t="shared" si="11"/>
        <v>6.7226890756302587E-2</v>
      </c>
      <c r="P109" s="116">
        <f t="shared" si="6"/>
        <v>0.54469028592544677</v>
      </c>
      <c r="Q109" s="117">
        <f t="shared" si="7"/>
        <v>0.55777777777777793</v>
      </c>
      <c r="R109" s="118">
        <f t="shared" si="8"/>
        <v>0.59283930058284773</v>
      </c>
    </row>
    <row r="110" spans="1:18" x14ac:dyDescent="0.25">
      <c r="A110" s="115">
        <v>42765</v>
      </c>
      <c r="B110" s="116">
        <v>173.8</v>
      </c>
      <c r="C110" s="117">
        <v>69.400000000000006</v>
      </c>
      <c r="D110" s="118">
        <v>1.06</v>
      </c>
      <c r="E110" s="116">
        <v>200484470</v>
      </c>
      <c r="F110" s="117">
        <v>2240</v>
      </c>
      <c r="G110" s="118">
        <v>63582000</v>
      </c>
      <c r="H110" s="116">
        <f t="shared" si="9"/>
        <v>-2.86161412921975E-2</v>
      </c>
      <c r="I110" s="117">
        <f t="shared" si="10"/>
        <v>2.2091310751104563E-2</v>
      </c>
      <c r="J110" s="118">
        <f t="shared" si="11"/>
        <v>4.3307086614173269E-2</v>
      </c>
      <c r="P110" s="116">
        <f t="shared" si="6"/>
        <v>0.52104023280521039</v>
      </c>
      <c r="Q110" s="117">
        <f t="shared" si="7"/>
        <v>0.59111111111111125</v>
      </c>
      <c r="R110" s="118">
        <f t="shared" si="8"/>
        <v>0.66611157368859297</v>
      </c>
    </row>
    <row r="111" spans="1:18" x14ac:dyDescent="0.25">
      <c r="A111" s="115">
        <v>42772</v>
      </c>
      <c r="B111" s="116">
        <v>165.5</v>
      </c>
      <c r="C111" s="117">
        <v>67.8</v>
      </c>
      <c r="D111" s="118">
        <v>1.0229999999999999</v>
      </c>
      <c r="E111" s="116">
        <v>208831640</v>
      </c>
      <c r="F111" s="117">
        <v>7380</v>
      </c>
      <c r="G111" s="118">
        <v>59482000</v>
      </c>
      <c r="H111" s="116">
        <f t="shared" si="9"/>
        <v>-4.7756041426927562E-2</v>
      </c>
      <c r="I111" s="117">
        <f t="shared" si="10"/>
        <v>-2.3054755043227786E-2</v>
      </c>
      <c r="J111" s="118">
        <f t="shared" si="11"/>
        <v>-3.4905660377358622E-2</v>
      </c>
      <c r="P111" s="116">
        <f t="shared" si="6"/>
        <v>0.482701279504827</v>
      </c>
      <c r="Q111" s="117">
        <f t="shared" si="7"/>
        <v>0.55555555555555558</v>
      </c>
      <c r="R111" s="118">
        <f t="shared" si="8"/>
        <v>0.60449625312239785</v>
      </c>
    </row>
    <row r="112" spans="1:18" x14ac:dyDescent="0.25">
      <c r="A112" s="115">
        <v>42779</v>
      </c>
      <c r="B112" s="116">
        <v>165.49</v>
      </c>
      <c r="C112" s="117">
        <v>63.3</v>
      </c>
      <c r="D112" s="118">
        <v>1.01</v>
      </c>
      <c r="E112" s="116">
        <v>253249380</v>
      </c>
      <c r="F112" s="117">
        <v>1520</v>
      </c>
      <c r="G112" s="118">
        <v>30673000</v>
      </c>
      <c r="H112" s="116">
        <f t="shared" si="9"/>
        <v>-6.0422960725020573E-5</v>
      </c>
      <c r="I112" s="117">
        <f t="shared" si="10"/>
        <v>-6.637168141592921E-2</v>
      </c>
      <c r="J112" s="118">
        <f t="shared" si="11"/>
        <v>-1.2707722385141644E-2</v>
      </c>
      <c r="P112" s="116">
        <f t="shared" si="6"/>
        <v>0.48265508799482659</v>
      </c>
      <c r="Q112" s="117">
        <f t="shared" si="7"/>
        <v>0.45555555555555555</v>
      </c>
      <c r="R112" s="118">
        <f t="shared" si="8"/>
        <v>0.5828476269775188</v>
      </c>
    </row>
    <row r="113" spans="1:18" x14ac:dyDescent="0.25">
      <c r="A113" s="115">
        <v>42786</v>
      </c>
      <c r="B113" s="116">
        <v>165.51</v>
      </c>
      <c r="C113" s="117">
        <v>65</v>
      </c>
      <c r="D113" s="118">
        <v>1.0029999999999999</v>
      </c>
      <c r="E113" s="116">
        <v>137003930</v>
      </c>
      <c r="F113" s="117">
        <v>790</v>
      </c>
      <c r="G113" s="118">
        <v>40702000</v>
      </c>
      <c r="H113" s="116">
        <f t="shared" si="9"/>
        <v>1.2085322375963387E-4</v>
      </c>
      <c r="I113" s="117">
        <f t="shared" si="10"/>
        <v>2.6856240126382352E-2</v>
      </c>
      <c r="J113" s="118">
        <f t="shared" si="11"/>
        <v>-6.930693069307047E-3</v>
      </c>
      <c r="P113" s="116">
        <f t="shared" si="6"/>
        <v>0.4827474710148274</v>
      </c>
      <c r="Q113" s="117">
        <f t="shared" si="7"/>
        <v>0.4933333333333334</v>
      </c>
      <c r="R113" s="118">
        <f t="shared" si="8"/>
        <v>0.57119067443796823</v>
      </c>
    </row>
    <row r="114" spans="1:18" x14ac:dyDescent="0.25">
      <c r="A114" s="115">
        <v>42793</v>
      </c>
      <c r="B114" s="116">
        <v>164.4</v>
      </c>
      <c r="C114" s="117">
        <v>62.2</v>
      </c>
      <c r="D114" s="118">
        <v>0.96899999999999997</v>
      </c>
      <c r="E114" s="116">
        <v>275821740</v>
      </c>
      <c r="F114" s="117">
        <v>740</v>
      </c>
      <c r="G114" s="118">
        <v>31671000</v>
      </c>
      <c r="H114" s="116">
        <f t="shared" si="9"/>
        <v>-6.7065434112741542E-3</v>
      </c>
      <c r="I114" s="117">
        <f t="shared" si="10"/>
        <v>-4.3076923076923034E-2</v>
      </c>
      <c r="J114" s="118">
        <f t="shared" si="11"/>
        <v>-3.3898305084745686E-2</v>
      </c>
      <c r="P114" s="116">
        <f t="shared" si="6"/>
        <v>0.47762021340477623</v>
      </c>
      <c r="Q114" s="117">
        <f t="shared" si="7"/>
        <v>0.43111111111111122</v>
      </c>
      <c r="R114" s="118">
        <f t="shared" si="8"/>
        <v>0.51457119067443791</v>
      </c>
    </row>
    <row r="115" spans="1:18" x14ac:dyDescent="0.25">
      <c r="A115" s="115">
        <v>42800</v>
      </c>
      <c r="B115" s="116">
        <v>157.5</v>
      </c>
      <c r="C115" s="117">
        <v>63.9</v>
      </c>
      <c r="D115" s="118">
        <v>0.98</v>
      </c>
      <c r="E115" s="116">
        <v>196705430</v>
      </c>
      <c r="F115" s="117">
        <v>3420</v>
      </c>
      <c r="G115" s="118">
        <v>89078000</v>
      </c>
      <c r="H115" s="116">
        <f t="shared" si="9"/>
        <v>-4.1970802919708061E-2</v>
      </c>
      <c r="I115" s="117">
        <f t="shared" si="10"/>
        <v>2.7331189710610864E-2</v>
      </c>
      <c r="J115" s="118">
        <f t="shared" si="11"/>
        <v>1.1351909184726533E-2</v>
      </c>
      <c r="P115" s="116">
        <f t="shared" si="6"/>
        <v>0.44574807150445744</v>
      </c>
      <c r="Q115" s="117">
        <f t="shared" si="7"/>
        <v>0.46888888888888891</v>
      </c>
      <c r="R115" s="118">
        <f t="shared" si="8"/>
        <v>0.53288925895087425</v>
      </c>
    </row>
    <row r="116" spans="1:18" x14ac:dyDescent="0.25">
      <c r="A116" s="115">
        <v>42807</v>
      </c>
      <c r="B116" s="116">
        <v>161.15</v>
      </c>
      <c r="C116" s="117">
        <v>65.5</v>
      </c>
      <c r="D116" s="118">
        <v>1.05</v>
      </c>
      <c r="E116" s="116">
        <v>275938670</v>
      </c>
      <c r="F116" s="117">
        <v>270</v>
      </c>
      <c r="G116" s="118">
        <v>85524000</v>
      </c>
      <c r="H116" s="116">
        <f t="shared" si="9"/>
        <v>2.3174603174603212E-2</v>
      </c>
      <c r="I116" s="117">
        <f t="shared" si="10"/>
        <v>2.5039123630672948E-2</v>
      </c>
      <c r="J116" s="118">
        <f t="shared" si="11"/>
        <v>7.1428571428571494E-2</v>
      </c>
      <c r="P116" s="116">
        <f t="shared" si="6"/>
        <v>0.46260797265462611</v>
      </c>
      <c r="Q116" s="117">
        <f t="shared" si="7"/>
        <v>0.50444444444444447</v>
      </c>
      <c r="R116" s="118">
        <f t="shared" si="8"/>
        <v>0.64945878434637816</v>
      </c>
    </row>
    <row r="117" spans="1:18" x14ac:dyDescent="0.25">
      <c r="A117" s="115">
        <v>42814</v>
      </c>
      <c r="B117" s="116">
        <v>164.52</v>
      </c>
      <c r="C117" s="117">
        <v>65</v>
      </c>
      <c r="D117" s="118">
        <v>1.008</v>
      </c>
      <c r="E117" s="116">
        <v>193969770</v>
      </c>
      <c r="F117" s="117">
        <v>150</v>
      </c>
      <c r="G117" s="118">
        <v>31787000</v>
      </c>
      <c r="H117" s="116">
        <f t="shared" si="9"/>
        <v>2.0912193608439371E-2</v>
      </c>
      <c r="I117" s="117">
        <f t="shared" si="10"/>
        <v>-7.6335877862595417E-3</v>
      </c>
      <c r="J117" s="118">
        <f t="shared" si="11"/>
        <v>-4.0000000000000036E-2</v>
      </c>
      <c r="P117" s="116">
        <f t="shared" si="6"/>
        <v>0.4781745115247818</v>
      </c>
      <c r="Q117" s="117">
        <f t="shared" si="7"/>
        <v>0.4933333333333334</v>
      </c>
      <c r="R117" s="118">
        <f t="shared" si="8"/>
        <v>0.57951706910907586</v>
      </c>
    </row>
    <row r="118" spans="1:18" x14ac:dyDescent="0.25">
      <c r="A118" s="115">
        <v>42821</v>
      </c>
      <c r="B118" s="116">
        <v>159.80000000000001</v>
      </c>
      <c r="C118" s="117">
        <v>62.9</v>
      </c>
      <c r="D118" s="118">
        <v>0.997</v>
      </c>
      <c r="E118" s="116">
        <v>148119090</v>
      </c>
      <c r="F118" s="117">
        <v>10260</v>
      </c>
      <c r="G118" s="118">
        <v>23030000</v>
      </c>
      <c r="H118" s="116">
        <f t="shared" si="9"/>
        <v>-2.8689521030877695E-2</v>
      </c>
      <c r="I118" s="117">
        <f t="shared" si="10"/>
        <v>-3.2307692307692329E-2</v>
      </c>
      <c r="J118" s="118">
        <f t="shared" si="11"/>
        <v>-1.0912698412698423E-2</v>
      </c>
      <c r="P118" s="116">
        <f t="shared" si="6"/>
        <v>0.45637211880456374</v>
      </c>
      <c r="Q118" s="117">
        <f t="shared" si="7"/>
        <v>0.44666666666666671</v>
      </c>
      <c r="R118" s="118">
        <f t="shared" si="8"/>
        <v>0.56119900083263952</v>
      </c>
    </row>
    <row r="119" spans="1:18" x14ac:dyDescent="0.25">
      <c r="A119" s="115">
        <v>42828</v>
      </c>
      <c r="B119" s="116">
        <v>161.49</v>
      </c>
      <c r="C119" s="117">
        <v>60.8</v>
      </c>
      <c r="D119" s="118">
        <v>0.97</v>
      </c>
      <c r="E119" s="116">
        <v>197974040</v>
      </c>
      <c r="F119" s="117">
        <v>7140</v>
      </c>
      <c r="G119" s="118">
        <v>28127000</v>
      </c>
      <c r="H119" s="116">
        <f t="shared" si="9"/>
        <v>1.0575719649561938E-2</v>
      </c>
      <c r="I119" s="117">
        <f t="shared" si="10"/>
        <v>-3.3386327503974585E-2</v>
      </c>
      <c r="J119" s="118">
        <f t="shared" si="11"/>
        <v>-2.7081243731193604E-2</v>
      </c>
      <c r="P119" s="116">
        <f t="shared" si="6"/>
        <v>0.46417848399464179</v>
      </c>
      <c r="Q119" s="117">
        <f t="shared" si="7"/>
        <v>0.4</v>
      </c>
      <c r="R119" s="118">
        <f t="shared" si="8"/>
        <v>0.51623646960865943</v>
      </c>
    </row>
    <row r="120" spans="1:18" x14ac:dyDescent="0.25">
      <c r="A120" s="115">
        <v>42835</v>
      </c>
      <c r="B120" s="116">
        <v>149.24</v>
      </c>
      <c r="C120" s="117">
        <v>60.9</v>
      </c>
      <c r="D120" s="118">
        <v>0.94799999999999995</v>
      </c>
      <c r="E120" s="116">
        <v>275446370</v>
      </c>
      <c r="F120" s="117">
        <v>1030</v>
      </c>
      <c r="G120" s="118">
        <v>12268000</v>
      </c>
      <c r="H120" s="116">
        <f t="shared" si="9"/>
        <v>-7.5856090160381445E-2</v>
      </c>
      <c r="I120" s="117">
        <f t="shared" si="10"/>
        <v>1.6447368421052867E-3</v>
      </c>
      <c r="J120" s="118">
        <f t="shared" si="11"/>
        <v>-2.2680412371134041E-2</v>
      </c>
      <c r="P120" s="116">
        <f t="shared" si="6"/>
        <v>0.40759388424407594</v>
      </c>
      <c r="Q120" s="117">
        <f t="shared" si="7"/>
        <v>0.40222222222222226</v>
      </c>
      <c r="R120" s="118">
        <f t="shared" si="8"/>
        <v>0.47960033305578675</v>
      </c>
    </row>
    <row r="121" spans="1:18" x14ac:dyDescent="0.25">
      <c r="A121" s="115">
        <v>42842</v>
      </c>
      <c r="B121" s="116">
        <v>159.59</v>
      </c>
      <c r="C121" s="117">
        <v>58</v>
      </c>
      <c r="D121" s="118">
        <v>0.94899999999999995</v>
      </c>
      <c r="E121" s="116">
        <v>269570590</v>
      </c>
      <c r="F121" s="117">
        <v>3930</v>
      </c>
      <c r="G121" s="118">
        <v>10243000</v>
      </c>
      <c r="H121" s="116">
        <f t="shared" si="9"/>
        <v>6.9351380326990036E-2</v>
      </c>
      <c r="I121" s="117">
        <f t="shared" si="10"/>
        <v>-4.7619047619047596E-2</v>
      </c>
      <c r="J121" s="118">
        <f t="shared" si="11"/>
        <v>1.0548523206751065E-3</v>
      </c>
      <c r="P121" s="116">
        <f t="shared" si="6"/>
        <v>0.45540209709455404</v>
      </c>
      <c r="Q121" s="117">
        <f t="shared" si="7"/>
        <v>0.33777777777777784</v>
      </c>
      <c r="R121" s="118">
        <f t="shared" si="8"/>
        <v>0.48126561199000828</v>
      </c>
    </row>
    <row r="122" spans="1:18" x14ac:dyDescent="0.25">
      <c r="A122" s="115">
        <v>42849</v>
      </c>
      <c r="B122" s="116">
        <v>165.2</v>
      </c>
      <c r="C122" s="117">
        <v>56.9</v>
      </c>
      <c r="D122" s="118">
        <v>1.004</v>
      </c>
      <c r="E122" s="116">
        <v>222527550</v>
      </c>
      <c r="F122" s="117">
        <v>12720</v>
      </c>
      <c r="G122" s="118">
        <v>20291000</v>
      </c>
      <c r="H122" s="116">
        <f t="shared" si="9"/>
        <v>3.5152578482360954E-2</v>
      </c>
      <c r="I122" s="117">
        <f t="shared" si="10"/>
        <v>-1.8965517241379334E-2</v>
      </c>
      <c r="J122" s="118">
        <f t="shared" si="11"/>
        <v>5.7955742887249792E-2</v>
      </c>
      <c r="P122" s="116">
        <f t="shared" si="6"/>
        <v>0.4813155342048131</v>
      </c>
      <c r="Q122" s="117">
        <f t="shared" si="7"/>
        <v>0.31333333333333335</v>
      </c>
      <c r="R122" s="118">
        <f t="shared" si="8"/>
        <v>0.57285595337218986</v>
      </c>
    </row>
    <row r="123" spans="1:18" x14ac:dyDescent="0.25">
      <c r="A123" s="115">
        <v>42856</v>
      </c>
      <c r="B123" s="116">
        <v>165.8</v>
      </c>
      <c r="C123" s="117">
        <v>56</v>
      </c>
      <c r="D123" s="118">
        <v>0.98499999999999999</v>
      </c>
      <c r="E123" s="116">
        <v>149187150</v>
      </c>
      <c r="F123" s="117">
        <v>2800</v>
      </c>
      <c r="G123" s="118">
        <v>10578000</v>
      </c>
      <c r="H123" s="116">
        <f t="shared" si="9"/>
        <v>3.6319612590800412E-3</v>
      </c>
      <c r="I123" s="117">
        <f t="shared" si="10"/>
        <v>-1.5817223198594001E-2</v>
      </c>
      <c r="J123" s="118">
        <f t="shared" si="11"/>
        <v>-1.8924302788844639E-2</v>
      </c>
      <c r="P123" s="116">
        <f t="shared" si="6"/>
        <v>0.48408702480484089</v>
      </c>
      <c r="Q123" s="117">
        <f t="shared" si="7"/>
        <v>0.29333333333333339</v>
      </c>
      <c r="R123" s="118">
        <f t="shared" si="8"/>
        <v>0.54121565362198165</v>
      </c>
    </row>
    <row r="124" spans="1:18" x14ac:dyDescent="0.25">
      <c r="A124" s="115">
        <v>42863</v>
      </c>
      <c r="B124" s="116">
        <v>167.7</v>
      </c>
      <c r="C124" s="117">
        <v>53.6</v>
      </c>
      <c r="D124" s="118">
        <v>0.98299999999999998</v>
      </c>
      <c r="E124" s="116">
        <v>140423580</v>
      </c>
      <c r="F124" s="117">
        <v>2410</v>
      </c>
      <c r="G124" s="118">
        <v>2838000</v>
      </c>
      <c r="H124" s="116">
        <f t="shared" si="9"/>
        <v>1.1459589867309874E-2</v>
      </c>
      <c r="I124" s="117">
        <f t="shared" si="10"/>
        <v>-4.285714285714283E-2</v>
      </c>
      <c r="J124" s="118">
        <f t="shared" si="11"/>
        <v>-2.03045685279188E-3</v>
      </c>
      <c r="P124" s="116">
        <f t="shared" si="6"/>
        <v>0.49286341170492853</v>
      </c>
      <c r="Q124" s="117">
        <f t="shared" si="7"/>
        <v>0.2400000000000001</v>
      </c>
      <c r="R124" s="118">
        <f t="shared" si="8"/>
        <v>0.53788509575353871</v>
      </c>
    </row>
    <row r="125" spans="1:18" x14ac:dyDescent="0.25">
      <c r="A125" s="115">
        <v>42870</v>
      </c>
      <c r="B125" s="116">
        <v>168.87</v>
      </c>
      <c r="C125" s="117">
        <v>53</v>
      </c>
      <c r="D125" s="118">
        <v>0.9</v>
      </c>
      <c r="E125" s="116">
        <v>213558390</v>
      </c>
      <c r="F125" s="117">
        <v>2830</v>
      </c>
      <c r="G125" s="118">
        <v>31905000</v>
      </c>
      <c r="H125" s="116">
        <f t="shared" si="9"/>
        <v>6.9767441860466069E-3</v>
      </c>
      <c r="I125" s="117">
        <f t="shared" si="10"/>
        <v>-1.1194029850746294E-2</v>
      </c>
      <c r="J125" s="118">
        <f t="shared" si="11"/>
        <v>-8.4435401831129159E-2</v>
      </c>
      <c r="P125" s="116">
        <f t="shared" si="6"/>
        <v>0.49826781837498269</v>
      </c>
      <c r="Q125" s="117">
        <f t="shared" si="7"/>
        <v>0.22666666666666674</v>
      </c>
      <c r="R125" s="118">
        <f t="shared" si="8"/>
        <v>0.39966694421315574</v>
      </c>
    </row>
    <row r="126" spans="1:18" x14ac:dyDescent="0.25">
      <c r="A126" s="115">
        <v>42877</v>
      </c>
      <c r="B126" s="116">
        <v>160.69999999999999</v>
      </c>
      <c r="C126" s="117">
        <v>51.5</v>
      </c>
      <c r="D126" s="118">
        <v>0.87</v>
      </c>
      <c r="E126" s="116">
        <v>196508420</v>
      </c>
      <c r="F126" s="117">
        <v>6130</v>
      </c>
      <c r="G126" s="118">
        <v>11973000</v>
      </c>
      <c r="H126" s="116">
        <f t="shared" si="9"/>
        <v>-4.8380410967016139E-2</v>
      </c>
      <c r="I126" s="117">
        <f t="shared" si="10"/>
        <v>-2.8301886792452831E-2</v>
      </c>
      <c r="J126" s="118">
        <f t="shared" si="11"/>
        <v>-3.3333333333333361E-2</v>
      </c>
      <c r="P126" s="116">
        <f t="shared" si="6"/>
        <v>0.46052935470460521</v>
      </c>
      <c r="Q126" s="117">
        <f t="shared" si="7"/>
        <v>0.19333333333333338</v>
      </c>
      <c r="R126" s="118">
        <f t="shared" si="8"/>
        <v>0.34970857618651124</v>
      </c>
    </row>
    <row r="127" spans="1:18" x14ac:dyDescent="0.25">
      <c r="A127" s="115">
        <v>42884</v>
      </c>
      <c r="B127" s="116">
        <v>157.13999999999999</v>
      </c>
      <c r="C127" s="117">
        <v>51.5</v>
      </c>
      <c r="D127" s="118">
        <v>0.873</v>
      </c>
      <c r="E127" s="116">
        <v>241791120</v>
      </c>
      <c r="F127" s="117">
        <v>3170</v>
      </c>
      <c r="G127" s="118">
        <v>23062000</v>
      </c>
      <c r="H127" s="116">
        <f t="shared" si="9"/>
        <v>-2.2153080273802132E-2</v>
      </c>
      <c r="I127" s="117">
        <f t="shared" si="10"/>
        <v>0</v>
      </c>
      <c r="J127" s="118">
        <f t="shared" si="11"/>
        <v>3.4482758620689685E-3</v>
      </c>
      <c r="P127" s="116">
        <f t="shared" si="6"/>
        <v>0.44408517714444079</v>
      </c>
      <c r="Q127" s="117">
        <f t="shared" si="7"/>
        <v>0.19333333333333338</v>
      </c>
      <c r="R127" s="118">
        <f t="shared" si="8"/>
        <v>0.35470441298917565</v>
      </c>
    </row>
    <row r="128" spans="1:18" x14ac:dyDescent="0.25">
      <c r="A128" s="115">
        <v>42891</v>
      </c>
      <c r="B128" s="116">
        <v>150.13</v>
      </c>
      <c r="C128" s="117">
        <v>53.5</v>
      </c>
      <c r="D128" s="118">
        <v>0.875</v>
      </c>
      <c r="E128" s="116">
        <v>240237080</v>
      </c>
      <c r="F128" s="117">
        <v>2020</v>
      </c>
      <c r="G128" s="118">
        <v>24183000</v>
      </c>
      <c r="H128" s="116">
        <f t="shared" si="9"/>
        <v>-4.4609901998218099E-2</v>
      </c>
      <c r="I128" s="117">
        <f t="shared" si="10"/>
        <v>3.8834951456310676E-2</v>
      </c>
      <c r="J128" s="118">
        <f t="shared" si="11"/>
        <v>2.2909507445589938E-3</v>
      </c>
      <c r="P128" s="116">
        <f t="shared" si="6"/>
        <v>0.41170492863411701</v>
      </c>
      <c r="Q128" s="117">
        <f t="shared" si="7"/>
        <v>0.23777777777777784</v>
      </c>
      <c r="R128" s="118">
        <f t="shared" si="8"/>
        <v>0.35803497085761865</v>
      </c>
    </row>
    <row r="129" spans="1:18" x14ac:dyDescent="0.25">
      <c r="A129" s="115">
        <v>42898</v>
      </c>
      <c r="B129" s="116">
        <v>141.63</v>
      </c>
      <c r="C129" s="117">
        <v>50.5</v>
      </c>
      <c r="D129" s="118">
        <v>0.82099999999999995</v>
      </c>
      <c r="E129" s="116">
        <v>374631730</v>
      </c>
      <c r="F129" s="117">
        <v>710</v>
      </c>
      <c r="G129" s="118">
        <v>39076000</v>
      </c>
      <c r="H129" s="116">
        <f t="shared" si="9"/>
        <v>-5.6617598081662564E-2</v>
      </c>
      <c r="I129" s="117">
        <f t="shared" si="10"/>
        <v>-5.6074766355140186E-2</v>
      </c>
      <c r="J129" s="118">
        <f t="shared" si="11"/>
        <v>-6.171428571428577E-2</v>
      </c>
      <c r="P129" s="116">
        <f t="shared" si="6"/>
        <v>0.37244214513372437</v>
      </c>
      <c r="Q129" s="117">
        <f t="shared" si="7"/>
        <v>0.17111111111111119</v>
      </c>
      <c r="R129" s="118">
        <f t="shared" si="8"/>
        <v>0.26810990840965854</v>
      </c>
    </row>
    <row r="130" spans="1:18" x14ac:dyDescent="0.25">
      <c r="A130" s="115">
        <v>42905</v>
      </c>
      <c r="B130" s="116">
        <v>144.1</v>
      </c>
      <c r="C130" s="117">
        <v>52.5</v>
      </c>
      <c r="D130" s="118">
        <v>0.80900000000000005</v>
      </c>
      <c r="E130" s="116">
        <v>258973860</v>
      </c>
      <c r="F130" s="117">
        <v>470</v>
      </c>
      <c r="G130" s="118">
        <v>24513000</v>
      </c>
      <c r="H130" s="116">
        <f t="shared" si="9"/>
        <v>1.7439807950293009E-2</v>
      </c>
      <c r="I130" s="117">
        <f t="shared" si="10"/>
        <v>3.9603960396039604E-2</v>
      </c>
      <c r="J130" s="118">
        <f t="shared" si="11"/>
        <v>-1.4616321559074177E-2</v>
      </c>
      <c r="P130" s="116">
        <f t="shared" ref="P130:P193" si="12">(B130-$O$3)/($O$2-$O$3)</f>
        <v>0.38385144810383848</v>
      </c>
      <c r="Q130" s="117">
        <f t="shared" ref="Q130:Q193" si="13">(C130-$O$5)/($O$4-$O$5)</f>
        <v>0.21555555555555561</v>
      </c>
      <c r="R130" s="118">
        <f t="shared" ref="R130:R193" si="14">(D130-$O$7)/($O$6-$O$7)</f>
        <v>0.24812656119900089</v>
      </c>
    </row>
    <row r="131" spans="1:18" x14ac:dyDescent="0.25">
      <c r="A131" s="115">
        <v>42912</v>
      </c>
      <c r="B131" s="116">
        <v>145.59</v>
      </c>
      <c r="C131" s="117">
        <v>51.6</v>
      </c>
      <c r="D131" s="118">
        <v>0.79100000000000004</v>
      </c>
      <c r="E131" s="116">
        <v>259253270</v>
      </c>
      <c r="F131" s="117">
        <v>1050</v>
      </c>
      <c r="G131" s="118">
        <v>16811000</v>
      </c>
      <c r="H131" s="116">
        <f t="shared" ref="H131:H194" si="15">(B131-B130)/B130</f>
        <v>1.0340041637751625E-2</v>
      </c>
      <c r="I131" s="117">
        <f t="shared" ref="I131:I194" si="16">(C131-C130)/C130</f>
        <v>-1.7142857142857116E-2</v>
      </c>
      <c r="J131" s="118">
        <f t="shared" ref="J131:J194" si="17">(D131-D130)/D130</f>
        <v>-2.2249690976514233E-2</v>
      </c>
      <c r="P131" s="116">
        <f t="shared" si="12"/>
        <v>0.39073398309390733</v>
      </c>
      <c r="Q131" s="117">
        <f t="shared" si="13"/>
        <v>0.19555555555555565</v>
      </c>
      <c r="R131" s="118">
        <f t="shared" si="14"/>
        <v>0.21815154038301418</v>
      </c>
    </row>
    <row r="132" spans="1:18" x14ac:dyDescent="0.25">
      <c r="A132" s="115">
        <v>42919</v>
      </c>
      <c r="B132" s="116">
        <v>152.16</v>
      </c>
      <c r="C132" s="117">
        <v>53.7</v>
      </c>
      <c r="D132" s="118">
        <v>0.81899999999999995</v>
      </c>
      <c r="E132" s="116">
        <v>235485890</v>
      </c>
      <c r="F132" s="117">
        <v>1030</v>
      </c>
      <c r="G132" s="118">
        <v>19593000</v>
      </c>
      <c r="H132" s="116">
        <f t="shared" si="15"/>
        <v>4.5126725736657693E-2</v>
      </c>
      <c r="I132" s="117">
        <f t="shared" si="16"/>
        <v>4.0697674418604675E-2</v>
      </c>
      <c r="J132" s="118">
        <f t="shared" si="17"/>
        <v>3.5398230088495464E-2</v>
      </c>
      <c r="P132" s="116">
        <f t="shared" si="12"/>
        <v>0.42108180516421079</v>
      </c>
      <c r="Q132" s="117">
        <f t="shared" si="13"/>
        <v>0.24222222222222234</v>
      </c>
      <c r="R132" s="118">
        <f t="shared" si="14"/>
        <v>0.26477935054121554</v>
      </c>
    </row>
    <row r="133" spans="1:18" x14ac:dyDescent="0.25">
      <c r="A133" s="115">
        <v>42926</v>
      </c>
      <c r="B133" s="116">
        <v>161.4</v>
      </c>
      <c r="C133" s="117">
        <v>51.6</v>
      </c>
      <c r="D133" s="118">
        <v>0.84499999999999997</v>
      </c>
      <c r="E133" s="116">
        <v>306696750</v>
      </c>
      <c r="F133" s="117">
        <v>900</v>
      </c>
      <c r="G133" s="118">
        <v>19984000</v>
      </c>
      <c r="H133" s="116">
        <f t="shared" si="15"/>
        <v>6.0725552050473246E-2</v>
      </c>
      <c r="I133" s="117">
        <f t="shared" si="16"/>
        <v>-3.9106145251396669E-2</v>
      </c>
      <c r="J133" s="118">
        <f t="shared" si="17"/>
        <v>3.1746031746031779E-2</v>
      </c>
      <c r="P133" s="116">
        <f t="shared" si="12"/>
        <v>0.46376276040463765</v>
      </c>
      <c r="Q133" s="117">
        <f t="shared" si="13"/>
        <v>0.19555555555555565</v>
      </c>
      <c r="R133" s="118">
        <f t="shared" si="14"/>
        <v>0.30807660283097416</v>
      </c>
    </row>
    <row r="134" spans="1:18" x14ac:dyDescent="0.25">
      <c r="A134" s="115">
        <v>42933</v>
      </c>
      <c r="B134" s="116">
        <v>162.1</v>
      </c>
      <c r="C134" s="117">
        <v>51.9</v>
      </c>
      <c r="D134" s="118">
        <v>0.84199999999999997</v>
      </c>
      <c r="E134" s="116">
        <v>210129590</v>
      </c>
      <c r="F134" s="117">
        <v>70</v>
      </c>
      <c r="G134" s="118">
        <v>16351000</v>
      </c>
      <c r="H134" s="116">
        <f t="shared" si="15"/>
        <v>4.3370508054522217E-3</v>
      </c>
      <c r="I134" s="117">
        <f t="shared" si="16"/>
        <v>5.8139534883720374E-3</v>
      </c>
      <c r="J134" s="118">
        <f t="shared" si="17"/>
        <v>-3.550295857988169E-3</v>
      </c>
      <c r="P134" s="116">
        <f t="shared" si="12"/>
        <v>0.46699616610466993</v>
      </c>
      <c r="Q134" s="117">
        <f t="shared" si="13"/>
        <v>0.20222222222222225</v>
      </c>
      <c r="R134" s="118">
        <f t="shared" si="14"/>
        <v>0.30308076602830969</v>
      </c>
    </row>
    <row r="135" spans="1:18" x14ac:dyDescent="0.25">
      <c r="A135" s="115">
        <v>42940</v>
      </c>
      <c r="B135" s="116">
        <v>165.4</v>
      </c>
      <c r="C135" s="117">
        <v>51.1</v>
      </c>
      <c r="D135" s="118">
        <v>0.86599999999999999</v>
      </c>
      <c r="E135" s="116">
        <v>248798590</v>
      </c>
      <c r="F135" s="117">
        <v>2940</v>
      </c>
      <c r="G135" s="118">
        <v>50635000</v>
      </c>
      <c r="H135" s="116">
        <f t="shared" si="15"/>
        <v>2.0357803824799577E-2</v>
      </c>
      <c r="I135" s="117">
        <f t="shared" si="16"/>
        <v>-1.5414258188824609E-2</v>
      </c>
      <c r="J135" s="118">
        <f t="shared" si="17"/>
        <v>2.8503562945368197E-2</v>
      </c>
      <c r="P135" s="116">
        <f t="shared" si="12"/>
        <v>0.4822393644048224</v>
      </c>
      <c r="Q135" s="117">
        <f t="shared" si="13"/>
        <v>0.18444444444444455</v>
      </c>
      <c r="R135" s="118">
        <f t="shared" si="14"/>
        <v>0.34304746044962531</v>
      </c>
    </row>
    <row r="136" spans="1:18" x14ac:dyDescent="0.25">
      <c r="A136" s="115">
        <v>42947</v>
      </c>
      <c r="B136" s="116">
        <v>169.73</v>
      </c>
      <c r="C136" s="117">
        <v>53.4</v>
      </c>
      <c r="D136" s="118">
        <v>0.85299999999999998</v>
      </c>
      <c r="E136" s="116">
        <v>250000470</v>
      </c>
      <c r="F136" s="117">
        <v>1570</v>
      </c>
      <c r="G136" s="118">
        <v>13925000</v>
      </c>
      <c r="H136" s="116">
        <f t="shared" si="15"/>
        <v>2.617896009673509E-2</v>
      </c>
      <c r="I136" s="117">
        <f t="shared" si="16"/>
        <v>4.5009784735812075E-2</v>
      </c>
      <c r="J136" s="118">
        <f t="shared" si="17"/>
        <v>-1.5011547344110868E-2</v>
      </c>
      <c r="P136" s="116">
        <f t="shared" si="12"/>
        <v>0.50224028823502231</v>
      </c>
      <c r="Q136" s="117">
        <f t="shared" si="13"/>
        <v>0.23555555555555557</v>
      </c>
      <c r="R136" s="118">
        <f t="shared" si="14"/>
        <v>0.32139883430474603</v>
      </c>
    </row>
    <row r="137" spans="1:18" x14ac:dyDescent="0.25">
      <c r="A137" s="115">
        <v>42954</v>
      </c>
      <c r="B137" s="116">
        <v>172.05</v>
      </c>
      <c r="C137" s="117">
        <v>53.2</v>
      </c>
      <c r="D137" s="118">
        <v>0.84699999999999998</v>
      </c>
      <c r="E137" s="116">
        <v>225917380</v>
      </c>
      <c r="F137" s="117">
        <v>1100</v>
      </c>
      <c r="G137" s="118">
        <v>15322000</v>
      </c>
      <c r="H137" s="116">
        <f t="shared" si="15"/>
        <v>1.3668768043363116E-2</v>
      </c>
      <c r="I137" s="117">
        <f t="shared" si="16"/>
        <v>-3.7453183520598453E-3</v>
      </c>
      <c r="J137" s="118">
        <f t="shared" si="17"/>
        <v>-7.0339976553341213E-3</v>
      </c>
      <c r="P137" s="116">
        <f t="shared" si="12"/>
        <v>0.51295671855512959</v>
      </c>
      <c r="Q137" s="117">
        <f t="shared" si="13"/>
        <v>0.23111111111111124</v>
      </c>
      <c r="R137" s="118">
        <f t="shared" si="14"/>
        <v>0.3114071606994171</v>
      </c>
    </row>
    <row r="138" spans="1:18" x14ac:dyDescent="0.25">
      <c r="A138" s="115">
        <v>42961</v>
      </c>
      <c r="B138" s="116">
        <v>169.5</v>
      </c>
      <c r="C138" s="117">
        <v>57.6</v>
      </c>
      <c r="D138" s="118">
        <v>0.88</v>
      </c>
      <c r="E138" s="116">
        <v>181555940</v>
      </c>
      <c r="F138" s="117">
        <v>4860</v>
      </c>
      <c r="G138" s="118">
        <v>28841000</v>
      </c>
      <c r="H138" s="116">
        <f t="shared" si="15"/>
        <v>-1.4821272885789079E-2</v>
      </c>
      <c r="I138" s="117">
        <f t="shared" si="16"/>
        <v>8.2706766917293201E-2</v>
      </c>
      <c r="J138" s="118">
        <f t="shared" si="17"/>
        <v>3.8961038961038995E-2</v>
      </c>
      <c r="P138" s="116">
        <f t="shared" si="12"/>
        <v>0.5011778835050118</v>
      </c>
      <c r="Q138" s="117">
        <f t="shared" si="13"/>
        <v>0.32888888888888901</v>
      </c>
      <c r="R138" s="118">
        <f t="shared" si="14"/>
        <v>0.36636136552872606</v>
      </c>
    </row>
    <row r="139" spans="1:18" x14ac:dyDescent="0.25">
      <c r="A139" s="115">
        <v>42968</v>
      </c>
      <c r="B139" s="116">
        <v>180.51</v>
      </c>
      <c r="C139" s="117">
        <v>53.5</v>
      </c>
      <c r="D139" s="118">
        <v>0.93</v>
      </c>
      <c r="E139" s="116">
        <v>277434370</v>
      </c>
      <c r="F139" s="117">
        <v>1570</v>
      </c>
      <c r="G139" s="118">
        <v>40114000</v>
      </c>
      <c r="H139" s="116">
        <f t="shared" si="15"/>
        <v>6.495575221238932E-2</v>
      </c>
      <c r="I139" s="117">
        <f t="shared" si="16"/>
        <v>-7.118055555555558E-2</v>
      </c>
      <c r="J139" s="118">
        <f t="shared" si="17"/>
        <v>5.6818181818181872E-2</v>
      </c>
      <c r="P139" s="116">
        <f t="shared" si="12"/>
        <v>0.55203473601552033</v>
      </c>
      <c r="Q139" s="117">
        <f t="shared" si="13"/>
        <v>0.23777777777777784</v>
      </c>
      <c r="R139" s="118">
        <f t="shared" si="14"/>
        <v>0.44962531223980023</v>
      </c>
    </row>
    <row r="140" spans="1:18" x14ac:dyDescent="0.25">
      <c r="A140" s="115">
        <v>42975</v>
      </c>
      <c r="B140" s="116">
        <v>183.66</v>
      </c>
      <c r="C140" s="117">
        <v>58.9</v>
      </c>
      <c r="D140" s="118">
        <v>0.89200000000000002</v>
      </c>
      <c r="E140" s="116">
        <v>221267890</v>
      </c>
      <c r="F140" s="117">
        <v>2940</v>
      </c>
      <c r="G140" s="118">
        <v>56423000</v>
      </c>
      <c r="H140" s="116">
        <f t="shared" si="15"/>
        <v>1.7450556755858434E-2</v>
      </c>
      <c r="I140" s="117">
        <f t="shared" si="16"/>
        <v>0.10093457943925231</v>
      </c>
      <c r="J140" s="118">
        <f t="shared" si="17"/>
        <v>-4.0860215053763478E-2</v>
      </c>
      <c r="P140" s="116">
        <f t="shared" si="12"/>
        <v>0.5665850616656658</v>
      </c>
      <c r="Q140" s="117">
        <f t="shared" si="13"/>
        <v>0.35777777777777781</v>
      </c>
      <c r="R140" s="118">
        <f t="shared" si="14"/>
        <v>0.38634471273938387</v>
      </c>
    </row>
    <row r="141" spans="1:18" x14ac:dyDescent="0.25">
      <c r="A141" s="115">
        <v>42982</v>
      </c>
      <c r="B141" s="116">
        <v>185.89</v>
      </c>
      <c r="C141" s="117">
        <v>58</v>
      </c>
      <c r="D141" s="118">
        <v>0.89</v>
      </c>
      <c r="E141" s="116">
        <v>199936950</v>
      </c>
      <c r="F141" s="117">
        <v>450</v>
      </c>
      <c r="G141" s="118">
        <v>23244000</v>
      </c>
      <c r="H141" s="116">
        <f t="shared" si="15"/>
        <v>1.214200152455619E-2</v>
      </c>
      <c r="I141" s="117">
        <f t="shared" si="16"/>
        <v>-1.5280135823429518E-2</v>
      </c>
      <c r="J141" s="118">
        <f t="shared" si="17"/>
        <v>-2.2421524663677151E-3</v>
      </c>
      <c r="P141" s="116">
        <f t="shared" si="12"/>
        <v>0.57688576839576877</v>
      </c>
      <c r="Q141" s="117">
        <f t="shared" si="13"/>
        <v>0.33777777777777784</v>
      </c>
      <c r="R141" s="118">
        <f t="shared" si="14"/>
        <v>0.38301415487094093</v>
      </c>
    </row>
    <row r="142" spans="1:18" x14ac:dyDescent="0.25">
      <c r="A142" s="115">
        <v>42989</v>
      </c>
      <c r="B142" s="116">
        <v>188.75</v>
      </c>
      <c r="C142" s="117">
        <v>57.9</v>
      </c>
      <c r="D142" s="118">
        <v>0.878</v>
      </c>
      <c r="E142" s="116">
        <v>242866550</v>
      </c>
      <c r="F142" s="117">
        <v>2560</v>
      </c>
      <c r="G142" s="118">
        <v>9915000</v>
      </c>
      <c r="H142" s="116">
        <f t="shared" si="15"/>
        <v>1.5385443003927128E-2</v>
      </c>
      <c r="I142" s="117">
        <f t="shared" si="16"/>
        <v>-1.7241379310345072E-3</v>
      </c>
      <c r="J142" s="118">
        <f t="shared" si="17"/>
        <v>-1.3483146067415743E-2</v>
      </c>
      <c r="P142" s="116">
        <f t="shared" si="12"/>
        <v>0.59009654025590097</v>
      </c>
      <c r="Q142" s="117">
        <f t="shared" si="13"/>
        <v>0.33555555555555561</v>
      </c>
      <c r="R142" s="118">
        <f t="shared" si="14"/>
        <v>0.36303080766028312</v>
      </c>
    </row>
    <row r="143" spans="1:18" x14ac:dyDescent="0.25">
      <c r="A143" s="115">
        <v>42996</v>
      </c>
      <c r="B143" s="116">
        <v>187.55</v>
      </c>
      <c r="C143" s="117">
        <v>55.9</v>
      </c>
      <c r="D143" s="118">
        <v>0.88900000000000001</v>
      </c>
      <c r="E143" s="116">
        <v>199945170</v>
      </c>
      <c r="F143" s="117">
        <v>5560</v>
      </c>
      <c r="G143" s="118">
        <v>21379000</v>
      </c>
      <c r="H143" s="116">
        <f t="shared" si="15"/>
        <v>-6.3576158940396752E-3</v>
      </c>
      <c r="I143" s="117">
        <f t="shared" si="16"/>
        <v>-3.4542314335060449E-2</v>
      </c>
      <c r="J143" s="118">
        <f t="shared" si="17"/>
        <v>1.252847380410024E-2</v>
      </c>
      <c r="P143" s="116">
        <f t="shared" si="12"/>
        <v>0.58455355905584561</v>
      </c>
      <c r="Q143" s="117">
        <f t="shared" si="13"/>
        <v>0.29111111111111115</v>
      </c>
      <c r="R143" s="118">
        <f t="shared" si="14"/>
        <v>0.3813488759367194</v>
      </c>
    </row>
    <row r="144" spans="1:18" x14ac:dyDescent="0.25">
      <c r="A144" s="115">
        <v>43003</v>
      </c>
      <c r="B144" s="116">
        <v>192.33</v>
      </c>
      <c r="C144" s="117">
        <v>58</v>
      </c>
      <c r="D144" s="118">
        <v>0.88200000000000001</v>
      </c>
      <c r="E144" s="116">
        <v>266726960</v>
      </c>
      <c r="F144" s="117">
        <v>2300</v>
      </c>
      <c r="G144" s="118">
        <v>7100000</v>
      </c>
      <c r="H144" s="116">
        <f t="shared" si="15"/>
        <v>2.5486536923487076E-2</v>
      </c>
      <c r="I144" s="117">
        <f t="shared" si="16"/>
        <v>3.756708407871201E-2</v>
      </c>
      <c r="J144" s="118">
        <f t="shared" si="17"/>
        <v>-7.8740157480315029E-3</v>
      </c>
      <c r="P144" s="116">
        <f t="shared" si="12"/>
        <v>0.60663310083606636</v>
      </c>
      <c r="Q144" s="117">
        <f t="shared" si="13"/>
        <v>0.33777777777777784</v>
      </c>
      <c r="R144" s="118">
        <f t="shared" si="14"/>
        <v>0.36969192339716905</v>
      </c>
    </row>
    <row r="145" spans="1:18" x14ac:dyDescent="0.25">
      <c r="A145" s="115">
        <v>43010</v>
      </c>
      <c r="B145" s="116">
        <v>194.16</v>
      </c>
      <c r="C145" s="117">
        <v>55.5</v>
      </c>
      <c r="D145" s="118">
        <v>0.89</v>
      </c>
      <c r="E145" s="116">
        <v>193015170</v>
      </c>
      <c r="F145" s="117">
        <v>1510</v>
      </c>
      <c r="G145" s="118">
        <v>18081000</v>
      </c>
      <c r="H145" s="116">
        <f t="shared" si="15"/>
        <v>9.5148962720323603E-3</v>
      </c>
      <c r="I145" s="117">
        <f t="shared" si="16"/>
        <v>-4.3103448275862072E-2</v>
      </c>
      <c r="J145" s="118">
        <f t="shared" si="17"/>
        <v>9.070294784580506E-3</v>
      </c>
      <c r="P145" s="116">
        <f t="shared" si="12"/>
        <v>0.61508614716615084</v>
      </c>
      <c r="Q145" s="117">
        <f t="shared" si="13"/>
        <v>0.28222222222222226</v>
      </c>
      <c r="R145" s="118">
        <f t="shared" si="14"/>
        <v>0.38301415487094093</v>
      </c>
    </row>
    <row r="146" spans="1:18" x14ac:dyDescent="0.25">
      <c r="A146" s="115">
        <v>43017</v>
      </c>
      <c r="B146" s="116">
        <v>196.48</v>
      </c>
      <c r="C146" s="117">
        <v>56.8</v>
      </c>
      <c r="D146" s="118">
        <v>0.88300000000000001</v>
      </c>
      <c r="E146" s="116">
        <v>168899220</v>
      </c>
      <c r="F146" s="117">
        <v>530</v>
      </c>
      <c r="G146" s="118">
        <v>12919000</v>
      </c>
      <c r="H146" s="116">
        <f t="shared" si="15"/>
        <v>1.1948908117016859E-2</v>
      </c>
      <c r="I146" s="117">
        <f t="shared" si="16"/>
        <v>2.3423423423423372E-2</v>
      </c>
      <c r="J146" s="118">
        <f t="shared" si="17"/>
        <v>-7.8651685393258501E-3</v>
      </c>
      <c r="P146" s="116">
        <f t="shared" si="12"/>
        <v>0.625802577486258</v>
      </c>
      <c r="Q146" s="117">
        <f t="shared" si="13"/>
        <v>0.31111111111111112</v>
      </c>
      <c r="R146" s="118">
        <f t="shared" si="14"/>
        <v>0.37135720233139052</v>
      </c>
    </row>
    <row r="147" spans="1:18" x14ac:dyDescent="0.25">
      <c r="A147" s="115">
        <v>43024</v>
      </c>
      <c r="B147" s="116">
        <v>192.97</v>
      </c>
      <c r="C147" s="117">
        <v>55.9</v>
      </c>
      <c r="D147" s="118">
        <v>0.85299999999999998</v>
      </c>
      <c r="E147" s="116">
        <v>166128530</v>
      </c>
      <c r="F147" s="117">
        <v>1810</v>
      </c>
      <c r="G147" s="118">
        <v>25709000</v>
      </c>
      <c r="H147" s="116">
        <f t="shared" si="15"/>
        <v>-1.7864413680781715E-2</v>
      </c>
      <c r="I147" s="117">
        <f t="shared" si="16"/>
        <v>-1.5845070422535187E-2</v>
      </c>
      <c r="J147" s="118">
        <f t="shared" si="17"/>
        <v>-3.3975084937712376E-2</v>
      </c>
      <c r="P147" s="116">
        <f t="shared" si="12"/>
        <v>0.60958935747609588</v>
      </c>
      <c r="Q147" s="117">
        <f t="shared" si="13"/>
        <v>0.29111111111111115</v>
      </c>
      <c r="R147" s="118">
        <f t="shared" si="14"/>
        <v>0.32139883430474603</v>
      </c>
    </row>
    <row r="148" spans="1:18" x14ac:dyDescent="0.25">
      <c r="A148" s="115">
        <v>43031</v>
      </c>
      <c r="B148" s="116">
        <v>196.05</v>
      </c>
      <c r="C148" s="117">
        <v>57.9</v>
      </c>
      <c r="D148" s="118">
        <v>0.84499999999999997</v>
      </c>
      <c r="E148" s="116">
        <v>159946690</v>
      </c>
      <c r="F148" s="117">
        <v>510</v>
      </c>
      <c r="G148" s="118">
        <v>17685000</v>
      </c>
      <c r="H148" s="116">
        <f t="shared" si="15"/>
        <v>1.5961030211950108E-2</v>
      </c>
      <c r="I148" s="117">
        <f t="shared" si="16"/>
        <v>3.5778175313059032E-2</v>
      </c>
      <c r="J148" s="118">
        <f t="shared" si="17"/>
        <v>-9.3786635404454945E-3</v>
      </c>
      <c r="P148" s="116">
        <f t="shared" si="12"/>
        <v>0.62381634255623819</v>
      </c>
      <c r="Q148" s="117">
        <f t="shared" si="13"/>
        <v>0.33555555555555561</v>
      </c>
      <c r="R148" s="118">
        <f t="shared" si="14"/>
        <v>0.30807660283097416</v>
      </c>
    </row>
    <row r="149" spans="1:18" x14ac:dyDescent="0.25">
      <c r="A149" s="115">
        <v>43038</v>
      </c>
      <c r="B149" s="116">
        <v>193.8</v>
      </c>
      <c r="C149" s="117">
        <v>58.2</v>
      </c>
      <c r="D149" s="118">
        <v>0.83599999999999997</v>
      </c>
      <c r="E149" s="116">
        <v>162235960</v>
      </c>
      <c r="F149" s="117">
        <v>5910</v>
      </c>
      <c r="G149" s="118">
        <v>12213000</v>
      </c>
      <c r="H149" s="116">
        <f t="shared" si="15"/>
        <v>-1.1476664116296862E-2</v>
      </c>
      <c r="I149" s="117">
        <f t="shared" si="16"/>
        <v>5.1813471502591413E-3</v>
      </c>
      <c r="J149" s="118">
        <f t="shared" si="17"/>
        <v>-1.0650887573964507E-2</v>
      </c>
      <c r="P149" s="116">
        <f t="shared" si="12"/>
        <v>0.6134232528061343</v>
      </c>
      <c r="Q149" s="117">
        <f t="shared" si="13"/>
        <v>0.34222222222222237</v>
      </c>
      <c r="R149" s="118">
        <f t="shared" si="14"/>
        <v>0.29308909242298076</v>
      </c>
    </row>
    <row r="150" spans="1:18" x14ac:dyDescent="0.25">
      <c r="A150" s="115">
        <v>43045</v>
      </c>
      <c r="B150" s="116">
        <v>217.7</v>
      </c>
      <c r="C150" s="117">
        <v>58.5</v>
      </c>
      <c r="D150" s="118">
        <v>0.84399999999999997</v>
      </c>
      <c r="E150" s="116">
        <v>483688180</v>
      </c>
      <c r="F150" s="117">
        <v>2790</v>
      </c>
      <c r="G150" s="118">
        <v>7614000</v>
      </c>
      <c r="H150" s="116">
        <f t="shared" si="15"/>
        <v>0.12332301341589255</v>
      </c>
      <c r="I150" s="117">
        <f t="shared" si="16"/>
        <v>5.1546391752576833E-3</v>
      </c>
      <c r="J150" s="118">
        <f t="shared" si="17"/>
        <v>9.5693779904306303E-3</v>
      </c>
      <c r="P150" s="116">
        <f t="shared" si="12"/>
        <v>0.72382096170723809</v>
      </c>
      <c r="Q150" s="117">
        <f t="shared" si="13"/>
        <v>0.34888888888888897</v>
      </c>
      <c r="R150" s="118">
        <f t="shared" si="14"/>
        <v>0.30641132389675263</v>
      </c>
    </row>
    <row r="151" spans="1:18" x14ac:dyDescent="0.25">
      <c r="A151" s="115">
        <v>43052</v>
      </c>
      <c r="B151" s="116">
        <v>225.65</v>
      </c>
      <c r="C151" s="117">
        <v>54.4</v>
      </c>
      <c r="D151" s="118">
        <v>0.84099999999999997</v>
      </c>
      <c r="E151" s="116">
        <v>292883780</v>
      </c>
      <c r="F151" s="117">
        <v>1700</v>
      </c>
      <c r="G151" s="118">
        <v>57293000</v>
      </c>
      <c r="H151" s="116">
        <f t="shared" si="15"/>
        <v>3.6518144235186116E-2</v>
      </c>
      <c r="I151" s="117">
        <f t="shared" si="16"/>
        <v>-7.0085470085470114E-2</v>
      </c>
      <c r="J151" s="118">
        <f t="shared" si="17"/>
        <v>-3.5545023696682498E-3</v>
      </c>
      <c r="P151" s="116">
        <f t="shared" si="12"/>
        <v>0.76054321215760545</v>
      </c>
      <c r="Q151" s="117">
        <f t="shared" si="13"/>
        <v>0.25777777777777783</v>
      </c>
      <c r="R151" s="118">
        <f t="shared" si="14"/>
        <v>0.30141548709408822</v>
      </c>
    </row>
    <row r="152" spans="1:18" x14ac:dyDescent="0.25">
      <c r="A152" s="115">
        <v>43059</v>
      </c>
      <c r="B152" s="116">
        <v>228</v>
      </c>
      <c r="C152" s="117">
        <v>53.5</v>
      </c>
      <c r="D152" s="118">
        <v>0.85</v>
      </c>
      <c r="E152" s="116">
        <v>227776590</v>
      </c>
      <c r="F152" s="117">
        <v>3140</v>
      </c>
      <c r="G152" s="118">
        <v>9589000</v>
      </c>
      <c r="H152" s="116">
        <f t="shared" si="15"/>
        <v>1.0414358519831572E-2</v>
      </c>
      <c r="I152" s="117">
        <f t="shared" si="16"/>
        <v>-1.6544117647058799E-2</v>
      </c>
      <c r="J152" s="118">
        <f t="shared" si="17"/>
        <v>1.0701545778834731E-2</v>
      </c>
      <c r="P152" s="116">
        <f t="shared" si="12"/>
        <v>0.77139821700771394</v>
      </c>
      <c r="Q152" s="117">
        <f t="shared" si="13"/>
        <v>0.23777777777777784</v>
      </c>
      <c r="R152" s="118">
        <f t="shared" si="14"/>
        <v>0.31640299750208156</v>
      </c>
    </row>
    <row r="153" spans="1:18" x14ac:dyDescent="0.25">
      <c r="A153" s="115">
        <v>43066</v>
      </c>
      <c r="B153" s="116">
        <v>221.5</v>
      </c>
      <c r="C153" s="117">
        <v>53.1</v>
      </c>
      <c r="D153" s="118">
        <v>0.83599999999999997</v>
      </c>
      <c r="E153" s="116">
        <v>185375380</v>
      </c>
      <c r="F153" s="117">
        <v>570</v>
      </c>
      <c r="G153" s="118">
        <v>6807000</v>
      </c>
      <c r="H153" s="116">
        <f t="shared" si="15"/>
        <v>-2.850877192982456E-2</v>
      </c>
      <c r="I153" s="117">
        <f t="shared" si="16"/>
        <v>-7.476635514018665E-3</v>
      </c>
      <c r="J153" s="118">
        <f t="shared" si="17"/>
        <v>-1.6470588235294133E-2</v>
      </c>
      <c r="P153" s="116">
        <f t="shared" si="12"/>
        <v>0.7413737355074137</v>
      </c>
      <c r="Q153" s="117">
        <f t="shared" si="13"/>
        <v>0.22888888888888897</v>
      </c>
      <c r="R153" s="118">
        <f t="shared" si="14"/>
        <v>0.29308909242298076</v>
      </c>
    </row>
    <row r="154" spans="1:18" x14ac:dyDescent="0.25">
      <c r="A154" s="115">
        <v>43073</v>
      </c>
      <c r="B154" s="116">
        <v>220.89</v>
      </c>
      <c r="C154" s="117">
        <v>52.7</v>
      </c>
      <c r="D154" s="118">
        <v>0.81599999999999995</v>
      </c>
      <c r="E154" s="116">
        <v>162731230</v>
      </c>
      <c r="F154" s="117">
        <v>2200</v>
      </c>
      <c r="G154" s="118">
        <v>11587000</v>
      </c>
      <c r="H154" s="116">
        <f t="shared" si="15"/>
        <v>-2.7539503386005129E-3</v>
      </c>
      <c r="I154" s="117">
        <f t="shared" si="16"/>
        <v>-7.5329566854990312E-3</v>
      </c>
      <c r="J154" s="118">
        <f t="shared" si="17"/>
        <v>-2.3923444976076576E-2</v>
      </c>
      <c r="P154" s="116">
        <f t="shared" si="12"/>
        <v>0.7385560533973855</v>
      </c>
      <c r="Q154" s="117">
        <f t="shared" si="13"/>
        <v>0.22000000000000014</v>
      </c>
      <c r="R154" s="118">
        <f t="shared" si="14"/>
        <v>0.25978351373855108</v>
      </c>
    </row>
    <row r="155" spans="1:18" x14ac:dyDescent="0.25">
      <c r="A155" s="115">
        <v>43080</v>
      </c>
      <c r="B155" s="116">
        <v>226.53</v>
      </c>
      <c r="C155" s="117">
        <v>54.7</v>
      </c>
      <c r="D155" s="118">
        <v>0.84799999999999998</v>
      </c>
      <c r="E155" s="116">
        <v>234017560</v>
      </c>
      <c r="F155" s="117">
        <v>1150</v>
      </c>
      <c r="G155" s="118">
        <v>34545000</v>
      </c>
      <c r="H155" s="116">
        <f t="shared" si="15"/>
        <v>2.5533070759201481E-2</v>
      </c>
      <c r="I155" s="117">
        <f t="shared" si="16"/>
        <v>3.7950664136622389E-2</v>
      </c>
      <c r="J155" s="118">
        <f t="shared" si="17"/>
        <v>3.9215686274509838E-2</v>
      </c>
      <c r="P155" s="116">
        <f t="shared" si="12"/>
        <v>0.764608065037646</v>
      </c>
      <c r="Q155" s="117">
        <f t="shared" si="13"/>
        <v>0.26444444444444459</v>
      </c>
      <c r="R155" s="118">
        <f t="shared" si="14"/>
        <v>0.31307243963363857</v>
      </c>
    </row>
    <row r="156" spans="1:18" x14ac:dyDescent="0.25">
      <c r="A156" s="115">
        <v>43087</v>
      </c>
      <c r="B156" s="116">
        <v>221.44</v>
      </c>
      <c r="C156" s="117">
        <v>56.1</v>
      </c>
      <c r="D156" s="118">
        <v>0.875</v>
      </c>
      <c r="E156" s="116">
        <v>149985050</v>
      </c>
      <c r="F156" s="117">
        <v>2190</v>
      </c>
      <c r="G156" s="118">
        <v>47233000</v>
      </c>
      <c r="H156" s="116">
        <f t="shared" si="15"/>
        <v>-2.2469430097558838E-2</v>
      </c>
      <c r="I156" s="117">
        <f t="shared" si="16"/>
        <v>2.5594149908592295E-2</v>
      </c>
      <c r="J156" s="118">
        <f t="shared" si="17"/>
        <v>3.1839622641509462E-2</v>
      </c>
      <c r="P156" s="116">
        <f t="shared" si="12"/>
        <v>0.74109658644741094</v>
      </c>
      <c r="Q156" s="117">
        <f t="shared" si="13"/>
        <v>0.29555555555555563</v>
      </c>
      <c r="R156" s="118">
        <f t="shared" si="14"/>
        <v>0.35803497085761865</v>
      </c>
    </row>
    <row r="157" spans="1:18" x14ac:dyDescent="0.25">
      <c r="A157" s="115">
        <v>43094</v>
      </c>
      <c r="B157" s="116">
        <v>225.2</v>
      </c>
      <c r="C157" s="117">
        <v>54.6</v>
      </c>
      <c r="D157" s="118">
        <v>0.89900000000000002</v>
      </c>
      <c r="E157" s="116">
        <v>96586820</v>
      </c>
      <c r="F157" s="117">
        <v>1060</v>
      </c>
      <c r="G157" s="118">
        <v>102703000</v>
      </c>
      <c r="H157" s="116">
        <f t="shared" si="15"/>
        <v>1.6979768786127128E-2</v>
      </c>
      <c r="I157" s="117">
        <f t="shared" si="16"/>
        <v>-2.6737967914438502E-2</v>
      </c>
      <c r="J157" s="118">
        <f t="shared" si="17"/>
        <v>2.7428571428571451E-2</v>
      </c>
      <c r="P157" s="116">
        <f t="shared" si="12"/>
        <v>0.75846459420758461</v>
      </c>
      <c r="Q157" s="117">
        <f t="shared" si="13"/>
        <v>0.2622222222222223</v>
      </c>
      <c r="R157" s="118">
        <f t="shared" si="14"/>
        <v>0.39800166527893427</v>
      </c>
    </row>
    <row r="158" spans="1:18" x14ac:dyDescent="0.25">
      <c r="A158" s="115">
        <v>43101</v>
      </c>
      <c r="B158" s="116">
        <v>238.6</v>
      </c>
      <c r="C158" s="117">
        <v>54.5</v>
      </c>
      <c r="D158" s="118">
        <v>0.89600000000000002</v>
      </c>
      <c r="E158" s="116">
        <v>119727330</v>
      </c>
      <c r="F158" s="117">
        <v>40</v>
      </c>
      <c r="G158" s="118">
        <v>5089000</v>
      </c>
      <c r="H158" s="116">
        <f t="shared" si="15"/>
        <v>5.9502664298401446E-2</v>
      </c>
      <c r="I158" s="117">
        <f t="shared" si="16"/>
        <v>-1.8315018315018575E-3</v>
      </c>
      <c r="J158" s="118">
        <f t="shared" si="17"/>
        <v>-3.3370411568409372E-3</v>
      </c>
      <c r="P158" s="116">
        <f t="shared" si="12"/>
        <v>0.82036121760820357</v>
      </c>
      <c r="Q158" s="117">
        <f t="shared" si="13"/>
        <v>0.26000000000000006</v>
      </c>
      <c r="R158" s="118">
        <f t="shared" si="14"/>
        <v>0.3930058284762698</v>
      </c>
    </row>
    <row r="159" spans="1:18" x14ac:dyDescent="0.25">
      <c r="A159" s="115">
        <v>43108</v>
      </c>
      <c r="B159" s="116">
        <v>237.75</v>
      </c>
      <c r="C159" s="117">
        <v>57</v>
      </c>
      <c r="D159" s="118">
        <v>0.88100000000000001</v>
      </c>
      <c r="E159" s="116">
        <v>166507540</v>
      </c>
      <c r="F159" s="117">
        <v>1530</v>
      </c>
      <c r="G159" s="118">
        <v>18977000</v>
      </c>
      <c r="H159" s="116">
        <f t="shared" si="15"/>
        <v>-3.5624476110645196E-3</v>
      </c>
      <c r="I159" s="117">
        <f t="shared" si="16"/>
        <v>4.5871559633027525E-2</v>
      </c>
      <c r="J159" s="118">
        <f t="shared" si="17"/>
        <v>-1.6741071428571442E-2</v>
      </c>
      <c r="P159" s="116">
        <f t="shared" si="12"/>
        <v>0.81643493925816435</v>
      </c>
      <c r="Q159" s="117">
        <f t="shared" si="13"/>
        <v>0.31555555555555564</v>
      </c>
      <c r="R159" s="118">
        <f t="shared" si="14"/>
        <v>0.36802664446294753</v>
      </c>
    </row>
    <row r="160" spans="1:18" x14ac:dyDescent="0.25">
      <c r="A160" s="115">
        <v>43115</v>
      </c>
      <c r="B160" s="116">
        <v>242.45</v>
      </c>
      <c r="C160" s="117">
        <v>59.5</v>
      </c>
      <c r="D160" s="118">
        <v>0.85899999999999999</v>
      </c>
      <c r="E160" s="116">
        <v>184832810</v>
      </c>
      <c r="F160" s="117">
        <v>6140</v>
      </c>
      <c r="G160" s="118">
        <v>20546000</v>
      </c>
      <c r="H160" s="116">
        <f t="shared" si="15"/>
        <v>1.9768664563617196E-2</v>
      </c>
      <c r="I160" s="117">
        <f t="shared" si="16"/>
        <v>4.3859649122807015E-2</v>
      </c>
      <c r="J160" s="118">
        <f t="shared" si="17"/>
        <v>-2.4971623155505131E-2</v>
      </c>
      <c r="P160" s="116">
        <f t="shared" si="12"/>
        <v>0.83814494895838132</v>
      </c>
      <c r="Q160" s="117">
        <f t="shared" si="13"/>
        <v>0.37111111111111117</v>
      </c>
      <c r="R160" s="118">
        <f t="shared" si="14"/>
        <v>0.33139050791007491</v>
      </c>
    </row>
    <row r="161" spans="1:18" x14ac:dyDescent="0.25">
      <c r="A161" s="115">
        <v>43122</v>
      </c>
      <c r="B161" s="116">
        <v>247</v>
      </c>
      <c r="C161" s="117">
        <v>60</v>
      </c>
      <c r="D161" s="118">
        <v>0.85799999999999998</v>
      </c>
      <c r="E161" s="116">
        <v>190484480</v>
      </c>
      <c r="F161" s="117">
        <v>5370</v>
      </c>
      <c r="G161" s="118">
        <v>13265000</v>
      </c>
      <c r="H161" s="116">
        <f t="shared" si="15"/>
        <v>1.8766756032171629E-2</v>
      </c>
      <c r="I161" s="117">
        <f t="shared" si="16"/>
        <v>8.4033613445378148E-3</v>
      </c>
      <c r="J161" s="118">
        <f t="shared" si="17"/>
        <v>-1.1641443538998846E-3</v>
      </c>
      <c r="P161" s="116">
        <f t="shared" si="12"/>
        <v>0.85916208600859156</v>
      </c>
      <c r="Q161" s="117">
        <f t="shared" si="13"/>
        <v>0.3822222222222223</v>
      </c>
      <c r="R161" s="118">
        <f t="shared" si="14"/>
        <v>0.32972522897585343</v>
      </c>
    </row>
    <row r="162" spans="1:18" x14ac:dyDescent="0.25">
      <c r="A162" s="115">
        <v>43129</v>
      </c>
      <c r="B162" s="116">
        <v>257.32</v>
      </c>
      <c r="C162" s="117">
        <v>57</v>
      </c>
      <c r="D162" s="118">
        <v>0.84</v>
      </c>
      <c r="E162" s="116">
        <v>316214960</v>
      </c>
      <c r="F162" s="117">
        <v>2240</v>
      </c>
      <c r="G162" s="118">
        <v>13661000</v>
      </c>
      <c r="H162" s="116">
        <f t="shared" si="15"/>
        <v>4.1781376518218595E-2</v>
      </c>
      <c r="I162" s="117">
        <f t="shared" si="16"/>
        <v>-0.05</v>
      </c>
      <c r="J162" s="118">
        <f t="shared" si="17"/>
        <v>-2.0979020979020997E-2</v>
      </c>
      <c r="P162" s="116">
        <f t="shared" si="12"/>
        <v>0.90683172432906822</v>
      </c>
      <c r="Q162" s="117">
        <f t="shared" si="13"/>
        <v>0.31555555555555564</v>
      </c>
      <c r="R162" s="118">
        <f t="shared" si="14"/>
        <v>0.29975020815986669</v>
      </c>
    </row>
    <row r="163" spans="1:18" x14ac:dyDescent="0.25">
      <c r="A163" s="115">
        <v>43136</v>
      </c>
      <c r="B163" s="116">
        <v>250.11</v>
      </c>
      <c r="C163" s="117">
        <v>56.6</v>
      </c>
      <c r="D163" s="118">
        <v>0.81799999999999995</v>
      </c>
      <c r="E163" s="116">
        <v>304733120</v>
      </c>
      <c r="F163" s="117">
        <v>940</v>
      </c>
      <c r="G163" s="118">
        <v>18747000</v>
      </c>
      <c r="H163" s="116">
        <f t="shared" si="15"/>
        <v>-2.8019586507072827E-2</v>
      </c>
      <c r="I163" s="117">
        <f t="shared" si="16"/>
        <v>-7.0175438596490978E-3</v>
      </c>
      <c r="J163" s="118">
        <f t="shared" si="17"/>
        <v>-2.6190476190476215E-2</v>
      </c>
      <c r="P163" s="116">
        <f t="shared" si="12"/>
        <v>0.8735276456187353</v>
      </c>
      <c r="Q163" s="117">
        <f t="shared" si="13"/>
        <v>0.30666666666666675</v>
      </c>
      <c r="R163" s="118">
        <f t="shared" si="14"/>
        <v>0.26311407160699407</v>
      </c>
    </row>
    <row r="164" spans="1:18" x14ac:dyDescent="0.25">
      <c r="A164" s="115">
        <v>43143</v>
      </c>
      <c r="B164" s="116">
        <v>266.99</v>
      </c>
      <c r="C164" s="117">
        <v>56.2</v>
      </c>
      <c r="D164" s="118">
        <v>0.81</v>
      </c>
      <c r="E164" s="116">
        <v>258832410</v>
      </c>
      <c r="F164" s="117">
        <v>4320</v>
      </c>
      <c r="G164" s="118">
        <v>15837000</v>
      </c>
      <c r="H164" s="116">
        <f t="shared" si="15"/>
        <v>6.7490304266122889E-2</v>
      </c>
      <c r="I164" s="117">
        <f t="shared" si="16"/>
        <v>-7.0671378091872539E-3</v>
      </c>
      <c r="J164" s="118">
        <f t="shared" si="17"/>
        <v>-9.7799511002443721E-3</v>
      </c>
      <c r="P164" s="116">
        <f t="shared" si="12"/>
        <v>0.95149891449951496</v>
      </c>
      <c r="Q164" s="117">
        <f t="shared" si="13"/>
        <v>0.29777777777777792</v>
      </c>
      <c r="R164" s="118">
        <f t="shared" si="14"/>
        <v>0.24979184013322239</v>
      </c>
    </row>
    <row r="165" spans="1:18" x14ac:dyDescent="0.25">
      <c r="A165" s="115">
        <v>43150</v>
      </c>
      <c r="B165" s="116">
        <v>277.49</v>
      </c>
      <c r="C165" s="117">
        <v>57.7</v>
      </c>
      <c r="D165" s="118">
        <v>0.80800000000000005</v>
      </c>
      <c r="E165" s="116">
        <v>170047290</v>
      </c>
      <c r="F165" s="117">
        <v>2450</v>
      </c>
      <c r="G165" s="118">
        <v>17007000</v>
      </c>
      <c r="H165" s="116">
        <f t="shared" si="15"/>
        <v>3.9327315629798867E-2</v>
      </c>
      <c r="I165" s="117">
        <f t="shared" si="16"/>
        <v>2.669039145907473E-2</v>
      </c>
      <c r="J165" s="118">
        <f t="shared" si="17"/>
        <v>-2.4691358024691379E-3</v>
      </c>
      <c r="P165" s="116">
        <f t="shared" si="12"/>
        <v>1</v>
      </c>
      <c r="Q165" s="117">
        <f t="shared" si="13"/>
        <v>0.33111111111111124</v>
      </c>
      <c r="R165" s="118">
        <f t="shared" si="14"/>
        <v>0.24646128226477942</v>
      </c>
    </row>
    <row r="166" spans="1:18" x14ac:dyDescent="0.25">
      <c r="A166" s="115">
        <v>43157</v>
      </c>
      <c r="B166" s="116">
        <v>273</v>
      </c>
      <c r="C166" s="117">
        <v>57.6</v>
      </c>
      <c r="D166" s="118">
        <v>0.80400000000000005</v>
      </c>
      <c r="E166" s="116">
        <v>245760910</v>
      </c>
      <c r="F166" s="117">
        <v>1750</v>
      </c>
      <c r="G166" s="118">
        <v>14178000</v>
      </c>
      <c r="H166" s="116">
        <f t="shared" si="15"/>
        <v>-1.6180763270748529E-2</v>
      </c>
      <c r="I166" s="117">
        <f t="shared" si="16"/>
        <v>-1.7331022530329536E-3</v>
      </c>
      <c r="J166" s="118">
        <f t="shared" si="17"/>
        <v>-4.9504950495049549E-3</v>
      </c>
      <c r="P166" s="116">
        <f t="shared" si="12"/>
        <v>0.97926001200979251</v>
      </c>
      <c r="Q166" s="117">
        <f t="shared" si="13"/>
        <v>0.32888888888888901</v>
      </c>
      <c r="R166" s="118">
        <f t="shared" si="14"/>
        <v>0.23980016652789349</v>
      </c>
    </row>
    <row r="167" spans="1:18" x14ac:dyDescent="0.25">
      <c r="A167" s="115">
        <v>43164</v>
      </c>
      <c r="B167" s="116">
        <v>274.60000000000002</v>
      </c>
      <c r="C167" s="117">
        <v>57.9</v>
      </c>
      <c r="D167" s="118">
        <v>0.8</v>
      </c>
      <c r="E167" s="116">
        <v>151065240</v>
      </c>
      <c r="F167" s="117">
        <v>1550</v>
      </c>
      <c r="G167" s="118">
        <v>33272000</v>
      </c>
      <c r="H167" s="116">
        <f t="shared" si="15"/>
        <v>5.8608058608059441E-3</v>
      </c>
      <c r="I167" s="117">
        <f t="shared" si="16"/>
        <v>5.2083333333332836E-3</v>
      </c>
      <c r="J167" s="118">
        <f t="shared" si="17"/>
        <v>-4.975124378109457E-3</v>
      </c>
      <c r="P167" s="116">
        <f t="shared" si="12"/>
        <v>0.98665065360986659</v>
      </c>
      <c r="Q167" s="117">
        <f t="shared" si="13"/>
        <v>0.33555555555555561</v>
      </c>
      <c r="R167" s="118">
        <f t="shared" si="14"/>
        <v>0.23313905079100755</v>
      </c>
    </row>
    <row r="168" spans="1:18" x14ac:dyDescent="0.25">
      <c r="A168" s="115">
        <v>43171</v>
      </c>
      <c r="B168" s="116">
        <v>256.14999999999998</v>
      </c>
      <c r="C168" s="117">
        <v>57</v>
      </c>
      <c r="D168" s="118">
        <v>0.80300000000000005</v>
      </c>
      <c r="E168" s="116">
        <v>290059220</v>
      </c>
      <c r="F168" s="117">
        <v>2930</v>
      </c>
      <c r="G168" s="118">
        <v>10290000</v>
      </c>
      <c r="H168" s="116">
        <f t="shared" si="15"/>
        <v>-6.7188638018936792E-2</v>
      </c>
      <c r="I168" s="117">
        <f t="shared" si="16"/>
        <v>-1.5544041450777177E-2</v>
      </c>
      <c r="J168" s="118">
        <f t="shared" si="17"/>
        <v>3.7500000000000033E-3</v>
      </c>
      <c r="P168" s="116">
        <f t="shared" si="12"/>
        <v>0.90142731765901418</v>
      </c>
      <c r="Q168" s="117">
        <f t="shared" si="13"/>
        <v>0.31555555555555564</v>
      </c>
      <c r="R168" s="118">
        <f t="shared" si="14"/>
        <v>0.23813488759367199</v>
      </c>
    </row>
    <row r="169" spans="1:18" x14ac:dyDescent="0.25">
      <c r="A169" s="115">
        <v>43178</v>
      </c>
      <c r="B169" s="116">
        <v>262</v>
      </c>
      <c r="C169" s="117">
        <v>57.9</v>
      </c>
      <c r="D169" s="118">
        <v>0.78</v>
      </c>
      <c r="E169" s="116">
        <v>277214050</v>
      </c>
      <c r="F169" s="117">
        <v>3130</v>
      </c>
      <c r="G169" s="118">
        <v>11064000</v>
      </c>
      <c r="H169" s="116">
        <f t="shared" si="15"/>
        <v>2.2838180753464856E-2</v>
      </c>
      <c r="I169" s="117">
        <f t="shared" si="16"/>
        <v>1.5789473684210503E-2</v>
      </c>
      <c r="J169" s="118">
        <f t="shared" si="17"/>
        <v>-2.8642590286425927E-2</v>
      </c>
      <c r="P169" s="116">
        <f t="shared" si="12"/>
        <v>0.9284493510092845</v>
      </c>
      <c r="Q169" s="117">
        <f t="shared" si="13"/>
        <v>0.33555555555555561</v>
      </c>
      <c r="R169" s="118">
        <f t="shared" si="14"/>
        <v>0.19983347210657787</v>
      </c>
    </row>
    <row r="170" spans="1:18" x14ac:dyDescent="0.25">
      <c r="A170" s="115">
        <v>43185</v>
      </c>
      <c r="B170" s="116">
        <v>253.57</v>
      </c>
      <c r="C170" s="117">
        <v>58</v>
      </c>
      <c r="D170" s="118">
        <v>0.77</v>
      </c>
      <c r="E170" s="116">
        <v>190358620</v>
      </c>
      <c r="F170" s="117">
        <v>4420</v>
      </c>
      <c r="G170" s="118">
        <v>8666000</v>
      </c>
      <c r="H170" s="116">
        <f t="shared" si="15"/>
        <v>-3.2175572519083998E-2</v>
      </c>
      <c r="I170" s="117">
        <f t="shared" si="16"/>
        <v>1.7271157167530471E-3</v>
      </c>
      <c r="J170" s="118">
        <f t="shared" si="17"/>
        <v>-1.2820512820512832E-2</v>
      </c>
      <c r="P170" s="116">
        <f t="shared" si="12"/>
        <v>0.88950990807889507</v>
      </c>
      <c r="Q170" s="117">
        <f t="shared" si="13"/>
        <v>0.33777777777777784</v>
      </c>
      <c r="R170" s="118">
        <f t="shared" si="14"/>
        <v>0.18318068276436303</v>
      </c>
    </row>
    <row r="171" spans="1:18" x14ac:dyDescent="0.25">
      <c r="A171" s="115">
        <v>43192</v>
      </c>
      <c r="B171" s="116">
        <v>256.76</v>
      </c>
      <c r="C171" s="117">
        <v>59.1</v>
      </c>
      <c r="D171" s="118">
        <v>0.75900000000000001</v>
      </c>
      <c r="E171" s="116">
        <v>244330490</v>
      </c>
      <c r="F171" s="117">
        <v>2200</v>
      </c>
      <c r="G171" s="118">
        <v>24497000</v>
      </c>
      <c r="H171" s="116">
        <f t="shared" si="15"/>
        <v>1.2580352565366557E-2</v>
      </c>
      <c r="I171" s="117">
        <f t="shared" si="16"/>
        <v>1.8965517241379334E-2</v>
      </c>
      <c r="J171" s="118">
        <f t="shared" si="17"/>
        <v>-1.4285714285714297E-2</v>
      </c>
      <c r="P171" s="116">
        <f t="shared" si="12"/>
        <v>0.90424499976904238</v>
      </c>
      <c r="Q171" s="117">
        <f t="shared" si="13"/>
        <v>0.36222222222222233</v>
      </c>
      <c r="R171" s="118">
        <f t="shared" si="14"/>
        <v>0.16486261448792672</v>
      </c>
    </row>
    <row r="172" spans="1:18" x14ac:dyDescent="0.25">
      <c r="A172" s="115">
        <v>43199</v>
      </c>
      <c r="B172" s="116">
        <v>204.7</v>
      </c>
      <c r="C172" s="117">
        <v>57.5</v>
      </c>
      <c r="D172" s="118">
        <v>0.71199999999999997</v>
      </c>
      <c r="E172" s="116">
        <v>922907440</v>
      </c>
      <c r="F172" s="117">
        <v>890</v>
      </c>
      <c r="G172" s="118">
        <v>28208000</v>
      </c>
      <c r="H172" s="116">
        <f t="shared" si="15"/>
        <v>-0.20275743885340397</v>
      </c>
      <c r="I172" s="117">
        <f t="shared" si="16"/>
        <v>-2.7072758037225066E-2</v>
      </c>
      <c r="J172" s="118">
        <f t="shared" si="17"/>
        <v>-6.1923583662714152E-2</v>
      </c>
      <c r="P172" s="116">
        <f t="shared" si="12"/>
        <v>0.66377199870663761</v>
      </c>
      <c r="Q172" s="117">
        <f t="shared" si="13"/>
        <v>0.32666666666666672</v>
      </c>
      <c r="R172" s="118">
        <f t="shared" si="14"/>
        <v>8.6594504579516979E-2</v>
      </c>
    </row>
    <row r="173" spans="1:18" x14ac:dyDescent="0.25">
      <c r="A173" s="115">
        <v>43206</v>
      </c>
      <c r="B173" s="116">
        <v>215.36</v>
      </c>
      <c r="C173" s="117">
        <v>58</v>
      </c>
      <c r="D173" s="118">
        <v>0.71699999999999997</v>
      </c>
      <c r="E173" s="116">
        <v>735054470</v>
      </c>
      <c r="F173" s="117">
        <v>600</v>
      </c>
      <c r="G173" s="118">
        <v>31129000</v>
      </c>
      <c r="H173" s="116">
        <f t="shared" si="15"/>
        <v>5.207620908646813E-2</v>
      </c>
      <c r="I173" s="117">
        <f t="shared" si="16"/>
        <v>8.6956521739130436E-3</v>
      </c>
      <c r="J173" s="118">
        <f t="shared" si="17"/>
        <v>7.0224719101123663E-3</v>
      </c>
      <c r="P173" s="116">
        <f t="shared" si="12"/>
        <v>0.71301214836713012</v>
      </c>
      <c r="Q173" s="117">
        <f t="shared" si="13"/>
        <v>0.33777777777777784</v>
      </c>
      <c r="R173" s="118">
        <f t="shared" si="14"/>
        <v>9.4920899250624385E-2</v>
      </c>
    </row>
    <row r="174" spans="1:18" x14ac:dyDescent="0.25">
      <c r="A174" s="115">
        <v>43213</v>
      </c>
      <c r="B174" s="116">
        <v>224.8</v>
      </c>
      <c r="C174" s="117">
        <v>58.4</v>
      </c>
      <c r="D174" s="118">
        <v>0.73499999999999999</v>
      </c>
      <c r="E174" s="116">
        <v>436116690</v>
      </c>
      <c r="F174" s="117">
        <v>5370</v>
      </c>
      <c r="G174" s="118">
        <v>10934000</v>
      </c>
      <c r="H174" s="116">
        <f t="shared" si="15"/>
        <v>4.3833580980683497E-2</v>
      </c>
      <c r="I174" s="117">
        <f t="shared" si="16"/>
        <v>6.8965517241379067E-3</v>
      </c>
      <c r="J174" s="118">
        <f t="shared" si="17"/>
        <v>2.5104602510460275E-2</v>
      </c>
      <c r="P174" s="116">
        <f t="shared" si="12"/>
        <v>0.75661693380756623</v>
      </c>
      <c r="Q174" s="117">
        <f t="shared" si="13"/>
        <v>0.34666666666666668</v>
      </c>
      <c r="R174" s="118">
        <f t="shared" si="14"/>
        <v>0.1248959200666111</v>
      </c>
    </row>
    <row r="175" spans="1:18" x14ac:dyDescent="0.25">
      <c r="A175" s="115">
        <v>43220</v>
      </c>
      <c r="B175" s="116">
        <v>228.55</v>
      </c>
      <c r="C175" s="117">
        <v>59</v>
      </c>
      <c r="D175" s="118">
        <v>0.74399999999999999</v>
      </c>
      <c r="E175" s="116">
        <v>207165160</v>
      </c>
      <c r="F175" s="117">
        <v>270</v>
      </c>
      <c r="G175" s="118">
        <v>8431000</v>
      </c>
      <c r="H175" s="116">
        <f t="shared" si="15"/>
        <v>1.6681494661921707E-2</v>
      </c>
      <c r="I175" s="117">
        <f t="shared" si="16"/>
        <v>1.0273972602739751E-2</v>
      </c>
      <c r="J175" s="118">
        <f t="shared" si="17"/>
        <v>1.2244897959183685E-2</v>
      </c>
      <c r="P175" s="116">
        <f t="shared" si="12"/>
        <v>0.77393875005773938</v>
      </c>
      <c r="Q175" s="117">
        <f t="shared" si="13"/>
        <v>0.36000000000000004</v>
      </c>
      <c r="R175" s="118">
        <f t="shared" si="14"/>
        <v>0.13988343047460444</v>
      </c>
    </row>
    <row r="176" spans="1:18" x14ac:dyDescent="0.25">
      <c r="A176" s="115">
        <v>43227</v>
      </c>
      <c r="B176" s="116">
        <v>235.72</v>
      </c>
      <c r="C176" s="117">
        <v>59</v>
      </c>
      <c r="D176" s="118">
        <v>0.746</v>
      </c>
      <c r="E176" s="116">
        <v>220523880</v>
      </c>
      <c r="F176" s="117">
        <v>550</v>
      </c>
      <c r="G176" s="118">
        <v>11222000</v>
      </c>
      <c r="H176" s="116">
        <f t="shared" si="15"/>
        <v>3.1371691096040197E-2</v>
      </c>
      <c r="I176" s="117">
        <f t="shared" si="16"/>
        <v>0</v>
      </c>
      <c r="J176" s="118">
        <f t="shared" si="17"/>
        <v>2.6881720430107551E-3</v>
      </c>
      <c r="P176" s="116">
        <f t="shared" si="12"/>
        <v>0.80705806272807057</v>
      </c>
      <c r="Q176" s="117">
        <f t="shared" si="13"/>
        <v>0.36000000000000004</v>
      </c>
      <c r="R176" s="118">
        <f t="shared" si="14"/>
        <v>0.14321398834304741</v>
      </c>
    </row>
    <row r="177" spans="1:18" x14ac:dyDescent="0.25">
      <c r="A177" s="115">
        <v>43234</v>
      </c>
      <c r="B177" s="116">
        <v>222.2</v>
      </c>
      <c r="C177" s="117">
        <v>59.8</v>
      </c>
      <c r="D177" s="118">
        <v>0.73499999999999999</v>
      </c>
      <c r="E177" s="116">
        <v>261732400</v>
      </c>
      <c r="F177" s="117">
        <v>1220</v>
      </c>
      <c r="G177" s="118">
        <v>5853000</v>
      </c>
      <c r="H177" s="116">
        <f t="shared" si="15"/>
        <v>-5.7356185304598718E-2</v>
      </c>
      <c r="I177" s="117">
        <f t="shared" si="16"/>
        <v>1.3559322033898256E-2</v>
      </c>
      <c r="J177" s="118">
        <f t="shared" si="17"/>
        <v>-1.474530831099197E-2</v>
      </c>
      <c r="P177" s="116">
        <f t="shared" si="12"/>
        <v>0.74460714120744598</v>
      </c>
      <c r="Q177" s="117">
        <f t="shared" si="13"/>
        <v>0.37777777777777777</v>
      </c>
      <c r="R177" s="118">
        <f t="shared" si="14"/>
        <v>0.1248959200666111</v>
      </c>
    </row>
    <row r="178" spans="1:18" x14ac:dyDescent="0.25">
      <c r="A178" s="115">
        <v>43241</v>
      </c>
      <c r="B178" s="116">
        <v>220</v>
      </c>
      <c r="C178" s="117">
        <v>59.9</v>
      </c>
      <c r="D178" s="118">
        <v>0.72299999999999998</v>
      </c>
      <c r="E178" s="116">
        <v>218466160</v>
      </c>
      <c r="F178" s="117">
        <v>5520</v>
      </c>
      <c r="G178" s="118">
        <v>5074000</v>
      </c>
      <c r="H178" s="116">
        <f t="shared" si="15"/>
        <v>-9.9009900990098508E-3</v>
      </c>
      <c r="I178" s="117">
        <f t="shared" si="16"/>
        <v>1.6722408026756091E-3</v>
      </c>
      <c r="J178" s="118">
        <f t="shared" si="17"/>
        <v>-1.6326530612244913E-2</v>
      </c>
      <c r="P178" s="116">
        <f t="shared" si="12"/>
        <v>0.73444500900734444</v>
      </c>
      <c r="Q178" s="117">
        <f t="shared" si="13"/>
        <v>0.38</v>
      </c>
      <c r="R178" s="118">
        <f t="shared" si="14"/>
        <v>0.10491257285595329</v>
      </c>
    </row>
    <row r="179" spans="1:18" x14ac:dyDescent="0.25">
      <c r="A179" s="115">
        <v>43248</v>
      </c>
      <c r="B179" s="116">
        <v>220</v>
      </c>
      <c r="C179" s="117">
        <v>57.3</v>
      </c>
      <c r="D179" s="118">
        <v>0.72</v>
      </c>
      <c r="E179" s="116">
        <v>210702420</v>
      </c>
      <c r="F179" s="117">
        <v>1640</v>
      </c>
      <c r="G179" s="118">
        <v>6581000</v>
      </c>
      <c r="H179" s="116">
        <f t="shared" si="15"/>
        <v>0</v>
      </c>
      <c r="I179" s="117">
        <f t="shared" si="16"/>
        <v>-4.3405676126878158E-2</v>
      </c>
      <c r="J179" s="118">
        <f t="shared" si="17"/>
        <v>-4.1493775933609993E-3</v>
      </c>
      <c r="P179" s="116">
        <f t="shared" si="12"/>
        <v>0.73444500900734444</v>
      </c>
      <c r="Q179" s="117">
        <f t="shared" si="13"/>
        <v>0.32222222222222224</v>
      </c>
      <c r="R179" s="118">
        <f t="shared" si="14"/>
        <v>9.9916736053288838E-2</v>
      </c>
    </row>
    <row r="180" spans="1:18" x14ac:dyDescent="0.25">
      <c r="A180" s="115">
        <v>43255</v>
      </c>
      <c r="B180" s="116">
        <v>212.6</v>
      </c>
      <c r="C180" s="117">
        <v>59.1</v>
      </c>
      <c r="D180" s="118">
        <v>0.72199999999999998</v>
      </c>
      <c r="E180" s="116">
        <v>226106840</v>
      </c>
      <c r="F180" s="117">
        <v>2490</v>
      </c>
      <c r="G180" s="118">
        <v>23915000</v>
      </c>
      <c r="H180" s="116">
        <f t="shared" si="15"/>
        <v>-3.3636363636363666E-2</v>
      </c>
      <c r="I180" s="117">
        <f t="shared" si="16"/>
        <v>3.1413612565445101E-2</v>
      </c>
      <c r="J180" s="118">
        <f t="shared" si="17"/>
        <v>2.7777777777777805E-3</v>
      </c>
      <c r="P180" s="116">
        <f t="shared" si="12"/>
        <v>0.70026329160700262</v>
      </c>
      <c r="Q180" s="117">
        <f t="shared" si="13"/>
        <v>0.36222222222222233</v>
      </c>
      <c r="R180" s="118">
        <f t="shared" si="14"/>
        <v>0.10324729392173181</v>
      </c>
    </row>
    <row r="181" spans="1:18" x14ac:dyDescent="0.25">
      <c r="A181" s="115">
        <v>43262</v>
      </c>
      <c r="B181" s="116">
        <v>209.36</v>
      </c>
      <c r="C181" s="117">
        <v>59.4</v>
      </c>
      <c r="D181" s="118">
        <v>0.7</v>
      </c>
      <c r="E181" s="116">
        <v>205881870</v>
      </c>
      <c r="F181" s="117">
        <v>110</v>
      </c>
      <c r="G181" s="118">
        <v>30444000</v>
      </c>
      <c r="H181" s="116">
        <f t="shared" si="15"/>
        <v>-1.5239887111947228E-2</v>
      </c>
      <c r="I181" s="117">
        <f t="shared" si="16"/>
        <v>5.0761421319796473E-3</v>
      </c>
      <c r="J181" s="118">
        <f t="shared" si="17"/>
        <v>-3.0470914127423851E-2</v>
      </c>
      <c r="P181" s="116">
        <f t="shared" si="12"/>
        <v>0.68529724236685297</v>
      </c>
      <c r="Q181" s="117">
        <f t="shared" si="13"/>
        <v>0.36888888888888893</v>
      </c>
      <c r="R181" s="118">
        <f t="shared" si="14"/>
        <v>6.661115736885917E-2</v>
      </c>
    </row>
    <row r="182" spans="1:18" x14ac:dyDescent="0.25">
      <c r="A182" s="115">
        <v>43269</v>
      </c>
      <c r="B182" s="116">
        <v>214.43</v>
      </c>
      <c r="C182" s="117">
        <v>58</v>
      </c>
      <c r="D182" s="118">
        <v>0.68300000000000005</v>
      </c>
      <c r="E182" s="116">
        <v>299674360</v>
      </c>
      <c r="F182" s="117">
        <v>230</v>
      </c>
      <c r="G182" s="118">
        <v>18688000</v>
      </c>
      <c r="H182" s="116">
        <f t="shared" si="15"/>
        <v>2.4216660298051168E-2</v>
      </c>
      <c r="I182" s="117">
        <f t="shared" si="16"/>
        <v>-2.3569023569023545E-2</v>
      </c>
      <c r="J182" s="118">
        <f t="shared" si="17"/>
        <v>-2.428571428571415E-2</v>
      </c>
      <c r="P182" s="116">
        <f t="shared" si="12"/>
        <v>0.70871633793708722</v>
      </c>
      <c r="Q182" s="117">
        <f t="shared" si="13"/>
        <v>0.33777777777777784</v>
      </c>
      <c r="R182" s="118">
        <f t="shared" si="14"/>
        <v>3.8301415487094127E-2</v>
      </c>
    </row>
    <row r="183" spans="1:18" x14ac:dyDescent="0.25">
      <c r="A183" s="115">
        <v>43276</v>
      </c>
      <c r="B183" s="116">
        <v>218</v>
      </c>
      <c r="C183" s="117">
        <v>56.5</v>
      </c>
      <c r="D183" s="118">
        <v>0.69199999999999995</v>
      </c>
      <c r="E183" s="116">
        <v>315984730</v>
      </c>
      <c r="F183" s="117">
        <v>910</v>
      </c>
      <c r="G183" s="118">
        <v>17651000</v>
      </c>
      <c r="H183" s="116">
        <f t="shared" si="15"/>
        <v>1.6648789814857963E-2</v>
      </c>
      <c r="I183" s="117">
        <f t="shared" si="16"/>
        <v>-2.5862068965517241E-2</v>
      </c>
      <c r="J183" s="118">
        <f t="shared" si="17"/>
        <v>1.3177159590043772E-2</v>
      </c>
      <c r="P183" s="116">
        <f t="shared" si="12"/>
        <v>0.72520670700725198</v>
      </c>
      <c r="Q183" s="117">
        <f t="shared" si="13"/>
        <v>0.30444444444444452</v>
      </c>
      <c r="R183" s="118">
        <f t="shared" si="14"/>
        <v>5.3288925895087297E-2</v>
      </c>
    </row>
    <row r="184" spans="1:18" x14ac:dyDescent="0.25">
      <c r="A184" s="115">
        <v>43283</v>
      </c>
      <c r="B184" s="116">
        <v>226.71</v>
      </c>
      <c r="C184" s="117">
        <v>56</v>
      </c>
      <c r="D184" s="118">
        <v>0.69399999999999995</v>
      </c>
      <c r="E184" s="116">
        <v>222878010</v>
      </c>
      <c r="F184" s="117">
        <v>330</v>
      </c>
      <c r="G184" s="118">
        <v>17246000</v>
      </c>
      <c r="H184" s="116">
        <f t="shared" si="15"/>
        <v>3.9954128440367012E-2</v>
      </c>
      <c r="I184" s="117">
        <f t="shared" si="16"/>
        <v>-8.8495575221238937E-3</v>
      </c>
      <c r="J184" s="118">
        <f t="shared" si="17"/>
        <v>2.8901734104046272E-3</v>
      </c>
      <c r="P184" s="116">
        <f t="shared" si="12"/>
        <v>0.76543951221765438</v>
      </c>
      <c r="Q184" s="117">
        <f t="shared" si="13"/>
        <v>0.29333333333333339</v>
      </c>
      <c r="R184" s="118">
        <f t="shared" si="14"/>
        <v>5.6619483763530265E-2</v>
      </c>
    </row>
    <row r="185" spans="1:18" x14ac:dyDescent="0.25">
      <c r="A185" s="115">
        <v>43290</v>
      </c>
      <c r="B185" s="116">
        <v>229.85</v>
      </c>
      <c r="C185" s="117">
        <v>56</v>
      </c>
      <c r="D185" s="118">
        <v>0.68799999999999994</v>
      </c>
      <c r="E185" s="116">
        <v>231710630</v>
      </c>
      <c r="F185" s="117">
        <v>1120</v>
      </c>
      <c r="G185" s="118">
        <v>22953000</v>
      </c>
      <c r="H185" s="116">
        <f t="shared" si="15"/>
        <v>1.3850293326275798E-2</v>
      </c>
      <c r="I185" s="117">
        <f t="shared" si="16"/>
        <v>0</v>
      </c>
      <c r="J185" s="118">
        <f t="shared" si="17"/>
        <v>-8.6455331412103823E-3</v>
      </c>
      <c r="P185" s="116">
        <f t="shared" si="12"/>
        <v>0.77994364635779934</v>
      </c>
      <c r="Q185" s="117">
        <f t="shared" si="13"/>
        <v>0.29333333333333339</v>
      </c>
      <c r="R185" s="118">
        <f t="shared" si="14"/>
        <v>4.662781015820136E-2</v>
      </c>
    </row>
    <row r="186" spans="1:18" x14ac:dyDescent="0.25">
      <c r="A186" s="115">
        <v>43297</v>
      </c>
      <c r="B186" s="116">
        <v>204.34</v>
      </c>
      <c r="C186" s="117">
        <v>56</v>
      </c>
      <c r="D186" s="118">
        <v>0.71</v>
      </c>
      <c r="E186" s="116">
        <v>379398330</v>
      </c>
      <c r="F186" s="117">
        <v>670</v>
      </c>
      <c r="G186" s="118">
        <v>34009000</v>
      </c>
      <c r="H186" s="116">
        <f t="shared" si="15"/>
        <v>-0.11098542527735476</v>
      </c>
      <c r="I186" s="117">
        <f t="shared" si="16"/>
        <v>0</v>
      </c>
      <c r="J186" s="118">
        <f t="shared" si="17"/>
        <v>3.1976744186046541E-2</v>
      </c>
      <c r="P186" s="116">
        <f t="shared" si="12"/>
        <v>0.66210910434662107</v>
      </c>
      <c r="Q186" s="117">
        <f t="shared" si="13"/>
        <v>0.29333333333333339</v>
      </c>
      <c r="R186" s="118">
        <f t="shared" si="14"/>
        <v>8.3263946711074011E-2</v>
      </c>
    </row>
    <row r="187" spans="1:18" x14ac:dyDescent="0.25">
      <c r="A187" s="115">
        <v>43304</v>
      </c>
      <c r="B187" s="116">
        <v>208.9</v>
      </c>
      <c r="C187" s="117">
        <v>57</v>
      </c>
      <c r="D187" s="118">
        <v>0.73299999999999998</v>
      </c>
      <c r="E187" s="116">
        <v>304669400</v>
      </c>
      <c r="F187" s="117">
        <v>760</v>
      </c>
      <c r="G187" s="118">
        <v>28015000</v>
      </c>
      <c r="H187" s="116">
        <f t="shared" si="15"/>
        <v>2.2315748262699435E-2</v>
      </c>
      <c r="I187" s="117">
        <f t="shared" si="16"/>
        <v>1.7857142857142856E-2</v>
      </c>
      <c r="J187" s="118">
        <f t="shared" si="17"/>
        <v>3.2394366197183132E-2</v>
      </c>
      <c r="P187" s="116">
        <f t="shared" si="12"/>
        <v>0.68317243290683172</v>
      </c>
      <c r="Q187" s="117">
        <f t="shared" si="13"/>
        <v>0.31555555555555564</v>
      </c>
      <c r="R187" s="118">
        <f t="shared" si="14"/>
        <v>0.12156536219816813</v>
      </c>
    </row>
    <row r="188" spans="1:18" x14ac:dyDescent="0.25">
      <c r="A188" s="115">
        <v>43311</v>
      </c>
      <c r="B188" s="116">
        <v>202.21</v>
      </c>
      <c r="C188" s="117">
        <v>56</v>
      </c>
      <c r="D188" s="118">
        <v>0.71799999999999997</v>
      </c>
      <c r="E188" s="116">
        <v>263580670</v>
      </c>
      <c r="F188" s="117">
        <v>830</v>
      </c>
      <c r="G188" s="118">
        <v>12884000</v>
      </c>
      <c r="H188" s="116">
        <f t="shared" si="15"/>
        <v>-3.2024892292963125E-2</v>
      </c>
      <c r="I188" s="117">
        <f t="shared" si="16"/>
        <v>-1.7543859649122806E-2</v>
      </c>
      <c r="J188" s="118">
        <f t="shared" si="17"/>
        <v>-2.0463847203274235E-2</v>
      </c>
      <c r="P188" s="116">
        <f t="shared" si="12"/>
        <v>0.65227031271652269</v>
      </c>
      <c r="Q188" s="117">
        <f t="shared" si="13"/>
        <v>0.29333333333333339</v>
      </c>
      <c r="R188" s="118">
        <f t="shared" si="14"/>
        <v>9.6586178184845869E-2</v>
      </c>
    </row>
    <row r="189" spans="1:18" x14ac:dyDescent="0.25">
      <c r="A189" s="115">
        <v>43318</v>
      </c>
      <c r="B189" s="116">
        <v>186.15</v>
      </c>
      <c r="C189" s="117">
        <v>56</v>
      </c>
      <c r="D189" s="118">
        <v>0.70799999999999996</v>
      </c>
      <c r="E189" s="116">
        <v>529288330</v>
      </c>
      <c r="F189" s="117">
        <v>230</v>
      </c>
      <c r="G189" s="118">
        <v>12129000</v>
      </c>
      <c r="H189" s="116">
        <f t="shared" si="15"/>
        <v>-7.9422382671480149E-2</v>
      </c>
      <c r="I189" s="117">
        <f t="shared" si="16"/>
        <v>0</v>
      </c>
      <c r="J189" s="118">
        <f t="shared" si="17"/>
        <v>-1.3927576601671323E-2</v>
      </c>
      <c r="P189" s="116">
        <f t="shared" si="12"/>
        <v>0.57808674765578083</v>
      </c>
      <c r="Q189" s="117">
        <f t="shared" si="13"/>
        <v>0.29333333333333339</v>
      </c>
      <c r="R189" s="118">
        <f t="shared" si="14"/>
        <v>7.9933388842631042E-2</v>
      </c>
    </row>
    <row r="190" spans="1:18" x14ac:dyDescent="0.25">
      <c r="A190" s="115">
        <v>43325</v>
      </c>
      <c r="B190" s="116">
        <v>189.55</v>
      </c>
      <c r="C190" s="117">
        <v>54.2</v>
      </c>
      <c r="D190" s="118">
        <v>0.70699999999999996</v>
      </c>
      <c r="E190" s="116">
        <v>367106550</v>
      </c>
      <c r="F190" s="117">
        <v>300</v>
      </c>
      <c r="G190" s="118">
        <v>15300000</v>
      </c>
      <c r="H190" s="116">
        <f t="shared" si="15"/>
        <v>1.8264840182648432E-2</v>
      </c>
      <c r="I190" s="117">
        <f t="shared" si="16"/>
        <v>-3.2142857142857091E-2</v>
      </c>
      <c r="J190" s="118">
        <f t="shared" si="17"/>
        <v>-1.4124293785310747E-3</v>
      </c>
      <c r="P190" s="116">
        <f t="shared" si="12"/>
        <v>0.59379186105593795</v>
      </c>
      <c r="Q190" s="117">
        <f t="shared" si="13"/>
        <v>0.25333333333333347</v>
      </c>
      <c r="R190" s="118">
        <f t="shared" si="14"/>
        <v>7.8268109908409558E-2</v>
      </c>
    </row>
    <row r="191" spans="1:18" x14ac:dyDescent="0.25">
      <c r="A191" s="115">
        <v>43332</v>
      </c>
      <c r="B191" s="116">
        <v>180.39</v>
      </c>
      <c r="C191" s="117">
        <v>53.2</v>
      </c>
      <c r="D191" s="118">
        <v>0.69299999999999995</v>
      </c>
      <c r="E191" s="116">
        <v>437100660</v>
      </c>
      <c r="F191" s="117">
        <v>400</v>
      </c>
      <c r="G191" s="118">
        <v>10682000</v>
      </c>
      <c r="H191" s="116">
        <f t="shared" si="15"/>
        <v>-4.8324980216301897E-2</v>
      </c>
      <c r="I191" s="117">
        <f t="shared" si="16"/>
        <v>-1.8450184501845018E-2</v>
      </c>
      <c r="J191" s="118">
        <f t="shared" si="17"/>
        <v>-1.980198019801982E-2</v>
      </c>
      <c r="P191" s="116">
        <f t="shared" si="12"/>
        <v>0.55148043789551471</v>
      </c>
      <c r="Q191" s="117">
        <f t="shared" si="13"/>
        <v>0.23111111111111124</v>
      </c>
      <c r="R191" s="118">
        <f t="shared" si="14"/>
        <v>5.4954204829308781E-2</v>
      </c>
    </row>
    <row r="192" spans="1:18" x14ac:dyDescent="0.25">
      <c r="A192" s="115">
        <v>43339</v>
      </c>
      <c r="B192" s="116">
        <v>182</v>
      </c>
      <c r="C192" s="117">
        <v>54.8</v>
      </c>
      <c r="D192" s="118">
        <v>0.7</v>
      </c>
      <c r="E192" s="116">
        <v>270716550</v>
      </c>
      <c r="F192" s="117">
        <v>1620</v>
      </c>
      <c r="G192" s="118">
        <v>10759000</v>
      </c>
      <c r="H192" s="116">
        <f t="shared" si="15"/>
        <v>8.9251067132325168E-3</v>
      </c>
      <c r="I192" s="117">
        <f t="shared" si="16"/>
        <v>3.0075187969924703E-2</v>
      </c>
      <c r="J192" s="118">
        <f t="shared" si="17"/>
        <v>1.0101010101010111E-2</v>
      </c>
      <c r="P192" s="116">
        <f t="shared" si="12"/>
        <v>0.55891727100558919</v>
      </c>
      <c r="Q192" s="117">
        <f t="shared" si="13"/>
        <v>0.26666666666666666</v>
      </c>
      <c r="R192" s="118">
        <f t="shared" si="14"/>
        <v>6.661115736885917E-2</v>
      </c>
    </row>
    <row r="193" spans="1:18" x14ac:dyDescent="0.25">
      <c r="A193" s="115">
        <v>43346</v>
      </c>
      <c r="B193" s="116">
        <v>174.9</v>
      </c>
      <c r="C193" s="117">
        <v>53.8</v>
      </c>
      <c r="D193" s="118">
        <v>0.68799999999999994</v>
      </c>
      <c r="E193" s="116">
        <v>250527130</v>
      </c>
      <c r="F193" s="117">
        <v>410</v>
      </c>
      <c r="G193" s="118">
        <v>7039000</v>
      </c>
      <c r="H193" s="116">
        <f t="shared" si="15"/>
        <v>-3.9010989010988976E-2</v>
      </c>
      <c r="I193" s="117">
        <f t="shared" si="16"/>
        <v>-1.8248175182481754E-2</v>
      </c>
      <c r="J193" s="118">
        <f t="shared" si="17"/>
        <v>-1.7142857142857158E-2</v>
      </c>
      <c r="P193" s="116">
        <f t="shared" si="12"/>
        <v>0.52612129890526127</v>
      </c>
      <c r="Q193" s="117">
        <f t="shared" si="13"/>
        <v>0.24444444444444444</v>
      </c>
      <c r="R193" s="118">
        <f t="shared" si="14"/>
        <v>4.662781015820136E-2</v>
      </c>
    </row>
    <row r="194" spans="1:18" x14ac:dyDescent="0.25">
      <c r="A194" s="115">
        <v>43353</v>
      </c>
      <c r="B194" s="116">
        <v>188.71</v>
      </c>
      <c r="C194" s="117">
        <v>52</v>
      </c>
      <c r="D194" s="118">
        <v>0.69299999999999995</v>
      </c>
      <c r="E194" s="116">
        <v>587404010</v>
      </c>
      <c r="F194" s="117">
        <v>690</v>
      </c>
      <c r="G194" s="118">
        <v>11848000</v>
      </c>
      <c r="H194" s="116">
        <f t="shared" si="15"/>
        <v>7.8959405374499719E-2</v>
      </c>
      <c r="I194" s="117">
        <f t="shared" si="16"/>
        <v>-3.3457249070631918E-2</v>
      </c>
      <c r="J194" s="118">
        <f t="shared" si="17"/>
        <v>7.2674418604651231E-3</v>
      </c>
      <c r="P194" s="116">
        <f t="shared" ref="P194:P257" si="18">(B194-$O$3)/($O$2-$O$3)</f>
        <v>0.58991177421589913</v>
      </c>
      <c r="Q194" s="117">
        <f t="shared" ref="Q194:Q257" si="19">(C194-$O$5)/($O$4-$O$5)</f>
        <v>0.20444444444444451</v>
      </c>
      <c r="R194" s="118">
        <f t="shared" ref="R194:R257" si="20">(D194-$O$7)/($O$6-$O$7)</f>
        <v>5.4954204829308781E-2</v>
      </c>
    </row>
    <row r="195" spans="1:18" x14ac:dyDescent="0.25">
      <c r="A195" s="115">
        <v>43360</v>
      </c>
      <c r="B195" s="116">
        <v>193.44</v>
      </c>
      <c r="C195" s="117">
        <v>60</v>
      </c>
      <c r="D195" s="118">
        <v>0.69499999999999995</v>
      </c>
      <c r="E195" s="116">
        <v>453879050</v>
      </c>
      <c r="F195" s="117">
        <v>2100</v>
      </c>
      <c r="G195" s="118">
        <v>16182000</v>
      </c>
      <c r="H195" s="116">
        <f t="shared" ref="H195:H258" si="21">(B195-B194)/B194</f>
        <v>2.5064914418949657E-2</v>
      </c>
      <c r="I195" s="117">
        <f t="shared" ref="I195:I258" si="22">(C195-C194)/C194</f>
        <v>0.15384615384615385</v>
      </c>
      <c r="J195" s="118">
        <f t="shared" ref="J195:J258" si="23">(D195-D194)/D194</f>
        <v>2.8860028860028886E-3</v>
      </c>
      <c r="P195" s="116">
        <f t="shared" si="18"/>
        <v>0.61176035844611754</v>
      </c>
      <c r="Q195" s="117">
        <f t="shared" si="19"/>
        <v>0.3822222222222223</v>
      </c>
      <c r="R195" s="118">
        <f t="shared" si="20"/>
        <v>5.8284762697751749E-2</v>
      </c>
    </row>
    <row r="196" spans="1:18" x14ac:dyDescent="0.25">
      <c r="A196" s="115">
        <v>43367</v>
      </c>
      <c r="B196" s="116">
        <v>203.32</v>
      </c>
      <c r="C196" s="117">
        <v>58.2</v>
      </c>
      <c r="D196" s="118">
        <v>0.70099999999999996</v>
      </c>
      <c r="E196" s="116">
        <v>431220610</v>
      </c>
      <c r="F196" s="117">
        <v>1630</v>
      </c>
      <c r="G196" s="118">
        <v>31220000</v>
      </c>
      <c r="H196" s="116">
        <f t="shared" si="21"/>
        <v>5.1075268817204277E-2</v>
      </c>
      <c r="I196" s="117">
        <f t="shared" si="22"/>
        <v>-2.9999999999999954E-2</v>
      </c>
      <c r="J196" s="118">
        <f t="shared" si="23"/>
        <v>8.6330935251798645E-3</v>
      </c>
      <c r="P196" s="116">
        <f t="shared" si="18"/>
        <v>0.65739757032657387</v>
      </c>
      <c r="Q196" s="117">
        <f t="shared" si="19"/>
        <v>0.34222222222222237</v>
      </c>
      <c r="R196" s="118">
        <f t="shared" si="20"/>
        <v>6.8276436303080654E-2</v>
      </c>
    </row>
    <row r="197" spans="1:18" x14ac:dyDescent="0.25">
      <c r="A197" s="115">
        <v>43374</v>
      </c>
      <c r="B197" s="116">
        <v>187.2</v>
      </c>
      <c r="C197" s="117">
        <v>60</v>
      </c>
      <c r="D197" s="118">
        <v>0.70499999999999996</v>
      </c>
      <c r="E197" s="116">
        <v>401428000</v>
      </c>
      <c r="F197" s="117">
        <v>2650</v>
      </c>
      <c r="G197" s="118">
        <v>13183000</v>
      </c>
      <c r="H197" s="116">
        <f t="shared" si="21"/>
        <v>-7.9283887468030709E-2</v>
      </c>
      <c r="I197" s="117">
        <f t="shared" si="22"/>
        <v>3.0927835051546341E-2</v>
      </c>
      <c r="J197" s="118">
        <f t="shared" si="23"/>
        <v>5.7061340941512179E-3</v>
      </c>
      <c r="P197" s="116">
        <f t="shared" si="18"/>
        <v>0.58293685620582925</v>
      </c>
      <c r="Q197" s="117">
        <f t="shared" si="19"/>
        <v>0.3822222222222223</v>
      </c>
      <c r="R197" s="118">
        <f t="shared" si="20"/>
        <v>7.493755203996659E-2</v>
      </c>
    </row>
    <row r="198" spans="1:18" x14ac:dyDescent="0.25">
      <c r="A198" s="115">
        <v>43381</v>
      </c>
      <c r="B198" s="116">
        <v>191.85</v>
      </c>
      <c r="C198" s="117">
        <v>58.2</v>
      </c>
      <c r="D198" s="118">
        <v>0.69</v>
      </c>
      <c r="E198" s="116">
        <v>424418420</v>
      </c>
      <c r="F198" s="117">
        <v>660</v>
      </c>
      <c r="G198" s="118">
        <v>14595000</v>
      </c>
      <c r="H198" s="116">
        <f t="shared" si="21"/>
        <v>2.4839743589743623E-2</v>
      </c>
      <c r="I198" s="117">
        <f t="shared" si="22"/>
        <v>-2.9999999999999954E-2</v>
      </c>
      <c r="J198" s="118">
        <f t="shared" si="23"/>
        <v>-2.1276595744680871E-2</v>
      </c>
      <c r="P198" s="116">
        <f t="shared" si="18"/>
        <v>0.60441590835604408</v>
      </c>
      <c r="Q198" s="117">
        <f t="shared" si="19"/>
        <v>0.34222222222222237</v>
      </c>
      <c r="R198" s="118">
        <f t="shared" si="20"/>
        <v>4.9958368026644329E-2</v>
      </c>
    </row>
    <row r="199" spans="1:18" x14ac:dyDescent="0.25">
      <c r="A199" s="115">
        <v>43388</v>
      </c>
      <c r="B199" s="116">
        <v>183.8</v>
      </c>
      <c r="C199" s="117">
        <v>60</v>
      </c>
      <c r="D199" s="118">
        <v>0.69599999999999995</v>
      </c>
      <c r="E199" s="116">
        <v>343654980</v>
      </c>
      <c r="F199" s="117">
        <v>1940</v>
      </c>
      <c r="G199" s="118">
        <v>11845000</v>
      </c>
      <c r="H199" s="116">
        <f t="shared" si="21"/>
        <v>-4.1959864477456262E-2</v>
      </c>
      <c r="I199" s="117">
        <f t="shared" si="22"/>
        <v>3.0927835051546341E-2</v>
      </c>
      <c r="J199" s="118">
        <f t="shared" si="23"/>
        <v>8.6956521739130523E-3</v>
      </c>
      <c r="P199" s="116">
        <f t="shared" si="18"/>
        <v>0.56723174280567235</v>
      </c>
      <c r="Q199" s="117">
        <f t="shared" si="19"/>
        <v>0.3822222222222223</v>
      </c>
      <c r="R199" s="118">
        <f t="shared" si="20"/>
        <v>5.9950041631973233E-2</v>
      </c>
    </row>
    <row r="200" spans="1:18" x14ac:dyDescent="0.25">
      <c r="A200" s="115">
        <v>43395</v>
      </c>
      <c r="B200" s="116">
        <v>181</v>
      </c>
      <c r="C200" s="117">
        <v>61.6</v>
      </c>
      <c r="D200" s="118">
        <v>0.68300000000000005</v>
      </c>
      <c r="E200" s="116">
        <v>450552890</v>
      </c>
      <c r="F200" s="117">
        <v>990</v>
      </c>
      <c r="G200" s="118">
        <v>16601000</v>
      </c>
      <c r="H200" s="116">
        <f t="shared" si="21"/>
        <v>-1.5233949945593097E-2</v>
      </c>
      <c r="I200" s="117">
        <f t="shared" si="22"/>
        <v>2.6666666666666689E-2</v>
      </c>
      <c r="J200" s="118">
        <f t="shared" si="23"/>
        <v>-1.8678160919540089E-2</v>
      </c>
      <c r="P200" s="116">
        <f t="shared" si="18"/>
        <v>0.5542981200055429</v>
      </c>
      <c r="Q200" s="117">
        <f t="shared" si="19"/>
        <v>0.41777777777777786</v>
      </c>
      <c r="R200" s="118">
        <f t="shared" si="20"/>
        <v>3.8301415487094127E-2</v>
      </c>
    </row>
    <row r="201" spans="1:18" x14ac:dyDescent="0.25">
      <c r="A201" s="115">
        <v>43402</v>
      </c>
      <c r="B201" s="116">
        <v>192.6</v>
      </c>
      <c r="C201" s="117">
        <v>61.8</v>
      </c>
      <c r="D201" s="118">
        <v>0.69850000000000001</v>
      </c>
      <c r="E201" s="116">
        <v>336399850</v>
      </c>
      <c r="F201" s="117">
        <v>630</v>
      </c>
      <c r="G201" s="118">
        <v>22490000</v>
      </c>
      <c r="H201" s="116">
        <f t="shared" si="21"/>
        <v>6.4088397790055221E-2</v>
      </c>
      <c r="I201" s="117">
        <f t="shared" si="22"/>
        <v>3.2467532467531776E-3</v>
      </c>
      <c r="J201" s="118">
        <f t="shared" si="23"/>
        <v>2.2693997071742252E-2</v>
      </c>
      <c r="P201" s="116">
        <f t="shared" si="18"/>
        <v>0.60788027160607871</v>
      </c>
      <c r="Q201" s="117">
        <f t="shared" si="19"/>
        <v>0.42222222222222222</v>
      </c>
      <c r="R201" s="118">
        <f t="shared" si="20"/>
        <v>6.4113238967527034E-2</v>
      </c>
    </row>
    <row r="202" spans="1:18" x14ac:dyDescent="0.25">
      <c r="A202" s="115">
        <v>43409</v>
      </c>
      <c r="B202" s="116">
        <v>195.75</v>
      </c>
      <c r="C202" s="117">
        <v>61.2</v>
      </c>
      <c r="D202" s="118">
        <v>0.6835</v>
      </c>
      <c r="E202" s="116">
        <v>355373930</v>
      </c>
      <c r="F202" s="117">
        <v>1220</v>
      </c>
      <c r="G202" s="118">
        <v>4069000</v>
      </c>
      <c r="H202" s="116">
        <f t="shared" si="21"/>
        <v>1.6355140186915917E-2</v>
      </c>
      <c r="I202" s="117">
        <f t="shared" si="22"/>
        <v>-9.7087378640775789E-3</v>
      </c>
      <c r="J202" s="118">
        <f t="shared" si="23"/>
        <v>-2.1474588403722281E-2</v>
      </c>
      <c r="P202" s="116">
        <f t="shared" si="18"/>
        <v>0.62243059725622429</v>
      </c>
      <c r="Q202" s="117">
        <f t="shared" si="19"/>
        <v>0.40888888888888902</v>
      </c>
      <c r="R202" s="118">
        <f t="shared" si="20"/>
        <v>3.9134054954204779E-2</v>
      </c>
    </row>
    <row r="203" spans="1:18" x14ac:dyDescent="0.25">
      <c r="A203" s="115">
        <v>43416</v>
      </c>
      <c r="B203" s="116">
        <v>199.26</v>
      </c>
      <c r="C203" s="117">
        <v>62.8</v>
      </c>
      <c r="D203" s="118">
        <v>0.68500000000000005</v>
      </c>
      <c r="E203" s="116">
        <v>372882720</v>
      </c>
      <c r="F203" s="117">
        <v>650</v>
      </c>
      <c r="G203" s="118">
        <v>5546000</v>
      </c>
      <c r="H203" s="116">
        <f t="shared" si="21"/>
        <v>1.7931034482758575E-2</v>
      </c>
      <c r="I203" s="117">
        <f t="shared" si="22"/>
        <v>2.614379084967311E-2</v>
      </c>
      <c r="J203" s="118">
        <f t="shared" si="23"/>
        <v>2.194586686174187E-3</v>
      </c>
      <c r="P203" s="116">
        <f t="shared" si="18"/>
        <v>0.63864381726638642</v>
      </c>
      <c r="Q203" s="117">
        <f t="shared" si="19"/>
        <v>0.44444444444444442</v>
      </c>
      <c r="R203" s="118">
        <f t="shared" si="20"/>
        <v>4.1631973355537095E-2</v>
      </c>
    </row>
    <row r="204" spans="1:18" x14ac:dyDescent="0.25">
      <c r="A204" s="115">
        <v>43423</v>
      </c>
      <c r="B204" s="116">
        <v>197.3</v>
      </c>
      <c r="C204" s="117">
        <v>63</v>
      </c>
      <c r="D204" s="118">
        <v>0.67649999999999999</v>
      </c>
      <c r="E204" s="116">
        <v>276142380</v>
      </c>
      <c r="F204" s="117">
        <v>1090</v>
      </c>
      <c r="G204" s="118">
        <v>17916000</v>
      </c>
      <c r="H204" s="116">
        <f t="shared" si="21"/>
        <v>-9.8363946602427962E-3</v>
      </c>
      <c r="I204" s="117">
        <f t="shared" si="22"/>
        <v>3.1847133757962236E-3</v>
      </c>
      <c r="J204" s="118">
        <f t="shared" si="23"/>
        <v>-1.2408759124087683E-2</v>
      </c>
      <c r="P204" s="116">
        <f t="shared" si="18"/>
        <v>0.62959028130629591</v>
      </c>
      <c r="Q204" s="117">
        <f t="shared" si="19"/>
        <v>0.44888888888888895</v>
      </c>
      <c r="R204" s="118">
        <f t="shared" si="20"/>
        <v>2.747710241465439E-2</v>
      </c>
    </row>
    <row r="205" spans="1:18" x14ac:dyDescent="0.25">
      <c r="A205" s="115">
        <v>43430</v>
      </c>
      <c r="B205" s="116">
        <v>194</v>
      </c>
      <c r="C205" s="117">
        <v>61.6</v>
      </c>
      <c r="D205" s="118">
        <v>0.67549999999999999</v>
      </c>
      <c r="E205" s="116">
        <v>416255450</v>
      </c>
      <c r="F205" s="117">
        <v>1280</v>
      </c>
      <c r="G205" s="118">
        <v>7360000</v>
      </c>
      <c r="H205" s="116">
        <f t="shared" si="21"/>
        <v>-1.6725798276735992E-2</v>
      </c>
      <c r="I205" s="117">
        <f t="shared" si="22"/>
        <v>-2.2222222222222199E-2</v>
      </c>
      <c r="J205" s="118">
        <f t="shared" si="23"/>
        <v>-1.478196600147821E-3</v>
      </c>
      <c r="P205" s="116">
        <f t="shared" si="18"/>
        <v>0.61434708300614349</v>
      </c>
      <c r="Q205" s="117">
        <f t="shared" si="19"/>
        <v>0.41777777777777786</v>
      </c>
      <c r="R205" s="118">
        <f t="shared" si="20"/>
        <v>2.5811823480432906E-2</v>
      </c>
    </row>
    <row r="206" spans="1:18" x14ac:dyDescent="0.25">
      <c r="A206" s="115">
        <v>43437</v>
      </c>
      <c r="B206" s="116">
        <v>195.01</v>
      </c>
      <c r="C206" s="117">
        <v>61.8</v>
      </c>
      <c r="D206" s="118">
        <v>0.67100000000000004</v>
      </c>
      <c r="E206" s="116">
        <v>318162900</v>
      </c>
      <c r="F206" s="117">
        <v>810</v>
      </c>
      <c r="G206" s="118">
        <v>9490000</v>
      </c>
      <c r="H206" s="116">
        <f t="shared" si="21"/>
        <v>5.206185567010262E-3</v>
      </c>
      <c r="I206" s="117">
        <f t="shared" si="22"/>
        <v>3.2467532467531776E-3</v>
      </c>
      <c r="J206" s="118">
        <f t="shared" si="23"/>
        <v>-6.6617320503330104E-3</v>
      </c>
      <c r="P206" s="116">
        <f t="shared" si="18"/>
        <v>0.61901242551619007</v>
      </c>
      <c r="Q206" s="117">
        <f t="shared" si="19"/>
        <v>0.42222222222222222</v>
      </c>
      <c r="R206" s="118">
        <f t="shared" si="20"/>
        <v>1.8318068276436322E-2</v>
      </c>
    </row>
    <row r="207" spans="1:18" x14ac:dyDescent="0.25">
      <c r="A207" s="115">
        <v>43444</v>
      </c>
      <c r="B207" s="116">
        <v>184.93</v>
      </c>
      <c r="C207" s="117">
        <v>59</v>
      </c>
      <c r="D207" s="118">
        <v>0.66749999999999998</v>
      </c>
      <c r="E207" s="116">
        <v>284493370</v>
      </c>
      <c r="F207" s="117">
        <v>1000</v>
      </c>
      <c r="G207" s="118">
        <v>6281000</v>
      </c>
      <c r="H207" s="116">
        <f t="shared" si="21"/>
        <v>-5.1689656940669633E-2</v>
      </c>
      <c r="I207" s="117">
        <f t="shared" si="22"/>
        <v>-4.5307443365695747E-2</v>
      </c>
      <c r="J207" s="118">
        <f t="shared" si="23"/>
        <v>-5.2160953800298934E-3</v>
      </c>
      <c r="P207" s="116">
        <f t="shared" si="18"/>
        <v>0.57245138343572455</v>
      </c>
      <c r="Q207" s="117">
        <f t="shared" si="19"/>
        <v>0.36000000000000004</v>
      </c>
      <c r="R207" s="118">
        <f t="shared" si="20"/>
        <v>1.2489592006661035E-2</v>
      </c>
    </row>
    <row r="208" spans="1:18" x14ac:dyDescent="0.25">
      <c r="A208" s="115">
        <v>43451</v>
      </c>
      <c r="B208" s="116">
        <v>186.79</v>
      </c>
      <c r="C208" s="117">
        <v>58.4</v>
      </c>
      <c r="D208" s="118">
        <v>0.66049999999999998</v>
      </c>
      <c r="E208" s="116">
        <v>350928790</v>
      </c>
      <c r="F208" s="117">
        <v>3650</v>
      </c>
      <c r="G208" s="118">
        <v>14170000</v>
      </c>
      <c r="H208" s="116">
        <f t="shared" si="21"/>
        <v>1.0057859730708836E-2</v>
      </c>
      <c r="I208" s="117">
        <f t="shared" si="22"/>
        <v>-1.0169491525423752E-2</v>
      </c>
      <c r="J208" s="118">
        <f t="shared" si="23"/>
        <v>-1.04868913857678E-2</v>
      </c>
      <c r="P208" s="116">
        <f t="shared" si="18"/>
        <v>0.58104300429581035</v>
      </c>
      <c r="Q208" s="117">
        <f t="shared" si="19"/>
        <v>0.34666666666666668</v>
      </c>
      <c r="R208" s="118">
        <f t="shared" si="20"/>
        <v>8.3263946711064946E-4</v>
      </c>
    </row>
    <row r="209" spans="1:18" x14ac:dyDescent="0.25">
      <c r="A209" s="115">
        <v>43458</v>
      </c>
      <c r="B209" s="116">
        <v>186.3</v>
      </c>
      <c r="C209" s="117">
        <v>59.2</v>
      </c>
      <c r="D209" s="118">
        <v>0.66</v>
      </c>
      <c r="E209" s="116">
        <v>193975710</v>
      </c>
      <c r="F209" s="117">
        <v>1350</v>
      </c>
      <c r="G209" s="118">
        <v>9023000</v>
      </c>
      <c r="H209" s="116">
        <f t="shared" si="21"/>
        <v>-2.623266770169606E-3</v>
      </c>
      <c r="I209" s="117">
        <f t="shared" si="22"/>
        <v>1.3698630136986375E-2</v>
      </c>
      <c r="J209" s="118">
        <f t="shared" si="23"/>
        <v>-7.5700227100672964E-4</v>
      </c>
      <c r="P209" s="116">
        <f t="shared" si="18"/>
        <v>0.57877962030578778</v>
      </c>
      <c r="Q209" s="117">
        <f t="shared" si="19"/>
        <v>0.36444444444444457</v>
      </c>
      <c r="R209" s="118">
        <f t="shared" si="20"/>
        <v>0</v>
      </c>
    </row>
    <row r="210" spans="1:18" x14ac:dyDescent="0.25">
      <c r="A210" s="115">
        <v>43465</v>
      </c>
      <c r="B210" s="116">
        <v>190.99</v>
      </c>
      <c r="C210" s="117">
        <v>60.8</v>
      </c>
      <c r="D210" s="118">
        <v>0.66249999999999998</v>
      </c>
      <c r="E210" s="116">
        <v>72832550</v>
      </c>
      <c r="F210" s="117">
        <v>550</v>
      </c>
      <c r="G210" s="118">
        <v>1690000</v>
      </c>
      <c r="H210" s="116">
        <f t="shared" si="21"/>
        <v>2.5174449812130958E-2</v>
      </c>
      <c r="I210" s="117">
        <f t="shared" si="22"/>
        <v>2.7027027027026931E-2</v>
      </c>
      <c r="J210" s="118">
        <f t="shared" si="23"/>
        <v>3.7878787878787069E-3</v>
      </c>
      <c r="P210" s="116">
        <f t="shared" si="18"/>
        <v>0.60044343849600446</v>
      </c>
      <c r="Q210" s="117">
        <f t="shared" si="19"/>
        <v>0.4</v>
      </c>
      <c r="R210" s="118">
        <f t="shared" si="20"/>
        <v>4.1631973355536174E-3</v>
      </c>
    </row>
    <row r="211" spans="1:18" x14ac:dyDescent="0.25">
      <c r="A211" s="115">
        <v>43472</v>
      </c>
      <c r="B211" s="116">
        <v>196.8</v>
      </c>
      <c r="C211" s="117">
        <v>60.4</v>
      </c>
      <c r="D211" s="118">
        <v>0.67800000000000005</v>
      </c>
      <c r="E211" s="116">
        <v>229754300</v>
      </c>
      <c r="F211" s="117">
        <v>4360</v>
      </c>
      <c r="G211" s="118">
        <v>10195000</v>
      </c>
      <c r="H211" s="116">
        <f t="shared" si="21"/>
        <v>3.0420440860778063E-2</v>
      </c>
      <c r="I211" s="117">
        <f t="shared" si="22"/>
        <v>-6.5789473684210297E-3</v>
      </c>
      <c r="J211" s="118">
        <f t="shared" si="23"/>
        <v>2.3396226415094444E-2</v>
      </c>
      <c r="P211" s="116">
        <f t="shared" si="18"/>
        <v>0.62728070580627282</v>
      </c>
      <c r="Q211" s="117">
        <f t="shared" si="19"/>
        <v>0.39111111111111113</v>
      </c>
      <c r="R211" s="118">
        <f t="shared" si="20"/>
        <v>2.9975020815986707E-2</v>
      </c>
    </row>
    <row r="212" spans="1:18" x14ac:dyDescent="0.25">
      <c r="A212" s="115">
        <v>43479</v>
      </c>
      <c r="B212" s="116">
        <v>208.44</v>
      </c>
      <c r="C212" s="117">
        <v>56</v>
      </c>
      <c r="D212" s="118">
        <v>0.70599999999999996</v>
      </c>
      <c r="E212" s="116">
        <v>294785180</v>
      </c>
      <c r="F212" s="117">
        <v>32400</v>
      </c>
      <c r="G212" s="118">
        <v>12259000</v>
      </c>
      <c r="H212" s="116">
        <f t="shared" si="21"/>
        <v>5.9146341463414562E-2</v>
      </c>
      <c r="I212" s="117">
        <f t="shared" si="22"/>
        <v>-7.2847682119205281E-2</v>
      </c>
      <c r="J212" s="118">
        <f t="shared" si="23"/>
        <v>4.1297935103244705E-2</v>
      </c>
      <c r="P212" s="116">
        <f t="shared" si="18"/>
        <v>0.68104762344681047</v>
      </c>
      <c r="Q212" s="117">
        <f t="shared" si="19"/>
        <v>0.29333333333333339</v>
      </c>
      <c r="R212" s="118">
        <f t="shared" si="20"/>
        <v>7.6602830974188074E-2</v>
      </c>
    </row>
    <row r="213" spans="1:18" x14ac:dyDescent="0.25">
      <c r="A213" s="115">
        <v>43486</v>
      </c>
      <c r="B213" s="116">
        <v>212</v>
      </c>
      <c r="C213" s="117">
        <v>59</v>
      </c>
      <c r="D213" s="118">
        <v>0.71699999999999997</v>
      </c>
      <c r="E213" s="116">
        <v>324031980</v>
      </c>
      <c r="F213" s="117">
        <v>314190</v>
      </c>
      <c r="G213" s="118">
        <v>20966000</v>
      </c>
      <c r="H213" s="116">
        <f t="shared" si="21"/>
        <v>1.7079255421224345E-2</v>
      </c>
      <c r="I213" s="117">
        <f t="shared" si="22"/>
        <v>5.3571428571428568E-2</v>
      </c>
      <c r="J213" s="118">
        <f t="shared" si="23"/>
        <v>1.5580736543909363E-2</v>
      </c>
      <c r="P213" s="116">
        <f t="shared" si="18"/>
        <v>0.69749180100697494</v>
      </c>
      <c r="Q213" s="117">
        <f t="shared" si="19"/>
        <v>0.36000000000000004</v>
      </c>
      <c r="R213" s="118">
        <f t="shared" si="20"/>
        <v>9.4920899250624385E-2</v>
      </c>
    </row>
    <row r="214" spans="1:18" x14ac:dyDescent="0.25">
      <c r="A214" s="115">
        <v>43493</v>
      </c>
      <c r="B214" s="116">
        <v>216.29</v>
      </c>
      <c r="C214" s="117">
        <v>59.8</v>
      </c>
      <c r="D214" s="118">
        <v>0.69950000000000001</v>
      </c>
      <c r="E214" s="116">
        <v>315677210</v>
      </c>
      <c r="F214" s="117">
        <v>7110</v>
      </c>
      <c r="G214" s="118">
        <v>15239000</v>
      </c>
      <c r="H214" s="116">
        <f t="shared" si="21"/>
        <v>2.0235849056603736E-2</v>
      </c>
      <c r="I214" s="117">
        <f t="shared" si="22"/>
        <v>1.3559322033898256E-2</v>
      </c>
      <c r="J214" s="118">
        <f t="shared" si="23"/>
        <v>-2.440725244072519E-2</v>
      </c>
      <c r="P214" s="116">
        <f t="shared" si="18"/>
        <v>0.71730795879717302</v>
      </c>
      <c r="Q214" s="117">
        <f t="shared" si="19"/>
        <v>0.37777777777777777</v>
      </c>
      <c r="R214" s="118">
        <f t="shared" si="20"/>
        <v>6.5778517901748518E-2</v>
      </c>
    </row>
    <row r="215" spans="1:18" x14ac:dyDescent="0.25">
      <c r="A215" s="115">
        <v>43500</v>
      </c>
      <c r="B215" s="116">
        <v>210.43</v>
      </c>
      <c r="C215" s="117">
        <v>59.8</v>
      </c>
      <c r="D215" s="118">
        <v>0.69899999999999995</v>
      </c>
      <c r="E215" s="116">
        <v>254819520</v>
      </c>
      <c r="F215" s="117">
        <v>32850</v>
      </c>
      <c r="G215" s="118">
        <v>9508000</v>
      </c>
      <c r="H215" s="116">
        <f t="shared" si="21"/>
        <v>-2.7093254426926745E-2</v>
      </c>
      <c r="I215" s="117">
        <f t="shared" si="22"/>
        <v>0</v>
      </c>
      <c r="J215" s="118">
        <f t="shared" si="23"/>
        <v>-7.1479628305940813E-4</v>
      </c>
      <c r="P215" s="116">
        <f t="shared" si="18"/>
        <v>0.69023973393690241</v>
      </c>
      <c r="Q215" s="117">
        <f t="shared" si="19"/>
        <v>0.37777777777777777</v>
      </c>
      <c r="R215" s="118">
        <f t="shared" si="20"/>
        <v>6.4945878434637686E-2</v>
      </c>
    </row>
    <row r="216" spans="1:18" x14ac:dyDescent="0.25">
      <c r="A216" s="115">
        <v>43507</v>
      </c>
      <c r="B216" s="116">
        <v>208</v>
      </c>
      <c r="C216" s="117">
        <v>59.8</v>
      </c>
      <c r="D216" s="118">
        <v>0.70199999999999996</v>
      </c>
      <c r="E216" s="116">
        <v>443654570</v>
      </c>
      <c r="F216" s="117">
        <v>1540</v>
      </c>
      <c r="G216" s="118">
        <v>9151000</v>
      </c>
      <c r="H216" s="116">
        <f t="shared" si="21"/>
        <v>-1.1547783110773211E-2</v>
      </c>
      <c r="I216" s="117">
        <f t="shared" si="22"/>
        <v>0</v>
      </c>
      <c r="J216" s="118">
        <f t="shared" si="23"/>
        <v>4.2918454935622361E-3</v>
      </c>
      <c r="P216" s="116">
        <f t="shared" si="18"/>
        <v>0.67901519700679014</v>
      </c>
      <c r="Q216" s="117">
        <f t="shared" si="19"/>
        <v>0.37777777777777777</v>
      </c>
      <c r="R216" s="118">
        <f t="shared" si="20"/>
        <v>6.9941715237302138E-2</v>
      </c>
    </row>
    <row r="217" spans="1:18" x14ac:dyDescent="0.25">
      <c r="A217" s="115">
        <v>43514</v>
      </c>
      <c r="B217" s="116">
        <v>205.25</v>
      </c>
      <c r="C217" s="117">
        <v>56</v>
      </c>
      <c r="D217" s="118">
        <v>0.7</v>
      </c>
      <c r="E217" s="116">
        <v>324104170</v>
      </c>
      <c r="F217" s="117">
        <v>7170</v>
      </c>
      <c r="G217" s="118">
        <v>18951000</v>
      </c>
      <c r="H217" s="116">
        <f t="shared" si="21"/>
        <v>-1.3221153846153846E-2</v>
      </c>
      <c r="I217" s="117">
        <f t="shared" si="22"/>
        <v>-6.3545150501672198E-2</v>
      </c>
      <c r="J217" s="118">
        <f t="shared" si="23"/>
        <v>-2.8490028490028517E-3</v>
      </c>
      <c r="P217" s="116">
        <f t="shared" si="18"/>
        <v>0.66631253175666305</v>
      </c>
      <c r="Q217" s="117">
        <f t="shared" si="19"/>
        <v>0.29333333333333339</v>
      </c>
      <c r="R217" s="118">
        <f t="shared" si="20"/>
        <v>6.661115736885917E-2</v>
      </c>
    </row>
    <row r="218" spans="1:18" x14ac:dyDescent="0.25">
      <c r="A218" s="115">
        <v>43521</v>
      </c>
      <c r="B218" s="116">
        <v>206.54</v>
      </c>
      <c r="C218" s="117">
        <v>55.6</v>
      </c>
      <c r="D218" s="118">
        <v>0.68700000000000006</v>
      </c>
      <c r="E218" s="116">
        <v>284351400</v>
      </c>
      <c r="F218" s="117">
        <v>1950</v>
      </c>
      <c r="G218" s="118">
        <v>19332000</v>
      </c>
      <c r="H218" s="116">
        <f t="shared" si="21"/>
        <v>6.2850182704019099E-3</v>
      </c>
      <c r="I218" s="117">
        <f t="shared" si="22"/>
        <v>-7.1428571428571175E-3</v>
      </c>
      <c r="J218" s="118">
        <f t="shared" si="23"/>
        <v>-1.857142857142843E-2</v>
      </c>
      <c r="P218" s="116">
        <f t="shared" si="18"/>
        <v>0.67227123654672261</v>
      </c>
      <c r="Q218" s="117">
        <f t="shared" si="19"/>
        <v>0.28444444444444456</v>
      </c>
      <c r="R218" s="118">
        <f t="shared" si="20"/>
        <v>4.4962531223980064E-2</v>
      </c>
    </row>
    <row r="219" spans="1:18" x14ac:dyDescent="0.25">
      <c r="A219" s="115">
        <v>43528</v>
      </c>
      <c r="B219" s="116">
        <v>203.95</v>
      </c>
      <c r="C219" s="117">
        <v>57</v>
      </c>
      <c r="D219" s="118">
        <v>0.67800000000000005</v>
      </c>
      <c r="E219" s="116">
        <v>177103990</v>
      </c>
      <c r="F219" s="117">
        <v>2600</v>
      </c>
      <c r="G219" s="118">
        <v>11754000</v>
      </c>
      <c r="H219" s="116">
        <f t="shared" si="21"/>
        <v>-1.2539943836544996E-2</v>
      </c>
      <c r="I219" s="117">
        <f t="shared" si="22"/>
        <v>2.5179856115107889E-2</v>
      </c>
      <c r="J219" s="118">
        <f t="shared" si="23"/>
        <v>-1.3100436681222717E-2</v>
      </c>
      <c r="P219" s="116">
        <f t="shared" si="18"/>
        <v>0.66030763545660298</v>
      </c>
      <c r="Q219" s="117">
        <f t="shared" si="19"/>
        <v>0.31555555555555564</v>
      </c>
      <c r="R219" s="118">
        <f t="shared" si="20"/>
        <v>2.9975020815986707E-2</v>
      </c>
    </row>
    <row r="220" spans="1:18" x14ac:dyDescent="0.25">
      <c r="A220" s="115">
        <v>43535</v>
      </c>
      <c r="B220" s="116">
        <v>203.55</v>
      </c>
      <c r="C220" s="117">
        <v>57.6</v>
      </c>
      <c r="D220" s="118">
        <v>0.67849999999999999</v>
      </c>
      <c r="E220" s="116">
        <v>193146730</v>
      </c>
      <c r="F220" s="117">
        <v>3030</v>
      </c>
      <c r="G220" s="118">
        <v>16681000</v>
      </c>
      <c r="H220" s="116">
        <f t="shared" si="21"/>
        <v>-1.961265015935167E-3</v>
      </c>
      <c r="I220" s="117">
        <f t="shared" si="22"/>
        <v>1.052631578947371E-2</v>
      </c>
      <c r="J220" s="118">
        <f t="shared" si="23"/>
        <v>7.374631268435766E-4</v>
      </c>
      <c r="P220" s="116">
        <f t="shared" si="18"/>
        <v>0.6584599750565846</v>
      </c>
      <c r="Q220" s="117">
        <f t="shared" si="19"/>
        <v>0.32888888888888901</v>
      </c>
      <c r="R220" s="118">
        <f t="shared" si="20"/>
        <v>3.0807660283097359E-2</v>
      </c>
    </row>
    <row r="221" spans="1:18" x14ac:dyDescent="0.25">
      <c r="A221" s="115">
        <v>43542</v>
      </c>
      <c r="B221" s="116">
        <v>207.7</v>
      </c>
      <c r="C221" s="117">
        <v>57.6</v>
      </c>
      <c r="D221" s="118">
        <v>0.6835</v>
      </c>
      <c r="E221" s="116">
        <v>260640190</v>
      </c>
      <c r="F221" s="117">
        <v>990</v>
      </c>
      <c r="G221" s="118">
        <v>27349000</v>
      </c>
      <c r="H221" s="116">
        <f t="shared" si="21"/>
        <v>2.0388111029231035E-2</v>
      </c>
      <c r="I221" s="117">
        <f t="shared" si="22"/>
        <v>0</v>
      </c>
      <c r="J221" s="118">
        <f t="shared" si="23"/>
        <v>7.3691967575534329E-3</v>
      </c>
      <c r="P221" s="116">
        <f t="shared" si="18"/>
        <v>0.67762945170677624</v>
      </c>
      <c r="Q221" s="117">
        <f t="shared" si="19"/>
        <v>0.32888888888888901</v>
      </c>
      <c r="R221" s="118">
        <f t="shared" si="20"/>
        <v>3.9134054954204779E-2</v>
      </c>
    </row>
    <row r="222" spans="1:18" x14ac:dyDescent="0.25">
      <c r="A222" s="115">
        <v>43549</v>
      </c>
      <c r="B222" s="116">
        <v>214.42</v>
      </c>
      <c r="C222" s="117">
        <v>57.4</v>
      </c>
      <c r="D222" s="118">
        <v>0.6835</v>
      </c>
      <c r="E222" s="116">
        <v>394953330</v>
      </c>
      <c r="F222" s="117">
        <v>770</v>
      </c>
      <c r="G222" s="118">
        <v>11546000</v>
      </c>
      <c r="H222" s="116">
        <f t="shared" si="21"/>
        <v>3.2354357246027921E-2</v>
      </c>
      <c r="I222" s="117">
        <f t="shared" si="22"/>
        <v>-3.4722222222222715E-3</v>
      </c>
      <c r="J222" s="118">
        <f t="shared" si="23"/>
        <v>0</v>
      </c>
      <c r="P222" s="116">
        <f t="shared" si="18"/>
        <v>0.70867014642708659</v>
      </c>
      <c r="Q222" s="117">
        <f t="shared" si="19"/>
        <v>0.32444444444444448</v>
      </c>
      <c r="R222" s="118">
        <f t="shared" si="20"/>
        <v>3.9134054954204779E-2</v>
      </c>
    </row>
    <row r="223" spans="1:18" x14ac:dyDescent="0.25">
      <c r="A223" s="115">
        <v>43556</v>
      </c>
      <c r="B223" s="116">
        <v>227.5</v>
      </c>
      <c r="C223" s="117">
        <v>57.8</v>
      </c>
      <c r="D223" s="118">
        <v>0.6925</v>
      </c>
      <c r="E223" s="116">
        <v>323788770</v>
      </c>
      <c r="F223" s="117">
        <v>3090</v>
      </c>
      <c r="G223" s="118">
        <v>13272000</v>
      </c>
      <c r="H223" s="116">
        <f t="shared" si="21"/>
        <v>6.1001772222740475E-2</v>
      </c>
      <c r="I223" s="117">
        <f t="shared" si="22"/>
        <v>6.9686411149825541E-3</v>
      </c>
      <c r="J223" s="118">
        <f t="shared" si="23"/>
        <v>1.3167520117044635E-2</v>
      </c>
      <c r="P223" s="116">
        <f t="shared" si="18"/>
        <v>0.76908864150769085</v>
      </c>
      <c r="Q223" s="117">
        <f t="shared" si="19"/>
        <v>0.33333333333333331</v>
      </c>
      <c r="R223" s="118">
        <f t="shared" si="20"/>
        <v>5.4121565362198129E-2</v>
      </c>
    </row>
    <row r="224" spans="1:18" x14ac:dyDescent="0.25">
      <c r="A224" s="115">
        <v>43563</v>
      </c>
      <c r="B224" s="116">
        <v>239.5</v>
      </c>
      <c r="C224" s="117">
        <v>56.8</v>
      </c>
      <c r="D224" s="118">
        <v>0.69799999999999995</v>
      </c>
      <c r="E224" s="116">
        <v>519300670</v>
      </c>
      <c r="F224" s="117">
        <v>19890</v>
      </c>
      <c r="G224" s="118">
        <v>6744000</v>
      </c>
      <c r="H224" s="116">
        <f t="shared" si="21"/>
        <v>5.2747252747252747E-2</v>
      </c>
      <c r="I224" s="117">
        <f t="shared" si="22"/>
        <v>-1.7301038062283738E-2</v>
      </c>
      <c r="J224" s="118">
        <f t="shared" si="23"/>
        <v>7.9422382671479417E-3</v>
      </c>
      <c r="P224" s="116">
        <f t="shared" si="18"/>
        <v>0.82451845350824515</v>
      </c>
      <c r="Q224" s="117">
        <f t="shared" si="19"/>
        <v>0.31111111111111112</v>
      </c>
      <c r="R224" s="118">
        <f t="shared" si="20"/>
        <v>6.3280599500416201E-2</v>
      </c>
    </row>
    <row r="225" spans="1:18" x14ac:dyDescent="0.25">
      <c r="A225" s="115">
        <v>43570</v>
      </c>
      <c r="B225" s="116">
        <v>232.6</v>
      </c>
      <c r="C225" s="117">
        <v>56</v>
      </c>
      <c r="D225" s="118">
        <v>0.6895</v>
      </c>
      <c r="E225" s="116">
        <v>272588190</v>
      </c>
      <c r="F225" s="117">
        <v>1460</v>
      </c>
      <c r="G225" s="118">
        <v>7434000</v>
      </c>
      <c r="H225" s="116">
        <f t="shared" si="21"/>
        <v>-2.8810020876826745E-2</v>
      </c>
      <c r="I225" s="117">
        <f t="shared" si="22"/>
        <v>-1.4084507042253471E-2</v>
      </c>
      <c r="J225" s="118">
        <f t="shared" si="23"/>
        <v>-1.2177650429799359E-2</v>
      </c>
      <c r="P225" s="116">
        <f t="shared" si="18"/>
        <v>0.79264631160792642</v>
      </c>
      <c r="Q225" s="117">
        <f t="shared" si="19"/>
        <v>0.29333333333333339</v>
      </c>
      <c r="R225" s="118">
        <f t="shared" si="20"/>
        <v>4.9125728559533677E-2</v>
      </c>
    </row>
    <row r="226" spans="1:18" x14ac:dyDescent="0.25">
      <c r="A226" s="115">
        <v>43577</v>
      </c>
      <c r="B226" s="116">
        <v>223.18</v>
      </c>
      <c r="C226" s="117">
        <v>56</v>
      </c>
      <c r="D226" s="118">
        <v>0.69099999999999995</v>
      </c>
      <c r="E226" s="116">
        <v>339713050</v>
      </c>
      <c r="F226" s="117">
        <v>1510</v>
      </c>
      <c r="G226" s="118">
        <v>16158000</v>
      </c>
      <c r="H226" s="116">
        <f t="shared" si="21"/>
        <v>-4.0498710232158161E-2</v>
      </c>
      <c r="I226" s="117">
        <f t="shared" si="22"/>
        <v>0</v>
      </c>
      <c r="J226" s="118">
        <f t="shared" si="23"/>
        <v>2.1754894851340766E-3</v>
      </c>
      <c r="P226" s="116">
        <f t="shared" si="18"/>
        <v>0.74913390918749134</v>
      </c>
      <c r="Q226" s="117">
        <f t="shared" si="19"/>
        <v>0.29333333333333339</v>
      </c>
      <c r="R226" s="118">
        <f t="shared" si="20"/>
        <v>5.1623646960865813E-2</v>
      </c>
    </row>
    <row r="227" spans="1:18" x14ac:dyDescent="0.25">
      <c r="A227" s="115">
        <v>43584</v>
      </c>
      <c r="B227" s="116">
        <v>232.52</v>
      </c>
      <c r="C227" s="117">
        <v>55.6</v>
      </c>
      <c r="D227" s="118">
        <v>0.70250000000000001</v>
      </c>
      <c r="E227" s="116">
        <v>196467050</v>
      </c>
      <c r="F227" s="117">
        <v>690</v>
      </c>
      <c r="G227" s="118">
        <v>5482000</v>
      </c>
      <c r="H227" s="116">
        <f t="shared" si="21"/>
        <v>4.1849628102876617E-2</v>
      </c>
      <c r="I227" s="117">
        <f t="shared" si="22"/>
        <v>-7.1428571428571175E-3</v>
      </c>
      <c r="J227" s="118">
        <f t="shared" si="23"/>
        <v>1.6642547033285191E-2</v>
      </c>
      <c r="P227" s="116">
        <f t="shared" si="18"/>
        <v>0.79227677952792275</v>
      </c>
      <c r="Q227" s="117">
        <f t="shared" si="19"/>
        <v>0.28444444444444456</v>
      </c>
      <c r="R227" s="118">
        <f t="shared" si="20"/>
        <v>7.077435470441297E-2</v>
      </c>
    </row>
    <row r="228" spans="1:18" x14ac:dyDescent="0.25">
      <c r="A228" s="115">
        <v>43591</v>
      </c>
      <c r="B228" s="116">
        <v>227</v>
      </c>
      <c r="C228" s="117">
        <v>55</v>
      </c>
      <c r="D228" s="118">
        <v>0.70750000000000002</v>
      </c>
      <c r="E228" s="116">
        <v>181713000</v>
      </c>
      <c r="F228" s="117">
        <v>1220</v>
      </c>
      <c r="G228" s="118">
        <v>8008000</v>
      </c>
      <c r="H228" s="116">
        <f t="shared" si="21"/>
        <v>-2.3739893342508214E-2</v>
      </c>
      <c r="I228" s="117">
        <f t="shared" si="22"/>
        <v>-1.0791366906474845E-2</v>
      </c>
      <c r="J228" s="118">
        <f t="shared" si="23"/>
        <v>7.1174377224199354E-3</v>
      </c>
      <c r="P228" s="116">
        <f t="shared" si="18"/>
        <v>0.76677906600766776</v>
      </c>
      <c r="Q228" s="117">
        <f t="shared" si="19"/>
        <v>0.27111111111111119</v>
      </c>
      <c r="R228" s="118">
        <f t="shared" si="20"/>
        <v>7.9100749375520391E-2</v>
      </c>
    </row>
    <row r="229" spans="1:18" x14ac:dyDescent="0.25">
      <c r="A229" s="115">
        <v>43598</v>
      </c>
      <c r="B229" s="116">
        <v>226.94</v>
      </c>
      <c r="C229" s="117">
        <v>56</v>
      </c>
      <c r="D229" s="118">
        <v>0.70899999999999996</v>
      </c>
      <c r="E229" s="116">
        <v>253468100</v>
      </c>
      <c r="F229" s="117">
        <v>570</v>
      </c>
      <c r="G229" s="118">
        <v>18921000</v>
      </c>
      <c r="H229" s="116">
        <f t="shared" si="21"/>
        <v>-2.643171806167501E-4</v>
      </c>
      <c r="I229" s="117">
        <f t="shared" si="22"/>
        <v>1.8181818181818181E-2</v>
      </c>
      <c r="J229" s="118">
        <f t="shared" si="23"/>
        <v>2.1201413427561072E-3</v>
      </c>
      <c r="P229" s="116">
        <f t="shared" si="18"/>
        <v>0.76650191694766501</v>
      </c>
      <c r="Q229" s="117">
        <f t="shared" si="19"/>
        <v>0.29333333333333339</v>
      </c>
      <c r="R229" s="118">
        <f t="shared" si="20"/>
        <v>8.1598667776852526E-2</v>
      </c>
    </row>
    <row r="230" spans="1:18" x14ac:dyDescent="0.25">
      <c r="A230" s="115">
        <v>43605</v>
      </c>
      <c r="B230" s="116">
        <v>234.45</v>
      </c>
      <c r="C230" s="117">
        <v>56.2</v>
      </c>
      <c r="D230" s="118">
        <v>0.71099999999999997</v>
      </c>
      <c r="E230" s="116">
        <v>266139430</v>
      </c>
      <c r="F230" s="117">
        <v>950</v>
      </c>
      <c r="G230" s="118">
        <v>9956000</v>
      </c>
      <c r="H230" s="116">
        <f t="shared" si="21"/>
        <v>3.3092447342909982E-2</v>
      </c>
      <c r="I230" s="117">
        <f t="shared" si="22"/>
        <v>3.5714285714286221E-3</v>
      </c>
      <c r="J230" s="118">
        <f t="shared" si="23"/>
        <v>2.8208744710860392E-3</v>
      </c>
      <c r="P230" s="116">
        <f t="shared" si="18"/>
        <v>0.80119174095801182</v>
      </c>
      <c r="Q230" s="117">
        <f t="shared" si="19"/>
        <v>0.29777777777777792</v>
      </c>
      <c r="R230" s="118">
        <f t="shared" si="20"/>
        <v>8.4929225645295495E-2</v>
      </c>
    </row>
    <row r="231" spans="1:18" x14ac:dyDescent="0.25">
      <c r="A231" s="115">
        <v>43612</v>
      </c>
      <c r="B231" s="116">
        <v>233.24</v>
      </c>
      <c r="C231" s="117">
        <v>56</v>
      </c>
      <c r="D231" s="118">
        <v>0.72950000000000004</v>
      </c>
      <c r="E231" s="116">
        <v>243682380</v>
      </c>
      <c r="F231" s="117">
        <v>1410</v>
      </c>
      <c r="G231" s="118">
        <v>13989000</v>
      </c>
      <c r="H231" s="116">
        <f t="shared" si="21"/>
        <v>-5.1610151418211968E-3</v>
      </c>
      <c r="I231" s="117">
        <f t="shared" si="22"/>
        <v>-3.558718861210015E-3</v>
      </c>
      <c r="J231" s="118">
        <f t="shared" si="23"/>
        <v>2.6019690576652703E-2</v>
      </c>
      <c r="P231" s="116">
        <f t="shared" si="18"/>
        <v>0.79560256824795605</v>
      </c>
      <c r="Q231" s="117">
        <f t="shared" si="19"/>
        <v>0.29333333333333339</v>
      </c>
      <c r="R231" s="118">
        <f t="shared" si="20"/>
        <v>0.11573688592839303</v>
      </c>
    </row>
    <row r="232" spans="1:18" x14ac:dyDescent="0.25">
      <c r="A232" s="115">
        <v>43619</v>
      </c>
      <c r="B232" s="116">
        <v>248.28</v>
      </c>
      <c r="C232" s="117">
        <v>57.4</v>
      </c>
      <c r="D232" s="118">
        <v>0.72850000000000004</v>
      </c>
      <c r="E232" s="116">
        <v>337168150</v>
      </c>
      <c r="F232" s="117">
        <v>900</v>
      </c>
      <c r="G232" s="118">
        <v>22281000</v>
      </c>
      <c r="H232" s="116">
        <f t="shared" si="21"/>
        <v>6.4482936031555443E-2</v>
      </c>
      <c r="I232" s="117">
        <f t="shared" si="22"/>
        <v>2.4999999999999974E-2</v>
      </c>
      <c r="J232" s="118">
        <f t="shared" si="23"/>
        <v>-1.3708019191226879E-3</v>
      </c>
      <c r="P232" s="116">
        <f t="shared" si="18"/>
        <v>0.86507459928865071</v>
      </c>
      <c r="Q232" s="117">
        <f t="shared" si="19"/>
        <v>0.32444444444444448</v>
      </c>
      <c r="R232" s="118">
        <f t="shared" si="20"/>
        <v>0.11407160699417154</v>
      </c>
    </row>
    <row r="233" spans="1:18" x14ac:dyDescent="0.25">
      <c r="A233" s="115">
        <v>43626</v>
      </c>
      <c r="B233" s="116">
        <v>238.8</v>
      </c>
      <c r="C233" s="117">
        <v>57.4</v>
      </c>
      <c r="D233" s="118">
        <v>0.78</v>
      </c>
      <c r="E233" s="116">
        <v>256303920</v>
      </c>
      <c r="F233" s="117">
        <v>1800</v>
      </c>
      <c r="G233" s="118">
        <v>32917000</v>
      </c>
      <c r="H233" s="116">
        <f t="shared" si="21"/>
        <v>-3.8182696955050707E-2</v>
      </c>
      <c r="I233" s="117">
        <f t="shared" si="22"/>
        <v>0</v>
      </c>
      <c r="J233" s="118">
        <f t="shared" si="23"/>
        <v>7.0693205216197652E-2</v>
      </c>
      <c r="P233" s="116">
        <f t="shared" si="18"/>
        <v>0.82128504780821288</v>
      </c>
      <c r="Q233" s="117">
        <f t="shared" si="19"/>
        <v>0.32444444444444448</v>
      </c>
      <c r="R233" s="118">
        <f t="shared" si="20"/>
        <v>0.19983347210657787</v>
      </c>
    </row>
    <row r="234" spans="1:18" x14ac:dyDescent="0.25">
      <c r="A234" s="115">
        <v>43633</v>
      </c>
      <c r="B234" s="116">
        <v>238.02</v>
      </c>
      <c r="C234" s="117">
        <v>57.4</v>
      </c>
      <c r="D234" s="118">
        <v>0.79049999999999998</v>
      </c>
      <c r="E234" s="116">
        <v>241969560</v>
      </c>
      <c r="F234" s="117">
        <v>1850</v>
      </c>
      <c r="G234" s="118">
        <v>81949000</v>
      </c>
      <c r="H234" s="116">
        <f t="shared" si="21"/>
        <v>-3.2663316582914621E-3</v>
      </c>
      <c r="I234" s="117">
        <f t="shared" si="22"/>
        <v>0</v>
      </c>
      <c r="J234" s="118">
        <f t="shared" si="23"/>
        <v>1.3461538461538402E-2</v>
      </c>
      <c r="P234" s="116">
        <f t="shared" si="18"/>
        <v>0.81768211002817681</v>
      </c>
      <c r="Q234" s="117">
        <f t="shared" si="19"/>
        <v>0.32444444444444448</v>
      </c>
      <c r="R234" s="118">
        <f t="shared" si="20"/>
        <v>0.21731890091590336</v>
      </c>
    </row>
    <row r="235" spans="1:18" x14ac:dyDescent="0.25">
      <c r="A235" s="115">
        <v>43640</v>
      </c>
      <c r="B235" s="116">
        <v>238.55</v>
      </c>
      <c r="C235" s="117">
        <v>59.4</v>
      </c>
      <c r="D235" s="118">
        <v>0.72199999999999998</v>
      </c>
      <c r="E235" s="116">
        <v>187563350</v>
      </c>
      <c r="F235" s="117">
        <v>7590</v>
      </c>
      <c r="G235" s="118">
        <v>47435000</v>
      </c>
      <c r="H235" s="116">
        <f t="shared" si="21"/>
        <v>2.2267036383497234E-3</v>
      </c>
      <c r="I235" s="117">
        <f t="shared" si="22"/>
        <v>3.484320557491289E-2</v>
      </c>
      <c r="J235" s="118">
        <f t="shared" si="23"/>
        <v>-8.6654016445287807E-2</v>
      </c>
      <c r="P235" s="116">
        <f t="shared" si="18"/>
        <v>0.82013026005820133</v>
      </c>
      <c r="Q235" s="117">
        <f t="shared" si="19"/>
        <v>0.36888888888888893</v>
      </c>
      <c r="R235" s="118">
        <f t="shared" si="20"/>
        <v>0.10324729392173181</v>
      </c>
    </row>
    <row r="236" spans="1:18" x14ac:dyDescent="0.25">
      <c r="A236" s="115">
        <v>43647</v>
      </c>
      <c r="B236" s="116">
        <v>242.83</v>
      </c>
      <c r="C236" s="117">
        <v>60</v>
      </c>
      <c r="D236" s="118">
        <v>0.73599999999999999</v>
      </c>
      <c r="E236" s="116">
        <v>165261130</v>
      </c>
      <c r="F236" s="117">
        <v>1680</v>
      </c>
      <c r="G236" s="118">
        <v>16778000</v>
      </c>
      <c r="H236" s="116">
        <f t="shared" si="21"/>
        <v>1.7941731293229936E-2</v>
      </c>
      <c r="I236" s="117">
        <f t="shared" si="22"/>
        <v>1.0101010101010124E-2</v>
      </c>
      <c r="J236" s="118">
        <f t="shared" si="23"/>
        <v>1.9390581717451543E-2</v>
      </c>
      <c r="P236" s="116">
        <f t="shared" si="18"/>
        <v>0.839900226338399</v>
      </c>
      <c r="Q236" s="117">
        <f t="shared" si="19"/>
        <v>0.3822222222222223</v>
      </c>
      <c r="R236" s="118">
        <f t="shared" si="20"/>
        <v>0.1265611990008326</v>
      </c>
    </row>
    <row r="237" spans="1:18" x14ac:dyDescent="0.25">
      <c r="A237" s="115">
        <v>43654</v>
      </c>
      <c r="B237" s="116">
        <v>237.02</v>
      </c>
      <c r="C237" s="117">
        <v>61.8</v>
      </c>
      <c r="D237" s="118">
        <v>0.72750000000000004</v>
      </c>
      <c r="E237" s="116">
        <v>177457950</v>
      </c>
      <c r="F237" s="117">
        <v>10980</v>
      </c>
      <c r="G237" s="118">
        <v>32461000</v>
      </c>
      <c r="H237" s="116">
        <f t="shared" si="21"/>
        <v>-2.3926203516863656E-2</v>
      </c>
      <c r="I237" s="117">
        <f t="shared" si="22"/>
        <v>2.9999999999999954E-2</v>
      </c>
      <c r="J237" s="118">
        <f t="shared" si="23"/>
        <v>-1.1548913043478196E-2</v>
      </c>
      <c r="P237" s="116">
        <f t="shared" si="18"/>
        <v>0.81306295902813064</v>
      </c>
      <c r="Q237" s="117">
        <f t="shared" si="19"/>
        <v>0.42222222222222222</v>
      </c>
      <c r="R237" s="118">
        <f t="shared" si="20"/>
        <v>0.11240632805995006</v>
      </c>
    </row>
    <row r="238" spans="1:18" x14ac:dyDescent="0.25">
      <c r="A238" s="115">
        <v>43661</v>
      </c>
      <c r="B238" s="116">
        <v>232.85</v>
      </c>
      <c r="C238" s="117">
        <v>59.4</v>
      </c>
      <c r="D238" s="118">
        <v>0.72299999999999998</v>
      </c>
      <c r="E238" s="116">
        <v>172586260</v>
      </c>
      <c r="F238" s="117">
        <v>5220</v>
      </c>
      <c r="G238" s="118">
        <v>9752000</v>
      </c>
      <c r="H238" s="116">
        <f t="shared" si="21"/>
        <v>-1.7593452029364676E-2</v>
      </c>
      <c r="I238" s="117">
        <f t="shared" si="22"/>
        <v>-3.8834951456310655E-2</v>
      </c>
      <c r="J238" s="118">
        <f t="shared" si="23"/>
        <v>-6.1855670103093596E-3</v>
      </c>
      <c r="P238" s="116">
        <f t="shared" si="18"/>
        <v>0.79380109935793797</v>
      </c>
      <c r="Q238" s="117">
        <f t="shared" si="19"/>
        <v>0.36888888888888893</v>
      </c>
      <c r="R238" s="118">
        <f t="shared" si="20"/>
        <v>0.10491257285595329</v>
      </c>
    </row>
    <row r="239" spans="1:18" x14ac:dyDescent="0.25">
      <c r="A239" s="115">
        <v>43668</v>
      </c>
      <c r="B239" s="116">
        <v>230.55</v>
      </c>
      <c r="C239" s="117">
        <v>59</v>
      </c>
      <c r="D239" s="118">
        <v>0.73599999999999999</v>
      </c>
      <c r="E239" s="116">
        <v>160675280</v>
      </c>
      <c r="F239" s="117">
        <v>1410</v>
      </c>
      <c r="G239" s="118">
        <v>9197000</v>
      </c>
      <c r="H239" s="116">
        <f t="shared" si="21"/>
        <v>-9.8776036074725484E-3</v>
      </c>
      <c r="I239" s="117">
        <f t="shared" si="22"/>
        <v>-6.7340067340067103E-3</v>
      </c>
      <c r="J239" s="118">
        <f t="shared" si="23"/>
        <v>1.7980636237897665E-2</v>
      </c>
      <c r="P239" s="116">
        <f t="shared" si="18"/>
        <v>0.78317705205783184</v>
      </c>
      <c r="Q239" s="117">
        <f t="shared" si="19"/>
        <v>0.36000000000000004</v>
      </c>
      <c r="R239" s="118">
        <f t="shared" si="20"/>
        <v>0.1265611990008326</v>
      </c>
    </row>
    <row r="240" spans="1:18" x14ac:dyDescent="0.25">
      <c r="A240" s="115">
        <v>43675</v>
      </c>
      <c r="B240" s="116">
        <v>220.81</v>
      </c>
      <c r="C240" s="117">
        <v>59.8</v>
      </c>
      <c r="D240" s="118">
        <v>0.75</v>
      </c>
      <c r="E240" s="116">
        <v>254907910</v>
      </c>
      <c r="F240" s="117">
        <v>6440</v>
      </c>
      <c r="G240" s="118">
        <v>34782000</v>
      </c>
      <c r="H240" s="116">
        <f t="shared" si="21"/>
        <v>-4.2246801127738057E-2</v>
      </c>
      <c r="I240" s="117">
        <f t="shared" si="22"/>
        <v>1.3559322033898256E-2</v>
      </c>
      <c r="J240" s="118">
        <f t="shared" si="23"/>
        <v>1.9021739130434801E-2</v>
      </c>
      <c r="P240" s="116">
        <f t="shared" si="18"/>
        <v>0.73818652131738183</v>
      </c>
      <c r="Q240" s="117">
        <f t="shared" si="19"/>
        <v>0.37777777777777777</v>
      </c>
      <c r="R240" s="118">
        <f t="shared" si="20"/>
        <v>0.14987510407993335</v>
      </c>
    </row>
    <row r="241" spans="1:18" x14ac:dyDescent="0.25">
      <c r="A241" s="115">
        <v>43682</v>
      </c>
      <c r="B241" s="116">
        <v>220.67</v>
      </c>
      <c r="C241" s="117">
        <v>58.8</v>
      </c>
      <c r="D241" s="118">
        <v>0.749</v>
      </c>
      <c r="E241" s="116">
        <v>210418190</v>
      </c>
      <c r="F241" s="117">
        <v>5900</v>
      </c>
      <c r="G241" s="118">
        <v>42888000</v>
      </c>
      <c r="H241" s="116">
        <f t="shared" si="21"/>
        <v>-6.3402925592144727E-4</v>
      </c>
      <c r="I241" s="117">
        <f t="shared" si="22"/>
        <v>-1.6722408026755852E-2</v>
      </c>
      <c r="J241" s="118">
        <f t="shared" si="23"/>
        <v>-1.3333333333333346E-3</v>
      </c>
      <c r="P241" s="116">
        <f t="shared" si="18"/>
        <v>0.73753984017737528</v>
      </c>
      <c r="Q241" s="117">
        <f t="shared" si="19"/>
        <v>0.35555555555555557</v>
      </c>
      <c r="R241" s="118">
        <f t="shared" si="20"/>
        <v>0.14820982514571188</v>
      </c>
    </row>
    <row r="242" spans="1:18" x14ac:dyDescent="0.25">
      <c r="A242" s="115">
        <v>43689</v>
      </c>
      <c r="B242" s="116">
        <v>215.05</v>
      </c>
      <c r="C242" s="117">
        <v>58.6</v>
      </c>
      <c r="D242" s="118">
        <v>0.72499999999999998</v>
      </c>
      <c r="E242" s="116">
        <v>234320330</v>
      </c>
      <c r="F242" s="117">
        <v>1090</v>
      </c>
      <c r="G242" s="118">
        <v>26933000</v>
      </c>
      <c r="H242" s="116">
        <f t="shared" si="21"/>
        <v>-2.5467893234241069E-2</v>
      </c>
      <c r="I242" s="117">
        <f t="shared" si="22"/>
        <v>-3.4013605442176145E-3</v>
      </c>
      <c r="J242" s="118">
        <f t="shared" si="23"/>
        <v>-3.2042723631508709E-2</v>
      </c>
      <c r="P242" s="116">
        <f t="shared" si="18"/>
        <v>0.71158021155711582</v>
      </c>
      <c r="Q242" s="117">
        <f t="shared" si="19"/>
        <v>0.35111111111111121</v>
      </c>
      <c r="R242" s="118">
        <f t="shared" si="20"/>
        <v>0.10824313072439626</v>
      </c>
    </row>
    <row r="243" spans="1:18" x14ac:dyDescent="0.25">
      <c r="A243" s="115">
        <v>43696</v>
      </c>
      <c r="B243" s="116">
        <v>219.5</v>
      </c>
      <c r="C243" s="117">
        <v>59.4</v>
      </c>
      <c r="D243" s="118">
        <v>0.75049999999999994</v>
      </c>
      <c r="E243" s="116">
        <v>218294470</v>
      </c>
      <c r="F243" s="117">
        <v>1000</v>
      </c>
      <c r="G243" s="118">
        <v>34629000</v>
      </c>
      <c r="H243" s="116">
        <f t="shared" si="21"/>
        <v>2.0692862125087134E-2</v>
      </c>
      <c r="I243" s="117">
        <f t="shared" si="22"/>
        <v>1.3651877133105754E-2</v>
      </c>
      <c r="J243" s="118">
        <f t="shared" si="23"/>
        <v>3.5172413793103402E-2</v>
      </c>
      <c r="P243" s="116">
        <f t="shared" si="18"/>
        <v>0.73213543350732135</v>
      </c>
      <c r="Q243" s="117">
        <f t="shared" si="19"/>
        <v>0.36888888888888893</v>
      </c>
      <c r="R243" s="118">
        <f t="shared" si="20"/>
        <v>0.150707743547044</v>
      </c>
    </row>
    <row r="244" spans="1:18" x14ac:dyDescent="0.25">
      <c r="A244" s="115">
        <v>43703</v>
      </c>
      <c r="B244" s="116">
        <v>224.2</v>
      </c>
      <c r="C244" s="117">
        <v>59.8</v>
      </c>
      <c r="D244" s="118">
        <v>0.76600000000000001</v>
      </c>
      <c r="E244" s="116">
        <v>210987040</v>
      </c>
      <c r="F244" s="117">
        <v>5770</v>
      </c>
      <c r="G244" s="118">
        <v>57570000</v>
      </c>
      <c r="H244" s="116">
        <f t="shared" si="21"/>
        <v>2.1412300683371247E-2</v>
      </c>
      <c r="I244" s="117">
        <f t="shared" si="22"/>
        <v>6.7340067340067103E-3</v>
      </c>
      <c r="J244" s="118">
        <f t="shared" si="23"/>
        <v>2.065289806795479E-2</v>
      </c>
      <c r="P244" s="116">
        <f t="shared" si="18"/>
        <v>0.75384544320753832</v>
      </c>
      <c r="Q244" s="117">
        <f t="shared" si="19"/>
        <v>0.37777777777777777</v>
      </c>
      <c r="R244" s="118">
        <f t="shared" si="20"/>
        <v>0.17651956702747709</v>
      </c>
    </row>
    <row r="245" spans="1:18" x14ac:dyDescent="0.25">
      <c r="A245" s="115">
        <v>43710</v>
      </c>
      <c r="B245" s="116">
        <v>229.02</v>
      </c>
      <c r="C245" s="117">
        <v>60.2</v>
      </c>
      <c r="D245" s="118">
        <v>0.78249999999999997</v>
      </c>
      <c r="E245" s="116">
        <v>218009050</v>
      </c>
      <c r="F245" s="117">
        <v>5230</v>
      </c>
      <c r="G245" s="118">
        <v>32315000</v>
      </c>
      <c r="H245" s="116">
        <f t="shared" si="21"/>
        <v>2.1498661909009911E-2</v>
      </c>
      <c r="I245" s="117">
        <f t="shared" si="22"/>
        <v>6.6889632107024364E-3</v>
      </c>
      <c r="J245" s="118">
        <f t="shared" si="23"/>
        <v>2.1540469973890284E-2</v>
      </c>
      <c r="P245" s="116">
        <f t="shared" si="18"/>
        <v>0.77610975102776114</v>
      </c>
      <c r="Q245" s="117">
        <f t="shared" si="19"/>
        <v>0.38666666666666677</v>
      </c>
      <c r="R245" s="118">
        <f t="shared" si="20"/>
        <v>0.20399666944213149</v>
      </c>
    </row>
    <row r="246" spans="1:18" x14ac:dyDescent="0.25">
      <c r="A246" s="115">
        <v>43717</v>
      </c>
      <c r="B246" s="116">
        <v>233</v>
      </c>
      <c r="C246" s="117">
        <v>59.4</v>
      </c>
      <c r="D246" s="118">
        <v>0.91149999999999998</v>
      </c>
      <c r="E246" s="116">
        <v>187207030</v>
      </c>
      <c r="F246" s="117">
        <v>2860</v>
      </c>
      <c r="G246" s="118">
        <v>196913000</v>
      </c>
      <c r="H246" s="116">
        <f t="shared" si="21"/>
        <v>1.7378394900008688E-2</v>
      </c>
      <c r="I246" s="117">
        <f t="shared" si="22"/>
        <v>-1.3289036544850568E-2</v>
      </c>
      <c r="J246" s="118">
        <f t="shared" si="23"/>
        <v>0.16485623003194888</v>
      </c>
      <c r="P246" s="116">
        <f t="shared" si="18"/>
        <v>0.79449397200794492</v>
      </c>
      <c r="Q246" s="117">
        <f t="shared" si="19"/>
        <v>0.36888888888888893</v>
      </c>
      <c r="R246" s="118">
        <f t="shared" si="20"/>
        <v>0.41881765195670273</v>
      </c>
    </row>
    <row r="247" spans="1:18" x14ac:dyDescent="0.25">
      <c r="A247" s="115">
        <v>43724</v>
      </c>
      <c r="B247" s="116">
        <v>232</v>
      </c>
      <c r="C247" s="117">
        <v>59.4</v>
      </c>
      <c r="D247" s="118">
        <v>0.89</v>
      </c>
      <c r="E247" s="116">
        <v>201025950</v>
      </c>
      <c r="F247" s="117">
        <v>570</v>
      </c>
      <c r="G247" s="118">
        <v>44820000</v>
      </c>
      <c r="H247" s="116">
        <f t="shared" si="21"/>
        <v>-4.2918454935622317E-3</v>
      </c>
      <c r="I247" s="117">
        <f t="shared" si="22"/>
        <v>0</v>
      </c>
      <c r="J247" s="118">
        <f t="shared" si="23"/>
        <v>-2.358749314317056E-2</v>
      </c>
      <c r="P247" s="116">
        <f t="shared" si="18"/>
        <v>0.78987482100789874</v>
      </c>
      <c r="Q247" s="117">
        <f t="shared" si="19"/>
        <v>0.36888888888888893</v>
      </c>
      <c r="R247" s="118">
        <f t="shared" si="20"/>
        <v>0.38301415487094093</v>
      </c>
    </row>
    <row r="248" spans="1:18" x14ac:dyDescent="0.25">
      <c r="A248" s="115">
        <v>43731</v>
      </c>
      <c r="B248" s="116">
        <v>228.05</v>
      </c>
      <c r="C248" s="117">
        <v>61</v>
      </c>
      <c r="D248" s="118">
        <v>0.86950000000000005</v>
      </c>
      <c r="E248" s="116">
        <v>160386850</v>
      </c>
      <c r="F248" s="117">
        <v>4260</v>
      </c>
      <c r="G248" s="118">
        <v>22433000</v>
      </c>
      <c r="H248" s="116">
        <f t="shared" si="21"/>
        <v>-1.7025862068965468E-2</v>
      </c>
      <c r="I248" s="117">
        <f t="shared" si="22"/>
        <v>2.6936026936026959E-2</v>
      </c>
      <c r="J248" s="118">
        <f t="shared" si="23"/>
        <v>-2.3033707865168496E-2</v>
      </c>
      <c r="P248" s="116">
        <f t="shared" si="18"/>
        <v>0.77162917455771629</v>
      </c>
      <c r="Q248" s="117">
        <f t="shared" si="19"/>
        <v>0.4044444444444445</v>
      </c>
      <c r="R248" s="118">
        <f t="shared" si="20"/>
        <v>0.34887593671940059</v>
      </c>
    </row>
    <row r="249" spans="1:18" x14ac:dyDescent="0.25">
      <c r="A249" s="115">
        <v>43738</v>
      </c>
      <c r="B249" s="116">
        <v>222.76</v>
      </c>
      <c r="C249" s="117">
        <v>58</v>
      </c>
      <c r="D249" s="118">
        <v>0.84899999999999998</v>
      </c>
      <c r="E249" s="116">
        <v>173139040</v>
      </c>
      <c r="F249" s="117">
        <v>2280</v>
      </c>
      <c r="G249" s="118">
        <v>9353000</v>
      </c>
      <c r="H249" s="116">
        <f t="shared" si="21"/>
        <v>-2.3196667397500637E-2</v>
      </c>
      <c r="I249" s="117">
        <f t="shared" si="22"/>
        <v>-4.9180327868852458E-2</v>
      </c>
      <c r="J249" s="118">
        <f t="shared" si="23"/>
        <v>-2.3576768257619406E-2</v>
      </c>
      <c r="P249" s="116">
        <f t="shared" si="18"/>
        <v>0.74719386576747182</v>
      </c>
      <c r="Q249" s="117">
        <f t="shared" si="19"/>
        <v>0.33777777777777784</v>
      </c>
      <c r="R249" s="118">
        <f t="shared" si="20"/>
        <v>0.31473771856786009</v>
      </c>
    </row>
    <row r="250" spans="1:18" x14ac:dyDescent="0.25">
      <c r="A250" s="115">
        <v>43745</v>
      </c>
      <c r="B250" s="116">
        <v>230.31</v>
      </c>
      <c r="C250" s="117">
        <v>60.4</v>
      </c>
      <c r="D250" s="118">
        <v>0.86650000000000005</v>
      </c>
      <c r="E250" s="116">
        <v>180103460</v>
      </c>
      <c r="F250" s="117">
        <v>3250</v>
      </c>
      <c r="G250" s="118">
        <v>18104000</v>
      </c>
      <c r="H250" s="116">
        <f t="shared" si="21"/>
        <v>3.3892978990842211E-2</v>
      </c>
      <c r="I250" s="117">
        <f t="shared" si="22"/>
        <v>4.1379310344827565E-2</v>
      </c>
      <c r="J250" s="118">
        <f t="shared" si="23"/>
        <v>2.0612485276796315E-2</v>
      </c>
      <c r="P250" s="116">
        <f t="shared" si="18"/>
        <v>0.7820684558178207</v>
      </c>
      <c r="Q250" s="117">
        <f t="shared" si="19"/>
        <v>0.39111111111111113</v>
      </c>
      <c r="R250" s="118">
        <f t="shared" si="20"/>
        <v>0.34388009991673613</v>
      </c>
    </row>
    <row r="251" spans="1:18" x14ac:dyDescent="0.25">
      <c r="A251" s="115">
        <v>43752</v>
      </c>
      <c r="B251" s="116">
        <v>235.55</v>
      </c>
      <c r="C251" s="117">
        <v>59.6</v>
      </c>
      <c r="D251" s="118">
        <v>0.88800000000000001</v>
      </c>
      <c r="E251" s="116">
        <v>193343400</v>
      </c>
      <c r="F251" s="117">
        <v>4130</v>
      </c>
      <c r="G251" s="118">
        <v>38889000</v>
      </c>
      <c r="H251" s="116">
        <f t="shared" si="21"/>
        <v>2.2751943033302979E-2</v>
      </c>
      <c r="I251" s="117">
        <f t="shared" si="22"/>
        <v>-1.3245033112582735E-2</v>
      </c>
      <c r="J251" s="118">
        <f t="shared" si="23"/>
        <v>2.4812463935372144E-2</v>
      </c>
      <c r="P251" s="116">
        <f t="shared" si="18"/>
        <v>0.8062728070580627</v>
      </c>
      <c r="Q251" s="117">
        <f t="shared" si="19"/>
        <v>0.37333333333333341</v>
      </c>
      <c r="R251" s="118">
        <f t="shared" si="20"/>
        <v>0.37968359700249793</v>
      </c>
    </row>
    <row r="252" spans="1:18" x14ac:dyDescent="0.25">
      <c r="A252" s="115">
        <v>43759</v>
      </c>
      <c r="B252" s="116">
        <v>240</v>
      </c>
      <c r="C252" s="117">
        <v>58.6</v>
      </c>
      <c r="D252" s="118">
        <v>0.93700000000000006</v>
      </c>
      <c r="E252" s="116">
        <v>193585600</v>
      </c>
      <c r="F252" s="117">
        <v>1360</v>
      </c>
      <c r="G252" s="118">
        <v>57994000</v>
      </c>
      <c r="H252" s="116">
        <f t="shared" si="21"/>
        <v>1.8891954998938604E-2</v>
      </c>
      <c r="I252" s="117">
        <f t="shared" si="22"/>
        <v>-1.6778523489932886E-2</v>
      </c>
      <c r="J252" s="118">
        <f t="shared" si="23"/>
        <v>5.5180180180180227E-2</v>
      </c>
      <c r="P252" s="116">
        <f t="shared" si="18"/>
        <v>0.82682802900826824</v>
      </c>
      <c r="Q252" s="117">
        <f t="shared" si="19"/>
        <v>0.35111111111111121</v>
      </c>
      <c r="R252" s="118">
        <f t="shared" si="20"/>
        <v>0.46128226477935064</v>
      </c>
    </row>
    <row r="253" spans="1:18" x14ac:dyDescent="0.25">
      <c r="A253" s="115">
        <v>43766</v>
      </c>
      <c r="B253" s="116">
        <v>236.4</v>
      </c>
      <c r="C253" s="117">
        <v>58.8</v>
      </c>
      <c r="D253" s="118">
        <v>0.95</v>
      </c>
      <c r="E253" s="116">
        <v>223686730</v>
      </c>
      <c r="F253" s="117">
        <v>1840</v>
      </c>
      <c r="G253" s="118">
        <v>69402000</v>
      </c>
      <c r="H253" s="116">
        <f t="shared" si="21"/>
        <v>-1.4999999999999977E-2</v>
      </c>
      <c r="I253" s="117">
        <f t="shared" si="22"/>
        <v>3.4129692832763777E-3</v>
      </c>
      <c r="J253" s="118">
        <f t="shared" si="23"/>
        <v>1.3874066168623158E-2</v>
      </c>
      <c r="P253" s="116">
        <f t="shared" si="18"/>
        <v>0.81019908540810204</v>
      </c>
      <c r="Q253" s="117">
        <f t="shared" si="19"/>
        <v>0.35555555555555557</v>
      </c>
      <c r="R253" s="118">
        <f t="shared" si="20"/>
        <v>0.48293089092422975</v>
      </c>
    </row>
    <row r="254" spans="1:18" x14ac:dyDescent="0.25">
      <c r="A254" s="115">
        <v>43773</v>
      </c>
      <c r="B254" s="116">
        <v>240.17</v>
      </c>
      <c r="C254" s="117">
        <v>60</v>
      </c>
      <c r="D254" s="118">
        <v>1.0149999999999999</v>
      </c>
      <c r="E254" s="116">
        <v>152360700</v>
      </c>
      <c r="F254" s="117">
        <v>1880</v>
      </c>
      <c r="G254" s="118">
        <v>90851000</v>
      </c>
      <c r="H254" s="116">
        <f t="shared" si="21"/>
        <v>1.59475465313028E-2</v>
      </c>
      <c r="I254" s="117">
        <f t="shared" si="22"/>
        <v>2.0408163265306173E-2</v>
      </c>
      <c r="J254" s="118">
        <f t="shared" si="23"/>
        <v>6.8421052631578896E-2</v>
      </c>
      <c r="P254" s="116">
        <f t="shared" si="18"/>
        <v>0.827613284678276</v>
      </c>
      <c r="Q254" s="117">
        <f t="shared" si="19"/>
        <v>0.3822222222222223</v>
      </c>
      <c r="R254" s="118">
        <f t="shared" si="20"/>
        <v>0.59117402164862598</v>
      </c>
    </row>
    <row r="255" spans="1:18" x14ac:dyDescent="0.25">
      <c r="A255" s="115">
        <v>43780</v>
      </c>
      <c r="B255" s="116">
        <v>240</v>
      </c>
      <c r="C255" s="117">
        <v>59.8</v>
      </c>
      <c r="D255" s="118">
        <v>1.0185</v>
      </c>
      <c r="E255" s="116">
        <v>159135800</v>
      </c>
      <c r="F255" s="117">
        <v>900</v>
      </c>
      <c r="G255" s="118">
        <v>46197000</v>
      </c>
      <c r="H255" s="116">
        <f t="shared" si="21"/>
        <v>-7.0783195236702131E-4</v>
      </c>
      <c r="I255" s="117">
        <f t="shared" si="22"/>
        <v>-3.3333333333333808E-3</v>
      </c>
      <c r="J255" s="118">
        <f t="shared" si="23"/>
        <v>3.4482758620690236E-3</v>
      </c>
      <c r="P255" s="116">
        <f t="shared" si="18"/>
        <v>0.82682802900826824</v>
      </c>
      <c r="Q255" s="117">
        <f t="shared" si="19"/>
        <v>0.37777777777777777</v>
      </c>
      <c r="R255" s="118">
        <f t="shared" si="20"/>
        <v>0.59700249791840132</v>
      </c>
    </row>
    <row r="256" spans="1:18" x14ac:dyDescent="0.25">
      <c r="A256" s="115">
        <v>43787</v>
      </c>
      <c r="B256" s="116">
        <v>238.13</v>
      </c>
      <c r="C256" s="117">
        <v>59.6</v>
      </c>
      <c r="D256" s="118">
        <v>1.1315</v>
      </c>
      <c r="E256" s="116">
        <v>148422890</v>
      </c>
      <c r="F256" s="117">
        <v>5980</v>
      </c>
      <c r="G256" s="118">
        <v>96926000</v>
      </c>
      <c r="H256" s="116">
        <f t="shared" si="21"/>
        <v>-7.7916666666666854E-3</v>
      </c>
      <c r="I256" s="117">
        <f t="shared" si="22"/>
        <v>-3.3444816053510994E-3</v>
      </c>
      <c r="J256" s="118">
        <f t="shared" si="23"/>
        <v>0.11094747177221403</v>
      </c>
      <c r="P256" s="116">
        <f t="shared" si="18"/>
        <v>0.81819021663818181</v>
      </c>
      <c r="Q256" s="117">
        <f t="shared" si="19"/>
        <v>0.37333333333333341</v>
      </c>
      <c r="R256" s="118">
        <f t="shared" si="20"/>
        <v>0.78517901748542873</v>
      </c>
    </row>
    <row r="257" spans="1:18" x14ac:dyDescent="0.25">
      <c r="A257" s="115">
        <v>43794</v>
      </c>
      <c r="B257" s="116">
        <v>233.98</v>
      </c>
      <c r="C257" s="117">
        <v>59</v>
      </c>
      <c r="D257" s="118">
        <v>1.113</v>
      </c>
      <c r="E257" s="116">
        <v>143925930</v>
      </c>
      <c r="F257" s="117">
        <v>4570</v>
      </c>
      <c r="G257" s="118">
        <v>172669000</v>
      </c>
      <c r="H257" s="116">
        <f t="shared" si="21"/>
        <v>-1.7427455591483669E-2</v>
      </c>
      <c r="I257" s="117">
        <f t="shared" si="22"/>
        <v>-1.0067114093959755E-2</v>
      </c>
      <c r="J257" s="118">
        <f t="shared" si="23"/>
        <v>-1.6349977905435228E-2</v>
      </c>
      <c r="P257" s="116">
        <f t="shared" si="18"/>
        <v>0.79902073998799017</v>
      </c>
      <c r="Q257" s="117">
        <f t="shared" si="19"/>
        <v>0.36000000000000004</v>
      </c>
      <c r="R257" s="118">
        <f t="shared" si="20"/>
        <v>0.75437135720233139</v>
      </c>
    </row>
    <row r="258" spans="1:18" x14ac:dyDescent="0.25">
      <c r="A258" s="115">
        <v>43801</v>
      </c>
      <c r="B258" s="116">
        <v>235.14</v>
      </c>
      <c r="C258" s="117">
        <v>78.599999999999994</v>
      </c>
      <c r="D258" s="118">
        <v>1.0720000000000001</v>
      </c>
      <c r="E258" s="116">
        <v>135714910</v>
      </c>
      <c r="F258" s="117">
        <v>82970</v>
      </c>
      <c r="G258" s="118">
        <v>39661000</v>
      </c>
      <c r="H258" s="116">
        <f t="shared" si="21"/>
        <v>4.9576886913411259E-3</v>
      </c>
      <c r="I258" s="117">
        <f t="shared" si="22"/>
        <v>0.3322033898305084</v>
      </c>
      <c r="J258" s="118">
        <f t="shared" si="23"/>
        <v>-3.6837376460017904E-2</v>
      </c>
      <c r="P258" s="116">
        <f t="shared" ref="P258:P267" si="24">(B258-$O$3)/($O$2-$O$3)</f>
        <v>0.8043789551480437</v>
      </c>
      <c r="Q258" s="117">
        <f t="shared" ref="Q258:Q267" si="25">(C258-$O$5)/($O$4-$O$5)</f>
        <v>0.79555555555555546</v>
      </c>
      <c r="R258" s="118">
        <f t="shared" ref="R258:R267" si="26">(D258-$O$7)/($O$6-$O$7)</f>
        <v>0.68609492089925073</v>
      </c>
    </row>
    <row r="259" spans="1:18" x14ac:dyDescent="0.25">
      <c r="A259" s="115">
        <v>43808</v>
      </c>
      <c r="B259" s="116">
        <v>241.21</v>
      </c>
      <c r="C259" s="117">
        <v>76.8</v>
      </c>
      <c r="D259" s="118">
        <v>1.115</v>
      </c>
      <c r="E259" s="116">
        <v>181379200</v>
      </c>
      <c r="F259" s="117">
        <v>27570</v>
      </c>
      <c r="G259" s="118">
        <v>16382000</v>
      </c>
      <c r="H259" s="116">
        <f t="shared" ref="H259:H267" si="27">(B259-B258)/B258</f>
        <v>2.5814408437526672E-2</v>
      </c>
      <c r="I259" s="117">
        <f t="shared" ref="I259:I267" si="28">(C259-C258)/C258</f>
        <v>-2.2900763358778591E-2</v>
      </c>
      <c r="J259" s="118">
        <f t="shared" ref="J259:J267" si="29">(D259-D258)/D258</f>
        <v>4.0111940298507391E-2</v>
      </c>
      <c r="P259" s="116">
        <f t="shared" si="24"/>
        <v>0.83241720171832423</v>
      </c>
      <c r="Q259" s="117">
        <f t="shared" si="25"/>
        <v>0.75555555555555554</v>
      </c>
      <c r="R259" s="118">
        <f t="shared" si="26"/>
        <v>0.75770191507077433</v>
      </c>
    </row>
    <row r="260" spans="1:18" x14ac:dyDescent="0.25">
      <c r="A260" s="115">
        <v>43815</v>
      </c>
      <c r="B260" s="116">
        <v>244.71</v>
      </c>
      <c r="C260" s="117">
        <v>79</v>
      </c>
      <c r="D260" s="118">
        <v>1.1875</v>
      </c>
      <c r="E260" s="116">
        <v>208140700</v>
      </c>
      <c r="F260" s="117">
        <v>24000</v>
      </c>
      <c r="G260" s="118">
        <v>46153000</v>
      </c>
      <c r="H260" s="116">
        <f t="shared" si="27"/>
        <v>1.451017785332283E-2</v>
      </c>
      <c r="I260" s="117">
        <f t="shared" si="28"/>
        <v>2.864583333333337E-2</v>
      </c>
      <c r="J260" s="118">
        <f t="shared" si="29"/>
        <v>6.5022421524663684E-2</v>
      </c>
      <c r="P260" s="116">
        <f t="shared" si="24"/>
        <v>0.84858423021848584</v>
      </c>
      <c r="Q260" s="117">
        <f t="shared" si="25"/>
        <v>0.80444444444444452</v>
      </c>
      <c r="R260" s="118">
        <f t="shared" si="26"/>
        <v>0.87843463780183184</v>
      </c>
    </row>
    <row r="261" spans="1:18" x14ac:dyDescent="0.25">
      <c r="A261" s="115">
        <v>43822</v>
      </c>
      <c r="B261" s="116">
        <v>252.06</v>
      </c>
      <c r="C261" s="117">
        <v>87.8</v>
      </c>
      <c r="D261" s="118">
        <v>1.1915</v>
      </c>
      <c r="E261" s="116">
        <v>97951950</v>
      </c>
      <c r="F261" s="117">
        <v>17470</v>
      </c>
      <c r="G261" s="118">
        <v>24105000</v>
      </c>
      <c r="H261" s="116">
        <f t="shared" si="27"/>
        <v>3.0035552286379771E-2</v>
      </c>
      <c r="I261" s="117">
        <f t="shared" si="28"/>
        <v>0.11139240506329111</v>
      </c>
      <c r="J261" s="118">
        <f t="shared" si="29"/>
        <v>3.3684210526315817E-3</v>
      </c>
      <c r="P261" s="116">
        <f t="shared" si="24"/>
        <v>0.8825349900688253</v>
      </c>
      <c r="Q261" s="117">
        <f t="shared" si="25"/>
        <v>1</v>
      </c>
      <c r="R261" s="118">
        <f t="shared" si="26"/>
        <v>0.88509575353871783</v>
      </c>
    </row>
    <row r="262" spans="1:18" x14ac:dyDescent="0.25">
      <c r="A262" s="115">
        <v>43829</v>
      </c>
      <c r="B262" s="116">
        <v>255</v>
      </c>
      <c r="C262" s="117">
        <v>78.8</v>
      </c>
      <c r="D262" s="118">
        <v>1.216</v>
      </c>
      <c r="E262" s="116">
        <v>79009200</v>
      </c>
      <c r="F262" s="117">
        <v>38400</v>
      </c>
      <c r="G262" s="118">
        <v>15668000</v>
      </c>
      <c r="H262" s="116">
        <f t="shared" si="27"/>
        <v>1.1663889550107108E-2</v>
      </c>
      <c r="I262" s="117">
        <f t="shared" si="28"/>
        <v>-0.10250569476082005</v>
      </c>
      <c r="J262" s="118">
        <f t="shared" si="29"/>
        <v>2.0562316407889188E-2</v>
      </c>
      <c r="P262" s="116">
        <f t="shared" si="24"/>
        <v>0.89611529400896106</v>
      </c>
      <c r="Q262" s="117">
        <f t="shared" si="25"/>
        <v>0.8</v>
      </c>
      <c r="R262" s="118">
        <f t="shared" si="26"/>
        <v>0.9258950874271441</v>
      </c>
    </row>
    <row r="263" spans="1:18" x14ac:dyDescent="0.25">
      <c r="A263" s="115">
        <v>43836</v>
      </c>
      <c r="B263" s="116">
        <v>258.19</v>
      </c>
      <c r="C263" s="117">
        <v>77.400000000000006</v>
      </c>
      <c r="D263" s="118">
        <v>1.2605</v>
      </c>
      <c r="E263" s="116">
        <v>120345950</v>
      </c>
      <c r="F263" s="117">
        <v>8450</v>
      </c>
      <c r="G263" s="118">
        <v>36507000</v>
      </c>
      <c r="H263" s="116">
        <f t="shared" si="27"/>
        <v>1.2509803921568618E-2</v>
      </c>
      <c r="I263" s="117">
        <f t="shared" si="28"/>
        <v>-1.7766497461928828E-2</v>
      </c>
      <c r="J263" s="118">
        <f t="shared" si="29"/>
        <v>3.6595394736842091E-2</v>
      </c>
      <c r="P263" s="116">
        <f t="shared" si="24"/>
        <v>0.91085038569910848</v>
      </c>
      <c r="Q263" s="117">
        <f t="shared" si="25"/>
        <v>0.76888888888888907</v>
      </c>
      <c r="R263" s="118">
        <f t="shared" si="26"/>
        <v>1</v>
      </c>
    </row>
    <row r="264" spans="1:18" x14ac:dyDescent="0.25">
      <c r="A264" s="115">
        <v>43843</v>
      </c>
      <c r="B264" s="116">
        <v>262.5</v>
      </c>
      <c r="C264" s="117">
        <v>75.599999999999994</v>
      </c>
      <c r="D264" s="118">
        <v>1.2015</v>
      </c>
      <c r="E264" s="116">
        <v>191503600</v>
      </c>
      <c r="F264" s="117">
        <v>9410</v>
      </c>
      <c r="G264" s="118">
        <v>50977000</v>
      </c>
      <c r="H264" s="116">
        <f t="shared" si="27"/>
        <v>1.6693132964096215E-2</v>
      </c>
      <c r="I264" s="117">
        <f t="shared" si="28"/>
        <v>-2.3255813953488517E-2</v>
      </c>
      <c r="J264" s="118">
        <f t="shared" si="29"/>
        <v>-4.6806822689408917E-2</v>
      </c>
      <c r="P264" s="116">
        <f t="shared" si="24"/>
        <v>0.93075892650930758</v>
      </c>
      <c r="Q264" s="117">
        <f t="shared" si="25"/>
        <v>0.72888888888888881</v>
      </c>
      <c r="R264" s="118">
        <f t="shared" si="26"/>
        <v>0.90174854288093265</v>
      </c>
    </row>
    <row r="265" spans="1:18" x14ac:dyDescent="0.25">
      <c r="A265" s="115">
        <v>43850</v>
      </c>
      <c r="B265" s="116">
        <v>265.49</v>
      </c>
      <c r="C265" s="117">
        <v>71.8</v>
      </c>
      <c r="D265" s="118">
        <v>1.1555</v>
      </c>
      <c r="E265" s="116">
        <v>180106560</v>
      </c>
      <c r="F265" s="117">
        <v>72360</v>
      </c>
      <c r="G265" s="118">
        <v>67070000</v>
      </c>
      <c r="H265" s="116">
        <f t="shared" si="27"/>
        <v>1.1390476190476225E-2</v>
      </c>
      <c r="I265" s="117">
        <f t="shared" si="28"/>
        <v>-5.0264550264550234E-2</v>
      </c>
      <c r="J265" s="118">
        <f t="shared" si="29"/>
        <v>-3.8285476487723714E-2</v>
      </c>
      <c r="P265" s="116">
        <f t="shared" si="24"/>
        <v>0.9445701879994457</v>
      </c>
      <c r="Q265" s="117">
        <f t="shared" si="25"/>
        <v>0.64444444444444449</v>
      </c>
      <c r="R265" s="118">
        <f t="shared" si="26"/>
        <v>0.82514571190674435</v>
      </c>
    </row>
    <row r="266" spans="1:18" x14ac:dyDescent="0.25">
      <c r="A266" s="115">
        <v>43857</v>
      </c>
      <c r="B266" s="116">
        <v>252.2</v>
      </c>
      <c r="C266" s="117">
        <v>72.2</v>
      </c>
      <c r="D266" s="118">
        <v>1.2490000000000001</v>
      </c>
      <c r="E266" s="116">
        <v>219329570</v>
      </c>
      <c r="F266" s="117">
        <v>23550</v>
      </c>
      <c r="G266" s="118">
        <v>76054000</v>
      </c>
      <c r="H266" s="116">
        <f t="shared" si="27"/>
        <v>-5.0058382613281181E-2</v>
      </c>
      <c r="I266" s="117">
        <f t="shared" si="28"/>
        <v>5.5710306406686035E-3</v>
      </c>
      <c r="J266" s="118">
        <f t="shared" si="29"/>
        <v>8.091735179575954E-2</v>
      </c>
      <c r="P266" s="116">
        <f t="shared" si="24"/>
        <v>0.88318167120883173</v>
      </c>
      <c r="Q266" s="117">
        <f t="shared" si="25"/>
        <v>0.65333333333333343</v>
      </c>
      <c r="R266" s="118">
        <f t="shared" si="26"/>
        <v>0.98084929225645323</v>
      </c>
    </row>
    <row r="267" spans="1:18" ht="15.75" thickBot="1" x14ac:dyDescent="0.3">
      <c r="A267" s="119">
        <v>43864</v>
      </c>
      <c r="B267" s="120">
        <v>254.3</v>
      </c>
      <c r="C267" s="121">
        <v>73.8</v>
      </c>
      <c r="D267" s="122">
        <v>1.2064999999999999</v>
      </c>
      <c r="E267" s="120">
        <v>247114000</v>
      </c>
      <c r="F267" s="121">
        <v>6620</v>
      </c>
      <c r="G267" s="122">
        <v>39070000</v>
      </c>
      <c r="H267" s="120">
        <f t="shared" si="27"/>
        <v>8.3267248215702725E-3</v>
      </c>
      <c r="I267" s="121">
        <f t="shared" si="28"/>
        <v>2.2160664819944519E-2</v>
      </c>
      <c r="J267" s="122">
        <f t="shared" si="29"/>
        <v>-3.4027221777422095E-2</v>
      </c>
      <c r="P267" s="120">
        <f t="shared" si="24"/>
        <v>0.89288188830892878</v>
      </c>
      <c r="Q267" s="121">
        <f t="shared" si="25"/>
        <v>0.68888888888888888</v>
      </c>
      <c r="R267" s="122">
        <f t="shared" si="26"/>
        <v>0.91007493755203983</v>
      </c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2021-06-04T21:52:38Z</dcterms:modified>
</cp:coreProperties>
</file>