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WT301_SP24_PE1_154582\PaperNo_1\All\"/>
    </mc:Choice>
  </mc:AlternateContent>
  <bookViews>
    <workbookView xWindow="-108" yWindow="-108" windowWidth="23256" windowHeight="12456"/>
  </bookViews>
  <sheets>
    <sheet name="Q1" sheetId="5" r:id="rId1"/>
    <sheet name="Q2" sheetId="1" r:id="rId2"/>
    <sheet name="Q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D2" i="3"/>
  <c r="E3" i="3" l="1"/>
  <c r="D3" i="3"/>
  <c r="E2" i="3"/>
  <c r="O6" i="1" l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<sst xmlns="http://schemas.openxmlformats.org/spreadsheetml/2006/main" count="158" uniqueCount="100">
  <si>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</si>
  <si>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</si>
  <si>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</si>
  <si>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</si>
  <si>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</si>
  <si>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</si>
  <si>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</si>
  <si>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</si>
  <si>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</si>
  <si>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</si>
  <si>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</si>
  <si>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</si>
  <si>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</si>
  <si>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</si>
  <si>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</si>
  <si>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</si>
  <si>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</si>
  <si>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</si>
  <si>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</si>
  <si>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</si>
  <si>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</si>
  <si>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</si>
  <si>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</si>
  <si>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</si>
  <si>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</si>
  <si>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</si>
  <si>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</si>
  <si>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</si>
  <si>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</si>
  <si>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</si>
  <si>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</si>
  <si>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</si>
  <si>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</si>
  <si>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</si>
  <si>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</si>
  <si>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</si>
  <si>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</si>
  <si>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</si>
  <si>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</si>
  <si>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</si>
  <si>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</si>
  <si>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</si>
  <si>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</si>
  <si>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vicDiff</t>
  </si>
  <si>
    <t>Lê Văn Tám</t>
  </si>
  <si>
    <t>Create new receipt</t>
  </si>
  <si>
    <t>TC001</t>
  </si>
  <si>
    <t>User log into system with correct role</t>
  </si>
  <si>
    <t>UTCID02</t>
  </si>
  <si>
    <t>UTCID03</t>
  </si>
  <si>
    <t>Detail</t>
  </si>
  <si>
    <t>Test case</t>
  </si>
  <si>
    <t>Test date
(dd/mm/yyyy)</t>
  </si>
  <si>
    <t>Scanner don't import class</t>
  </si>
  <si>
    <t>Scanner in = new Scanner(System.in);</t>
  </si>
  <si>
    <t xml:space="preserve">variable lenght is not use in this function </t>
  </si>
  <si>
    <t>int length = inputString.length();</t>
  </si>
  <si>
    <t>i &lt; intputString.length() -1;</t>
  </si>
  <si>
    <t>System.out.println() miss ";"</t>
  </si>
  <si>
    <t>system.out.println(This is a symmetric character string.)</t>
  </si>
  <si>
    <t>for() miss last character</t>
  </si>
  <si>
    <t>class Checkstringsymmetry</t>
  </si>
  <si>
    <t>Class name is invalid syntax. Checkstringsymmetry
must be CheckStringSymmetry</t>
  </si>
  <si>
    <t>Can't use "=" to add new character into old String</t>
  </si>
  <si>
    <t>reverseString = stack.pop();</t>
  </si>
  <si>
    <t>a</t>
  </si>
  <si>
    <t>b</t>
  </si>
  <si>
    <t>c</t>
  </si>
  <si>
    <t>"The equation has no solution!"</t>
  </si>
  <si>
    <t>"The equation has dual solution: x1 = x2 = -1"</t>
  </si>
  <si>
    <t>UTCID04</t>
  </si>
  <si>
    <t>"The equation has one solution: x = -0.5"</t>
  </si>
  <si>
    <t>"The equation has two solution: x1 = -1 va x2 = -3"</t>
  </si>
  <si>
    <t>P</t>
  </si>
  <si>
    <t>UTCID05</t>
  </si>
  <si>
    <t>UTCID06</t>
  </si>
  <si>
    <t>Tạ Ngọc An</t>
  </si>
  <si>
    <t>&lt;Unit Test solve quadratic equations: ax2 + bx + c = 0&gt;</t>
  </si>
  <si>
    <t>Hold a specific room with valid input</t>
  </si>
  <si>
    <t>Normal flow</t>
  </si>
  <si>
    <t>Pass</t>
  </si>
  <si>
    <t>26/02/2024</t>
  </si>
  <si>
    <t>TC002</t>
  </si>
  <si>
    <t>1. Key in "Name": Lê Văn Tám 
2. Check "From Date" is 26/03/2024
3. Key in "Phone" is 0456631230
4. Check "To Date" is 29/03/2024
5. Key in "Length of Hold" is "3d"
6.  Check "Room" is 101</t>
  </si>
  <si>
    <t>Display message "The room 101 is held temporarily for the guest from 26/03/2024 to 29/03/2024"</t>
  </si>
  <si>
    <t>Hold a specific room with Length of 
Hold is invalid</t>
  </si>
  <si>
    <t>Display message "The temporary room holding period for guest is invalid"</t>
  </si>
  <si>
    <t>TC003</t>
  </si>
  <si>
    <t>Hold a specific room with day in the part</t>
  </si>
  <si>
    <t>1. Key in "Name": Lê Văn Tám 
2. Check "From Date" is 26/01/2024
3. Key in "Phone" is 0456631230
4. Check "To Date" is 29/01/2024
5. Key in "Length of Hold" is "3s"
6.  Check "Room" is 101</t>
  </si>
  <si>
    <t>Display message "The input data for From Date field is invalid"</t>
  </si>
  <si>
    <t>1. Key in "Name": Lê Văn Tám 
2. Check "From Date" is 25/03/2024
3. Key in "Phone" is 0456631230
4. Check "To Date" is 28/03/2024
5. Key in "Length of Hold" is "3d"
6.  Check "Room" is 101</t>
  </si>
  <si>
    <t>TC004</t>
  </si>
  <si>
    <t>TC005</t>
  </si>
  <si>
    <t>Hold a specific room with day is invalid</t>
  </si>
  <si>
    <t>1. Key in "Name": Lê Văn Tám 
2. Check "From Date" is 28/03/2024
3. Key in "Phone" is 0456631230
4. Check "To Date" is 25/03/2024
5. Key in "Length of Hold" is "3d"
6.  Check "Room" is 101</t>
  </si>
  <si>
    <t>Display message "The room cannot be held because there is no available room!"</t>
  </si>
  <si>
    <t xml:space="preserve">Hold a specific room with blank input </t>
  </si>
  <si>
    <t>1. Key in "Name":  
2. Check "From Date" is 25/03/2024
3. Key in "Phone" is :
4. Check "To Date" is 28/03/2024
5. Key in "Length of Hold" is "3d"
6.  Check "Room" is 101</t>
  </si>
  <si>
    <t>Display message "The input data for Name, Phone field is invalid"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</si>
</sst>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72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8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4" fillId="3" borderId="15" xfId="1" applyFont="1" applyFill="1" applyBorder="1" applyAlignment="1">
      <alignment horizontal="right"/>
    </xf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8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16" fillId="8" borderId="49" xfId="1" applyFont="1" applyFill="1" applyBorder="1" applyAlignment="1">
      <alignment vertical="center"/>
    </xf>
    <xf numFmtId="0" fontId="16" fillId="8" borderId="50" xfId="1" applyFont="1" applyFill="1" applyBorder="1" applyAlignment="1">
      <alignment vertical="center"/>
    </xf>
    <xf numFmtId="0" fontId="16" fillId="8" borderId="50" xfId="1" applyFont="1" applyFill="1" applyBorder="1" applyAlignment="1">
      <alignment vertical="top"/>
    </xf>
    <xf numFmtId="0" fontId="16" fillId="8" borderId="51" xfId="1" applyFont="1" applyFill="1" applyBorder="1" applyAlignment="1">
      <alignment vertical="top"/>
    </xf>
    <xf numFmtId="0" fontId="16" fillId="8" borderId="51" xfId="1" applyFont="1" applyFill="1" applyBorder="1" applyAlignment="1">
      <alignment vertical="center"/>
    </xf>
    <xf numFmtId="0" fontId="16" fillId="8" borderId="49" xfId="1" applyFont="1" applyFill="1" applyBorder="1" applyAlignment="1">
      <alignment vertical="top"/>
    </xf>
    <xf numFmtId="0" fontId="16" fillId="8" borderId="53" xfId="1" applyFont="1" applyFill="1" applyBorder="1" applyAlignment="1">
      <alignment vertical="top" textRotation="180"/>
    </xf>
    <xf numFmtId="0" fontId="6" fillId="8" borderId="53" xfId="1" applyFont="1" applyFill="1" applyBorder="1" applyAlignment="1">
      <alignment vertical="top" textRotation="180"/>
    </xf>
    <xf numFmtId="0" fontId="6" fillId="8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4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19" fillId="0" borderId="0" xfId="1" applyFont="1"/>
    <xf numFmtId="0" fontId="20" fillId="0" borderId="0" xfId="0" applyFont="1"/>
    <xf numFmtId="0" fontId="21" fillId="0" borderId="40" xfId="3" applyFont="1" applyFill="1" applyBorder="1" applyAlignment="1">
      <alignment horizontal="left" vertical="top" wrapText="1"/>
    </xf>
    <xf numFmtId="0" fontId="22" fillId="0" borderId="40" xfId="0" applyFont="1" applyBorder="1" applyAlignment="1">
      <alignment horizontal="left" vertical="top" wrapText="1"/>
    </xf>
    <xf numFmtId="0" fontId="22" fillId="0" borderId="40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/>
    <xf numFmtId="0" fontId="23" fillId="0" borderId="40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2" fillId="0" borderId="40" xfId="2" applyFont="1" applyBorder="1" applyAlignment="1">
      <alignment horizontal="left" vertical="top" wrapText="1"/>
    </xf>
    <xf numFmtId="0" fontId="23" fillId="0" borderId="41" xfId="2" applyFont="1" applyBorder="1" applyAlignment="1">
      <alignment horizontal="left" vertical="top" wrapText="1"/>
    </xf>
    <xf numFmtId="0" fontId="22" fillId="0" borderId="41" xfId="0" applyFont="1" applyBorder="1" applyAlignment="1">
      <alignment horizontal="left" vertical="top" wrapText="1"/>
    </xf>
    <xf numFmtId="2" fontId="22" fillId="0" borderId="41" xfId="0" applyNumberFormat="1" applyFont="1" applyBorder="1" applyAlignment="1">
      <alignment vertical="top" wrapText="1"/>
    </xf>
    <xf numFmtId="2" fontId="22" fillId="0" borderId="0" xfId="0" applyNumberFormat="1" applyFont="1" applyAlignment="1">
      <alignment vertical="top" wrapText="1"/>
    </xf>
    <xf numFmtId="0" fontId="25" fillId="5" borderId="36" xfId="2" applyFont="1" applyFill="1" applyBorder="1" applyAlignment="1">
      <alignment horizontal="left" vertical="top" wrapText="1"/>
    </xf>
    <xf numFmtId="0" fontId="25" fillId="6" borderId="36" xfId="0" applyFont="1" applyFill="1" applyBorder="1" applyAlignment="1">
      <alignment horizontal="left" vertical="top"/>
    </xf>
    <xf numFmtId="0" fontId="25" fillId="6" borderId="36" xfId="0" applyFont="1" applyFill="1" applyBorder="1" applyAlignment="1">
      <alignment horizontal="left" vertical="top" wrapText="1"/>
    </xf>
    <xf numFmtId="16" fontId="25" fillId="6" borderId="36" xfId="0" applyNumberFormat="1" applyFont="1" applyFill="1" applyBorder="1" applyAlignment="1">
      <alignment horizontal="left" vertical="top"/>
    </xf>
    <xf numFmtId="0" fontId="3" fillId="9" borderId="36" xfId="2" applyFont="1" applyFill="1" applyBorder="1" applyAlignment="1">
      <alignment horizontal="center" vertical="center" wrapText="1"/>
    </xf>
    <xf numFmtId="0" fontId="26" fillId="8" borderId="36" xfId="0" applyFont="1" applyFill="1" applyBorder="1" applyAlignment="1">
      <alignment horizontal="center"/>
    </xf>
    <xf numFmtId="0" fontId="3" fillId="3" borderId="65" xfId="1" applyFont="1" applyFill="1" applyBorder="1"/>
    <xf numFmtId="0" fontId="9" fillId="3" borderId="66" xfId="1" applyFont="1" applyFill="1" applyBorder="1"/>
    <xf numFmtId="0" fontId="14" fillId="3" borderId="67" xfId="1" applyFont="1" applyFill="1" applyBorder="1" applyAlignment="1">
      <alignment horizontal="right"/>
    </xf>
    <xf numFmtId="0" fontId="2" fillId="4" borderId="68" xfId="1" applyFont="1" applyFill="1" applyBorder="1"/>
    <xf numFmtId="0" fontId="8" fillId="0" borderId="68" xfId="1" applyFont="1" applyBorder="1" applyAlignment="1">
      <alignment horizontal="center"/>
    </xf>
    <xf numFmtId="0" fontId="8" fillId="0" borderId="69" xfId="1" applyFont="1" applyBorder="1" applyAlignment="1">
      <alignment horizontal="center"/>
    </xf>
    <xf numFmtId="0" fontId="8" fillId="0" borderId="64" xfId="1" applyFont="1" applyBorder="1" applyAlignment="1">
      <alignment horizontal="center"/>
    </xf>
    <xf numFmtId="0" fontId="28" fillId="5" borderId="36" xfId="2" applyFont="1" applyFill="1" applyBorder="1" applyAlignment="1">
      <alignment horizontal="left" vertical="top" wrapText="1"/>
    </xf>
    <xf numFmtId="0" fontId="28" fillId="6" borderId="36" xfId="0" applyFont="1" applyFill="1" applyBorder="1" applyAlignment="1">
      <alignment horizontal="left" vertical="top"/>
    </xf>
    <xf numFmtId="0" fontId="28" fillId="6" borderId="36" xfId="0" applyFont="1" applyFill="1" applyBorder="1" applyAlignment="1">
      <alignment horizontal="left" vertical="top" wrapText="1"/>
    </xf>
    <xf numFmtId="16" fontId="28" fillId="6" borderId="36" xfId="0" applyNumberFormat="1" applyFont="1" applyFill="1" applyBorder="1" applyAlignment="1">
      <alignment horizontal="left" vertical="top"/>
    </xf>
    <xf numFmtId="0" fontId="16" fillId="3" borderId="14" xfId="1" applyFont="1" applyFill="1" applyBorder="1" applyAlignment="1">
      <alignment horizontal="left" vertical="top"/>
    </xf>
    <xf numFmtId="0" fontId="28" fillId="3" borderId="14" xfId="1" applyFont="1" applyFill="1" applyBorder="1" applyAlignment="1">
      <alignment horizontal="center" vertical="top"/>
    </xf>
    <xf numFmtId="0" fontId="28" fillId="3" borderId="15" xfId="1" applyFont="1" applyFill="1" applyBorder="1" applyAlignment="1">
      <alignment horizontal="right" vertical="top"/>
    </xf>
    <xf numFmtId="0" fontId="29" fillId="4" borderId="56" xfId="1" applyFont="1" applyFill="1" applyBorder="1" applyAlignment="1">
      <alignment horizontal="right"/>
    </xf>
    <xf numFmtId="0" fontId="28" fillId="0" borderId="56" xfId="1" applyFont="1" applyBorder="1" applyAlignment="1">
      <alignment vertical="top"/>
    </xf>
    <xf numFmtId="0" fontId="28" fillId="4" borderId="56" xfId="1" applyFont="1" applyFill="1" applyBorder="1" applyAlignment="1">
      <alignment horizontal="right"/>
    </xf>
    <xf numFmtId="0" fontId="16" fillId="3" borderId="70" xfId="1" applyFont="1" applyFill="1" applyBorder="1" applyAlignment="1">
      <alignment horizontal="left" vertical="top"/>
    </xf>
    <xf numFmtId="0" fontId="28" fillId="3" borderId="70" xfId="1" applyFont="1" applyFill="1" applyBorder="1" applyAlignment="1">
      <alignment horizontal="center" vertical="top"/>
    </xf>
    <xf numFmtId="0" fontId="28" fillId="0" borderId="0" xfId="1" applyFont="1" applyAlignment="1">
      <alignment horizontal="right"/>
    </xf>
    <xf numFmtId="0" fontId="28" fillId="0" borderId="56" xfId="1" applyFont="1" applyBorder="1" applyAlignment="1">
      <alignment horizontal="right"/>
    </xf>
    <xf numFmtId="0" fontId="28" fillId="3" borderId="34" xfId="1" applyFont="1" applyFill="1" applyBorder="1" applyAlignment="1">
      <alignment horizontal="right" vertical="top"/>
    </xf>
    <xf numFmtId="0" fontId="16" fillId="3" borderId="57" xfId="1" applyFont="1" applyFill="1" applyBorder="1" applyAlignment="1">
      <alignment horizontal="left" vertical="top"/>
    </xf>
    <xf numFmtId="0" fontId="16" fillId="3" borderId="58" xfId="1" applyFont="1" applyFill="1" applyBorder="1" applyAlignment="1">
      <alignment horizontal="left" vertical="top"/>
    </xf>
    <xf numFmtId="0" fontId="28" fillId="3" borderId="37" xfId="1" applyFont="1" applyFill="1" applyBorder="1" applyAlignment="1">
      <alignment horizontal="center" vertical="top"/>
    </xf>
    <xf numFmtId="0" fontId="28" fillId="3" borderId="38" xfId="1" applyFont="1" applyFill="1" applyBorder="1" applyAlignment="1">
      <alignment horizontal="right" vertical="top"/>
    </xf>
    <xf numFmtId="0" fontId="16" fillId="3" borderId="59" xfId="1" applyFont="1" applyFill="1" applyBorder="1"/>
    <xf numFmtId="0" fontId="16" fillId="3" borderId="2" xfId="1" applyFont="1" applyFill="1" applyBorder="1"/>
    <xf numFmtId="0" fontId="28" fillId="3" borderId="4" xfId="1" applyFont="1" applyFill="1" applyBorder="1" applyAlignment="1">
      <alignment horizontal="right"/>
    </xf>
    <xf numFmtId="0" fontId="28" fillId="4" borderId="60" xfId="1" applyFont="1" applyFill="1" applyBorder="1" applyAlignment="1">
      <alignment horizontal="left"/>
    </xf>
    <xf numFmtId="0" fontId="16" fillId="3" borderId="57" xfId="1" applyFont="1" applyFill="1" applyBorder="1"/>
    <xf numFmtId="0" fontId="28" fillId="3" borderId="14" xfId="1" applyFont="1" applyFill="1" applyBorder="1"/>
    <xf numFmtId="0" fontId="28" fillId="3" borderId="15" xfId="1" applyFont="1" applyFill="1" applyBorder="1" applyAlignment="1">
      <alignment horizontal="right"/>
    </xf>
    <xf numFmtId="0" fontId="28" fillId="4" borderId="36" xfId="1" applyFont="1" applyFill="1" applyBorder="1" applyAlignment="1">
      <alignment horizontal="left"/>
    </xf>
    <xf numFmtId="0" fontId="30" fillId="3" borderId="14" xfId="1" applyFont="1" applyFill="1" applyBorder="1"/>
    <xf numFmtId="0" fontId="28" fillId="4" borderId="36" xfId="1" applyFont="1" applyFill="1" applyBorder="1"/>
    <xf numFmtId="0" fontId="30" fillId="3" borderId="70" xfId="1" applyFont="1" applyFill="1" applyBorder="1"/>
    <xf numFmtId="0" fontId="28" fillId="3" borderId="71" xfId="1" applyFont="1" applyFill="1" applyBorder="1" applyAlignment="1">
      <alignment horizontal="right"/>
    </xf>
    <xf numFmtId="0" fontId="28" fillId="4" borderId="64" xfId="1" applyFont="1" applyFill="1" applyBorder="1"/>
    <xf numFmtId="0" fontId="0" fillId="0" borderId="36" xfId="0" applyFont="1" applyBorder="1" applyAlignment="1">
      <alignment horizontal="center" vertical="top"/>
    </xf>
    <xf numFmtId="0" fontId="0" fillId="0" borderId="36" xfId="0" applyFont="1" applyBorder="1" applyAlignment="1">
      <alignment vertical="top" wrapText="1"/>
    </xf>
    <xf numFmtId="0" fontId="0" fillId="0" borderId="36" xfId="0" applyFont="1" applyBorder="1" applyAlignment="1">
      <alignment horizontal="right" vertical="top"/>
    </xf>
    <xf numFmtId="0" fontId="0" fillId="0" borderId="64" xfId="0" applyFont="1" applyBorder="1" applyAlignment="1">
      <alignment horizontal="left"/>
    </xf>
    <xf numFmtId="0" fontId="0" fillId="0" borderId="36" xfId="0" applyFont="1" applyBorder="1" applyAlignment="1">
      <alignment horizontal="right" vertical="top" wrapText="1"/>
    </xf>
    <xf numFmtId="0" fontId="0" fillId="0" borderId="36" xfId="0" applyFont="1" applyBorder="1" applyAlignment="1">
      <alignment vertical="top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center" wrapText="1"/>
    </xf>
    <xf numFmtId="0" fontId="14" fillId="2" borderId="2" xfId="2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 wrapText="1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5" fillId="2" borderId="10" xfId="2" applyFont="1" applyFill="1" applyBorder="1" applyAlignment="1">
      <alignment horizontal="left" wrapText="1"/>
    </xf>
    <xf numFmtId="0" fontId="15" fillId="2" borderId="11" xfId="2" applyFont="1" applyFill="1" applyBorder="1" applyAlignment="1">
      <alignment horizontal="left" wrapText="1"/>
    </xf>
    <xf numFmtId="0" fontId="15" fillId="2" borderId="12" xfId="2" applyFont="1" applyFill="1" applyBorder="1" applyAlignment="1">
      <alignment horizontal="left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wrapText="1"/>
    </xf>
    <xf numFmtId="0" fontId="15" fillId="2" borderId="18" xfId="2" applyFont="1" applyFill="1" applyBorder="1" applyAlignment="1">
      <alignment horizontal="center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5" fillId="2" borderId="21" xfId="2" applyFont="1" applyFill="1" applyBorder="1" applyAlignment="1">
      <alignment horizontal="left" wrapText="1"/>
    </xf>
    <xf numFmtId="0" fontId="15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28" fillId="0" borderId="14" xfId="1" applyFont="1" applyBorder="1" applyAlignment="1">
      <alignment horizontal="right"/>
    </xf>
    <xf numFmtId="0" fontId="28" fillId="0" borderId="15" xfId="1" applyFont="1" applyBorder="1" applyAlignment="1">
      <alignment horizontal="right"/>
    </xf>
    <xf numFmtId="0" fontId="28" fillId="0" borderId="70" xfId="1" applyFont="1" applyBorder="1" applyAlignment="1">
      <alignment horizontal="right"/>
    </xf>
    <xf numFmtId="0" fontId="28" fillId="0" borderId="71" xfId="1" applyFont="1" applyBorder="1" applyAlignment="1">
      <alignment horizontal="right"/>
    </xf>
    <xf numFmtId="0" fontId="28" fillId="0" borderId="33" xfId="1" applyFont="1" applyBorder="1" applyAlignment="1">
      <alignment horizontal="right"/>
    </xf>
    <xf numFmtId="0" fontId="28" fillId="0" borderId="34" xfId="1" applyFont="1" applyBorder="1" applyAlignment="1">
      <alignment horizontal="right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7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defaultRowHeight="14.4"/>
  <cols>
    <col min="1" max="1" width="8" bestFit="1" customWidth="1"/>
    <col min="2" max="2" width="41.77734375" customWidth="1"/>
    <col min="3" max="3" width="4.33203125" bestFit="1" customWidth="1"/>
    <col min="4" max="4" width="61" customWidth="1"/>
  </cols>
  <sheetData>
    <row r="1" spans="1:4">
      <c r="A1" s="81" t="s">
        <v>41</v>
      </c>
      <c r="B1" s="81" t="s">
        <v>39</v>
      </c>
      <c r="C1" s="81" t="s">
        <v>40</v>
      </c>
      <c r="D1" s="81" t="s">
        <v>50</v>
      </c>
    </row>
    <row r="2" spans="1:4" ht="30" customHeight="1">
      <c r="A2" s="121">
        <v>1</v>
      </c>
      <c r="B2" s="122" t="s">
        <v>62</v>
      </c>
      <c r="C2" s="123">
        <v>4</v>
      </c>
      <c r="D2" s="122" t="s">
        <v>61</v>
      </c>
    </row>
    <row r="3" spans="1:4">
      <c r="A3" s="121">
        <v>2</v>
      </c>
      <c r="B3" s="124" t="s">
        <v>53</v>
      </c>
      <c r="C3" s="125">
        <v>7</v>
      </c>
      <c r="D3" s="126" t="s">
        <v>54</v>
      </c>
    </row>
    <row r="4" spans="1:4">
      <c r="A4" s="121">
        <v>3</v>
      </c>
      <c r="B4" s="124" t="s">
        <v>55</v>
      </c>
      <c r="C4" s="125">
        <v>9</v>
      </c>
      <c r="D4" s="126" t="s">
        <v>56</v>
      </c>
    </row>
    <row r="5" spans="1:4">
      <c r="A5" s="121">
        <v>4</v>
      </c>
      <c r="B5" s="124" t="s">
        <v>60</v>
      </c>
      <c r="C5" s="125">
        <v>11</v>
      </c>
      <c r="D5" s="126" t="s">
        <v>57</v>
      </c>
    </row>
    <row r="6" spans="1:4" ht="15" customHeight="1">
      <c r="A6" s="121">
        <v>5</v>
      </c>
      <c r="B6" s="126" t="s">
        <v>63</v>
      </c>
      <c r="C6" s="123">
        <v>17</v>
      </c>
      <c r="D6" s="122" t="s">
        <v>64</v>
      </c>
    </row>
    <row r="7" spans="1:4">
      <c r="A7" s="121">
        <v>6</v>
      </c>
      <c r="B7" s="126" t="s">
        <v>58</v>
      </c>
      <c r="C7" s="123">
        <v>20</v>
      </c>
      <c r="D7" s="126" t="s">
        <v>59</v>
      </c>
    </row>
    <row r="9" spans="1:4">
      <c r="A9" s="25" t="s">
        <v>38</v>
      </c>
      <c r="B9" s="62" t="s">
        <v>37</v>
      </c>
      <c r="C9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"/>
  <sheetViews>
    <sheetView topLeftCell="A22" workbookViewId="0">
      <selection activeCell="N21" sqref="N21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60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27" t="s">
        <v>0</v>
      </c>
      <c r="B1" s="128"/>
      <c r="C1" s="129" t="s">
        <v>43</v>
      </c>
      <c r="D1" s="130"/>
      <c r="E1" s="131"/>
      <c r="F1" s="132" t="s">
        <v>1</v>
      </c>
      <c r="G1" s="133"/>
      <c r="H1" s="133"/>
      <c r="I1" s="133"/>
      <c r="J1" s="133"/>
      <c r="K1" s="133"/>
      <c r="L1" s="134" t="s">
        <v>43</v>
      </c>
      <c r="M1" s="135"/>
      <c r="N1" s="135"/>
      <c r="O1" s="135"/>
      <c r="P1" s="135"/>
      <c r="Q1" s="135"/>
      <c r="R1" s="135"/>
      <c r="S1" s="135"/>
      <c r="T1" s="136"/>
    </row>
    <row r="2" spans="1:22" ht="13.5" customHeight="1">
      <c r="A2" s="137" t="s">
        <v>2</v>
      </c>
      <c r="B2" s="138"/>
      <c r="C2" s="139" t="s">
        <v>76</v>
      </c>
      <c r="D2" s="140"/>
      <c r="E2" s="141"/>
      <c r="F2" s="142" t="s">
        <v>3</v>
      </c>
      <c r="G2" s="143"/>
      <c r="H2" s="143"/>
      <c r="I2" s="143"/>
      <c r="J2" s="143"/>
      <c r="K2" s="144"/>
      <c r="L2" s="145"/>
      <c r="M2" s="145"/>
      <c r="N2" s="145"/>
      <c r="O2" s="3"/>
      <c r="P2" s="3"/>
      <c r="Q2" s="3"/>
      <c r="R2" s="3"/>
      <c r="S2" s="3"/>
      <c r="T2" s="4"/>
    </row>
    <row r="3" spans="1:22" ht="13.5" customHeight="1">
      <c r="A3" s="137" t="s">
        <v>4</v>
      </c>
      <c r="B3" s="138"/>
      <c r="C3" s="153">
        <v>21</v>
      </c>
      <c r="D3" s="154"/>
      <c r="E3" s="5"/>
      <c r="F3" s="142" t="s">
        <v>5</v>
      </c>
      <c r="G3" s="143"/>
      <c r="H3" s="143"/>
      <c r="I3" s="143"/>
      <c r="J3" s="143"/>
      <c r="K3" s="144"/>
      <c r="L3" s="155">
        <v>-1</v>
      </c>
      <c r="M3" s="156"/>
      <c r="N3" s="156"/>
      <c r="O3" s="156"/>
      <c r="P3" s="156"/>
      <c r="Q3" s="156"/>
      <c r="R3" s="156"/>
      <c r="S3" s="156"/>
      <c r="T3" s="157"/>
    </row>
    <row r="4" spans="1:22" ht="13.5" customHeight="1">
      <c r="A4" s="137" t="s">
        <v>6</v>
      </c>
      <c r="B4" s="138"/>
      <c r="C4" s="158" t="s">
        <v>77</v>
      </c>
      <c r="D4" s="158"/>
      <c r="E4" s="158"/>
      <c r="F4" s="159"/>
      <c r="G4" s="159"/>
      <c r="H4" s="159"/>
      <c r="I4" s="159"/>
      <c r="J4" s="159"/>
      <c r="K4" s="159"/>
      <c r="L4" s="158"/>
      <c r="M4" s="158"/>
      <c r="N4" s="158"/>
      <c r="O4" s="158"/>
      <c r="P4" s="158"/>
      <c r="Q4" s="158"/>
      <c r="R4" s="158"/>
      <c r="S4" s="158"/>
      <c r="T4" s="158"/>
    </row>
    <row r="5" spans="1:22" ht="13.5" customHeight="1">
      <c r="A5" s="160" t="s">
        <v>7</v>
      </c>
      <c r="B5" s="161"/>
      <c r="C5" s="162" t="s">
        <v>8</v>
      </c>
      <c r="D5" s="163"/>
      <c r="E5" s="164"/>
      <c r="F5" s="162" t="s">
        <v>9</v>
      </c>
      <c r="G5" s="163"/>
      <c r="H5" s="163"/>
      <c r="I5" s="163"/>
      <c r="J5" s="163"/>
      <c r="K5" s="165"/>
      <c r="L5" s="163" t="s">
        <v>10</v>
      </c>
      <c r="M5" s="163"/>
      <c r="N5" s="163"/>
      <c r="O5" s="166" t="s">
        <v>11</v>
      </c>
      <c r="P5" s="163"/>
      <c r="Q5" s="163"/>
      <c r="R5" s="163"/>
      <c r="S5" s="163"/>
      <c r="T5" s="167"/>
    </row>
    <row r="6" spans="1:22" ht="13.5" customHeight="1" thickBot="1">
      <c r="A6" s="146">
        <f>COUNTIF(F43:HQ43,"P")</f>
        <v>5</v>
      </c>
      <c r="B6" s="147"/>
      <c r="C6" s="148">
        <f>COUNTIF(F43:HQ43,"F")</f>
        <v>0</v>
      </c>
      <c r="D6" s="149"/>
      <c r="E6" s="147"/>
      <c r="F6" s="148">
        <f>SUM(O6,- A6,- C6)</f>
        <v>1</v>
      </c>
      <c r="G6" s="149"/>
      <c r="H6" s="149"/>
      <c r="I6" s="149"/>
      <c r="J6" s="149"/>
      <c r="K6" s="150"/>
      <c r="L6" s="22">
        <f>COUNTIF(E42:HQ42,"N")</f>
        <v>5</v>
      </c>
      <c r="M6" s="22">
        <f>COUNTIF(E42:HQ42,"A")</f>
        <v>0</v>
      </c>
      <c r="N6" s="22">
        <f>COUNTIF(E42:HQ42,"B")</f>
        <v>0</v>
      </c>
      <c r="O6" s="151">
        <f>COUNTA(E8:HT8)</f>
        <v>6</v>
      </c>
      <c r="P6" s="149"/>
      <c r="Q6" s="149"/>
      <c r="R6" s="149"/>
      <c r="S6" s="149"/>
      <c r="T6" s="152"/>
      <c r="U6" s="6"/>
    </row>
    <row r="7" spans="1:22" ht="10.8" thickBot="1"/>
    <row r="8" spans="1:22" ht="46.5" customHeight="1" thickBot="1">
      <c r="A8" s="176"/>
      <c r="B8" s="177"/>
      <c r="C8" s="177"/>
      <c r="D8" s="177"/>
      <c r="E8" s="34"/>
      <c r="F8" s="42" t="s">
        <v>12</v>
      </c>
      <c r="G8" s="42" t="s">
        <v>48</v>
      </c>
      <c r="H8" s="42" t="s">
        <v>49</v>
      </c>
      <c r="I8" s="42" t="s">
        <v>70</v>
      </c>
      <c r="J8" s="42" t="s">
        <v>74</v>
      </c>
      <c r="K8" s="42" t="s">
        <v>75</v>
      </c>
      <c r="L8" s="42"/>
      <c r="M8" s="43"/>
      <c r="N8" s="43"/>
      <c r="O8" s="43"/>
      <c r="P8" s="43"/>
      <c r="Q8" s="43"/>
      <c r="R8" s="43"/>
      <c r="S8" s="43"/>
      <c r="T8" s="44"/>
      <c r="U8" s="25"/>
      <c r="V8" s="61"/>
    </row>
    <row r="9" spans="1:22" ht="13.5" customHeight="1">
      <c r="A9" s="36" t="s">
        <v>13</v>
      </c>
      <c r="B9" s="35" t="s">
        <v>14</v>
      </c>
      <c r="C9" s="45"/>
      <c r="D9" s="46"/>
      <c r="E9" s="4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6"/>
    </row>
    <row r="10" spans="1:22" ht="13.5" customHeight="1">
      <c r="A10" s="37"/>
      <c r="B10" s="93"/>
      <c r="C10" s="94"/>
      <c r="D10" s="95" t="s">
        <v>42</v>
      </c>
      <c r="E10" s="9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7"/>
      <c r="V10" s="61"/>
    </row>
    <row r="11" spans="1:22" ht="13.5" customHeight="1">
      <c r="A11" s="37"/>
      <c r="B11" s="93"/>
      <c r="C11" s="94"/>
      <c r="D11" s="95"/>
      <c r="E11" s="9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7"/>
    </row>
    <row r="12" spans="1:22" ht="13.5" customHeight="1">
      <c r="A12" s="37"/>
      <c r="B12" s="93" t="s">
        <v>35</v>
      </c>
      <c r="C12" s="94"/>
      <c r="D12" s="95"/>
      <c r="E12" s="9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27"/>
    </row>
    <row r="13" spans="1:22" ht="15.6" customHeight="1">
      <c r="A13" s="37"/>
      <c r="B13" s="93" t="s">
        <v>65</v>
      </c>
      <c r="C13" s="94"/>
      <c r="D13" s="95"/>
      <c r="E13" s="9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7"/>
    </row>
    <row r="14" spans="1:22" ht="13.5" customHeight="1">
      <c r="A14" s="37"/>
      <c r="B14" s="93"/>
      <c r="C14" s="94"/>
      <c r="D14" s="95">
        <v>0</v>
      </c>
      <c r="E14" s="98"/>
      <c r="F14" s="9" t="s">
        <v>15</v>
      </c>
      <c r="G14" s="9" t="s">
        <v>15</v>
      </c>
      <c r="H14" s="9"/>
      <c r="I14" s="9"/>
      <c r="J14" s="9"/>
      <c r="K14" s="9" t="s">
        <v>15</v>
      </c>
      <c r="L14" s="9"/>
      <c r="M14" s="9"/>
      <c r="N14" s="9"/>
      <c r="O14" s="9"/>
      <c r="P14" s="9"/>
      <c r="Q14" s="9"/>
      <c r="R14" s="9"/>
      <c r="S14" s="9"/>
      <c r="T14" s="27"/>
    </row>
    <row r="15" spans="1:22" ht="13.5" customHeight="1">
      <c r="A15" s="37"/>
      <c r="B15" s="93"/>
      <c r="C15" s="94"/>
      <c r="D15" s="95">
        <v>1</v>
      </c>
      <c r="E15" s="98"/>
      <c r="F15" s="9"/>
      <c r="G15" s="9"/>
      <c r="H15" s="9" t="s">
        <v>15</v>
      </c>
      <c r="I15" s="9" t="s">
        <v>15</v>
      </c>
      <c r="J15" s="9" t="s">
        <v>15</v>
      </c>
      <c r="K15" s="9"/>
      <c r="L15" s="9"/>
      <c r="M15" s="9"/>
      <c r="N15" s="9"/>
      <c r="O15" s="9"/>
      <c r="P15" s="9"/>
      <c r="Q15" s="9"/>
      <c r="R15" s="9"/>
      <c r="S15" s="9"/>
      <c r="T15" s="27"/>
    </row>
    <row r="16" spans="1:22" ht="13.5" customHeight="1">
      <c r="A16" s="37"/>
      <c r="B16" s="93"/>
      <c r="C16" s="94"/>
      <c r="D16" s="95"/>
      <c r="E16" s="9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27"/>
    </row>
    <row r="17" spans="1:21" ht="13.5" customHeight="1">
      <c r="A17" s="37"/>
      <c r="B17" s="93" t="s">
        <v>66</v>
      </c>
      <c r="C17" s="94"/>
      <c r="D17" s="95"/>
      <c r="E17" s="9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27"/>
      <c r="U17" s="10"/>
    </row>
    <row r="18" spans="1:21" ht="13.5" customHeight="1">
      <c r="A18" s="37"/>
      <c r="B18" s="93"/>
      <c r="C18" s="94"/>
      <c r="D18" s="174">
        <v>0</v>
      </c>
      <c r="E18" s="175"/>
      <c r="F18" s="9" t="s">
        <v>15</v>
      </c>
      <c r="G18" s="9"/>
      <c r="H18" s="9"/>
      <c r="I18" s="9" t="s">
        <v>15</v>
      </c>
      <c r="J18" s="9"/>
      <c r="K18" s="9" t="s">
        <v>15</v>
      </c>
      <c r="L18" s="9"/>
      <c r="M18" s="9"/>
      <c r="N18" s="9"/>
      <c r="O18" s="9"/>
      <c r="P18" s="9"/>
      <c r="Q18" s="9"/>
      <c r="R18" s="9"/>
      <c r="S18" s="9"/>
      <c r="T18" s="27"/>
    </row>
    <row r="19" spans="1:21" ht="13.5" customHeight="1">
      <c r="A19" s="37"/>
      <c r="B19" s="93"/>
      <c r="C19" s="94"/>
      <c r="D19" s="170">
        <v>2</v>
      </c>
      <c r="E19" s="171"/>
      <c r="F19" s="9"/>
      <c r="G19" s="9" t="s">
        <v>15</v>
      </c>
      <c r="H19" s="9" t="s">
        <v>15</v>
      </c>
      <c r="I19" s="9"/>
      <c r="J19" s="9" t="s">
        <v>15</v>
      </c>
      <c r="K19" s="9"/>
      <c r="L19" s="9"/>
      <c r="M19" s="9"/>
      <c r="N19" s="9"/>
      <c r="O19" s="9"/>
      <c r="P19" s="9"/>
      <c r="Q19" s="9"/>
      <c r="R19" s="9"/>
      <c r="S19" s="9"/>
      <c r="T19" s="27"/>
    </row>
    <row r="20" spans="1:21" ht="13.5" customHeight="1">
      <c r="A20" s="37"/>
      <c r="B20" s="93"/>
      <c r="C20" s="94"/>
      <c r="D20" s="172">
        <v>3</v>
      </c>
      <c r="E20" s="17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7"/>
    </row>
    <row r="21" spans="1:21" ht="13.5" customHeight="1">
      <c r="A21" s="37"/>
      <c r="B21" s="99"/>
      <c r="C21" s="100"/>
      <c r="D21" s="101"/>
      <c r="E21" s="102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27"/>
    </row>
    <row r="22" spans="1:21" ht="13.5" customHeight="1">
      <c r="A22" s="37"/>
      <c r="B22" s="93" t="s">
        <v>67</v>
      </c>
      <c r="C22" s="94"/>
      <c r="D22" s="95"/>
      <c r="E22" s="9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7"/>
    </row>
    <row r="23" spans="1:21" ht="13.5" customHeight="1">
      <c r="A23" s="37"/>
      <c r="B23" s="93"/>
      <c r="C23" s="94"/>
      <c r="D23" s="174">
        <v>1</v>
      </c>
      <c r="E23" s="175"/>
      <c r="F23" s="9" t="s">
        <v>15</v>
      </c>
      <c r="G23" s="9" t="s">
        <v>15</v>
      </c>
      <c r="H23" s="9" t="s">
        <v>15</v>
      </c>
      <c r="I23" s="9" t="s">
        <v>15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27"/>
    </row>
    <row r="24" spans="1:21" ht="13.5" customHeight="1">
      <c r="A24" s="37"/>
      <c r="B24" s="93"/>
      <c r="C24" s="94"/>
      <c r="D24" s="174">
        <v>0</v>
      </c>
      <c r="E24" s="175"/>
      <c r="F24" s="9"/>
      <c r="G24" s="9"/>
      <c r="H24" s="9"/>
      <c r="I24" s="9"/>
      <c r="J24" s="9" t="s">
        <v>15</v>
      </c>
      <c r="K24" s="9" t="s">
        <v>15</v>
      </c>
      <c r="L24" s="9"/>
      <c r="M24" s="9"/>
      <c r="N24" s="9"/>
      <c r="O24" s="9"/>
      <c r="P24" s="9"/>
      <c r="Q24" s="9"/>
      <c r="R24" s="9"/>
      <c r="S24" s="9"/>
      <c r="T24" s="27"/>
    </row>
    <row r="25" spans="1:21" ht="13.5" customHeight="1">
      <c r="A25" s="37"/>
      <c r="B25" s="93"/>
      <c r="C25" s="94"/>
      <c r="D25" s="103">
        <v>2</v>
      </c>
      <c r="E25" s="9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7"/>
    </row>
    <row r="26" spans="1:21" ht="13.5" customHeight="1">
      <c r="A26" s="37"/>
      <c r="B26" s="93"/>
      <c r="C26" s="94"/>
      <c r="D26" s="95"/>
      <c r="E26" s="9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7"/>
    </row>
    <row r="27" spans="1:21" ht="13.5" customHeight="1">
      <c r="A27" s="37"/>
      <c r="B27" s="93"/>
      <c r="C27" s="94"/>
      <c r="D27" s="95"/>
      <c r="E27" s="9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7"/>
    </row>
    <row r="28" spans="1:21" ht="13.5" customHeight="1">
      <c r="A28" s="37"/>
      <c r="B28" s="93"/>
      <c r="C28" s="94"/>
      <c r="D28" s="95"/>
      <c r="E28" s="9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27"/>
    </row>
    <row r="29" spans="1:21" ht="13.5" customHeight="1">
      <c r="A29" s="37"/>
      <c r="B29" s="104"/>
      <c r="C29" s="94"/>
      <c r="D29" s="95"/>
      <c r="E29" s="9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27"/>
    </row>
    <row r="30" spans="1:21" ht="13.5" customHeight="1" thickBot="1">
      <c r="A30" s="40"/>
      <c r="B30" s="105"/>
      <c r="C30" s="106"/>
      <c r="D30" s="107"/>
      <c r="E30" s="98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28"/>
    </row>
    <row r="31" spans="1:21" ht="13.5" customHeight="1">
      <c r="A31" s="41" t="s">
        <v>16</v>
      </c>
      <c r="B31" s="108" t="s">
        <v>17</v>
      </c>
      <c r="C31" s="109"/>
      <c r="D31" s="110"/>
      <c r="E31" s="11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2"/>
    </row>
    <row r="32" spans="1:21" ht="13.5" customHeight="1">
      <c r="A32" s="38"/>
      <c r="B32" s="112"/>
      <c r="C32" s="113"/>
      <c r="D32" s="114" t="s">
        <v>68</v>
      </c>
      <c r="E32" s="115"/>
      <c r="F32" s="9" t="s">
        <v>15</v>
      </c>
      <c r="G32" s="9"/>
      <c r="H32" s="9"/>
      <c r="I32" s="9" t="s">
        <v>15</v>
      </c>
      <c r="J32" s="9"/>
      <c r="K32" s="9" t="s">
        <v>15</v>
      </c>
      <c r="L32" s="9"/>
      <c r="M32" s="9"/>
      <c r="N32" s="9"/>
      <c r="O32" s="9"/>
      <c r="P32" s="9"/>
      <c r="Q32" s="9"/>
      <c r="R32" s="9"/>
      <c r="S32" s="9"/>
      <c r="T32" s="27"/>
    </row>
    <row r="33" spans="1:20" ht="13.5" customHeight="1">
      <c r="A33" s="38"/>
      <c r="B33" s="112"/>
      <c r="C33" s="116"/>
      <c r="D33" s="114" t="s">
        <v>71</v>
      </c>
      <c r="E33" s="117"/>
      <c r="F33" s="9"/>
      <c r="G33" s="9" t="s">
        <v>15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27"/>
    </row>
    <row r="34" spans="1:20" ht="13.5" customHeight="1">
      <c r="A34" s="38"/>
      <c r="B34" s="112"/>
      <c r="C34" s="116"/>
      <c r="D34" s="114" t="s">
        <v>69</v>
      </c>
      <c r="E34" s="117"/>
      <c r="F34" s="9"/>
      <c r="G34" s="9"/>
      <c r="H34" s="9" t="s">
        <v>15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7"/>
    </row>
    <row r="35" spans="1:20" ht="13.5" customHeight="1">
      <c r="A35" s="38"/>
      <c r="B35" s="112"/>
      <c r="C35" s="118"/>
      <c r="D35" s="119" t="s">
        <v>72</v>
      </c>
      <c r="E35" s="120"/>
      <c r="F35" s="88"/>
      <c r="G35" s="88"/>
      <c r="H35" s="88"/>
      <c r="I35" s="88"/>
      <c r="J35" s="88" t="s">
        <v>15</v>
      </c>
      <c r="K35" s="88"/>
      <c r="L35" s="88"/>
      <c r="M35" s="88"/>
      <c r="N35" s="88"/>
      <c r="O35" s="88"/>
      <c r="P35" s="88"/>
      <c r="Q35" s="88"/>
      <c r="R35" s="88"/>
      <c r="S35" s="88"/>
      <c r="T35" s="27"/>
    </row>
    <row r="36" spans="1:20" ht="13.5" customHeight="1">
      <c r="A36" s="38"/>
      <c r="B36" s="53" t="s">
        <v>18</v>
      </c>
      <c r="C36" s="12"/>
      <c r="D36" s="11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27"/>
    </row>
    <row r="37" spans="1:20" ht="13.5" customHeight="1">
      <c r="A37" s="38"/>
      <c r="B37" s="53"/>
      <c r="C37" s="12"/>
      <c r="D37" s="11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7"/>
    </row>
    <row r="38" spans="1:20" ht="13.5" customHeight="1">
      <c r="A38" s="38"/>
      <c r="B38" s="53" t="s">
        <v>19</v>
      </c>
      <c r="C38" s="12"/>
      <c r="D38" s="11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27"/>
    </row>
    <row r="39" spans="1:20" ht="13.5" customHeight="1">
      <c r="A39" s="38"/>
      <c r="B39" s="53"/>
      <c r="C39" s="12"/>
      <c r="D39" s="21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27"/>
    </row>
    <row r="40" spans="1:20" ht="13.5" customHeight="1">
      <c r="A40" s="38"/>
      <c r="B40" s="82"/>
      <c r="C40" s="83"/>
      <c r="D40" s="84"/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7"/>
    </row>
    <row r="41" spans="1:20" ht="13.5" customHeight="1" thickBot="1">
      <c r="A41" s="39"/>
      <c r="B41" s="54"/>
      <c r="C41" s="55"/>
      <c r="D41" s="56"/>
      <c r="E41" s="57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9"/>
    </row>
    <row r="42" spans="1:20" ht="13.5" customHeight="1">
      <c r="A42" s="38" t="s">
        <v>20</v>
      </c>
      <c r="B42" s="178" t="s">
        <v>21</v>
      </c>
      <c r="C42" s="179"/>
      <c r="D42" s="179"/>
      <c r="E42" s="48"/>
      <c r="F42" s="49" t="s">
        <v>22</v>
      </c>
      <c r="G42" s="49" t="s">
        <v>22</v>
      </c>
      <c r="H42" s="49" t="s">
        <v>22</v>
      </c>
      <c r="I42" s="49" t="s">
        <v>22</v>
      </c>
      <c r="J42" s="49" t="s">
        <v>22</v>
      </c>
      <c r="K42" s="49"/>
      <c r="L42" s="49"/>
      <c r="M42" s="49"/>
      <c r="N42" s="49"/>
      <c r="O42" s="49"/>
      <c r="P42" s="49"/>
      <c r="Q42" s="49"/>
      <c r="R42" s="49"/>
      <c r="S42" s="49"/>
      <c r="T42" s="50"/>
    </row>
    <row r="43" spans="1:20" ht="13.5" customHeight="1">
      <c r="A43" s="38"/>
      <c r="B43" s="180" t="s">
        <v>23</v>
      </c>
      <c r="C43" s="181"/>
      <c r="D43" s="181"/>
      <c r="E43" s="15"/>
      <c r="F43" s="16" t="s">
        <v>73</v>
      </c>
      <c r="G43" s="16" t="s">
        <v>73</v>
      </c>
      <c r="H43" s="16" t="s">
        <v>73</v>
      </c>
      <c r="I43" s="16" t="s">
        <v>73</v>
      </c>
      <c r="J43" s="16" t="s">
        <v>73</v>
      </c>
      <c r="K43" s="16"/>
      <c r="L43" s="16"/>
      <c r="M43" s="16"/>
      <c r="N43" s="16"/>
      <c r="O43" s="16"/>
      <c r="P43" s="16"/>
      <c r="Q43" s="16"/>
      <c r="R43" s="16"/>
      <c r="S43" s="16"/>
      <c r="T43" s="29"/>
    </row>
    <row r="44" spans="1:20" ht="13.5" customHeight="1">
      <c r="A44" s="38"/>
      <c r="B44" s="182" t="s">
        <v>24</v>
      </c>
      <c r="C44" s="183"/>
      <c r="D44" s="183"/>
      <c r="E44" s="1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30"/>
    </row>
    <row r="45" spans="1:20" ht="10.8" thickBot="1">
      <c r="A45" s="39"/>
      <c r="B45" s="168" t="s">
        <v>25</v>
      </c>
      <c r="C45" s="169"/>
      <c r="D45" s="169"/>
      <c r="E45" s="31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3"/>
    </row>
    <row r="46" spans="1:20">
      <c r="A46" s="19"/>
    </row>
    <row r="49" spans="1:3">
      <c r="A49" s="25" t="s">
        <v>38</v>
      </c>
      <c r="B49" s="62" t="s">
        <v>37</v>
      </c>
    </row>
    <row r="50" spans="1:3">
      <c r="B50" s="23" t="s">
        <v>36</v>
      </c>
      <c r="C50" s="24"/>
    </row>
  </sheetData>
  <mergeCells count="33">
    <mergeCell ref="A8:D8"/>
    <mergeCell ref="D18:E18"/>
    <mergeCell ref="B42:D42"/>
    <mergeCell ref="B43:D43"/>
    <mergeCell ref="B44:D44"/>
    <mergeCell ref="B45:D45"/>
    <mergeCell ref="D19:E19"/>
    <mergeCell ref="D20:E20"/>
    <mergeCell ref="D23:E23"/>
    <mergeCell ref="D24:E24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4:H35 F36:T41 I33:T35 F33:G35 F9:T32">
      <formula1>"O,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>
      <formula1>"P,F,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opLeftCell="A5" workbookViewId="0">
      <selection activeCell="H30" sqref="H30"/>
    </sheetView>
  </sheetViews>
  <sheetFormatPr defaultColWidth="9" defaultRowHeight="10.199999999999999"/>
  <cols>
    <col min="1" max="1" width="8" style="20" bestFit="1" customWidth="1"/>
    <col min="2" max="2" width="26.5546875" style="20" customWidth="1"/>
    <col min="3" max="3" width="24.88671875" style="20" bestFit="1" customWidth="1"/>
    <col min="4" max="4" width="23.5546875" style="20" customWidth="1"/>
    <col min="5" max="5" width="20.77734375" style="20" customWidth="1"/>
    <col min="6" max="6" width="11.109375" style="20" customWidth="1"/>
    <col min="7" max="7" width="10.44140625" style="20" customWidth="1"/>
    <col min="8" max="8" width="14.109375" style="20" customWidth="1"/>
    <col min="9" max="9" width="17.21875" style="20" customWidth="1"/>
    <col min="10" max="16384" width="9" style="20"/>
  </cols>
  <sheetData>
    <row r="1" spans="1:9" ht="20.399999999999999">
      <c r="A1" s="184" t="s">
        <v>51</v>
      </c>
      <c r="B1" s="184"/>
      <c r="C1" s="184"/>
      <c r="D1" s="184"/>
      <c r="E1" s="184"/>
      <c r="F1" s="184"/>
      <c r="G1" s="184"/>
      <c r="H1" s="184"/>
      <c r="I1" s="184"/>
    </row>
    <row r="2" spans="1:9" ht="13.8">
      <c r="A2" s="63"/>
      <c r="B2" s="63"/>
      <c r="C2" s="64"/>
      <c r="D2" s="65" t="str">
        <f>"Pass: "&amp;COUNTIF($F$7:$F$942,"Pass")</f>
        <v>Pass: 5</v>
      </c>
      <c r="E2" s="66" t="str">
        <f>"Untested: "&amp;COUNTIF($F$7:$F$942,"Untest")</f>
        <v>Untested: 0</v>
      </c>
      <c r="F2" s="63"/>
      <c r="G2" s="67"/>
      <c r="H2" s="68"/>
      <c r="I2" s="68"/>
    </row>
    <row r="3" spans="1:9" ht="26.4">
      <c r="A3" s="69" t="s">
        <v>26</v>
      </c>
      <c r="B3" s="70" t="s">
        <v>45</v>
      </c>
      <c r="C3" s="71"/>
      <c r="D3" s="65" t="str">
        <f>"Fail: "&amp;COUNTIF($F$7:$F$942,"Fail")</f>
        <v>Fail: 0</v>
      </c>
      <c r="E3" s="66" t="str">
        <f>"N/A: "&amp;COUNTIF($F$7:$F$942,"N/A")</f>
        <v>N/A: 0</v>
      </c>
      <c r="F3" s="63"/>
      <c r="G3" s="67"/>
      <c r="H3" s="68"/>
      <c r="I3" s="68"/>
    </row>
    <row r="4" spans="1:9" ht="13.8">
      <c r="A4" s="72" t="s">
        <v>27</v>
      </c>
      <c r="B4" s="70" t="s">
        <v>44</v>
      </c>
      <c r="C4" s="72"/>
      <c r="D4" s="73" t="str">
        <f>"Percent Complete: "&amp;ROUND((COUNTIF($F$7:$F$942,"Pass")*100)/((COUNTA($A$7:$A$942)*5)-COUNTIF($F$6:$F$952,"N/A")),2)&amp;"%"</f>
        <v>Percent Complete: 16.67%</v>
      </c>
      <c r="E4" s="74" t="str">
        <f>"Number of cases: "&amp;(COUNTA($A$6:$A$942))</f>
        <v>Number of cases: 6</v>
      </c>
      <c r="F4" s="63"/>
      <c r="G4" s="75"/>
      <c r="H4" s="68"/>
      <c r="I4" s="68"/>
    </row>
    <row r="5" spans="1:9" ht="20.399999999999999">
      <c r="A5" s="80" t="s">
        <v>28</v>
      </c>
      <c r="B5" s="80" t="s">
        <v>29</v>
      </c>
      <c r="C5" s="80" t="s">
        <v>30</v>
      </c>
      <c r="D5" s="80" t="s">
        <v>31</v>
      </c>
      <c r="E5" s="80" t="s">
        <v>32</v>
      </c>
      <c r="F5" s="80" t="s">
        <v>20</v>
      </c>
      <c r="G5" s="80" t="s">
        <v>33</v>
      </c>
      <c r="H5" s="80" t="s">
        <v>52</v>
      </c>
      <c r="I5" s="80" t="s">
        <v>34</v>
      </c>
    </row>
    <row r="6" spans="1:9">
      <c r="A6" s="76"/>
      <c r="B6" s="77"/>
      <c r="C6" s="77"/>
      <c r="D6" s="78"/>
      <c r="E6" s="78"/>
      <c r="F6" s="77"/>
      <c r="G6" s="78"/>
      <c r="H6" s="79"/>
      <c r="I6" s="78"/>
    </row>
    <row r="7" spans="1:9" ht="71.400000000000006">
      <c r="A7" s="89" t="s">
        <v>46</v>
      </c>
      <c r="B7" s="90" t="s">
        <v>78</v>
      </c>
      <c r="C7" s="90" t="s">
        <v>47</v>
      </c>
      <c r="D7" s="91" t="s">
        <v>83</v>
      </c>
      <c r="E7" s="91" t="s">
        <v>84</v>
      </c>
      <c r="F7" s="90" t="s">
        <v>80</v>
      </c>
      <c r="G7" s="91" t="s">
        <v>42</v>
      </c>
      <c r="H7" s="92" t="s">
        <v>81</v>
      </c>
      <c r="I7" s="91" t="s">
        <v>79</v>
      </c>
    </row>
    <row r="8" spans="1:9" ht="71.400000000000006">
      <c r="A8" s="89" t="s">
        <v>82</v>
      </c>
      <c r="B8" s="91" t="s">
        <v>85</v>
      </c>
      <c r="C8" s="90" t="s">
        <v>47</v>
      </c>
      <c r="D8" s="91" t="s">
        <v>89</v>
      </c>
      <c r="E8" s="91" t="s">
        <v>86</v>
      </c>
      <c r="F8" s="90" t="s">
        <v>80</v>
      </c>
      <c r="G8" s="91" t="s">
        <v>42</v>
      </c>
      <c r="H8" s="92" t="s">
        <v>81</v>
      </c>
      <c r="I8" s="91" t="s">
        <v>18</v>
      </c>
    </row>
    <row r="9" spans="1:9" ht="71.400000000000006">
      <c r="A9" s="89" t="s">
        <v>87</v>
      </c>
      <c r="B9" s="91" t="s">
        <v>88</v>
      </c>
      <c r="C9" s="90" t="s">
        <v>47</v>
      </c>
      <c r="D9" s="91" t="s">
        <v>91</v>
      </c>
      <c r="E9" s="91" t="s">
        <v>90</v>
      </c>
      <c r="F9" s="90" t="s">
        <v>80</v>
      </c>
      <c r="G9" s="91" t="s">
        <v>42</v>
      </c>
      <c r="H9" s="92" t="s">
        <v>81</v>
      </c>
      <c r="I9" s="91" t="s">
        <v>18</v>
      </c>
    </row>
    <row r="10" spans="1:9" ht="71.400000000000006">
      <c r="A10" s="89" t="s">
        <v>92</v>
      </c>
      <c r="B10" s="91" t="s">
        <v>94</v>
      </c>
      <c r="C10" s="90" t="s">
        <v>47</v>
      </c>
      <c r="D10" s="91" t="s">
        <v>95</v>
      </c>
      <c r="E10" s="91" t="s">
        <v>96</v>
      </c>
      <c r="F10" s="90" t="s">
        <v>80</v>
      </c>
      <c r="G10" s="91" t="s">
        <v>42</v>
      </c>
      <c r="H10" s="92" t="s">
        <v>81</v>
      </c>
      <c r="I10" s="91" t="s">
        <v>18</v>
      </c>
    </row>
    <row r="11" spans="1:9" ht="71.400000000000006">
      <c r="A11" s="89" t="s">
        <v>93</v>
      </c>
      <c r="B11" s="91" t="s">
        <v>97</v>
      </c>
      <c r="C11" s="90" t="s">
        <v>47</v>
      </c>
      <c r="D11" s="91" t="s">
        <v>98</v>
      </c>
      <c r="E11" s="91" t="s">
        <v>99</v>
      </c>
      <c r="F11" s="90" t="s">
        <v>80</v>
      </c>
      <c r="G11" s="91" t="s">
        <v>42</v>
      </c>
      <c r="H11" s="92" t="s">
        <v>81</v>
      </c>
      <c r="I11" s="91" t="s">
        <v>18</v>
      </c>
    </row>
    <row r="12" spans="1:9">
      <c r="A12" s="25" t="s">
        <v>38</v>
      </c>
      <c r="B12" s="62" t="s">
        <v>37</v>
      </c>
    </row>
  </sheetData>
  <mergeCells count="1">
    <mergeCell ref="A1:I1"/>
  </mergeCells>
  <dataValidations count="1">
    <dataValidation type="list" operator="equal" allowBlank="1" sqref="F6:G11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Lenovo</cp:lastModifiedBy>
  <dcterms:created xsi:type="dcterms:W3CDTF">2023-02-26T13:32:36Z</dcterms:created>
  <dcterms:modified xsi:type="dcterms:W3CDTF">2024-03-26T07:16:54Z</dcterms:modified>
</cp:coreProperties>
</file>