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05_Project_Design\42_AD2S83\Doc\Datasheet\"/>
    </mc:Choice>
  </mc:AlternateContent>
  <xr:revisionPtr revIDLastSave="0" documentId="13_ncr:1_{E748B411-618D-4F59-B7A5-5DAB0B76285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G11" i="1"/>
  <c r="D11" i="1"/>
  <c r="E11" i="1"/>
  <c r="I11" i="1"/>
  <c r="K11" i="1" s="1"/>
  <c r="L11" i="1" s="1"/>
  <c r="J10" i="1"/>
  <c r="D10" i="1"/>
  <c r="E10" i="1"/>
  <c r="G10" i="1"/>
  <c r="I10" i="1"/>
  <c r="K10" i="1" s="1"/>
  <c r="L10" i="1" s="1"/>
  <c r="E9" i="1"/>
  <c r="D9" i="1"/>
  <c r="G9" i="1"/>
  <c r="I9" i="1"/>
  <c r="J9" i="1" s="1"/>
  <c r="K9" i="1" s="1"/>
  <c r="L9" i="1" s="1"/>
  <c r="D8" i="1"/>
  <c r="E8" i="1"/>
  <c r="G8" i="1"/>
  <c r="I8" i="1"/>
  <c r="J8" i="1" s="1"/>
  <c r="K8" i="1" s="1"/>
  <c r="I7" i="1"/>
  <c r="J7" i="1" s="1"/>
  <c r="K7" i="1" s="1"/>
  <c r="L7" i="1" s="1"/>
  <c r="G7" i="1"/>
  <c r="E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4" authorId="0" shapeId="0" xr:uid="{45D83BDD-9A47-459E-A212-8760E0AA6F8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已改为10K</t>
        </r>
      </text>
    </comment>
  </commentList>
</comments>
</file>

<file path=xl/sharedStrings.xml><?xml version="1.0" encoding="utf-8"?>
<sst xmlns="http://schemas.openxmlformats.org/spreadsheetml/2006/main" count="43" uniqueCount="36">
  <si>
    <t>频率</t>
    <phoneticPr fontId="1" type="noConversion"/>
  </si>
  <si>
    <t>R1/R2</t>
    <phoneticPr fontId="1" type="noConversion"/>
  </si>
  <si>
    <t>R4</t>
    <phoneticPr fontId="1" type="noConversion"/>
  </si>
  <si>
    <t>R3</t>
    <phoneticPr fontId="1" type="noConversion"/>
  </si>
  <si>
    <t>R6</t>
    <phoneticPr fontId="1" type="noConversion"/>
  </si>
  <si>
    <t>R5</t>
    <phoneticPr fontId="1" type="noConversion"/>
  </si>
  <si>
    <t>C1/C2(nF)</t>
    <phoneticPr fontId="1" type="noConversion"/>
  </si>
  <si>
    <t>C3(nF)</t>
    <phoneticPr fontId="1" type="noConversion"/>
  </si>
  <si>
    <t>C4(nF)</t>
    <phoneticPr fontId="1" type="noConversion"/>
  </si>
  <si>
    <t>C5(nF)</t>
    <phoneticPr fontId="1" type="noConversion"/>
  </si>
  <si>
    <t>最大跟踪速率T</t>
    <phoneticPr fontId="1" type="noConversion"/>
  </si>
  <si>
    <t>PCB点位：</t>
    <phoneticPr fontId="1" type="noConversion"/>
  </si>
  <si>
    <t>R7/R8</t>
    <phoneticPr fontId="1" type="noConversion"/>
  </si>
  <si>
    <t>C5/C6</t>
    <phoneticPr fontId="1" type="noConversion"/>
  </si>
  <si>
    <t>R11</t>
    <phoneticPr fontId="1" type="noConversion"/>
  </si>
  <si>
    <t>R6</t>
    <phoneticPr fontId="1" type="noConversion"/>
  </si>
  <si>
    <t>C1</t>
    <phoneticPr fontId="1" type="noConversion"/>
  </si>
  <si>
    <t>R12</t>
    <phoneticPr fontId="1" type="noConversion"/>
  </si>
  <si>
    <t>C7</t>
    <phoneticPr fontId="1" type="noConversion"/>
  </si>
  <si>
    <t>C8</t>
    <phoneticPr fontId="1" type="noConversion"/>
  </si>
  <si>
    <t>R13</t>
    <phoneticPr fontId="1" type="noConversion"/>
  </si>
  <si>
    <t>目前值</t>
    <phoneticPr fontId="1" type="noConversion"/>
  </si>
  <si>
    <t>22nF</t>
    <phoneticPr fontId="1" type="noConversion"/>
  </si>
  <si>
    <t>100nF</t>
    <phoneticPr fontId="1" type="noConversion"/>
  </si>
  <si>
    <t>1uF</t>
    <phoneticPr fontId="1" type="noConversion"/>
  </si>
  <si>
    <t>10K</t>
    <phoneticPr fontId="1" type="noConversion"/>
  </si>
  <si>
    <t>更改值0506</t>
    <phoneticPr fontId="1" type="noConversion"/>
  </si>
  <si>
    <t>22.1K</t>
    <phoneticPr fontId="1" type="noConversion"/>
  </si>
  <si>
    <t>100K</t>
    <phoneticPr fontId="1" type="noConversion"/>
  </si>
  <si>
    <t>手册默认值</t>
    <phoneticPr fontId="1" type="noConversion"/>
  </si>
  <si>
    <t>10K</t>
    <phoneticPr fontId="1" type="noConversion"/>
  </si>
  <si>
    <t>100K</t>
    <phoneticPr fontId="1" type="noConversion"/>
  </si>
  <si>
    <t>15K</t>
    <phoneticPr fontId="1" type="noConversion"/>
  </si>
  <si>
    <t>62K</t>
    <phoneticPr fontId="1" type="noConversion"/>
  </si>
  <si>
    <t>200K</t>
    <phoneticPr fontId="1" type="noConversion"/>
  </si>
  <si>
    <t>更改值0816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</si>
</sst>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i/>
      <sz val="11"/>
      <color theme="1" tint="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266699</xdr:colOff>
      <xdr:row>6</xdr:row>
      <xdr:rowOff>136466</xdr:rowOff>
    </xdr:from>
    <xdr:to>
      <xdr:col>20</xdr:col>
      <xdr:colOff>551488</xdr:colOff>
      <xdr:row>35</xdr:row>
      <xdr:rowOff>65813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1B38D60-A7DF-4274-898E-8379B2866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499" y="498416"/>
          <a:ext cx="5771189" cy="5177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"/>
  <sheetViews>
    <sheetView tabSelected="1" workbookViewId="0">
      <selection activeCell="Z20" sqref="Z20"/>
    </sheetView>
  </sheetViews>
  <sheetFormatPr defaultRowHeight="14.25" x14ac:dyDescent="0.2"/>
  <cols>
    <col min="1" max="1" width="11.625" style="1" customWidth="1"/>
    <col min="2" max="3" width="9.375" style="1" bestFit="1" customWidth="1"/>
    <col min="4" max="4" width="13.125" style="1" bestFit="1" customWidth="1"/>
    <col min="5" max="5" width="9.625" style="1" customWidth="1"/>
    <col min="6" max="6" width="10.125" style="1" customWidth="1"/>
    <col min="7" max="7" width="12.875" style="1" bestFit="1" customWidth="1"/>
    <col min="8" max="8" width="14" style="1" customWidth="1"/>
    <col min="9" max="9" width="10.375" style="1" bestFit="1" customWidth="1"/>
    <col min="10" max="11" width="9" style="1"/>
    <col min="12" max="12" width="10.375" style="1" bestFit="1" customWidth="1"/>
    <col min="13" max="16384" width="9" style="1"/>
  </cols>
  <sheetData>
    <row r="2" spans="1:12" x14ac:dyDescent="0.2">
      <c r="B2" s="1" t="s">
        <v>0</v>
      </c>
      <c r="C2" s="1" t="s">
        <v>1</v>
      </c>
      <c r="D2" s="1" t="s">
        <v>6</v>
      </c>
      <c r="E2" s="1" t="s">
        <v>2</v>
      </c>
      <c r="F2" s="1" t="s">
        <v>3</v>
      </c>
      <c r="G2" s="1" t="s">
        <v>7</v>
      </c>
      <c r="H2" s="1" t="s">
        <v>10</v>
      </c>
      <c r="I2" s="1" t="s">
        <v>4</v>
      </c>
      <c r="J2" s="1" t="s">
        <v>8</v>
      </c>
      <c r="K2" s="1" t="s">
        <v>9</v>
      </c>
      <c r="L2" s="1" t="s">
        <v>5</v>
      </c>
    </row>
    <row r="3" spans="1:12" s="7" customFormat="1" x14ac:dyDescent="0.2"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</row>
    <row r="4" spans="1:12" s="5" customFormat="1" x14ac:dyDescent="0.2">
      <c r="A4" s="5" t="s">
        <v>21</v>
      </c>
      <c r="B4" s="6">
        <v>5000</v>
      </c>
      <c r="C4" s="6">
        <v>15000</v>
      </c>
      <c r="D4" s="6">
        <v>2.2000000000000002</v>
      </c>
      <c r="E4" s="6" t="s">
        <v>25</v>
      </c>
      <c r="F4" s="6">
        <v>100000</v>
      </c>
      <c r="G4" s="6">
        <v>100</v>
      </c>
      <c r="I4" s="6">
        <v>62000</v>
      </c>
      <c r="J4" s="6">
        <v>1.2</v>
      </c>
      <c r="K4" s="6">
        <v>6.2</v>
      </c>
      <c r="L4" s="6">
        <v>200000</v>
      </c>
    </row>
    <row r="5" spans="1:12" s="5" customFormat="1" x14ac:dyDescent="0.2">
      <c r="A5" s="5" t="s">
        <v>26</v>
      </c>
      <c r="B5" s="6">
        <v>400</v>
      </c>
      <c r="C5" s="6"/>
      <c r="D5" s="6" t="s">
        <v>22</v>
      </c>
      <c r="E5" s="6" t="s">
        <v>28</v>
      </c>
      <c r="F5" s="6"/>
      <c r="G5" s="6" t="s">
        <v>22</v>
      </c>
      <c r="I5" s="6">
        <v>100000</v>
      </c>
      <c r="J5" s="6" t="s">
        <v>23</v>
      </c>
      <c r="K5" s="6" t="s">
        <v>24</v>
      </c>
      <c r="L5" s="6" t="s">
        <v>27</v>
      </c>
    </row>
    <row r="6" spans="1:12" s="5" customFormat="1" x14ac:dyDescent="0.2">
      <c r="A6" s="5" t="s">
        <v>35</v>
      </c>
      <c r="B6" s="6">
        <v>400</v>
      </c>
      <c r="C6" s="6"/>
      <c r="D6" s="6" t="s">
        <v>22</v>
      </c>
      <c r="E6" s="6" t="s">
        <v>28</v>
      </c>
      <c r="F6" s="6"/>
      <c r="G6" s="6" t="s">
        <v>22</v>
      </c>
      <c r="I6" s="6"/>
      <c r="J6" s="6" t="s">
        <v>23</v>
      </c>
      <c r="K6" s="6" t="s">
        <v>24</v>
      </c>
      <c r="L6" s="6" t="s">
        <v>27</v>
      </c>
    </row>
    <row r="7" spans="1:12" s="3" customFormat="1" x14ac:dyDescent="0.2">
      <c r="B7" s="2">
        <v>5000</v>
      </c>
      <c r="C7" s="4">
        <v>15000</v>
      </c>
      <c r="D7" s="3">
        <f>1/(2*3.1415926*C7*B7)*1000000000</f>
        <v>2.1220659440904805</v>
      </c>
      <c r="E7" s="3">
        <f>0.0025*10000000/3</f>
        <v>8333.3333333333339</v>
      </c>
      <c r="F7" s="4">
        <v>100000</v>
      </c>
      <c r="G7" s="3">
        <f>1/F7/B7*1000000000</f>
        <v>2</v>
      </c>
      <c r="H7" s="5">
        <v>10</v>
      </c>
      <c r="I7" s="3">
        <f>68100000000/65536/H7</f>
        <v>103912.353515625</v>
      </c>
      <c r="J7" s="3">
        <f>21/I7/(B7/7.5)/(B7/7.5)*1000000000</f>
        <v>0.45471013215859041</v>
      </c>
      <c r="K7" s="3">
        <f>J7*5</f>
        <v>2.2735506607929521</v>
      </c>
      <c r="L7" s="3">
        <f>4/2/3.1415926/(B7/7.5)/(K7*0.000000001)</f>
        <v>420016.88869675895</v>
      </c>
    </row>
    <row r="8" spans="1:12" x14ac:dyDescent="0.2">
      <c r="B8" s="2">
        <v>5000</v>
      </c>
      <c r="C8" s="4">
        <v>15000</v>
      </c>
      <c r="D8" s="3">
        <f>1/(2*3.1415926*C8*B8)*1000000000</f>
        <v>2.1220659440904805</v>
      </c>
      <c r="E8" s="3">
        <f>0.0025*10000000/3</f>
        <v>8333.3333333333339</v>
      </c>
      <c r="F8" s="4">
        <v>100000</v>
      </c>
      <c r="G8" s="3">
        <f>1/F8/B8*1000000000</f>
        <v>2</v>
      </c>
      <c r="H8" s="5">
        <v>16.25</v>
      </c>
      <c r="I8" s="3">
        <f>68100000000/65536/H8</f>
        <v>63946.063701923078</v>
      </c>
      <c r="J8" s="3">
        <f>21/I8/(B8/7.5)/(B8/7.5)*1000000000</f>
        <v>0.73890396475770925</v>
      </c>
      <c r="K8" s="3">
        <f>J8*5</f>
        <v>3.6945198237885464</v>
      </c>
      <c r="L8" s="3">
        <f>4/2/3.1415926/(B8/7.5)/(K8*0.000000001)</f>
        <v>258471.93150569787</v>
      </c>
    </row>
    <row r="9" spans="1:12" x14ac:dyDescent="0.2">
      <c r="B9" s="2">
        <v>10000</v>
      </c>
      <c r="C9" s="4">
        <v>15000</v>
      </c>
      <c r="D9" s="3">
        <f>1/(2*3.1415926*C9*B9)*1000000000</f>
        <v>1.0610329720452403</v>
      </c>
      <c r="E9" s="3">
        <f>0.0025*10000000/3</f>
        <v>8333.3333333333339</v>
      </c>
      <c r="F9" s="4">
        <v>100000</v>
      </c>
      <c r="G9" s="3">
        <f>1/F9/B9*1000000000</f>
        <v>1</v>
      </c>
      <c r="H9" s="5">
        <v>16.25</v>
      </c>
      <c r="I9" s="3">
        <f>68100000000/65536/H9</f>
        <v>63946.063701923078</v>
      </c>
      <c r="J9" s="3">
        <f>21/I9/(B9/7.5)/(B9/7.5)*1000000000</f>
        <v>0.18472599118942731</v>
      </c>
      <c r="K9" s="3">
        <f>J9*5</f>
        <v>0.92362995594713659</v>
      </c>
      <c r="L9" s="3">
        <f>4/2/3.1415926/(B9/7.5)/(K9*0.000000001)</f>
        <v>516943.86301139573</v>
      </c>
    </row>
    <row r="10" spans="1:12" x14ac:dyDescent="0.2">
      <c r="B10" s="2">
        <v>400</v>
      </c>
      <c r="C10" s="4">
        <v>15000</v>
      </c>
      <c r="D10" s="3">
        <f>1/(2*3.1415926*C10*B10)*1000000000</f>
        <v>26.525824301131003</v>
      </c>
      <c r="E10" s="3">
        <f>0.0025*10000000/3</f>
        <v>8333.3333333333339</v>
      </c>
      <c r="F10" s="4">
        <v>100000</v>
      </c>
      <c r="G10" s="3">
        <f>1/F10/B10*1000000000</f>
        <v>25.000000000000004</v>
      </c>
      <c r="H10" s="5">
        <v>16.25</v>
      </c>
      <c r="I10" s="3">
        <f>68100000000/65536/H10</f>
        <v>63946.063701923078</v>
      </c>
      <c r="J10" s="3">
        <f>21/I10/(B10/7.5)/(B10/7.5)*1000000000</f>
        <v>115.45374449339205</v>
      </c>
      <c r="K10" s="3">
        <f>J10*5</f>
        <v>577.2687224669603</v>
      </c>
      <c r="L10" s="3">
        <f>4/2/3.1415926/(B10/7.5)/(K10*0.000000001)</f>
        <v>20677.754520455826</v>
      </c>
    </row>
    <row r="11" spans="1:12" x14ac:dyDescent="0.2">
      <c r="B11" s="2">
        <v>400</v>
      </c>
      <c r="C11" s="4">
        <v>15000</v>
      </c>
      <c r="D11" s="3">
        <f>1/(2*3.1415926*C11*B11)*1000000000</f>
        <v>26.525824301131003</v>
      </c>
      <c r="E11" s="3">
        <f>0.0025*10000000/3</f>
        <v>8333.3333333333339</v>
      </c>
      <c r="F11" s="4">
        <v>100000</v>
      </c>
      <c r="G11" s="3">
        <f>1/F11/B11*1000000000</f>
        <v>25.000000000000004</v>
      </c>
      <c r="H11" s="5">
        <v>10</v>
      </c>
      <c r="I11" s="3">
        <f>68100000000/65536/H11</f>
        <v>103912.353515625</v>
      </c>
      <c r="J11" s="3">
        <v>22</v>
      </c>
      <c r="K11" s="3">
        <f>J11*5</f>
        <v>110</v>
      </c>
      <c r="L11" s="3">
        <f>4/2/3.1415926/(B11/7.5)/(K11*0.000000001)</f>
        <v>108514.73577735409</v>
      </c>
    </row>
    <row r="14" spans="1:12" x14ac:dyDescent="0.2">
      <c r="A14" s="1" t="s">
        <v>29</v>
      </c>
      <c r="B14" s="5">
        <v>5000</v>
      </c>
      <c r="C14" s="5" t="s">
        <v>32</v>
      </c>
      <c r="D14" s="5">
        <v>2.2000000000000002</v>
      </c>
      <c r="E14" s="3" t="s">
        <v>30</v>
      </c>
      <c r="F14" s="5" t="s">
        <v>31</v>
      </c>
      <c r="G14" s="5">
        <v>100</v>
      </c>
      <c r="H14" s="5"/>
      <c r="I14" s="5" t="s">
        <v>33</v>
      </c>
      <c r="J14" s="5">
        <v>1.2</v>
      </c>
      <c r="K14" s="5">
        <v>6.2</v>
      </c>
      <c r="L14" s="5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Xing</cp:lastModifiedBy>
  <dcterms:created xsi:type="dcterms:W3CDTF">2015-06-05T18:19:34Z</dcterms:created>
  <dcterms:modified xsi:type="dcterms:W3CDTF">2022-08-19T14:38:16Z</dcterms:modified>
</cp:coreProperties>
</file>