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990"/>
  </bookViews>
  <sheets>
    <sheet name="VST" sheetId="1" r:id="rId1"/>
    <sheet name="Mixing Template" sheetId="3" r:id="rId2"/>
    <sheet name="Referencials" sheetId="2" r:id="rId3"/>
    <sheet name="Instruments" sheetId="4" r:id="rId4"/>
  </sheets>
  <definedNames>
    <definedName name="_xlnm._FilterDatabase" localSheetId="1" hidden="1">'Mixing Template'!$A$3:$L$80</definedName>
    <definedName name="_xlnm._FilterDatabase" localSheetId="0" hidden="1">VST!$A$4:$O$72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3" l="1"/>
  <c r="C31" i="3"/>
  <c r="M31" i="3"/>
  <c r="K31" i="3"/>
  <c r="J31" i="3"/>
  <c r="L31" i="3" l="1"/>
  <c r="H31" i="3" s="1"/>
  <c r="D66" i="3"/>
  <c r="C66" i="3"/>
  <c r="M66" i="3"/>
  <c r="K66" i="3"/>
  <c r="J66" i="3"/>
  <c r="L66" i="3" l="1"/>
  <c r="H66" i="3" s="1"/>
  <c r="M80" i="3"/>
  <c r="K58" i="3"/>
  <c r="J58" i="3"/>
  <c r="D58" i="3"/>
  <c r="C58" i="3"/>
  <c r="L58" i="3" l="1"/>
  <c r="H58" i="3" s="1"/>
  <c r="M79" i="3"/>
  <c r="K27" i="3"/>
  <c r="J27" i="3"/>
  <c r="D27" i="3"/>
  <c r="C27" i="3"/>
  <c r="L27" i="3" l="1"/>
  <c r="H27" i="3" s="1"/>
  <c r="D49" i="3"/>
  <c r="C12" i="3"/>
  <c r="D12" i="3"/>
  <c r="D18" i="3"/>
  <c r="M78" i="3"/>
  <c r="K34" i="3"/>
  <c r="J34" i="3"/>
  <c r="D34" i="3"/>
  <c r="C34" i="3"/>
  <c r="M77" i="3"/>
  <c r="K19" i="3"/>
  <c r="J19" i="3"/>
  <c r="D19" i="3"/>
  <c r="C19" i="3"/>
  <c r="L34" i="3" l="1"/>
  <c r="H34" i="3" s="1"/>
  <c r="L19" i="3"/>
  <c r="H19" i="3" s="1"/>
  <c r="M72" i="3"/>
  <c r="K74" i="3"/>
  <c r="J74" i="3"/>
  <c r="D74" i="3"/>
  <c r="C74" i="3"/>
  <c r="L74" i="3" l="1"/>
  <c r="H74" i="3" s="1"/>
  <c r="M76" i="3"/>
  <c r="K11" i="3"/>
  <c r="J11" i="3"/>
  <c r="M75" i="3"/>
  <c r="K33" i="3"/>
  <c r="J33" i="3"/>
  <c r="M74" i="3"/>
  <c r="K26" i="3"/>
  <c r="J26" i="3"/>
  <c r="M73" i="3"/>
  <c r="K21" i="3"/>
  <c r="J21" i="3"/>
  <c r="M71" i="3"/>
  <c r="K18" i="3"/>
  <c r="J18" i="3"/>
  <c r="M70" i="3"/>
  <c r="K13" i="3"/>
  <c r="J13" i="3"/>
  <c r="M69" i="3"/>
  <c r="K78" i="3"/>
  <c r="J78" i="3"/>
  <c r="M68" i="3"/>
  <c r="K77" i="3"/>
  <c r="J77" i="3"/>
  <c r="M67" i="3"/>
  <c r="K76" i="3"/>
  <c r="J76" i="3"/>
  <c r="M65" i="3"/>
  <c r="K75" i="3"/>
  <c r="J75" i="3"/>
  <c r="M64" i="3"/>
  <c r="K73" i="3"/>
  <c r="J73" i="3"/>
  <c r="M63" i="3"/>
  <c r="K72" i="3"/>
  <c r="J72" i="3"/>
  <c r="M62" i="3"/>
  <c r="K71" i="3"/>
  <c r="J71" i="3"/>
  <c r="M61" i="3"/>
  <c r="K70" i="3"/>
  <c r="J70" i="3"/>
  <c r="M60" i="3"/>
  <c r="K68" i="3"/>
  <c r="J68" i="3"/>
  <c r="M59" i="3"/>
  <c r="K69" i="3"/>
  <c r="J69" i="3"/>
  <c r="M58" i="3"/>
  <c r="K67" i="3"/>
  <c r="J67" i="3"/>
  <c r="M57" i="3"/>
  <c r="K65" i="3"/>
  <c r="J65" i="3"/>
  <c r="M56" i="3"/>
  <c r="K64" i="3"/>
  <c r="J64" i="3"/>
  <c r="M55" i="3"/>
  <c r="K63" i="3"/>
  <c r="J63" i="3"/>
  <c r="M54" i="3"/>
  <c r="K62" i="3"/>
  <c r="J62" i="3"/>
  <c r="M53" i="3"/>
  <c r="K61" i="3"/>
  <c r="J61" i="3"/>
  <c r="M52" i="3"/>
  <c r="K80" i="3"/>
  <c r="J80" i="3"/>
  <c r="M51" i="3"/>
  <c r="K60" i="3"/>
  <c r="J60" i="3"/>
  <c r="M50" i="3"/>
  <c r="K59" i="3"/>
  <c r="J59" i="3"/>
  <c r="M49" i="3"/>
  <c r="K57" i="3"/>
  <c r="J57" i="3"/>
  <c r="M48" i="3"/>
  <c r="K56" i="3"/>
  <c r="J56" i="3"/>
  <c r="M47" i="3"/>
  <c r="K55" i="3"/>
  <c r="J55" i="3"/>
  <c r="M46" i="3"/>
  <c r="K54" i="3"/>
  <c r="J54" i="3"/>
  <c r="M45" i="3"/>
  <c r="K53" i="3"/>
  <c r="J53" i="3"/>
  <c r="M44" i="3"/>
  <c r="K52" i="3"/>
  <c r="J52" i="3"/>
  <c r="M43" i="3"/>
  <c r="K51" i="3"/>
  <c r="J51" i="3"/>
  <c r="M42" i="3"/>
  <c r="K50" i="3"/>
  <c r="J50" i="3"/>
  <c r="M41" i="3"/>
  <c r="K49" i="3"/>
  <c r="J49" i="3"/>
  <c r="M40" i="3"/>
  <c r="K48" i="3"/>
  <c r="J48" i="3"/>
  <c r="M39" i="3"/>
  <c r="K47" i="3"/>
  <c r="J47" i="3"/>
  <c r="M38" i="3"/>
  <c r="K46" i="3"/>
  <c r="J46" i="3"/>
  <c r="M37" i="3"/>
  <c r="K45" i="3"/>
  <c r="J45" i="3"/>
  <c r="M36" i="3"/>
  <c r="K37" i="3"/>
  <c r="J37" i="3"/>
  <c r="M35" i="3"/>
  <c r="K36" i="3"/>
  <c r="J36" i="3"/>
  <c r="M34" i="3"/>
  <c r="K35" i="3"/>
  <c r="J35" i="3"/>
  <c r="M33" i="3"/>
  <c r="K44" i="3"/>
  <c r="J44" i="3"/>
  <c r="M32" i="3"/>
  <c r="K43" i="3"/>
  <c r="J43" i="3"/>
  <c r="M30" i="3"/>
  <c r="K42" i="3"/>
  <c r="J42" i="3"/>
  <c r="M29" i="3"/>
  <c r="K41" i="3"/>
  <c r="J41" i="3"/>
  <c r="M28" i="3"/>
  <c r="K40" i="3"/>
  <c r="J40" i="3"/>
  <c r="M27" i="3"/>
  <c r="K39" i="3"/>
  <c r="J39" i="3"/>
  <c r="M26" i="3"/>
  <c r="K38" i="3"/>
  <c r="J38" i="3"/>
  <c r="M25" i="3"/>
  <c r="K79" i="3"/>
  <c r="J79" i="3"/>
  <c r="M24" i="3"/>
  <c r="K32" i="3"/>
  <c r="J32" i="3"/>
  <c r="M23" i="3"/>
  <c r="K30" i="3"/>
  <c r="J30" i="3"/>
  <c r="M22" i="3"/>
  <c r="K29" i="3"/>
  <c r="J29" i="3"/>
  <c r="M21" i="3"/>
  <c r="K28" i="3"/>
  <c r="J28" i="3"/>
  <c r="M20" i="3"/>
  <c r="K25" i="3"/>
  <c r="J25" i="3"/>
  <c r="M19" i="3"/>
  <c r="K24" i="3"/>
  <c r="J24" i="3"/>
  <c r="M18" i="3"/>
  <c r="K23" i="3"/>
  <c r="J23" i="3"/>
  <c r="M17" i="3"/>
  <c r="K22" i="3"/>
  <c r="J22" i="3"/>
  <c r="M16" i="3"/>
  <c r="K20" i="3"/>
  <c r="J20" i="3"/>
  <c r="M15" i="3"/>
  <c r="K17" i="3"/>
  <c r="J17" i="3"/>
  <c r="M14" i="3"/>
  <c r="K16" i="3"/>
  <c r="J16" i="3"/>
  <c r="M13" i="3"/>
  <c r="K15" i="3"/>
  <c r="J15" i="3"/>
  <c r="M12" i="3"/>
  <c r="K14" i="3"/>
  <c r="J14" i="3"/>
  <c r="M11" i="3"/>
  <c r="K12" i="3"/>
  <c r="J12" i="3"/>
  <c r="M10" i="3"/>
  <c r="K10" i="3"/>
  <c r="J10" i="3"/>
  <c r="M9" i="3"/>
  <c r="K9" i="3"/>
  <c r="J9" i="3"/>
  <c r="M8" i="3"/>
  <c r="K8" i="3"/>
  <c r="J8" i="3"/>
  <c r="M7" i="3"/>
  <c r="K7" i="3"/>
  <c r="J7" i="3"/>
  <c r="M6" i="3"/>
  <c r="K6" i="3"/>
  <c r="J6" i="3"/>
  <c r="M5" i="3"/>
  <c r="K5" i="3"/>
  <c r="J5" i="3"/>
  <c r="M4" i="3"/>
  <c r="K4" i="3"/>
  <c r="J4" i="3"/>
  <c r="L6" i="3" l="1"/>
  <c r="L10" i="3"/>
  <c r="L16" i="3"/>
  <c r="L23" i="3"/>
  <c r="L29" i="3"/>
  <c r="L38" i="3"/>
  <c r="L42" i="3"/>
  <c r="L36" i="3"/>
  <c r="L47" i="3"/>
  <c r="L51" i="3"/>
  <c r="L55" i="3"/>
  <c r="L60" i="3"/>
  <c r="L63" i="3"/>
  <c r="L69" i="3"/>
  <c r="L72" i="3"/>
  <c r="L77" i="3"/>
  <c r="L21" i="3"/>
  <c r="L8" i="3"/>
  <c r="L14" i="3"/>
  <c r="L20" i="3"/>
  <c r="L25" i="3"/>
  <c r="L32" i="3"/>
  <c r="L40" i="3"/>
  <c r="L44" i="3"/>
  <c r="L45" i="3"/>
  <c r="L49" i="3"/>
  <c r="L53" i="3"/>
  <c r="L57" i="3"/>
  <c r="L61" i="3"/>
  <c r="L65" i="3"/>
  <c r="L70" i="3"/>
  <c r="L75" i="3"/>
  <c r="L13" i="3"/>
  <c r="L33" i="3"/>
  <c r="L7" i="3"/>
  <c r="L12" i="3"/>
  <c r="L17" i="3"/>
  <c r="L24" i="3"/>
  <c r="L30" i="3"/>
  <c r="L39" i="3"/>
  <c r="L43" i="3"/>
  <c r="L37" i="3"/>
  <c r="L48" i="3"/>
  <c r="L52" i="3"/>
  <c r="L56" i="3"/>
  <c r="L80" i="3"/>
  <c r="L64" i="3"/>
  <c r="L68" i="3"/>
  <c r="L73" i="3"/>
  <c r="L78" i="3"/>
  <c r="L26" i="3"/>
  <c r="L5" i="3"/>
  <c r="L9" i="3"/>
  <c r="L15" i="3"/>
  <c r="L22" i="3"/>
  <c r="L28" i="3"/>
  <c r="L79" i="3"/>
  <c r="L41" i="3"/>
  <c r="L35" i="3"/>
  <c r="L46" i="3"/>
  <c r="L50" i="3"/>
  <c r="L54" i="3"/>
  <c r="L59" i="3"/>
  <c r="L62" i="3"/>
  <c r="L67" i="3"/>
  <c r="H67" i="3" s="1"/>
  <c r="L71" i="3"/>
  <c r="L76" i="3"/>
  <c r="L18" i="3"/>
  <c r="L11" i="3"/>
  <c r="D63" i="3"/>
  <c r="C63" i="3"/>
  <c r="D64" i="3" l="1"/>
  <c r="C64" i="3"/>
  <c r="D5" i="3"/>
  <c r="C5" i="3"/>
  <c r="D33" i="3"/>
  <c r="C33" i="3"/>
  <c r="D26" i="3"/>
  <c r="C26" i="3"/>
  <c r="D21" i="3"/>
  <c r="C21" i="3"/>
  <c r="C18" i="3"/>
  <c r="D13" i="3"/>
  <c r="C13" i="3"/>
  <c r="D73" i="3" l="1"/>
  <c r="C73" i="3"/>
  <c r="D72" i="3"/>
  <c r="C72" i="3"/>
  <c r="D65" i="3"/>
  <c r="D62" i="3"/>
  <c r="D61" i="3"/>
  <c r="D80" i="3"/>
  <c r="D60" i="3"/>
  <c r="D59" i="3"/>
  <c r="D57" i="3"/>
  <c r="D56" i="3"/>
  <c r="D55" i="3"/>
  <c r="D54" i="3"/>
  <c r="D53" i="3"/>
  <c r="D52" i="3"/>
  <c r="D51" i="3"/>
  <c r="D48" i="3"/>
  <c r="D47" i="3"/>
  <c r="D46" i="3"/>
  <c r="D45" i="3"/>
  <c r="D44" i="3"/>
  <c r="D43" i="3"/>
  <c r="D42" i="3"/>
  <c r="D41" i="3"/>
  <c r="D40" i="3"/>
  <c r="D39" i="3"/>
  <c r="D38" i="3"/>
  <c r="D79" i="3"/>
  <c r="D32" i="3"/>
  <c r="D30" i="3"/>
  <c r="D29" i="3"/>
  <c r="D28" i="3"/>
  <c r="D25" i="3"/>
  <c r="D24" i="3"/>
  <c r="D23" i="3"/>
  <c r="D22" i="3"/>
  <c r="D20" i="3"/>
  <c r="D17" i="3"/>
  <c r="D16" i="3"/>
  <c r="D15" i="3"/>
  <c r="D14" i="3"/>
  <c r="D11" i="3"/>
  <c r="D10" i="3"/>
  <c r="D9" i="3"/>
  <c r="D8" i="3"/>
  <c r="D7" i="3"/>
  <c r="D6" i="3"/>
  <c r="D4" i="3"/>
  <c r="D50" i="3"/>
  <c r="D37" i="3"/>
  <c r="D36" i="3"/>
  <c r="D35" i="3"/>
  <c r="D78" i="3"/>
  <c r="D77" i="3"/>
  <c r="D76" i="3"/>
  <c r="D71" i="3"/>
  <c r="D70" i="3"/>
  <c r="D68" i="3"/>
  <c r="D69" i="3"/>
  <c r="D67" i="3"/>
  <c r="D75" i="3"/>
  <c r="C78" i="3"/>
  <c r="C77" i="3"/>
  <c r="C76" i="3"/>
  <c r="C71" i="3"/>
  <c r="C70" i="3"/>
  <c r="C68" i="3"/>
  <c r="C69" i="3"/>
  <c r="C67" i="3"/>
  <c r="C65" i="3"/>
  <c r="C62" i="3"/>
  <c r="C61" i="3"/>
  <c r="C80" i="3"/>
  <c r="C60" i="3"/>
  <c r="C59" i="3"/>
  <c r="C57" i="3"/>
  <c r="C56" i="3"/>
  <c r="C55" i="3"/>
  <c r="C54" i="3"/>
  <c r="C53" i="3"/>
  <c r="C52" i="3"/>
  <c r="C51" i="3"/>
  <c r="C48" i="3"/>
  <c r="C47" i="3"/>
  <c r="C46" i="3"/>
  <c r="C45" i="3"/>
  <c r="C44" i="3"/>
  <c r="C43" i="3"/>
  <c r="C42" i="3"/>
  <c r="C41" i="3"/>
  <c r="C40" i="3"/>
  <c r="C39" i="3"/>
  <c r="C38" i="3"/>
  <c r="C79" i="3"/>
  <c r="C32" i="3"/>
  <c r="C30" i="3"/>
  <c r="C29" i="3"/>
  <c r="C28" i="3"/>
  <c r="C25" i="3"/>
  <c r="C24" i="3"/>
  <c r="C23" i="3"/>
  <c r="C22" i="3"/>
  <c r="C20" i="3"/>
  <c r="C17" i="3"/>
  <c r="C16" i="3"/>
  <c r="C15" i="3"/>
  <c r="C14" i="3"/>
  <c r="C11" i="3"/>
  <c r="C10" i="3"/>
  <c r="C9" i="3"/>
  <c r="C8" i="3"/>
  <c r="C7" i="3"/>
  <c r="C6" i="3"/>
  <c r="C4" i="3"/>
  <c r="C50" i="3"/>
  <c r="C49" i="3"/>
  <c r="C37" i="3"/>
  <c r="C36" i="3"/>
  <c r="C35" i="3"/>
  <c r="C75" i="3"/>
  <c r="H63" i="3" l="1"/>
  <c r="H64" i="3"/>
  <c r="H26" i="3"/>
  <c r="H33" i="3"/>
  <c r="H13" i="3"/>
  <c r="H5" i="3"/>
  <c r="H21" i="3"/>
  <c r="H18" i="3"/>
  <c r="H60" i="3"/>
  <c r="H44" i="3"/>
  <c r="H73" i="3"/>
  <c r="H77" i="3"/>
  <c r="H72" i="3"/>
  <c r="H71" i="3"/>
  <c r="H68" i="3"/>
  <c r="H75" i="3"/>
  <c r="H76" i="3"/>
  <c r="H69" i="3"/>
  <c r="H48" i="3"/>
  <c r="H70" i="3"/>
  <c r="H78" i="3"/>
  <c r="H24" i="3"/>
  <c r="H43" i="3"/>
  <c r="H62" i="3"/>
  <c r="H10" i="3"/>
  <c r="H8" i="3"/>
  <c r="H32" i="3"/>
  <c r="H7" i="3"/>
  <c r="H25" i="3"/>
  <c r="H39" i="3"/>
  <c r="H38" i="3"/>
  <c r="H49" i="3"/>
  <c r="H37" i="3"/>
  <c r="H35" i="3"/>
  <c r="H46" i="3"/>
  <c r="L4" i="3"/>
  <c r="H4" i="3" s="1"/>
  <c r="H41" i="3"/>
  <c r="H14" i="3" l="1"/>
  <c r="H30" i="3"/>
  <c r="H45" i="3"/>
  <c r="H22" i="3"/>
  <c r="H52" i="3"/>
  <c r="H11" i="3"/>
  <c r="H42" i="3"/>
  <c r="H61" i="3"/>
  <c r="H20" i="3"/>
  <c r="H57" i="3"/>
  <c r="H40" i="3"/>
  <c r="H80" i="3"/>
  <c r="H54" i="3"/>
  <c r="H6" i="3"/>
  <c r="H56" i="3"/>
  <c r="H53" i="3"/>
  <c r="H51" i="3"/>
  <c r="H9" i="3"/>
  <c r="H28" i="3"/>
  <c r="H65" i="3"/>
  <c r="H55" i="3"/>
  <c r="H59" i="3"/>
  <c r="H29" i="3"/>
  <c r="H16" i="3"/>
  <c r="H50" i="3"/>
  <c r="H36" i="3"/>
  <c r="H17" i="3"/>
  <c r="H12" i="3"/>
  <c r="H47" i="3"/>
  <c r="H79" i="3"/>
</calcChain>
</file>

<file path=xl/sharedStrings.xml><?xml version="1.0" encoding="utf-8"?>
<sst xmlns="http://schemas.openxmlformats.org/spreadsheetml/2006/main" count="1292" uniqueCount="460">
  <si>
    <t>Code</t>
  </si>
  <si>
    <t>Name</t>
  </si>
  <si>
    <t>Vendor</t>
  </si>
  <si>
    <t>Version</t>
  </si>
  <si>
    <t>Adoption Status</t>
  </si>
  <si>
    <t>VST2</t>
  </si>
  <si>
    <t>VST3</t>
  </si>
  <si>
    <t>AAX</t>
  </si>
  <si>
    <t>CatalogKey</t>
  </si>
  <si>
    <t>Check Yes/No</t>
  </si>
  <si>
    <t>Yes</t>
  </si>
  <si>
    <t>No</t>
  </si>
  <si>
    <t>Amped Roots Free</t>
  </si>
  <si>
    <t>isol8</t>
  </si>
  <si>
    <t>Autopich</t>
  </si>
  <si>
    <t>Blue cat chorus</t>
  </si>
  <si>
    <t>Distorque Azurite</t>
  </si>
  <si>
    <t>Vidal Doubler</t>
  </si>
  <si>
    <t>rough rider compressor</t>
  </si>
  <si>
    <t>LISP de-esser</t>
  </si>
  <si>
    <t>De-esser Spitfish</t>
  </si>
  <si>
    <t>Leveling Tool</t>
  </si>
  <si>
    <t>LoudMax</t>
  </si>
  <si>
    <t>Frontier Compressor</t>
  </si>
  <si>
    <t>BOD</t>
  </si>
  <si>
    <t>SGA1566</t>
  </si>
  <si>
    <t>Space Reverb Lite</t>
  </si>
  <si>
    <t>Tube Saturator Vintage</t>
  </si>
  <si>
    <t>SnareBuzz</t>
  </si>
  <si>
    <t>SK 10</t>
  </si>
  <si>
    <t>IVGI Saturator</t>
  </si>
  <si>
    <t>Stereo Correlation</t>
  </si>
  <si>
    <t>Ozone Imager</t>
  </si>
  <si>
    <t>AMPLITUDE</t>
  </si>
  <si>
    <t>AMPED_ROOTS</t>
  </si>
  <si>
    <t>ROUGH_RIDER</t>
  </si>
  <si>
    <t>TDR_VOS</t>
  </si>
  <si>
    <t>LOUDNESS_METER</t>
  </si>
  <si>
    <t>ISOL8</t>
  </si>
  <si>
    <t>VUMETER</t>
  </si>
  <si>
    <t>SPAN</t>
  </si>
  <si>
    <t>DOUBLER</t>
  </si>
  <si>
    <t>SPITFISH</t>
  </si>
  <si>
    <t>LOUDMAX</t>
  </si>
  <si>
    <t>DIABLO</t>
  </si>
  <si>
    <t>SNAREBUZZ</t>
  </si>
  <si>
    <t>AUTOPITCH</t>
  </si>
  <si>
    <t>BC_CHORUS</t>
  </si>
  <si>
    <t>BC_FREE_AMP</t>
  </si>
  <si>
    <t>5</t>
  </si>
  <si>
    <t>Amplitube CS Free</t>
  </si>
  <si>
    <t>Blue Cat's Free Amp</t>
  </si>
  <si>
    <t>Loudness Meter</t>
  </si>
  <si>
    <t>Youlean</t>
  </si>
  <si>
    <t>In Use</t>
  </si>
  <si>
    <t>1.1.0</t>
  </si>
  <si>
    <t>2.4.3</t>
  </si>
  <si>
    <t>2.4.0</t>
  </si>
  <si>
    <t>TBD</t>
  </si>
  <si>
    <t>1.0.2</t>
  </si>
  <si>
    <t>1.6.3</t>
  </si>
  <si>
    <t>3.1.0</t>
  </si>
  <si>
    <t>1.0.3</t>
  </si>
  <si>
    <t>1.2.0</t>
  </si>
  <si>
    <t>2.1.4</t>
  </si>
  <si>
    <t>1.3.6</t>
  </si>
  <si>
    <t>1.3.3</t>
  </si>
  <si>
    <t>1.38</t>
  </si>
  <si>
    <t>1.1.1</t>
  </si>
  <si>
    <t>3.0.0</t>
  </si>
  <si>
    <t>2.8</t>
  </si>
  <si>
    <t>1.0.5</t>
  </si>
  <si>
    <t>2.0.0</t>
  </si>
  <si>
    <t>1.4.0</t>
  </si>
  <si>
    <t>2.0</t>
  </si>
  <si>
    <t>DISTORQUE</t>
  </si>
  <si>
    <t>TDR_KOT</t>
  </si>
  <si>
    <t>BLOCKFISSH</t>
  </si>
  <si>
    <t>AO_LALA</t>
  </si>
  <si>
    <t>AO_DBCOMP</t>
  </si>
  <si>
    <t>AO_FET</t>
  </si>
  <si>
    <t>TDR_MOL</t>
  </si>
  <si>
    <t>LISP</t>
  </si>
  <si>
    <t>VAL_ECHO</t>
  </si>
  <si>
    <t>TDR_NOVA</t>
  </si>
  <si>
    <t>LEVTOOL</t>
  </si>
  <si>
    <t>FRONTIER</t>
  </si>
  <si>
    <t>AO_PREDD</t>
  </si>
  <si>
    <t>SPACE</t>
  </si>
  <si>
    <t>OLDSCHREV</t>
  </si>
  <si>
    <t>TUBESAT</t>
  </si>
  <si>
    <t>SK</t>
  </si>
  <si>
    <t>IVGI</t>
  </si>
  <si>
    <t>FRESHAIR</t>
  </si>
  <si>
    <t>STEREO</t>
  </si>
  <si>
    <t>OZONE</t>
  </si>
  <si>
    <t>Analog Obsession</t>
  </si>
  <si>
    <t>LaLa</t>
  </si>
  <si>
    <t>dbCOMP</t>
  </si>
  <si>
    <t>FET</t>
  </si>
  <si>
    <t>Molotok</t>
  </si>
  <si>
    <t>TDR</t>
  </si>
  <si>
    <t>Kotelnikov</t>
  </si>
  <si>
    <t>Vos SlickEQ</t>
  </si>
  <si>
    <t>PREDD</t>
  </si>
  <si>
    <t>Old Skool reverber</t>
  </si>
  <si>
    <t>Diablo</t>
  </si>
  <si>
    <t>URL</t>
  </si>
  <si>
    <t>https://www.ikmultimedia.com/demodownload/?a=amplitube-5-cs</t>
  </si>
  <si>
    <t>https://ml-sound-lab.com/products/amped-roots</t>
  </si>
  <si>
    <t>https://www.pluginboutique.com/product/2-Effects/18-Amp-Simulator/4558-Blue-Cat-s-Free-Amp</t>
  </si>
  <si>
    <t>https://www.audiopluginsforfree.com/isol8/</t>
  </si>
  <si>
    <t>https://www.tbproaudio.de/products/mvmeter2</t>
  </si>
  <si>
    <t>https://www.voxengo.com/product/span/</t>
  </si>
  <si>
    <t>https://www.meldaproduction.com/MAutoPitch</t>
  </si>
  <si>
    <t>https://www.pluginboutique.com/product/2-Effects/11-Chorus/271-Blue-Cat-s-Chorus</t>
  </si>
  <si>
    <t>https://acondigital.com/products/multiply/</t>
  </si>
  <si>
    <t>https://www.izotope.com/en/products/vocal-doubler.html</t>
  </si>
  <si>
    <t>https://www.tokyodawn.net/tdr-kotelnikov/</t>
  </si>
  <si>
    <t>https://www.audiodamage.com/pages/free-downloads</t>
  </si>
  <si>
    <t>https://www.patreon.com/posts/dbcomp-56933944</t>
  </si>
  <si>
    <t>https://www.patreon.com/posts/51962024</t>
  </si>
  <si>
    <t>https://www.tokyodawn.net/tdr-molotok/</t>
  </si>
  <si>
    <t>https://bedroomproducersblog.com/2014/09/20/sleepy-time-dsp/</t>
  </si>
  <si>
    <t>http://www.digitalfishphones.com/main.php?item=2&amp;subItem=5</t>
  </si>
  <si>
    <t>https://valhalladsp.com/shop/delay/valhalla-freq-echo/</t>
  </si>
  <si>
    <t>https://www.tokyodawn.net/tdr-nova/</t>
  </si>
  <si>
    <t>https://www.tokyodawn.net/tdr-vos-slickeq/</t>
  </si>
  <si>
    <t>https://audiotools.se/downloads/leveling-tool/</t>
  </si>
  <si>
    <t>https://loudmax.blogspot.com/</t>
  </si>
  <si>
    <t>https://d16.pl/frontier/overview</t>
  </si>
  <si>
    <t>https://www.patreon.com/posts/predd-57672680</t>
  </si>
  <si>
    <t>https://www.tseaudio.com/software/tseBOD</t>
  </si>
  <si>
    <t>http://www.shatteredglassaudio.com/product/104</t>
  </si>
  <si>
    <t>https://cymatics.fm/pages/thank-space-lite-plugin?submissionGuid=08b2e2cd-4119-4492-85e5-5d4df1dc1e5b</t>
  </si>
  <si>
    <t>https://www.voxengo.com/product/oldskoolverb/</t>
  </si>
  <si>
    <t>https://www.pluginboutique.com/product/2-Effects/44-Saturation/4346-Tube-Saturator-Vintage</t>
  </si>
  <si>
    <t>https://cymatics.fm/pages/diablo-lite</t>
  </si>
  <si>
    <t>https://www.wavesfactory.com/free-audio-plugins/snarebuzz/</t>
  </si>
  <si>
    <t>https://www.wavesfactory.com/free-audio-plugins/sk10/</t>
  </si>
  <si>
    <t>https://bedroomproducersblog.com/2013/06/18/klanghelm-audio-ivgi/</t>
  </si>
  <si>
    <t>Slate Digital</t>
  </si>
  <si>
    <t>https://www.voxengo.com/product/correlometer/</t>
  </si>
  <si>
    <t>https://www.izotope.com/en/products/ozone-imager.html</t>
  </si>
  <si>
    <t>In Adoption</t>
  </si>
  <si>
    <t>Deprecated</t>
  </si>
  <si>
    <t>To Be Downloaded</t>
  </si>
  <si>
    <t>Wavesfactory</t>
  </si>
  <si>
    <t>Voxengo</t>
  </si>
  <si>
    <t>Cymatics</t>
  </si>
  <si>
    <t>Izotope</t>
  </si>
  <si>
    <t>AconDigital</t>
  </si>
  <si>
    <t>MeldaProduction</t>
  </si>
  <si>
    <t>Valhalla</t>
  </si>
  <si>
    <t>Loudmax</t>
  </si>
  <si>
    <t>ikMultimedia</t>
  </si>
  <si>
    <t>Blue Cat's</t>
  </si>
  <si>
    <t>FX Type</t>
  </si>
  <si>
    <t>Main Usage</t>
  </si>
  <si>
    <t>Secondary Usage</t>
  </si>
  <si>
    <t>Auxiliary Usage</t>
  </si>
  <si>
    <t>Chitarra</t>
  </si>
  <si>
    <t>Analyzer</t>
  </si>
  <si>
    <t>Mastering</t>
  </si>
  <si>
    <t>Autopitch</t>
  </si>
  <si>
    <t>Voce</t>
  </si>
  <si>
    <t>Chorus</t>
  </si>
  <si>
    <t>Guitair</t>
  </si>
  <si>
    <t>Voice</t>
  </si>
  <si>
    <t>Compressore</t>
  </si>
  <si>
    <t>Bass</t>
  </si>
  <si>
    <t>De-Esser</t>
  </si>
  <si>
    <t>Echo</t>
  </si>
  <si>
    <t>EQ</t>
  </si>
  <si>
    <t>Limiter</t>
  </si>
  <si>
    <t>Preamp</t>
  </si>
  <si>
    <t>Reverb</t>
  </si>
  <si>
    <t>Saturazione</t>
  </si>
  <si>
    <t>Stereo</t>
  </si>
  <si>
    <t>Correlation</t>
  </si>
  <si>
    <t>Drums</t>
  </si>
  <si>
    <t>Guitar</t>
  </si>
  <si>
    <t>FX type</t>
  </si>
  <si>
    <t>FX usage</t>
  </si>
  <si>
    <t>Adoption Notes</t>
  </si>
  <si>
    <t>CPU Utilization is too high</t>
  </si>
  <si>
    <t>S-N</t>
  </si>
  <si>
    <t>SN-VOCALDOUBLER-CB3B-NEKD-9YP4-Y37V</t>
  </si>
  <si>
    <t>Konsole</t>
  </si>
  <si>
    <t>https://www.patreon.com/posts/konsol-34420510</t>
  </si>
  <si>
    <t>https://www.tbproaudio.de/products/gsatplus</t>
  </si>
  <si>
    <t>GSatPlus</t>
  </si>
  <si>
    <t>GSATPLUS</t>
  </si>
  <si>
    <t>TBPro Audio</t>
  </si>
  <si>
    <t>RARE</t>
  </si>
  <si>
    <t>AO_RARE</t>
  </si>
  <si>
    <t>AO_KONSOL</t>
  </si>
  <si>
    <t>https://www.patreon.com/posts/34323244</t>
  </si>
  <si>
    <t>3.0</t>
  </si>
  <si>
    <t>6.1</t>
  </si>
  <si>
    <t>11.4</t>
  </si>
  <si>
    <t>Tube Amp</t>
  </si>
  <si>
    <t>2.11</t>
  </si>
  <si>
    <t>TUBEAMP</t>
  </si>
  <si>
    <t>https://www.voxengo.com/product/tubeamp/</t>
  </si>
  <si>
    <t>Room041</t>
  </si>
  <si>
    <t>https://www.patreon.com/posts/room041-55993203</t>
  </si>
  <si>
    <t>Softube</t>
  </si>
  <si>
    <t>https://www.softube.com/dirty-tape</t>
  </si>
  <si>
    <t>1.1</t>
  </si>
  <si>
    <t>BUSTERse</t>
  </si>
  <si>
    <t>https://www.patreon.com/posts/busterse-42658623</t>
  </si>
  <si>
    <t>#</t>
  </si>
  <si>
    <t>Processore</t>
  </si>
  <si>
    <t>Note</t>
  </si>
  <si>
    <t>Semplice EQ fi filtro frequenze non necessarie</t>
  </si>
  <si>
    <t>Rappresenta elemento più importante della catena</t>
  </si>
  <si>
    <t>EQ di raffinamento del suono nel suo complesso</t>
  </si>
  <si>
    <t>Tape Emulator</t>
  </si>
  <si>
    <t>Emulazione di un banco da Nastro</t>
  </si>
  <si>
    <t>Limiter per normalizzare ed alzare il volume finale</t>
  </si>
  <si>
    <t>Canale / Bus</t>
  </si>
  <si>
    <t>MixBus</t>
  </si>
  <si>
    <t>Plugin Full Name</t>
  </si>
  <si>
    <t>Stadio di arricchimento del suono</t>
  </si>
  <si>
    <t>Rough Rider; SK10 (per il kick); SnareBuzz (per Snare)</t>
  </si>
  <si>
    <t>Riverbero</t>
  </si>
  <si>
    <t>Riverbero di ambiente</t>
  </si>
  <si>
    <t>Reverb - MixBus A</t>
  </si>
  <si>
    <t>Necessario per limitare i picchi del plettro e consentire una saturazione senza armoniche distorte</t>
  </si>
  <si>
    <t>IVGI2 Saturator, Voxengo tube Amp</t>
  </si>
  <si>
    <t>Stereofonia</t>
  </si>
  <si>
    <t>Per dare più aria e stereofonia al mix parziale</t>
  </si>
  <si>
    <t>Necessario per armonizzare il risultato finale all’interno del mix</t>
  </si>
  <si>
    <t>EQ81</t>
  </si>
  <si>
    <t>Compressore Side-Chain</t>
  </si>
  <si>
    <t>Compressore per pilotare effetto del riverbero con la voce stessa</t>
  </si>
  <si>
    <t>Delay</t>
  </si>
  <si>
    <t>Compressore per pilotar effetto del delay con la voce stessa</t>
  </si>
  <si>
    <t>Delay Bus</t>
  </si>
  <si>
    <t>Reverb Room Bus</t>
  </si>
  <si>
    <t>PreAmp</t>
  </si>
  <si>
    <t>Compressore di side chain pilotato dalla batteria</t>
  </si>
  <si>
    <t>Tipo</t>
  </si>
  <si>
    <t>Bus</t>
  </si>
  <si>
    <t>Reverb - Voice</t>
  </si>
  <si>
    <t>Delay - Voice</t>
  </si>
  <si>
    <t>Channel</t>
  </si>
  <si>
    <t>necessario per fornire più boost alle frequenze di rilievo</t>
  </si>
  <si>
    <t xml:space="preserve">valorizzazione dei transienti </t>
  </si>
  <si>
    <t>Semplice EQ per ripulire le frequenze non necessarie a fare spazio nel mix</t>
  </si>
  <si>
    <t>BlockFish</t>
  </si>
  <si>
    <t>Piano</t>
  </si>
  <si>
    <t>PIano</t>
  </si>
  <si>
    <t>EQ A bande</t>
  </si>
  <si>
    <t>riempire la voce di armoniche per dare maggiore effetto</t>
  </si>
  <si>
    <t>EQ di raffinamento del suono nelle sue tre parti principali</t>
  </si>
  <si>
    <t>rimuove le consonanti sibilianti come S e P</t>
  </si>
  <si>
    <t>gestisce la dinamica della voce aumentandone il volume</t>
  </si>
  <si>
    <t>Necessario per fare headroom e limitare le frequenze sporche</t>
  </si>
  <si>
    <t>MIxBus C - Chitarra</t>
  </si>
  <si>
    <t>MixBus D - Voce</t>
  </si>
  <si>
    <t>PTEQX</t>
  </si>
  <si>
    <t>PTEq-X</t>
  </si>
  <si>
    <t>Igniteamps</t>
  </si>
  <si>
    <t>https://www.igniteamps.com/#nadir</t>
  </si>
  <si>
    <t>EQ di raffinamento del suono nel suo complesso per rimuovere frequenze sporche</t>
  </si>
  <si>
    <t>EQ finale per dare amalgama a tutto il bus</t>
  </si>
  <si>
    <t>EQ per dare corpro finale al basso</t>
  </si>
  <si>
    <t>VST Name</t>
  </si>
  <si>
    <t>VST Vendor</t>
  </si>
  <si>
    <t>VST FullName</t>
  </si>
  <si>
    <t>Plugin lifeCycle</t>
  </si>
  <si>
    <t>NovaEQ</t>
  </si>
  <si>
    <t>DAW</t>
  </si>
  <si>
    <t>Built-In</t>
  </si>
  <si>
    <t>AO_ROOM41</t>
  </si>
  <si>
    <t>Sound Labs</t>
  </si>
  <si>
    <t>Audiodamage</t>
  </si>
  <si>
    <t>TSE Audio</t>
  </si>
  <si>
    <t>D16</t>
  </si>
  <si>
    <t>TB Audio</t>
  </si>
  <si>
    <t>AudioTools</t>
  </si>
  <si>
    <t>Digital Fish Phones</t>
  </si>
  <si>
    <t>SGA</t>
  </si>
  <si>
    <t>Klanghelm</t>
  </si>
  <si>
    <t>AO_BUSTERSE</t>
  </si>
  <si>
    <t>DIRTYTAPE</t>
  </si>
  <si>
    <t>Dirty Tape</t>
  </si>
  <si>
    <t>MSED</t>
  </si>
  <si>
    <t>Msed</t>
  </si>
  <si>
    <t>https://www.voxengo.com/product/msed/</t>
  </si>
  <si>
    <t>useful fto remediate Mono-Compatibility</t>
  </si>
  <si>
    <t>3.6</t>
  </si>
  <si>
    <t>Fresh Air</t>
  </si>
  <si>
    <t>1.0.3.0</t>
  </si>
  <si>
    <t>https://cymatics.fm/collections/plugins/products/origin-vintage-plugin</t>
  </si>
  <si>
    <t>ORIGIN</t>
  </si>
  <si>
    <t>Origin</t>
  </si>
  <si>
    <t>Useful on Reverbs</t>
  </si>
  <si>
    <t>DRAGONFLY</t>
  </si>
  <si>
    <t>DragonFly</t>
  </si>
  <si>
    <t>https://www.patreon.com/dragonflyplugins</t>
  </si>
  <si>
    <t>M. Willis</t>
  </si>
  <si>
    <t>Early reflections</t>
  </si>
  <si>
    <t>1.0</t>
  </si>
  <si>
    <t>Utile per aggiungere armoniche</t>
  </si>
  <si>
    <t>Necessario per evitare i picchi prima di applicare il riverbero</t>
  </si>
  <si>
    <t>Lo-Fi saturation</t>
  </si>
  <si>
    <t>Applicare un plugin Lowfi garantisce un colore sul riverbero che lo rende più natural</t>
  </si>
  <si>
    <t>STEM MixBus</t>
  </si>
  <si>
    <t>STEM Export</t>
  </si>
  <si>
    <t>Analizzatore di Spettro</t>
  </si>
  <si>
    <t>Analizzatore di correlazione</t>
  </si>
  <si>
    <t>Analizzatore di Loudness</t>
  </si>
  <si>
    <t>Final Master</t>
  </si>
  <si>
    <t>CORRELOMETER</t>
  </si>
  <si>
    <t>Correlometer</t>
  </si>
  <si>
    <t>1.4</t>
  </si>
  <si>
    <t>Progetto</t>
  </si>
  <si>
    <t>Mixing</t>
  </si>
  <si>
    <t>Descrizione</t>
  </si>
  <si>
    <t>Ordine</t>
  </si>
  <si>
    <t>MixBus B - Strumenti</t>
  </si>
  <si>
    <t>Ordine Traccia</t>
  </si>
  <si>
    <t>Plugin per gestire e migliorare immagine stereo del mix</t>
  </si>
  <si>
    <t>EQ di Sicurezza</t>
  </si>
  <si>
    <t>vuMeter</t>
  </si>
  <si>
    <t>6.2</t>
  </si>
  <si>
    <t>MixBus A - Bass&amp;Drums</t>
  </si>
  <si>
    <t>Simulatore di Banco</t>
  </si>
  <si>
    <t>Simulazione di una channelstrip analogica</t>
  </si>
  <si>
    <t>MixBus E - Effetti</t>
  </si>
  <si>
    <t>Compressore per contenere espositià della voce se necessario</t>
  </si>
  <si>
    <t>https://www.bobperry-audio.com/shop/bob-perry-gate-2/?v=3a52f3c22ed6</t>
  </si>
  <si>
    <t>BP Gate2</t>
  </si>
  <si>
    <t>BPGATE</t>
  </si>
  <si>
    <t>Bob Perry</t>
  </si>
  <si>
    <t>Noise Gate</t>
  </si>
  <si>
    <t>Gate per rimozione rumore</t>
  </si>
  <si>
    <t>Supermassive</t>
  </si>
  <si>
    <t>1.5</t>
  </si>
  <si>
    <t>VAL_SUPERMAS</t>
  </si>
  <si>
    <t>https://valhalladsp.com/shop/reverb/valhalla-supermassive/</t>
  </si>
  <si>
    <t>CompressorType=VCA</t>
  </si>
  <si>
    <t>CompressorType=FET</t>
  </si>
  <si>
    <t>CompressorType=Optic</t>
  </si>
  <si>
    <t>CompressorType=VariMu</t>
  </si>
  <si>
    <t>CompressorType=VCA; Useful for Bass Sidechain with drum</t>
  </si>
  <si>
    <t>1.0.1</t>
  </si>
  <si>
    <t>PreSonous</t>
  </si>
  <si>
    <t>https://shop.presonus.com/VU-Meter</t>
  </si>
  <si>
    <t>Bel suono caldo, ma servono 8GB RAM; 4GB sono pochi</t>
  </si>
  <si>
    <t>Kolin</t>
  </si>
  <si>
    <t>4.0.0</t>
  </si>
  <si>
    <t>CompressorType=VARIMU</t>
  </si>
  <si>
    <t>https://www.patreon.com/posts/nos-bundle-49184069</t>
  </si>
  <si>
    <t>VUMETER_PRES</t>
  </si>
  <si>
    <t>AO_FIVER</t>
  </si>
  <si>
    <t>Fiver</t>
  </si>
  <si>
    <t>3.4.0</t>
  </si>
  <si>
    <t>Strings</t>
  </si>
  <si>
    <t>https://plugins4free.com/plugin/2843/</t>
  </si>
  <si>
    <t>Unlimited</t>
  </si>
  <si>
    <t>Sonic Anomaly</t>
  </si>
  <si>
    <t>UNLIMITED</t>
  </si>
  <si>
    <t>ClipShifter</t>
  </si>
  <si>
    <t>2.3.3</t>
  </si>
  <si>
    <t>LVC-Audio</t>
  </si>
  <si>
    <t>Clipper</t>
  </si>
  <si>
    <t>https://lvcaudio.com/plugins/clipshifter/</t>
  </si>
  <si>
    <t>CLIPSHIFT</t>
  </si>
  <si>
    <t>Clipper per normalizzare ed alzare il volume finale, preparando utilizzo del Limiter</t>
  </si>
  <si>
    <t>EQ per bilanciare il colore finale e gestire i LUFS per esportazione finale</t>
  </si>
  <si>
    <t>SSQ</t>
  </si>
  <si>
    <t>AO_SSQ</t>
  </si>
  <si>
    <t>6.0.0</t>
  </si>
  <si>
    <t>SSL</t>
  </si>
  <si>
    <t>TALREV</t>
  </si>
  <si>
    <t>TAL</t>
  </si>
  <si>
    <t>Type=Plate</t>
  </si>
  <si>
    <t>https://tal-software.com/products/tal-reverb-4</t>
  </si>
  <si>
    <t>AO_BITPRE</t>
  </si>
  <si>
    <t>BitPreAmp</t>
  </si>
  <si>
    <t>Eq di sicurezza</t>
  </si>
  <si>
    <t>EQ di base per filtrare HP e LP</t>
  </si>
  <si>
    <t>Utile per aggiungere colore alla voce e tagliare le frequenze basse</t>
  </si>
  <si>
    <t>Preamp per aggiungere saturazione al suono ed eliminare le frequenze basse non necessarie</t>
  </si>
  <si>
    <t>AO_KOLIN</t>
  </si>
  <si>
    <t>raffinamento finale sul sono compresso</t>
  </si>
  <si>
    <t>MULTIPLY</t>
  </si>
  <si>
    <t>Multiply</t>
  </si>
  <si>
    <t>1.3.1</t>
  </si>
  <si>
    <t>Acon Digital</t>
  </si>
  <si>
    <t>1850 pipe organ</t>
  </si>
  <si>
    <t>Ample Bass P Lite II</t>
  </si>
  <si>
    <t>Steven Slate Drums 5.5</t>
  </si>
  <si>
    <t>Ample Guitar ML 2</t>
  </si>
  <si>
    <t>HAUNTED GUITAR LITE</t>
  </si>
  <si>
    <t>Cute Emily Guitar</t>
  </si>
  <si>
    <t>DSK Dynamic Guitars</t>
  </si>
  <si>
    <t>pipe organ</t>
  </si>
  <si>
    <t>Organs</t>
  </si>
  <si>
    <t>strings</t>
  </si>
  <si>
    <t>Flutes</t>
  </si>
  <si>
    <t>Necessario Native Instruments Kontact Player</t>
  </si>
  <si>
    <t>https://www.wavesfactory.com/free-kontakt-libraries/1850-pipe-organ-free/</t>
  </si>
  <si>
    <t>https://plugins4free.com/plugin/2505/</t>
  </si>
  <si>
    <t>https://ssd5-free.dl.drumclassroom.net/</t>
  </si>
  <si>
    <t>https://plugins4free.com/plugin/2233/</t>
  </si>
  <si>
    <t>https://electroniksoundlab.com/haunted-guitar-lite/</t>
  </si>
  <si>
    <t>https://plugins4free.com/plugin/2315/</t>
  </si>
  <si>
    <t>https://www.dskmusic.com/dsk-dynamic-guitars/</t>
  </si>
  <si>
    <t>https://www.spitfireaudio.com/shop/a-z/bbc-symphony-orchestra-discover/</t>
  </si>
  <si>
    <t>https://www.fluffyaudio.com/shop/simple-flute/</t>
  </si>
  <si>
    <t>Milano$02</t>
  </si>
  <si>
    <t>Type</t>
  </si>
  <si>
    <t>Notes</t>
  </si>
  <si>
    <t>Waves Factory</t>
  </si>
  <si>
    <t>Electronik SoundLab</t>
  </si>
  <si>
    <t>DSK Music</t>
  </si>
  <si>
    <t>Spitfire Audio</t>
  </si>
  <si>
    <t>Bitsonic</t>
  </si>
  <si>
    <t>KeyZone</t>
  </si>
  <si>
    <t>BBC Symphony Orchestra</t>
  </si>
  <si>
    <t>Fluffy Audio</t>
  </si>
  <si>
    <t>Simple Flute</t>
  </si>
  <si>
    <t>Url</t>
  </si>
  <si>
    <t>https://www.arturia.com/products/software-instruments/augmented-strings-intro/overview</t>
  </si>
  <si>
    <t>Arturia</t>
  </si>
  <si>
    <t>Augmented Strings</t>
  </si>
  <si>
    <t>EC300</t>
  </si>
  <si>
    <t>EC-300</t>
  </si>
  <si>
    <t>MCDSP</t>
  </si>
  <si>
    <t>https://www.mcdsp.com/plugin-index/ec300-echo-collection/</t>
  </si>
  <si>
    <t>Corto o Lungo, a seconda del genere</t>
  </si>
  <si>
    <t>https://www.spitfireaudio.com/shop/a-z/originals-firewood-piano/</t>
  </si>
  <si>
    <t>https://heavyocity.com/product/foundations-piano/</t>
  </si>
  <si>
    <t>https://www.decentsamples.com/product/stella-free-edition-by-venus-theory/</t>
  </si>
  <si>
    <t>https://labs.spitfireaudio.com/micah-s-choir</t>
  </si>
  <si>
    <t>Firewood Piano</t>
  </si>
  <si>
    <t>Foundations Piano</t>
  </si>
  <si>
    <t>heavyocity</t>
  </si>
  <si>
    <t>Micha's Choir</t>
  </si>
  <si>
    <t>Choir</t>
  </si>
  <si>
    <t>7Q</t>
  </si>
  <si>
    <t>Manda Audio</t>
  </si>
  <si>
    <t>https://www.manda-audio.com/products.php</t>
  </si>
  <si>
    <t>https://blackroosteraudio.com/en/products/ro-gold</t>
  </si>
  <si>
    <t>ROGOLD</t>
  </si>
  <si>
    <t>RO-Gold</t>
  </si>
  <si>
    <t>Black Roster Audio</t>
  </si>
  <si>
    <t>INITIAL_CLIPPER</t>
  </si>
  <si>
    <t>Initial Clipper</t>
  </si>
  <si>
    <t>InitialAudio</t>
  </si>
  <si>
    <t>MAstering</t>
  </si>
  <si>
    <t>1.0.0</t>
  </si>
  <si>
    <t>AO_VARIMOON</t>
  </si>
  <si>
    <t>VariMoon</t>
  </si>
  <si>
    <t>5.0.0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</si>
</sst>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1"/>
      <color theme="1"/>
      <name val="Graphik"/>
      <family val="2"/>
    </font>
    <font>
      <sz val="11"/>
      <color theme="1"/>
      <name val="Graphik"/>
      <family val="2"/>
    </font>
    <font>
      <sz val="11"/>
      <color theme="1"/>
      <name val="Graphik"/>
      <family val="2"/>
    </font>
    <font>
      <sz val="11"/>
      <color theme="1"/>
      <name val="Graphik"/>
      <family val="2"/>
    </font>
    <font>
      <sz val="11"/>
      <color theme="1"/>
      <name val="Graphik"/>
      <family val="2"/>
    </font>
    <font>
      <sz val="11"/>
      <color theme="1"/>
      <name val="Graphik"/>
      <family val="2"/>
    </font>
    <font>
      <sz val="11"/>
      <color theme="1"/>
      <name val="Graphik"/>
      <family val="2"/>
    </font>
    <font>
      <sz val="11"/>
      <color theme="1"/>
      <name val="Graphik"/>
      <family val="2"/>
    </font>
    <font>
      <b/>
      <sz val="11"/>
      <color theme="0"/>
      <name val="Graphik"/>
      <family val="2"/>
    </font>
    <font>
      <b/>
      <sz val="11"/>
      <color theme="1"/>
      <name val="Graphik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Graphik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4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2" xfId="0" applyBorder="1"/>
    <xf numFmtId="0" fontId="11" fillId="3" borderId="0" xfId="0" applyFont="1" applyFill="1"/>
    <xf numFmtId="0" fontId="10" fillId="0" borderId="0" xfId="0" applyFont="1"/>
    <xf numFmtId="0" fontId="0" fillId="0" borderId="3" xfId="0" applyBorder="1"/>
    <xf numFmtId="0" fontId="9" fillId="2" borderId="4" xfId="0" applyFont="1" applyFill="1" applyBorder="1"/>
    <xf numFmtId="0" fontId="9" fillId="2" borderId="4" xfId="0" applyFont="1" applyFill="1" applyBorder="1" applyAlignment="1">
      <alignment wrapText="1"/>
    </xf>
    <xf numFmtId="0" fontId="8" fillId="0" borderId="4" xfId="0" applyFont="1" applyBorder="1"/>
    <xf numFmtId="0" fontId="8" fillId="0" borderId="4" xfId="0" quotePrefix="1" applyFont="1" applyBorder="1"/>
    <xf numFmtId="0" fontId="8" fillId="0" borderId="5" xfId="0" applyFont="1" applyBorder="1"/>
    <xf numFmtId="0" fontId="7" fillId="0" borderId="4" xfId="0" applyFont="1" applyBorder="1"/>
    <xf numFmtId="0" fontId="12" fillId="0" borderId="4" xfId="1" applyBorder="1"/>
    <xf numFmtId="0" fontId="7" fillId="0" borderId="4" xfId="0" quotePrefix="1" applyFont="1" applyBorder="1"/>
    <xf numFmtId="0" fontId="0" fillId="0" borderId="6" xfId="0" applyBorder="1"/>
    <xf numFmtId="0" fontId="13" fillId="2" borderId="6" xfId="0" applyFont="1" applyFill="1" applyBorder="1"/>
    <xf numFmtId="0" fontId="6" fillId="0" borderId="4" xfId="0" applyFont="1" applyBorder="1"/>
    <xf numFmtId="0" fontId="5" fillId="0" borderId="4" xfId="0" applyFont="1" applyBorder="1"/>
    <xf numFmtId="0" fontId="4" fillId="0" borderId="4" xfId="0" applyFont="1" applyBorder="1"/>
    <xf numFmtId="0" fontId="3" fillId="0" borderId="4" xfId="0" applyFont="1" applyBorder="1"/>
    <xf numFmtId="0" fontId="3" fillId="0" borderId="4" xfId="0" quotePrefix="1" applyFont="1" applyBorder="1"/>
    <xf numFmtId="0" fontId="2" fillId="0" borderId="4" xfId="0" applyFont="1" applyBorder="1"/>
    <xf numFmtId="0" fontId="13" fillId="2" borderId="3" xfId="0" applyFont="1" applyFill="1" applyBorder="1"/>
    <xf numFmtId="0" fontId="13" fillId="2" borderId="1" xfId="0" applyFont="1" applyFill="1" applyBorder="1"/>
    <xf numFmtId="0" fontId="0" fillId="4" borderId="6" xfId="0" applyFill="1" applyBorder="1"/>
    <xf numFmtId="0" fontId="13" fillId="2" borderId="3" xfId="0" applyFont="1" applyFill="1" applyBorder="1" applyAlignment="1">
      <alignment wrapText="1"/>
    </xf>
    <xf numFmtId="0" fontId="0" fillId="3" borderId="6" xfId="0" applyFill="1" applyBorder="1"/>
    <xf numFmtId="0" fontId="8" fillId="0" borderId="0" xfId="0" applyFont="1" applyBorder="1"/>
    <xf numFmtId="0" fontId="2" fillId="0" borderId="4" xfId="0" quotePrefix="1" applyFont="1" applyBorder="1"/>
    <xf numFmtId="0" fontId="2" fillId="0" borderId="6" xfId="0" applyFont="1" applyBorder="1"/>
    <xf numFmtId="0" fontId="0" fillId="0" borderId="4" xfId="0" applyBorder="1"/>
    <xf numFmtId="0" fontId="0" fillId="0" borderId="6" xfId="0" applyFill="1" applyBorder="1"/>
    <xf numFmtId="0" fontId="0" fillId="5" borderId="6" xfId="0" applyFill="1" applyBorder="1"/>
    <xf numFmtId="0" fontId="1" fillId="0" borderId="4" xfId="0" applyFont="1" applyBorder="1"/>
    <xf numFmtId="0" fontId="1" fillId="0" borderId="4" xfId="0" quotePrefix="1" applyFont="1" applyBorder="1"/>
    <xf numFmtId="0" fontId="1" fillId="0" borderId="4" xfId="0" applyFont="1" applyBorder="1" applyAlignment="1">
      <alignment wrapText="1"/>
    </xf>
    <xf numFmtId="0" fontId="5" fillId="0" borderId="6" xfId="0" applyFont="1" applyBorder="1"/>
    <xf numFmtId="0" fontId="0" fillId="0" borderId="0" xfId="0" applyBorder="1"/>
    <xf numFmtId="0" fontId="9" fillId="2" borderId="7" xfId="0" applyFont="1" applyFill="1" applyBorder="1"/>
    <xf numFmtId="0" fontId="0" fillId="0" borderId="7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2" fillId="0" borderId="7" xfId="1" applyBorder="1" applyAlignment="1">
      <alignment horizontal="center" vertical="center" wrapText="1"/>
    </xf>
    <xf numFmtId="0" fontId="15" fillId="0" borderId="4" xfId="0" applyFont="1" applyBorder="1"/>
  </cellXfs>
  <cellStyles count="2">
    <cellStyle name="Collegamento ipertestuale" xfId="1" builtinId="8"/>
    <cellStyle name="Normale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gniteamps.com/" TargetMode="External"/><Relationship Id="rId13" Type="http://schemas.openxmlformats.org/officeDocument/2006/relationships/hyperlink" Target="https://www.voxengo.com/product/correlometer/" TargetMode="External"/><Relationship Id="rId18" Type="http://schemas.openxmlformats.org/officeDocument/2006/relationships/hyperlink" Target="https://lvcaudio.com/plugins/clipshifter/" TargetMode="External"/><Relationship Id="rId3" Type="http://schemas.openxmlformats.org/officeDocument/2006/relationships/hyperlink" Target="https://www.patreon.com/posts/34323244" TargetMode="External"/><Relationship Id="rId21" Type="http://schemas.openxmlformats.org/officeDocument/2006/relationships/hyperlink" Target="https://www.mcdsp.com/plugin-index/ec300-echo-collection/" TargetMode="External"/><Relationship Id="rId7" Type="http://schemas.openxmlformats.org/officeDocument/2006/relationships/hyperlink" Target="https://www.patreon.com/posts/busterse-42658623" TargetMode="External"/><Relationship Id="rId12" Type="http://schemas.openxmlformats.org/officeDocument/2006/relationships/hyperlink" Target="https://www.patreon.com/dragonflyplugins" TargetMode="External"/><Relationship Id="rId17" Type="http://schemas.openxmlformats.org/officeDocument/2006/relationships/hyperlink" Target="https://plugins4free.com/plugin/2843/" TargetMode="External"/><Relationship Id="rId2" Type="http://schemas.openxmlformats.org/officeDocument/2006/relationships/hyperlink" Target="https://www.tbproaudio.de/products/gsatplus" TargetMode="External"/><Relationship Id="rId16" Type="http://schemas.openxmlformats.org/officeDocument/2006/relationships/hyperlink" Target="https://valhalladsp.com/shop/reverb/valhalla-supermassive/" TargetMode="External"/><Relationship Id="rId20" Type="http://schemas.openxmlformats.org/officeDocument/2006/relationships/hyperlink" Target="https://acondigital.com/products/multiply/" TargetMode="External"/><Relationship Id="rId1" Type="http://schemas.openxmlformats.org/officeDocument/2006/relationships/hyperlink" Target="https://www.patreon.com/posts/konsol-34420510" TargetMode="External"/><Relationship Id="rId6" Type="http://schemas.openxmlformats.org/officeDocument/2006/relationships/hyperlink" Target="https://www.softube.com/dirty-tape" TargetMode="External"/><Relationship Id="rId11" Type="http://schemas.openxmlformats.org/officeDocument/2006/relationships/hyperlink" Target="https://cymatics.fm/collections/plugins/products/origin-vintage-plugin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patreon.com/posts/room041-55993203" TargetMode="External"/><Relationship Id="rId15" Type="http://schemas.openxmlformats.org/officeDocument/2006/relationships/hyperlink" Target="https://www.bobperry-audio.com/shop/bob-perry-gate-2/?v=3a52f3c22ed6" TargetMode="External"/><Relationship Id="rId23" Type="http://schemas.openxmlformats.org/officeDocument/2006/relationships/hyperlink" Target="https://blackroosteraudio.com/en/products/ro-gold" TargetMode="External"/><Relationship Id="rId10" Type="http://schemas.openxmlformats.org/officeDocument/2006/relationships/hyperlink" Target="https://www.voxengo.com/product/msed/" TargetMode="External"/><Relationship Id="rId19" Type="http://schemas.openxmlformats.org/officeDocument/2006/relationships/hyperlink" Target="https://tal-software.com/products/tal-reverb-4" TargetMode="External"/><Relationship Id="rId4" Type="http://schemas.openxmlformats.org/officeDocument/2006/relationships/hyperlink" Target="https://www.voxengo.com/product/tubeamp/" TargetMode="External"/><Relationship Id="rId9" Type="http://schemas.openxmlformats.org/officeDocument/2006/relationships/hyperlink" Target="https://bedroomproducersblog.com/2013/06/18/klanghelm-audio-ivgi/" TargetMode="External"/><Relationship Id="rId14" Type="http://schemas.openxmlformats.org/officeDocument/2006/relationships/hyperlink" Target="https://bedroomproducersblog.com/2014/09/20/sleepy-time-dsp/" TargetMode="External"/><Relationship Id="rId22" Type="http://schemas.openxmlformats.org/officeDocument/2006/relationships/hyperlink" Target="https://www.manda-audio.com/products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itfireaudio.com/shop/a-z/bbc-symphony-orchestra-discover/" TargetMode="External"/><Relationship Id="rId13" Type="http://schemas.openxmlformats.org/officeDocument/2006/relationships/hyperlink" Target="https://heavyocity.com/product/foundations-piano/" TargetMode="External"/><Relationship Id="rId3" Type="http://schemas.openxmlformats.org/officeDocument/2006/relationships/hyperlink" Target="https://ssd5-free.dl.drumclassroom.net/" TargetMode="External"/><Relationship Id="rId7" Type="http://schemas.openxmlformats.org/officeDocument/2006/relationships/hyperlink" Target="https://www.dskmusic.com/dsk-dynamic-guitars/" TargetMode="External"/><Relationship Id="rId12" Type="http://schemas.openxmlformats.org/officeDocument/2006/relationships/hyperlink" Target="https://www.spitfireaudio.com/shop/a-z/originals-firewood-piano/" TargetMode="External"/><Relationship Id="rId2" Type="http://schemas.openxmlformats.org/officeDocument/2006/relationships/hyperlink" Target="https://plugins4free.com/plugin/2505/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https://www.wavesfactory.com/free-kontakt-libraries/1850-pipe-organ-free/" TargetMode="External"/><Relationship Id="rId6" Type="http://schemas.openxmlformats.org/officeDocument/2006/relationships/hyperlink" Target="https://plugins4free.com/plugin/2315/" TargetMode="External"/><Relationship Id="rId11" Type="http://schemas.openxmlformats.org/officeDocument/2006/relationships/hyperlink" Target="https://www.arturia.com/products/software-instruments/augmented-strings-intro/overview" TargetMode="External"/><Relationship Id="rId5" Type="http://schemas.openxmlformats.org/officeDocument/2006/relationships/hyperlink" Target="https://electroniksoundlab.com/haunted-guitar-lite/" TargetMode="External"/><Relationship Id="rId15" Type="http://schemas.openxmlformats.org/officeDocument/2006/relationships/hyperlink" Target="https://labs.spitfireaudio.com/micah-s-choir" TargetMode="External"/><Relationship Id="rId10" Type="http://schemas.openxmlformats.org/officeDocument/2006/relationships/hyperlink" Target="https://www.fluffyaudio.com/shop/simple-flute/" TargetMode="External"/><Relationship Id="rId4" Type="http://schemas.openxmlformats.org/officeDocument/2006/relationships/hyperlink" Target="https://plugins4free.com/plugin/2233/" TargetMode="External"/><Relationship Id="rId9" Type="http://schemas.openxmlformats.org/officeDocument/2006/relationships/hyperlink" Target="https://www.spitfireaudio.com/shop/a-z/bbc-symphony-orchestra-discover/" TargetMode="External"/><Relationship Id="rId14" Type="http://schemas.openxmlformats.org/officeDocument/2006/relationships/hyperlink" Target="https://www.decentsamples.com/product/stella-free-edition-by-venus-theo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O155"/>
  <sheetViews>
    <sheetView tabSelected="1" zoomScale="90" zoomScaleNormal="90" workbookViewId="0">
      <pane xSplit="2" ySplit="4" topLeftCell="C8" activePane="bottomRight" state="frozen"/>
      <selection pane="topRight" activeCell="D1" sqref="D1"/>
      <selection pane="bottomLeft" activeCell="A5" sqref="A5"/>
      <selection pane="bottomRight" activeCell="C74" sqref="C74"/>
    </sheetView>
  </sheetViews>
  <sheetFormatPr defaultRowHeight="14.25"/>
  <cols>
    <col min="1" max="1" width="21.28515625" style="1" bestFit="1" customWidth="1"/>
    <col min="2" max="2" width="33.7109375" style="1" bestFit="1" customWidth="1"/>
    <col min="3" max="3" width="9.5703125" style="1" bestFit="1" customWidth="1"/>
    <col min="4" max="4" width="19.85546875" style="1" bestFit="1" customWidth="1"/>
    <col min="5" max="5" width="17.28515625" style="1" customWidth="1"/>
    <col min="6" max="6" width="41.42578125" style="1" customWidth="1"/>
    <col min="7" max="7" width="15.42578125" style="1" bestFit="1" customWidth="1"/>
    <col min="8" max="8" width="21.7109375" style="1" bestFit="1" customWidth="1"/>
    <col min="9" max="9" width="14.28515625" style="1" customWidth="1"/>
    <col min="10" max="10" width="13.28515625" style="1" customWidth="1"/>
    <col min="11" max="11" width="118.140625" style="1" bestFit="1" customWidth="1"/>
    <col min="12" max="12" width="10.42578125" style="1" customWidth="1"/>
    <col min="13" max="14" width="9.140625" style="1"/>
    <col min="15" max="15" width="47.28515625" style="1" bestFit="1" customWidth="1"/>
    <col min="16" max="16384" width="9.140625" style="1"/>
  </cols>
  <sheetData>
    <row r="4" spans="1:15" s="5" customFormat="1" ht="30">
      <c r="A4" s="7" t="s">
        <v>0</v>
      </c>
      <c r="B4" s="7" t="s">
        <v>1</v>
      </c>
      <c r="C4" s="7" t="s">
        <v>3</v>
      </c>
      <c r="D4" s="7" t="s">
        <v>2</v>
      </c>
      <c r="E4" s="7" t="s">
        <v>4</v>
      </c>
      <c r="F4" s="7" t="s">
        <v>184</v>
      </c>
      <c r="G4" s="7" t="s">
        <v>157</v>
      </c>
      <c r="H4" s="7" t="s">
        <v>158</v>
      </c>
      <c r="I4" s="8" t="s">
        <v>159</v>
      </c>
      <c r="J4" s="8" t="s">
        <v>160</v>
      </c>
      <c r="K4" s="7" t="s">
        <v>107</v>
      </c>
      <c r="L4" s="7" t="s">
        <v>5</v>
      </c>
      <c r="M4" s="7" t="s">
        <v>6</v>
      </c>
      <c r="N4" s="7" t="s">
        <v>7</v>
      </c>
      <c r="O4" s="7" t="s">
        <v>186</v>
      </c>
    </row>
    <row r="5" spans="1:15" hidden="1">
      <c r="A5" s="9" t="s">
        <v>34</v>
      </c>
      <c r="B5" s="9" t="s">
        <v>12</v>
      </c>
      <c r="C5" s="9" t="s">
        <v>55</v>
      </c>
      <c r="D5" s="22" t="s">
        <v>277</v>
      </c>
      <c r="E5" s="9" t="s">
        <v>54</v>
      </c>
      <c r="F5" s="9"/>
      <c r="G5" s="9" t="s">
        <v>175</v>
      </c>
      <c r="H5" s="9" t="s">
        <v>161</v>
      </c>
      <c r="I5" s="9"/>
      <c r="J5" s="9"/>
      <c r="K5" s="9" t="s">
        <v>109</v>
      </c>
      <c r="L5" s="9" t="s">
        <v>11</v>
      </c>
      <c r="M5" s="9" t="s">
        <v>10</v>
      </c>
      <c r="N5" s="9" t="s">
        <v>11</v>
      </c>
      <c r="O5" s="9"/>
    </row>
    <row r="6" spans="1:15" ht="14.25" hidden="1" customHeight="1">
      <c r="A6" s="9" t="s">
        <v>33</v>
      </c>
      <c r="B6" s="9" t="s">
        <v>50</v>
      </c>
      <c r="C6" s="10" t="s">
        <v>49</v>
      </c>
      <c r="D6" s="9" t="s">
        <v>155</v>
      </c>
      <c r="E6" s="9" t="s">
        <v>54</v>
      </c>
      <c r="F6" s="9"/>
      <c r="G6" s="9" t="s">
        <v>175</v>
      </c>
      <c r="H6" s="9" t="s">
        <v>161</v>
      </c>
      <c r="I6" s="9"/>
      <c r="J6" s="9"/>
      <c r="K6" s="9" t="s">
        <v>108</v>
      </c>
      <c r="L6" s="9" t="s">
        <v>11</v>
      </c>
      <c r="M6" s="9" t="s">
        <v>10</v>
      </c>
      <c r="N6" s="9" t="s">
        <v>11</v>
      </c>
      <c r="O6" s="9"/>
    </row>
    <row r="7" spans="1:15" ht="14.25" hidden="1" customHeight="1">
      <c r="A7" s="34" t="s">
        <v>382</v>
      </c>
      <c r="B7" s="34" t="s">
        <v>383</v>
      </c>
      <c r="C7" s="35" t="s">
        <v>55</v>
      </c>
      <c r="D7" s="34" t="s">
        <v>96</v>
      </c>
      <c r="E7" s="34" t="s">
        <v>54</v>
      </c>
      <c r="F7" s="9"/>
      <c r="G7" s="34" t="s">
        <v>175</v>
      </c>
      <c r="H7" s="9"/>
      <c r="I7" s="9"/>
      <c r="J7" s="9"/>
      <c r="K7" s="9"/>
      <c r="L7" s="12" t="s">
        <v>11</v>
      </c>
      <c r="M7" s="12" t="s">
        <v>10</v>
      </c>
      <c r="N7" s="12" t="s">
        <v>11</v>
      </c>
      <c r="O7" s="9"/>
    </row>
    <row r="8" spans="1:15" ht="15" customHeight="1">
      <c r="A8" s="22" t="s">
        <v>286</v>
      </c>
      <c r="B8" s="12" t="s">
        <v>210</v>
      </c>
      <c r="C8" s="29" t="s">
        <v>328</v>
      </c>
      <c r="D8" s="12" t="s">
        <v>96</v>
      </c>
      <c r="E8" s="9" t="s">
        <v>54</v>
      </c>
      <c r="F8" s="34" t="s">
        <v>344</v>
      </c>
      <c r="G8" s="12" t="s">
        <v>169</v>
      </c>
      <c r="H8" s="12" t="s">
        <v>163</v>
      </c>
      <c r="I8" s="9"/>
      <c r="J8" s="9"/>
      <c r="K8" s="13" t="s">
        <v>211</v>
      </c>
      <c r="L8" s="9" t="s">
        <v>11</v>
      </c>
      <c r="M8" s="9" t="s">
        <v>10</v>
      </c>
      <c r="N8" s="9" t="s">
        <v>11</v>
      </c>
      <c r="O8" s="9"/>
    </row>
    <row r="9" spans="1:15" ht="14.25" customHeight="1">
      <c r="A9" s="9" t="s">
        <v>79</v>
      </c>
      <c r="B9" s="9" t="s">
        <v>98</v>
      </c>
      <c r="C9" s="9" t="s">
        <v>58</v>
      </c>
      <c r="D9" s="9" t="s">
        <v>96</v>
      </c>
      <c r="E9" s="9" t="s">
        <v>54</v>
      </c>
      <c r="F9" s="34" t="s">
        <v>348</v>
      </c>
      <c r="G9" s="9" t="s">
        <v>169</v>
      </c>
      <c r="H9" s="34" t="s">
        <v>170</v>
      </c>
      <c r="I9" s="9"/>
      <c r="J9" s="9"/>
      <c r="K9" s="9" t="s">
        <v>120</v>
      </c>
      <c r="L9" s="9" t="s">
        <v>11</v>
      </c>
      <c r="M9" s="9" t="s">
        <v>10</v>
      </c>
      <c r="N9" s="9" t="s">
        <v>11</v>
      </c>
      <c r="O9" s="9"/>
    </row>
    <row r="10" spans="1:15" ht="15" customHeight="1">
      <c r="A10" s="9" t="s">
        <v>80</v>
      </c>
      <c r="B10" s="9" t="s">
        <v>99</v>
      </c>
      <c r="C10" s="9" t="s">
        <v>58</v>
      </c>
      <c r="D10" s="9" t="s">
        <v>96</v>
      </c>
      <c r="E10" s="9" t="s">
        <v>54</v>
      </c>
      <c r="F10" s="34" t="s">
        <v>345</v>
      </c>
      <c r="G10" s="9" t="s">
        <v>169</v>
      </c>
      <c r="H10" s="9" t="s">
        <v>180</v>
      </c>
      <c r="I10" s="34" t="s">
        <v>165</v>
      </c>
      <c r="J10" s="9" t="s">
        <v>181</v>
      </c>
      <c r="K10" s="9" t="s">
        <v>121</v>
      </c>
      <c r="L10" s="9" t="s">
        <v>11</v>
      </c>
      <c r="M10" s="9" t="s">
        <v>10</v>
      </c>
      <c r="N10" s="9" t="s">
        <v>11</v>
      </c>
      <c r="O10" s="9"/>
    </row>
    <row r="11" spans="1:15" ht="14.25" hidden="1" customHeight="1">
      <c r="A11" s="34" t="s">
        <v>358</v>
      </c>
      <c r="B11" s="34" t="s">
        <v>359</v>
      </c>
      <c r="C11" s="35" t="s">
        <v>360</v>
      </c>
      <c r="D11" s="34" t="s">
        <v>96</v>
      </c>
      <c r="E11" s="34" t="s">
        <v>54</v>
      </c>
      <c r="F11" s="9"/>
      <c r="G11" s="34" t="s">
        <v>173</v>
      </c>
      <c r="H11" s="9"/>
      <c r="I11" s="9"/>
      <c r="J11" s="9"/>
      <c r="K11" s="9"/>
      <c r="L11" s="9"/>
      <c r="M11" s="9"/>
      <c r="N11" s="9"/>
      <c r="O11" s="9"/>
    </row>
    <row r="12" spans="1:15" ht="14.25" hidden="1" customHeight="1">
      <c r="A12" s="12" t="s">
        <v>196</v>
      </c>
      <c r="B12" s="12" t="s">
        <v>188</v>
      </c>
      <c r="C12" s="14" t="s">
        <v>198</v>
      </c>
      <c r="D12" s="12" t="s">
        <v>96</v>
      </c>
      <c r="E12" s="12" t="s">
        <v>54</v>
      </c>
      <c r="F12" s="9"/>
      <c r="G12" s="9" t="s">
        <v>177</v>
      </c>
      <c r="H12" s="9"/>
      <c r="I12" s="9"/>
      <c r="J12" s="9"/>
      <c r="K12" s="13" t="s">
        <v>189</v>
      </c>
      <c r="L12" s="9" t="s">
        <v>11</v>
      </c>
      <c r="M12" s="9" t="s">
        <v>10</v>
      </c>
      <c r="N12" s="9" t="s">
        <v>11</v>
      </c>
      <c r="O12" s="9"/>
    </row>
    <row r="13" spans="1:15" ht="14.25" customHeight="1">
      <c r="A13" s="9" t="s">
        <v>78</v>
      </c>
      <c r="B13" s="9" t="s">
        <v>97</v>
      </c>
      <c r="C13" s="9" t="s">
        <v>58</v>
      </c>
      <c r="D13" s="9" t="s">
        <v>96</v>
      </c>
      <c r="E13" s="9" t="s">
        <v>54</v>
      </c>
      <c r="F13" s="34" t="s">
        <v>346</v>
      </c>
      <c r="G13" s="9" t="s">
        <v>169</v>
      </c>
      <c r="H13" s="9" t="s">
        <v>161</v>
      </c>
      <c r="I13" s="34" t="s">
        <v>165</v>
      </c>
      <c r="J13" s="9"/>
      <c r="K13" s="9"/>
      <c r="L13" s="9" t="s">
        <v>11</v>
      </c>
      <c r="M13" s="9" t="s">
        <v>10</v>
      </c>
      <c r="N13" s="9" t="s">
        <v>11</v>
      </c>
      <c r="O13" s="9"/>
    </row>
    <row r="14" spans="1:15" ht="15" hidden="1" customHeight="1">
      <c r="A14" s="9" t="s">
        <v>87</v>
      </c>
      <c r="B14" s="18" t="s">
        <v>104</v>
      </c>
      <c r="C14" s="9" t="s">
        <v>58</v>
      </c>
      <c r="D14" s="9" t="s">
        <v>96</v>
      </c>
      <c r="E14" s="9" t="s">
        <v>54</v>
      </c>
      <c r="F14" s="9"/>
      <c r="G14" s="9" t="s">
        <v>175</v>
      </c>
      <c r="H14" s="9" t="s">
        <v>165</v>
      </c>
      <c r="I14" s="9"/>
      <c r="J14" s="9"/>
      <c r="K14" s="9" t="s">
        <v>131</v>
      </c>
      <c r="L14" s="9" t="s">
        <v>11</v>
      </c>
      <c r="M14" s="9" t="s">
        <v>10</v>
      </c>
      <c r="N14" s="9" t="s">
        <v>11</v>
      </c>
      <c r="O14" s="9"/>
    </row>
    <row r="15" spans="1:15" ht="14.25" hidden="1" customHeight="1">
      <c r="A15" s="12" t="s">
        <v>195</v>
      </c>
      <c r="B15" s="19" t="s">
        <v>194</v>
      </c>
      <c r="C15" s="14" t="s">
        <v>199</v>
      </c>
      <c r="D15" s="12" t="s">
        <v>96</v>
      </c>
      <c r="E15" s="12" t="s">
        <v>54</v>
      </c>
      <c r="F15" s="9"/>
      <c r="G15" s="18" t="s">
        <v>173</v>
      </c>
      <c r="H15" s="12" t="s">
        <v>180</v>
      </c>
      <c r="I15" s="12" t="s">
        <v>163</v>
      </c>
      <c r="J15" s="9"/>
      <c r="K15" s="13" t="s">
        <v>197</v>
      </c>
      <c r="L15" s="9" t="s">
        <v>11</v>
      </c>
      <c r="M15" s="9" t="s">
        <v>10</v>
      </c>
      <c r="N15" s="9" t="s">
        <v>11</v>
      </c>
      <c r="O15" s="28"/>
    </row>
    <row r="16" spans="1:15" ht="14.25" hidden="1" customHeight="1">
      <c r="A16" s="22" t="s">
        <v>276</v>
      </c>
      <c r="B16" s="12" t="s">
        <v>205</v>
      </c>
      <c r="C16" s="14" t="s">
        <v>209</v>
      </c>
      <c r="D16" s="12" t="s">
        <v>96</v>
      </c>
      <c r="E16" s="12" t="s">
        <v>54</v>
      </c>
      <c r="F16" s="9"/>
      <c r="G16" s="12" t="s">
        <v>176</v>
      </c>
      <c r="H16" s="9" t="s">
        <v>165</v>
      </c>
      <c r="I16" s="9"/>
      <c r="J16" s="9"/>
      <c r="K16" s="13" t="s">
        <v>206</v>
      </c>
      <c r="L16" s="9" t="s">
        <v>11</v>
      </c>
      <c r="M16" s="9" t="s">
        <v>10</v>
      </c>
      <c r="N16" s="9" t="s">
        <v>11</v>
      </c>
      <c r="O16" s="9"/>
    </row>
    <row r="17" spans="1:15" hidden="1">
      <c r="A17" s="34" t="s">
        <v>375</v>
      </c>
      <c r="B17" s="34" t="s">
        <v>374</v>
      </c>
      <c r="C17" s="35" t="s">
        <v>376</v>
      </c>
      <c r="D17" s="34" t="s">
        <v>96</v>
      </c>
      <c r="E17" s="9" t="s">
        <v>54</v>
      </c>
      <c r="F17" s="9"/>
      <c r="G17" s="34" t="s">
        <v>377</v>
      </c>
      <c r="H17" s="34" t="s">
        <v>163</v>
      </c>
      <c r="I17" s="9"/>
      <c r="J17" s="9"/>
      <c r="K17" s="9"/>
      <c r="L17" s="12" t="s">
        <v>11</v>
      </c>
      <c r="M17" s="12" t="s">
        <v>10</v>
      </c>
      <c r="N17" s="12" t="s">
        <v>11</v>
      </c>
      <c r="O17" s="9"/>
    </row>
    <row r="18" spans="1:15" ht="14.25" customHeight="1">
      <c r="A18" s="34" t="s">
        <v>388</v>
      </c>
      <c r="B18" s="34" t="s">
        <v>353</v>
      </c>
      <c r="C18" s="35" t="s">
        <v>354</v>
      </c>
      <c r="D18" s="34" t="s">
        <v>96</v>
      </c>
      <c r="E18" s="34" t="s">
        <v>54</v>
      </c>
      <c r="F18" s="34" t="s">
        <v>355</v>
      </c>
      <c r="G18" s="34" t="s">
        <v>169</v>
      </c>
      <c r="H18" s="9"/>
      <c r="I18" s="9"/>
      <c r="J18" s="9"/>
      <c r="K18" s="9" t="s">
        <v>356</v>
      </c>
      <c r="L18" s="9" t="s">
        <v>11</v>
      </c>
      <c r="M18" s="9" t="s">
        <v>10</v>
      </c>
      <c r="N18" s="9" t="s">
        <v>11</v>
      </c>
      <c r="O18" s="9"/>
    </row>
    <row r="19" spans="1:15" hidden="1">
      <c r="A19" s="9" t="s">
        <v>46</v>
      </c>
      <c r="B19" s="9" t="s">
        <v>14</v>
      </c>
      <c r="C19" s="9" t="s">
        <v>58</v>
      </c>
      <c r="D19" s="9" t="s">
        <v>152</v>
      </c>
      <c r="E19" s="9" t="s">
        <v>54</v>
      </c>
      <c r="F19" s="9"/>
      <c r="G19" s="9" t="s">
        <v>164</v>
      </c>
      <c r="H19" s="9" t="s">
        <v>165</v>
      </c>
      <c r="I19" s="9"/>
      <c r="J19" s="9"/>
      <c r="K19" s="9" t="s">
        <v>114</v>
      </c>
      <c r="L19" s="9" t="s">
        <v>11</v>
      </c>
      <c r="M19" s="9" t="s">
        <v>10</v>
      </c>
      <c r="N19" s="9" t="s">
        <v>11</v>
      </c>
      <c r="O19" s="9"/>
    </row>
    <row r="20" spans="1:15" ht="14.25" hidden="1" customHeight="1">
      <c r="A20" s="9" t="s">
        <v>47</v>
      </c>
      <c r="B20" s="9" t="s">
        <v>15</v>
      </c>
      <c r="C20" s="9" t="s">
        <v>58</v>
      </c>
      <c r="D20" s="9" t="s">
        <v>156</v>
      </c>
      <c r="E20" s="12" t="s">
        <v>54</v>
      </c>
      <c r="F20" s="9"/>
      <c r="G20" s="9" t="s">
        <v>166</v>
      </c>
      <c r="H20" s="9"/>
      <c r="I20" s="9"/>
      <c r="J20" s="9"/>
      <c r="K20" s="9" t="s">
        <v>115</v>
      </c>
      <c r="L20" s="9" t="s">
        <v>11</v>
      </c>
      <c r="M20" s="9" t="s">
        <v>10</v>
      </c>
      <c r="N20" s="9" t="s">
        <v>11</v>
      </c>
      <c r="O20" s="9"/>
    </row>
    <row r="21" spans="1:15" ht="14.25" hidden="1" customHeight="1">
      <c r="A21" s="9" t="s">
        <v>48</v>
      </c>
      <c r="B21" s="18" t="s">
        <v>51</v>
      </c>
      <c r="C21" s="9" t="s">
        <v>58</v>
      </c>
      <c r="D21" s="9" t="s">
        <v>156</v>
      </c>
      <c r="E21" s="9" t="s">
        <v>54</v>
      </c>
      <c r="F21" s="9"/>
      <c r="G21" s="9" t="s">
        <v>175</v>
      </c>
      <c r="H21" s="9" t="s">
        <v>161</v>
      </c>
      <c r="I21" s="9" t="s">
        <v>165</v>
      </c>
      <c r="J21" s="9"/>
      <c r="K21" s="9" t="s">
        <v>110</v>
      </c>
      <c r="L21" s="9" t="s">
        <v>11</v>
      </c>
      <c r="M21" s="9" t="s">
        <v>10</v>
      </c>
      <c r="N21" s="9" t="s">
        <v>11</v>
      </c>
      <c r="O21" s="9"/>
    </row>
    <row r="22" spans="1:15" ht="15" customHeight="1">
      <c r="A22" s="9" t="s">
        <v>77</v>
      </c>
      <c r="B22" s="18" t="s">
        <v>251</v>
      </c>
      <c r="C22" s="9" t="s">
        <v>58</v>
      </c>
      <c r="D22" s="22" t="s">
        <v>283</v>
      </c>
      <c r="E22" s="9" t="s">
        <v>54</v>
      </c>
      <c r="F22" s="9"/>
      <c r="G22" s="9" t="s">
        <v>169</v>
      </c>
      <c r="H22" s="9" t="s">
        <v>170</v>
      </c>
      <c r="I22" s="9"/>
      <c r="J22" s="9"/>
      <c r="K22" s="9"/>
      <c r="L22" s="12" t="s">
        <v>11</v>
      </c>
      <c r="M22" s="12" t="s">
        <v>10</v>
      </c>
      <c r="N22" s="12" t="s">
        <v>11</v>
      </c>
      <c r="O22" s="9"/>
    </row>
    <row r="23" spans="1:15" ht="14.25" hidden="1" customHeight="1">
      <c r="A23" s="9" t="s">
        <v>24</v>
      </c>
      <c r="B23" s="9" t="s">
        <v>24</v>
      </c>
      <c r="C23" s="9" t="s">
        <v>69</v>
      </c>
      <c r="D23" s="22" t="s">
        <v>279</v>
      </c>
      <c r="E23" s="9" t="s">
        <v>54</v>
      </c>
      <c r="F23" s="9"/>
      <c r="G23" s="9" t="s">
        <v>175</v>
      </c>
      <c r="H23" s="9" t="s">
        <v>170</v>
      </c>
      <c r="I23" s="9"/>
      <c r="J23" s="9"/>
      <c r="K23" s="9" t="s">
        <v>132</v>
      </c>
      <c r="L23" s="9" t="s">
        <v>11</v>
      </c>
      <c r="M23" s="9" t="s">
        <v>10</v>
      </c>
      <c r="N23" s="9" t="s">
        <v>11</v>
      </c>
      <c r="O23" s="9"/>
    </row>
    <row r="24" spans="1:15" ht="29.25" hidden="1" customHeight="1">
      <c r="A24" s="22" t="s">
        <v>336</v>
      </c>
      <c r="B24" s="22" t="s">
        <v>335</v>
      </c>
      <c r="C24" s="29" t="s">
        <v>74</v>
      </c>
      <c r="D24" s="22" t="s">
        <v>337</v>
      </c>
      <c r="E24" s="9" t="s">
        <v>54</v>
      </c>
      <c r="F24" s="9"/>
      <c r="G24" s="22" t="s">
        <v>338</v>
      </c>
      <c r="H24" s="9" t="s">
        <v>165</v>
      </c>
      <c r="I24" s="9"/>
      <c r="J24" s="9"/>
      <c r="K24" s="13" t="s">
        <v>334</v>
      </c>
      <c r="L24" s="9" t="s">
        <v>11</v>
      </c>
      <c r="M24" s="9" t="s">
        <v>10</v>
      </c>
      <c r="N24" s="9" t="s">
        <v>11</v>
      </c>
      <c r="O24" s="9"/>
    </row>
    <row r="25" spans="1:15" ht="14.25" hidden="1" customHeight="1">
      <c r="A25" s="22" t="s">
        <v>275</v>
      </c>
      <c r="B25" s="22" t="s">
        <v>275</v>
      </c>
      <c r="C25" s="9"/>
      <c r="D25" s="22" t="s">
        <v>274</v>
      </c>
      <c r="E25" s="9" t="s">
        <v>54</v>
      </c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ht="14.25" hidden="1" customHeight="1">
      <c r="A26" s="34" t="s">
        <v>371</v>
      </c>
      <c r="B26" s="34" t="s">
        <v>366</v>
      </c>
      <c r="C26" s="35" t="s">
        <v>367</v>
      </c>
      <c r="D26" s="34" t="s">
        <v>368</v>
      </c>
      <c r="E26" s="9" t="s">
        <v>54</v>
      </c>
      <c r="F26" s="9"/>
      <c r="G26" s="9" t="s">
        <v>369</v>
      </c>
      <c r="H26" s="34" t="s">
        <v>163</v>
      </c>
      <c r="I26" s="9"/>
      <c r="J26" s="9"/>
      <c r="K26" s="13" t="s">
        <v>370</v>
      </c>
      <c r="L26" s="12" t="s">
        <v>11</v>
      </c>
      <c r="M26" s="12" t="s">
        <v>10</v>
      </c>
      <c r="N26" s="12" t="s">
        <v>11</v>
      </c>
      <c r="O26" s="9"/>
    </row>
    <row r="27" spans="1:15" ht="15" hidden="1" customHeight="1">
      <c r="A27" s="22" t="s">
        <v>316</v>
      </c>
      <c r="B27" s="22" t="s">
        <v>317</v>
      </c>
      <c r="C27" s="29" t="s">
        <v>318</v>
      </c>
      <c r="D27" s="22" t="s">
        <v>148</v>
      </c>
      <c r="E27" s="9" t="s">
        <v>54</v>
      </c>
      <c r="F27" s="9"/>
      <c r="G27" s="22" t="s">
        <v>162</v>
      </c>
      <c r="H27" s="22" t="s">
        <v>163</v>
      </c>
      <c r="I27" s="9"/>
      <c r="J27" s="9"/>
      <c r="K27" s="13" t="s">
        <v>142</v>
      </c>
      <c r="L27" s="9" t="s">
        <v>11</v>
      </c>
      <c r="M27" s="9" t="s">
        <v>10</v>
      </c>
      <c r="N27" s="9" t="s">
        <v>11</v>
      </c>
      <c r="O27" s="9"/>
    </row>
    <row r="28" spans="1:15" ht="14.25" hidden="1" customHeight="1">
      <c r="A28" s="9" t="s">
        <v>44</v>
      </c>
      <c r="B28" s="9" t="s">
        <v>106</v>
      </c>
      <c r="C28" s="9" t="s">
        <v>58</v>
      </c>
      <c r="D28" s="17" t="s">
        <v>149</v>
      </c>
      <c r="E28" s="12" t="s">
        <v>54</v>
      </c>
      <c r="F28" s="9"/>
      <c r="G28" s="9" t="s">
        <v>177</v>
      </c>
      <c r="H28" s="9" t="s">
        <v>170</v>
      </c>
      <c r="I28" s="9" t="s">
        <v>180</v>
      </c>
      <c r="J28" s="9"/>
      <c r="K28" s="9" t="s">
        <v>137</v>
      </c>
      <c r="L28" s="9" t="s">
        <v>11</v>
      </c>
      <c r="M28" s="9" t="s">
        <v>10</v>
      </c>
      <c r="N28" s="9" t="s">
        <v>11</v>
      </c>
      <c r="O28" s="9"/>
    </row>
    <row r="29" spans="1:15" ht="14.25" hidden="1" customHeight="1">
      <c r="A29" s="22" t="s">
        <v>287</v>
      </c>
      <c r="B29" s="22" t="s">
        <v>288</v>
      </c>
      <c r="C29" s="9" t="s">
        <v>58</v>
      </c>
      <c r="D29" s="12" t="s">
        <v>207</v>
      </c>
      <c r="E29" s="12" t="s">
        <v>54</v>
      </c>
      <c r="F29" s="36" t="s">
        <v>352</v>
      </c>
      <c r="G29" s="12" t="s">
        <v>177</v>
      </c>
      <c r="H29" s="12" t="s">
        <v>163</v>
      </c>
      <c r="I29" s="9"/>
      <c r="J29" s="9"/>
      <c r="K29" s="13" t="s">
        <v>208</v>
      </c>
      <c r="L29" s="9" t="s">
        <v>11</v>
      </c>
      <c r="M29" s="9" t="s">
        <v>10</v>
      </c>
      <c r="N29" s="9" t="s">
        <v>11</v>
      </c>
      <c r="O29" s="9"/>
    </row>
    <row r="30" spans="1:15" ht="14.25" hidden="1" customHeight="1">
      <c r="A30" s="9" t="s">
        <v>75</v>
      </c>
      <c r="B30" s="9" t="s">
        <v>16</v>
      </c>
      <c r="C30" s="9" t="s">
        <v>59</v>
      </c>
      <c r="D30" s="9" t="s">
        <v>151</v>
      </c>
      <c r="E30" s="9" t="s">
        <v>54</v>
      </c>
      <c r="F30" s="9"/>
      <c r="G30" s="9" t="s">
        <v>166</v>
      </c>
      <c r="H30" s="9" t="s">
        <v>161</v>
      </c>
      <c r="I30" s="9"/>
      <c r="J30" s="9"/>
      <c r="K30" s="9" t="s">
        <v>116</v>
      </c>
      <c r="L30" s="9" t="s">
        <v>11</v>
      </c>
      <c r="M30" s="9" t="s">
        <v>10</v>
      </c>
      <c r="N30" s="9" t="s">
        <v>11</v>
      </c>
      <c r="O30" s="9"/>
    </row>
    <row r="31" spans="1:15" ht="15" hidden="1" customHeight="1">
      <c r="A31" s="9" t="s">
        <v>41</v>
      </c>
      <c r="B31" s="9" t="s">
        <v>17</v>
      </c>
      <c r="C31" s="9" t="s">
        <v>55</v>
      </c>
      <c r="D31" s="9" t="s">
        <v>150</v>
      </c>
      <c r="E31" s="9" t="s">
        <v>54</v>
      </c>
      <c r="F31" s="9"/>
      <c r="G31" s="9" t="s">
        <v>166</v>
      </c>
      <c r="H31" s="9" t="s">
        <v>165</v>
      </c>
      <c r="I31" s="9"/>
      <c r="J31" s="9"/>
      <c r="K31" s="9" t="s">
        <v>117</v>
      </c>
      <c r="L31" s="9" t="s">
        <v>11</v>
      </c>
      <c r="M31" s="9" t="s">
        <v>10</v>
      </c>
      <c r="N31" s="9" t="s">
        <v>11</v>
      </c>
      <c r="O31" s="9" t="s">
        <v>187</v>
      </c>
    </row>
    <row r="32" spans="1:15" ht="14.25" hidden="1" customHeight="1">
      <c r="A32" s="22" t="s">
        <v>300</v>
      </c>
      <c r="B32" s="22" t="s">
        <v>301</v>
      </c>
      <c r="C32" s="22" t="s">
        <v>58</v>
      </c>
      <c r="D32" s="22" t="s">
        <v>303</v>
      </c>
      <c r="E32" s="22" t="s">
        <v>144</v>
      </c>
      <c r="F32" s="22" t="s">
        <v>304</v>
      </c>
      <c r="G32" s="9" t="s">
        <v>176</v>
      </c>
      <c r="H32" s="9" t="s">
        <v>165</v>
      </c>
      <c r="I32" s="9"/>
      <c r="J32" s="9"/>
      <c r="K32" s="13" t="s">
        <v>302</v>
      </c>
      <c r="L32" s="9" t="s">
        <v>11</v>
      </c>
      <c r="M32" s="9" t="s">
        <v>10</v>
      </c>
      <c r="N32" s="9" t="s">
        <v>11</v>
      </c>
      <c r="O32" s="9"/>
    </row>
    <row r="33" spans="1:15" ht="15" hidden="1" customHeight="1">
      <c r="A33" s="22" t="s">
        <v>234</v>
      </c>
      <c r="B33" s="22" t="s">
        <v>234</v>
      </c>
      <c r="C33" s="22" t="s">
        <v>58</v>
      </c>
      <c r="D33" s="22" t="s">
        <v>155</v>
      </c>
      <c r="E33" s="9" t="s">
        <v>54</v>
      </c>
      <c r="F33" s="9"/>
      <c r="G33" s="22" t="s">
        <v>173</v>
      </c>
      <c r="H33" s="9"/>
      <c r="I33" s="9"/>
      <c r="J33" s="9"/>
      <c r="K33" s="9"/>
      <c r="L33" s="9"/>
      <c r="M33" s="9"/>
      <c r="N33" s="9"/>
      <c r="O33" s="9"/>
    </row>
    <row r="34" spans="1:15" ht="14.25" hidden="1" customHeight="1">
      <c r="A34" s="9" t="s">
        <v>93</v>
      </c>
      <c r="B34" s="22" t="s">
        <v>294</v>
      </c>
      <c r="C34" s="29" t="s">
        <v>295</v>
      </c>
      <c r="D34" s="9" t="s">
        <v>141</v>
      </c>
      <c r="E34" s="9" t="s">
        <v>54</v>
      </c>
      <c r="F34" s="9"/>
      <c r="G34" s="9" t="s">
        <v>177</v>
      </c>
      <c r="H34" s="9" t="s">
        <v>165</v>
      </c>
      <c r="I34" s="9" t="s">
        <v>167</v>
      </c>
      <c r="J34" s="9"/>
      <c r="K34" s="9" t="s">
        <v>141</v>
      </c>
      <c r="L34" s="9" t="s">
        <v>11</v>
      </c>
      <c r="M34" s="9" t="s">
        <v>10</v>
      </c>
      <c r="N34" s="9" t="s">
        <v>11</v>
      </c>
      <c r="O34" s="9"/>
    </row>
    <row r="35" spans="1:15" ht="15" hidden="1" customHeight="1">
      <c r="A35" s="9" t="s">
        <v>86</v>
      </c>
      <c r="B35" s="9" t="s">
        <v>23</v>
      </c>
      <c r="C35" s="9" t="s">
        <v>68</v>
      </c>
      <c r="D35" s="22" t="s">
        <v>280</v>
      </c>
      <c r="E35" s="9" t="s">
        <v>54</v>
      </c>
      <c r="F35" s="9"/>
      <c r="G35" s="9" t="s">
        <v>174</v>
      </c>
      <c r="H35" s="9" t="s">
        <v>180</v>
      </c>
      <c r="I35" s="9" t="s">
        <v>168</v>
      </c>
      <c r="J35" s="9"/>
      <c r="K35" s="9" t="s">
        <v>130</v>
      </c>
      <c r="L35" s="9" t="s">
        <v>11</v>
      </c>
      <c r="M35" s="9" t="s">
        <v>10</v>
      </c>
      <c r="N35" s="9" t="s">
        <v>11</v>
      </c>
      <c r="O35" s="9"/>
    </row>
    <row r="36" spans="1:15" ht="14.25" hidden="1" customHeight="1">
      <c r="A36" s="12" t="s">
        <v>192</v>
      </c>
      <c r="B36" s="12" t="s">
        <v>191</v>
      </c>
      <c r="C36" s="14" t="s">
        <v>200</v>
      </c>
      <c r="D36" s="12" t="s">
        <v>193</v>
      </c>
      <c r="E36" s="12" t="s">
        <v>54</v>
      </c>
      <c r="F36" s="9"/>
      <c r="G36" s="12" t="s">
        <v>177</v>
      </c>
      <c r="H36" s="12" t="s">
        <v>163</v>
      </c>
      <c r="I36" s="9"/>
      <c r="J36" s="9"/>
      <c r="K36" s="13" t="s">
        <v>190</v>
      </c>
      <c r="L36" s="9" t="s">
        <v>11</v>
      </c>
      <c r="M36" s="9" t="s">
        <v>10</v>
      </c>
      <c r="N36" s="9" t="s">
        <v>11</v>
      </c>
      <c r="O36" s="9"/>
    </row>
    <row r="37" spans="1:15" hidden="1">
      <c r="A37" s="9" t="s">
        <v>38</v>
      </c>
      <c r="B37" s="9" t="s">
        <v>13</v>
      </c>
      <c r="C37" s="9" t="s">
        <v>57</v>
      </c>
      <c r="D37" s="22" t="s">
        <v>281</v>
      </c>
      <c r="E37" s="9" t="s">
        <v>54</v>
      </c>
      <c r="F37" s="9"/>
      <c r="G37" s="9" t="s">
        <v>162</v>
      </c>
      <c r="H37" s="9" t="s">
        <v>163</v>
      </c>
      <c r="I37" s="9"/>
      <c r="J37" s="9"/>
      <c r="K37" s="9" t="s">
        <v>111</v>
      </c>
      <c r="L37" s="9" t="s">
        <v>11</v>
      </c>
      <c r="M37" s="9" t="s">
        <v>10</v>
      </c>
      <c r="N37" s="9" t="s">
        <v>11</v>
      </c>
      <c r="O37" s="9"/>
    </row>
    <row r="38" spans="1:15" ht="15" hidden="1" customHeight="1">
      <c r="A38" s="9" t="s">
        <v>92</v>
      </c>
      <c r="B38" s="9" t="s">
        <v>30</v>
      </c>
      <c r="C38" s="9" t="s">
        <v>58</v>
      </c>
      <c r="D38" s="22" t="s">
        <v>285</v>
      </c>
      <c r="E38" s="9" t="s">
        <v>54</v>
      </c>
      <c r="F38" s="9"/>
      <c r="G38" s="9" t="s">
        <v>177</v>
      </c>
      <c r="H38" s="9" t="s">
        <v>163</v>
      </c>
      <c r="I38" s="9"/>
      <c r="J38" s="9"/>
      <c r="K38" s="13" t="s">
        <v>140</v>
      </c>
      <c r="L38" s="9" t="s">
        <v>11</v>
      </c>
      <c r="M38" s="9" t="s">
        <v>10</v>
      </c>
      <c r="N38" s="9" t="s">
        <v>11</v>
      </c>
      <c r="O38" s="9"/>
    </row>
    <row r="39" spans="1:15" ht="14.25" customHeight="1">
      <c r="A39" s="9" t="s">
        <v>85</v>
      </c>
      <c r="B39" s="9" t="s">
        <v>21</v>
      </c>
      <c r="C39" s="9" t="s">
        <v>66</v>
      </c>
      <c r="D39" s="22" t="s">
        <v>282</v>
      </c>
      <c r="E39" s="9" t="s">
        <v>54</v>
      </c>
      <c r="F39" s="34" t="s">
        <v>347</v>
      </c>
      <c r="G39" s="34" t="s">
        <v>169</v>
      </c>
      <c r="H39" s="9" t="s">
        <v>165</v>
      </c>
      <c r="I39" s="22" t="s">
        <v>163</v>
      </c>
      <c r="J39" s="9"/>
      <c r="K39" s="9" t="s">
        <v>128</v>
      </c>
      <c r="L39" s="9" t="s">
        <v>11</v>
      </c>
      <c r="M39" s="9" t="s">
        <v>10</v>
      </c>
      <c r="N39" s="9" t="s">
        <v>11</v>
      </c>
      <c r="O39" s="9"/>
    </row>
    <row r="40" spans="1:15" ht="15" hidden="1" customHeight="1">
      <c r="A40" s="9" t="s">
        <v>82</v>
      </c>
      <c r="B40" s="19" t="s">
        <v>19</v>
      </c>
      <c r="C40" s="9" t="s">
        <v>58</v>
      </c>
      <c r="D40" s="9" t="s">
        <v>58</v>
      </c>
      <c r="E40" s="9" t="s">
        <v>54</v>
      </c>
      <c r="F40" s="9"/>
      <c r="G40" s="9" t="s">
        <v>171</v>
      </c>
      <c r="H40" s="9" t="s">
        <v>165</v>
      </c>
      <c r="I40" s="9"/>
      <c r="J40" s="9"/>
      <c r="K40" s="13" t="s">
        <v>123</v>
      </c>
      <c r="L40" s="9" t="s">
        <v>11</v>
      </c>
      <c r="M40" s="9" t="s">
        <v>10</v>
      </c>
      <c r="N40" s="9" t="s">
        <v>11</v>
      </c>
      <c r="O40" s="9"/>
    </row>
    <row r="41" spans="1:15" ht="14.25" hidden="1" customHeight="1">
      <c r="A41" s="9" t="s">
        <v>43</v>
      </c>
      <c r="B41" s="9" t="s">
        <v>22</v>
      </c>
      <c r="C41" s="9" t="s">
        <v>67</v>
      </c>
      <c r="D41" s="9" t="s">
        <v>154</v>
      </c>
      <c r="E41" s="9" t="s">
        <v>54</v>
      </c>
      <c r="F41" s="9"/>
      <c r="G41" s="9" t="s">
        <v>174</v>
      </c>
      <c r="H41" s="9" t="s">
        <v>163</v>
      </c>
      <c r="I41" s="9"/>
      <c r="J41" s="9"/>
      <c r="K41" s="9" t="s">
        <v>129</v>
      </c>
      <c r="L41" s="9" t="s">
        <v>11</v>
      </c>
      <c r="M41" s="9" t="s">
        <v>10</v>
      </c>
      <c r="N41" s="9" t="s">
        <v>11</v>
      </c>
      <c r="O41" s="9"/>
    </row>
    <row r="42" spans="1:15" ht="15" hidden="1" customHeight="1">
      <c r="A42" s="9" t="s">
        <v>37</v>
      </c>
      <c r="B42" s="9" t="s">
        <v>52</v>
      </c>
      <c r="C42" s="9" t="s">
        <v>56</v>
      </c>
      <c r="D42" s="9" t="s">
        <v>53</v>
      </c>
      <c r="E42" s="9" t="s">
        <v>54</v>
      </c>
      <c r="F42" s="9"/>
      <c r="G42" s="9" t="s">
        <v>162</v>
      </c>
      <c r="H42" s="9" t="s">
        <v>163</v>
      </c>
      <c r="I42" s="9"/>
      <c r="J42" s="9"/>
      <c r="K42" s="9"/>
      <c r="L42" s="9" t="s">
        <v>11</v>
      </c>
      <c r="M42" s="9" t="s">
        <v>10</v>
      </c>
      <c r="N42" s="9" t="s">
        <v>11</v>
      </c>
      <c r="O42" s="9"/>
    </row>
    <row r="43" spans="1:15" ht="15" hidden="1" customHeight="1">
      <c r="A43" s="22" t="s">
        <v>289</v>
      </c>
      <c r="B43" s="22" t="s">
        <v>290</v>
      </c>
      <c r="C43" s="29" t="s">
        <v>293</v>
      </c>
      <c r="D43" s="22" t="s">
        <v>148</v>
      </c>
      <c r="E43" s="9" t="s">
        <v>54</v>
      </c>
      <c r="F43" s="22" t="s">
        <v>292</v>
      </c>
      <c r="G43" s="22" t="s">
        <v>162</v>
      </c>
      <c r="H43" s="22" t="s">
        <v>163</v>
      </c>
      <c r="I43" s="9"/>
      <c r="J43" s="9"/>
      <c r="K43" s="13" t="s">
        <v>291</v>
      </c>
      <c r="L43" s="9" t="s">
        <v>11</v>
      </c>
      <c r="M43" s="9" t="s">
        <v>10</v>
      </c>
      <c r="N43" s="9" t="s">
        <v>11</v>
      </c>
      <c r="O43" s="9"/>
    </row>
    <row r="44" spans="1:15" ht="15" hidden="1" customHeight="1">
      <c r="A44" s="9" t="s">
        <v>89</v>
      </c>
      <c r="B44" s="9" t="s">
        <v>105</v>
      </c>
      <c r="C44" s="9" t="s">
        <v>70</v>
      </c>
      <c r="D44" s="9" t="s">
        <v>148</v>
      </c>
      <c r="E44" s="9" t="s">
        <v>54</v>
      </c>
      <c r="F44" s="9"/>
      <c r="G44" s="9" t="s">
        <v>176</v>
      </c>
      <c r="H44" s="9" t="s">
        <v>165</v>
      </c>
      <c r="I44" s="9"/>
      <c r="J44" s="9"/>
      <c r="K44" s="9" t="s">
        <v>135</v>
      </c>
      <c r="L44" s="9" t="s">
        <v>11</v>
      </c>
      <c r="M44" s="9" t="s">
        <v>10</v>
      </c>
      <c r="N44" s="9" t="s">
        <v>11</v>
      </c>
      <c r="O44" s="9"/>
    </row>
    <row r="45" spans="1:15" ht="15" hidden="1" customHeight="1">
      <c r="A45" s="22" t="s">
        <v>297</v>
      </c>
      <c r="B45" s="22" t="s">
        <v>298</v>
      </c>
      <c r="C45" s="29" t="s">
        <v>305</v>
      </c>
      <c r="D45" s="22" t="s">
        <v>149</v>
      </c>
      <c r="E45" s="9" t="s">
        <v>54</v>
      </c>
      <c r="F45" s="22" t="s">
        <v>299</v>
      </c>
      <c r="G45" s="22" t="s">
        <v>177</v>
      </c>
      <c r="H45" s="9" t="s">
        <v>165</v>
      </c>
      <c r="I45" s="9"/>
      <c r="J45" s="9"/>
      <c r="K45" s="13" t="s">
        <v>296</v>
      </c>
      <c r="L45" s="9" t="s">
        <v>11</v>
      </c>
      <c r="M45" s="9" t="s">
        <v>10</v>
      </c>
      <c r="N45" s="9" t="s">
        <v>11</v>
      </c>
      <c r="O45" s="9"/>
    </row>
    <row r="46" spans="1:15" ht="15" hidden="1" customHeight="1">
      <c r="A46" s="9" t="s">
        <v>95</v>
      </c>
      <c r="B46" s="9" t="s">
        <v>32</v>
      </c>
      <c r="C46" s="9" t="s">
        <v>74</v>
      </c>
      <c r="D46" s="9" t="s">
        <v>150</v>
      </c>
      <c r="E46" s="9" t="s">
        <v>54</v>
      </c>
      <c r="F46" s="9"/>
      <c r="G46" s="9" t="s">
        <v>178</v>
      </c>
      <c r="H46" s="9" t="s">
        <v>163</v>
      </c>
      <c r="I46" s="9"/>
      <c r="J46" s="9"/>
      <c r="K46" s="9" t="s">
        <v>143</v>
      </c>
      <c r="L46" s="9" t="s">
        <v>11</v>
      </c>
      <c r="M46" s="9" t="s">
        <v>10</v>
      </c>
      <c r="N46" s="9" t="s">
        <v>11</v>
      </c>
      <c r="O46" s="9"/>
    </row>
    <row r="47" spans="1:15" ht="15" hidden="1" customHeight="1">
      <c r="A47" s="20" t="s">
        <v>262</v>
      </c>
      <c r="B47" s="22" t="s">
        <v>263</v>
      </c>
      <c r="C47" s="21" t="s">
        <v>68</v>
      </c>
      <c r="D47" s="20" t="s">
        <v>264</v>
      </c>
      <c r="E47" s="9" t="s">
        <v>54</v>
      </c>
      <c r="F47" s="9"/>
      <c r="G47" s="20" t="s">
        <v>173</v>
      </c>
      <c r="H47" s="22" t="s">
        <v>180</v>
      </c>
      <c r="I47" s="9"/>
      <c r="J47" s="9"/>
      <c r="K47" s="13" t="s">
        <v>265</v>
      </c>
      <c r="L47" s="9" t="s">
        <v>11</v>
      </c>
      <c r="M47" s="9" t="s">
        <v>10</v>
      </c>
      <c r="N47" s="9" t="s">
        <v>11</v>
      </c>
      <c r="O47" s="9"/>
    </row>
    <row r="48" spans="1:15" ht="15" customHeight="1">
      <c r="A48" s="9" t="s">
        <v>35</v>
      </c>
      <c r="B48" s="9" t="s">
        <v>18</v>
      </c>
      <c r="C48" s="9" t="s">
        <v>61</v>
      </c>
      <c r="D48" s="22" t="s">
        <v>278</v>
      </c>
      <c r="E48" s="9" t="s">
        <v>54</v>
      </c>
      <c r="F48" s="9"/>
      <c r="G48" s="9" t="s">
        <v>169</v>
      </c>
      <c r="H48" s="9" t="s">
        <v>180</v>
      </c>
      <c r="I48" s="9"/>
      <c r="J48" s="9"/>
      <c r="K48" s="9" t="s">
        <v>119</v>
      </c>
      <c r="L48" s="9" t="s">
        <v>11</v>
      </c>
      <c r="M48" s="9" t="s">
        <v>10</v>
      </c>
      <c r="N48" s="9" t="s">
        <v>11</v>
      </c>
      <c r="O48" s="9"/>
    </row>
    <row r="49" spans="1:15" ht="15" hidden="1" customHeight="1">
      <c r="A49" s="9" t="s">
        <v>25</v>
      </c>
      <c r="B49" s="18" t="s">
        <v>25</v>
      </c>
      <c r="C49" s="9" t="s">
        <v>58</v>
      </c>
      <c r="D49" s="22" t="s">
        <v>284</v>
      </c>
      <c r="E49" s="9" t="s">
        <v>54</v>
      </c>
      <c r="F49" s="9"/>
      <c r="G49" s="9" t="s">
        <v>175</v>
      </c>
      <c r="H49" s="9" t="s">
        <v>165</v>
      </c>
      <c r="I49" s="9"/>
      <c r="J49" s="9"/>
      <c r="K49" s="9" t="s">
        <v>133</v>
      </c>
      <c r="L49" s="12" t="s">
        <v>11</v>
      </c>
      <c r="M49" s="12" t="s">
        <v>10</v>
      </c>
      <c r="N49" s="12" t="s">
        <v>11</v>
      </c>
      <c r="O49" s="9"/>
    </row>
    <row r="50" spans="1:15" ht="15" hidden="1" customHeight="1">
      <c r="A50" s="9" t="s">
        <v>91</v>
      </c>
      <c r="B50" s="9" t="s">
        <v>29</v>
      </c>
      <c r="C50" s="9" t="s">
        <v>58</v>
      </c>
      <c r="D50" s="9" t="s">
        <v>147</v>
      </c>
      <c r="E50" s="9" t="s">
        <v>54</v>
      </c>
      <c r="F50" s="9"/>
      <c r="G50" s="9" t="s">
        <v>177</v>
      </c>
      <c r="H50" s="9" t="s">
        <v>180</v>
      </c>
      <c r="I50" s="9"/>
      <c r="J50" s="9"/>
      <c r="K50" s="9" t="s">
        <v>139</v>
      </c>
      <c r="L50" s="9" t="s">
        <v>11</v>
      </c>
      <c r="M50" s="9" t="s">
        <v>10</v>
      </c>
      <c r="N50" s="9" t="s">
        <v>11</v>
      </c>
      <c r="O50" s="9"/>
    </row>
    <row r="51" spans="1:15" hidden="1">
      <c r="A51" s="9" t="s">
        <v>45</v>
      </c>
      <c r="B51" s="9" t="s">
        <v>28</v>
      </c>
      <c r="C51" s="9" t="s">
        <v>72</v>
      </c>
      <c r="D51" s="9" t="s">
        <v>147</v>
      </c>
      <c r="E51" s="9" t="s">
        <v>54</v>
      </c>
      <c r="F51" s="9"/>
      <c r="G51" s="9" t="s">
        <v>177</v>
      </c>
      <c r="H51" s="9" t="s">
        <v>180</v>
      </c>
      <c r="I51" s="9"/>
      <c r="J51" s="9"/>
      <c r="K51" s="9" t="s">
        <v>138</v>
      </c>
      <c r="L51" s="9" t="s">
        <v>11</v>
      </c>
      <c r="M51" s="9" t="s">
        <v>10</v>
      </c>
      <c r="N51" s="9" t="s">
        <v>11</v>
      </c>
      <c r="O51" s="9"/>
    </row>
    <row r="52" spans="1:15" hidden="1">
      <c r="A52" s="9" t="s">
        <v>88</v>
      </c>
      <c r="B52" s="9" t="s">
        <v>26</v>
      </c>
      <c r="C52" s="9" t="s">
        <v>58</v>
      </c>
      <c r="D52" s="9" t="s">
        <v>149</v>
      </c>
      <c r="E52" s="12" t="s">
        <v>54</v>
      </c>
      <c r="F52" s="9"/>
      <c r="G52" s="9" t="s">
        <v>176</v>
      </c>
      <c r="H52" s="9"/>
      <c r="I52" s="9"/>
      <c r="J52" s="9"/>
      <c r="K52" s="9" t="s">
        <v>134</v>
      </c>
      <c r="L52" s="9" t="s">
        <v>11</v>
      </c>
      <c r="M52" s="9" t="s">
        <v>10</v>
      </c>
      <c r="N52" s="9" t="s">
        <v>11</v>
      </c>
      <c r="O52" s="9"/>
    </row>
    <row r="53" spans="1:15" hidden="1">
      <c r="A53" s="9" t="s">
        <v>40</v>
      </c>
      <c r="B53" s="22" t="s">
        <v>40</v>
      </c>
      <c r="C53" s="9" t="s">
        <v>58</v>
      </c>
      <c r="D53" s="9" t="s">
        <v>148</v>
      </c>
      <c r="E53" s="9" t="s">
        <v>54</v>
      </c>
      <c r="F53" s="9"/>
      <c r="G53" s="9" t="s">
        <v>162</v>
      </c>
      <c r="H53" s="9" t="s">
        <v>163</v>
      </c>
      <c r="I53" s="9"/>
      <c r="J53" s="9"/>
      <c r="K53" s="9" t="s">
        <v>113</v>
      </c>
      <c r="L53" s="9" t="s">
        <v>11</v>
      </c>
      <c r="M53" s="9" t="s">
        <v>10</v>
      </c>
      <c r="N53" s="9" t="s">
        <v>11</v>
      </c>
      <c r="O53" s="9"/>
    </row>
    <row r="54" spans="1:15" hidden="1">
      <c r="A54" s="9" t="s">
        <v>42</v>
      </c>
      <c r="B54" s="9" t="s">
        <v>20</v>
      </c>
      <c r="C54" s="9" t="s">
        <v>55</v>
      </c>
      <c r="D54" s="22" t="s">
        <v>283</v>
      </c>
      <c r="E54" s="9" t="s">
        <v>54</v>
      </c>
      <c r="F54" s="9"/>
      <c r="G54" s="9" t="s">
        <v>171</v>
      </c>
      <c r="H54" s="9" t="s">
        <v>165</v>
      </c>
      <c r="I54" s="9"/>
      <c r="J54" s="9"/>
      <c r="K54" s="28" t="s">
        <v>124</v>
      </c>
      <c r="L54" s="12" t="s">
        <v>11</v>
      </c>
      <c r="M54" s="12" t="s">
        <v>10</v>
      </c>
      <c r="N54" s="12" t="s">
        <v>11</v>
      </c>
      <c r="O54" s="9"/>
    </row>
    <row r="55" spans="1:15" ht="15" hidden="1" customHeight="1">
      <c r="A55" s="9" t="s">
        <v>94</v>
      </c>
      <c r="B55" s="9" t="s">
        <v>31</v>
      </c>
      <c r="C55" s="9" t="s">
        <v>73</v>
      </c>
      <c r="D55" s="9" t="s">
        <v>148</v>
      </c>
      <c r="E55" s="9" t="s">
        <v>54</v>
      </c>
      <c r="F55" s="9"/>
      <c r="G55" s="9" t="s">
        <v>178</v>
      </c>
      <c r="H55" s="9" t="s">
        <v>163</v>
      </c>
      <c r="I55" s="9"/>
      <c r="J55" s="9"/>
      <c r="K55" s="9" t="s">
        <v>142</v>
      </c>
      <c r="L55" s="9" t="s">
        <v>11</v>
      </c>
      <c r="M55" s="9" t="s">
        <v>10</v>
      </c>
      <c r="N55" s="9" t="s">
        <v>11</v>
      </c>
      <c r="O55" s="9"/>
    </row>
    <row r="56" spans="1:15" ht="14.25" hidden="1" customHeight="1">
      <c r="A56" s="34" t="s">
        <v>378</v>
      </c>
      <c r="B56" s="34" t="s">
        <v>176</v>
      </c>
      <c r="C56" s="35" t="s">
        <v>354</v>
      </c>
      <c r="D56" s="34" t="s">
        <v>379</v>
      </c>
      <c r="E56" s="34" t="s">
        <v>54</v>
      </c>
      <c r="F56" s="34" t="s">
        <v>380</v>
      </c>
      <c r="G56" s="9" t="s">
        <v>176</v>
      </c>
      <c r="H56" s="9" t="s">
        <v>361</v>
      </c>
      <c r="I56" s="9"/>
      <c r="J56" s="9"/>
      <c r="K56" s="13" t="s">
        <v>381</v>
      </c>
      <c r="L56" s="12" t="s">
        <v>11</v>
      </c>
      <c r="M56" s="12" t="s">
        <v>10</v>
      </c>
      <c r="N56" s="12" t="s">
        <v>11</v>
      </c>
      <c r="O56" s="9"/>
    </row>
    <row r="57" spans="1:15">
      <c r="A57" s="9" t="s">
        <v>76</v>
      </c>
      <c r="B57" s="9" t="s">
        <v>102</v>
      </c>
      <c r="C57" s="9" t="s">
        <v>60</v>
      </c>
      <c r="D57" s="9" t="s">
        <v>101</v>
      </c>
      <c r="E57" s="9" t="s">
        <v>54</v>
      </c>
      <c r="F57" s="9"/>
      <c r="G57" s="9" t="s">
        <v>169</v>
      </c>
      <c r="H57" s="9" t="s">
        <v>163</v>
      </c>
      <c r="I57" s="9"/>
      <c r="J57" s="9"/>
      <c r="K57" s="9" t="s">
        <v>118</v>
      </c>
      <c r="L57" s="9" t="s">
        <v>11</v>
      </c>
      <c r="M57" s="9" t="s">
        <v>10</v>
      </c>
      <c r="N57" s="9" t="s">
        <v>11</v>
      </c>
      <c r="O57" s="9"/>
    </row>
    <row r="58" spans="1:15" ht="15" customHeight="1">
      <c r="A58" s="9" t="s">
        <v>81</v>
      </c>
      <c r="B58" s="9" t="s">
        <v>100</v>
      </c>
      <c r="C58" s="9" t="s">
        <v>62</v>
      </c>
      <c r="D58" s="9" t="s">
        <v>101</v>
      </c>
      <c r="E58" s="9" t="s">
        <v>54</v>
      </c>
      <c r="F58" s="9"/>
      <c r="G58" s="9" t="s">
        <v>169</v>
      </c>
      <c r="H58" s="9" t="s">
        <v>180</v>
      </c>
      <c r="I58" s="9" t="s">
        <v>170</v>
      </c>
      <c r="J58" s="9" t="s">
        <v>181</v>
      </c>
      <c r="K58" s="9" t="s">
        <v>122</v>
      </c>
      <c r="L58" s="9" t="s">
        <v>11</v>
      </c>
      <c r="M58" s="9" t="s">
        <v>10</v>
      </c>
      <c r="N58" s="9" t="s">
        <v>11</v>
      </c>
      <c r="O58" s="9"/>
    </row>
    <row r="59" spans="1:15" ht="14.25" hidden="1" customHeight="1">
      <c r="A59" s="9" t="s">
        <v>84</v>
      </c>
      <c r="B59" s="22" t="s">
        <v>273</v>
      </c>
      <c r="C59" s="9" t="s">
        <v>64</v>
      </c>
      <c r="D59" s="9" t="s">
        <v>101</v>
      </c>
      <c r="E59" s="9" t="s">
        <v>54</v>
      </c>
      <c r="F59" s="9"/>
      <c r="G59" s="9" t="s">
        <v>173</v>
      </c>
      <c r="H59" s="9"/>
      <c r="I59" s="9"/>
      <c r="J59" s="9"/>
      <c r="K59" s="9" t="s">
        <v>126</v>
      </c>
      <c r="L59" s="9" t="s">
        <v>11</v>
      </c>
      <c r="M59" s="9" t="s">
        <v>10</v>
      </c>
      <c r="N59" s="9" t="s">
        <v>11</v>
      </c>
      <c r="O59" s="9"/>
    </row>
    <row r="60" spans="1:15" hidden="1">
      <c r="A60" s="9" t="s">
        <v>36</v>
      </c>
      <c r="B60" s="9" t="s">
        <v>103</v>
      </c>
      <c r="C60" s="9" t="s">
        <v>65</v>
      </c>
      <c r="D60" s="9" t="s">
        <v>101</v>
      </c>
      <c r="E60" s="9" t="s">
        <v>54</v>
      </c>
      <c r="F60" s="9"/>
      <c r="G60" s="9" t="s">
        <v>173</v>
      </c>
      <c r="H60" s="9" t="s">
        <v>163</v>
      </c>
      <c r="I60" s="9"/>
      <c r="J60" s="9"/>
      <c r="K60" s="9" t="s">
        <v>127</v>
      </c>
      <c r="L60" s="9" t="s">
        <v>11</v>
      </c>
      <c r="M60" s="9" t="s">
        <v>10</v>
      </c>
      <c r="N60" s="9" t="s">
        <v>11</v>
      </c>
      <c r="O60" s="9"/>
    </row>
    <row r="61" spans="1:15" ht="14.25" hidden="1" customHeight="1">
      <c r="A61" s="12" t="s">
        <v>203</v>
      </c>
      <c r="B61" s="12" t="s">
        <v>201</v>
      </c>
      <c r="C61" s="14" t="s">
        <v>202</v>
      </c>
      <c r="D61" s="9" t="s">
        <v>148</v>
      </c>
      <c r="E61" s="12" t="s">
        <v>54</v>
      </c>
      <c r="F61" s="9"/>
      <c r="G61" s="12" t="s">
        <v>177</v>
      </c>
      <c r="H61" s="9" t="s">
        <v>161</v>
      </c>
      <c r="I61" s="9"/>
      <c r="J61" s="9"/>
      <c r="K61" s="13" t="s">
        <v>204</v>
      </c>
      <c r="L61" s="9" t="s">
        <v>11</v>
      </c>
      <c r="M61" s="9" t="s">
        <v>10</v>
      </c>
      <c r="N61" s="9" t="s">
        <v>11</v>
      </c>
      <c r="O61" s="9"/>
    </row>
    <row r="62" spans="1:15" hidden="1">
      <c r="A62" s="9" t="s">
        <v>90</v>
      </c>
      <c r="B62" s="9" t="s">
        <v>27</v>
      </c>
      <c r="C62" s="9" t="s">
        <v>71</v>
      </c>
      <c r="D62" s="9"/>
      <c r="E62" s="9" t="s">
        <v>145</v>
      </c>
      <c r="F62" s="12" t="s">
        <v>185</v>
      </c>
      <c r="G62" s="9" t="s">
        <v>177</v>
      </c>
      <c r="H62" s="9"/>
      <c r="I62" s="9"/>
      <c r="J62" s="9"/>
      <c r="K62" s="9" t="s">
        <v>136</v>
      </c>
      <c r="L62" s="9" t="s">
        <v>11</v>
      </c>
      <c r="M62" s="9" t="s">
        <v>10</v>
      </c>
      <c r="N62" s="9" t="s">
        <v>11</v>
      </c>
      <c r="O62" s="28"/>
    </row>
    <row r="63" spans="1:15" ht="15" hidden="1" customHeight="1">
      <c r="A63" s="34" t="s">
        <v>365</v>
      </c>
      <c r="B63" s="34" t="s">
        <v>363</v>
      </c>
      <c r="C63" s="34" t="s">
        <v>58</v>
      </c>
      <c r="D63" s="34" t="s">
        <v>364</v>
      </c>
      <c r="E63" s="9" t="s">
        <v>54</v>
      </c>
      <c r="F63" s="9"/>
      <c r="G63" s="9" t="s">
        <v>174</v>
      </c>
      <c r="H63" s="34" t="s">
        <v>163</v>
      </c>
      <c r="I63" s="9"/>
      <c r="J63" s="9"/>
      <c r="K63" s="13" t="s">
        <v>362</v>
      </c>
      <c r="L63" s="12" t="s">
        <v>11</v>
      </c>
      <c r="M63" s="12" t="s">
        <v>10</v>
      </c>
      <c r="N63" s="12" t="s">
        <v>11</v>
      </c>
      <c r="O63" s="9"/>
    </row>
    <row r="64" spans="1:15" ht="15" hidden="1" customHeight="1">
      <c r="A64" s="9" t="s">
        <v>83</v>
      </c>
      <c r="B64" s="22" t="s">
        <v>172</v>
      </c>
      <c r="C64" s="9" t="s">
        <v>63</v>
      </c>
      <c r="D64" s="9" t="s">
        <v>153</v>
      </c>
      <c r="E64" s="9" t="s">
        <v>54</v>
      </c>
      <c r="F64" s="9"/>
      <c r="G64" s="9" t="s">
        <v>172</v>
      </c>
      <c r="H64" s="9" t="s">
        <v>165</v>
      </c>
      <c r="I64" s="9"/>
      <c r="J64" s="9"/>
      <c r="K64" s="9" t="s">
        <v>125</v>
      </c>
      <c r="L64" s="9" t="s">
        <v>11</v>
      </c>
      <c r="M64" s="9" t="s">
        <v>10</v>
      </c>
      <c r="N64" s="9" t="s">
        <v>11</v>
      </c>
      <c r="O64" s="9"/>
    </row>
    <row r="65" spans="1:15" ht="14.25" hidden="1" customHeight="1">
      <c r="A65" s="22" t="s">
        <v>342</v>
      </c>
      <c r="B65" s="22" t="s">
        <v>340</v>
      </c>
      <c r="C65" s="29" t="s">
        <v>341</v>
      </c>
      <c r="D65" s="22" t="s">
        <v>153</v>
      </c>
      <c r="E65" s="22" t="s">
        <v>144</v>
      </c>
      <c r="F65" s="9"/>
      <c r="G65" s="22" t="s">
        <v>176</v>
      </c>
      <c r="H65" s="9"/>
      <c r="I65" s="9"/>
      <c r="J65" s="9"/>
      <c r="K65" s="13" t="s">
        <v>343</v>
      </c>
      <c r="L65" s="9" t="s">
        <v>11</v>
      </c>
      <c r="M65" s="9" t="s">
        <v>10</v>
      </c>
      <c r="N65" s="9" t="s">
        <v>11</v>
      </c>
      <c r="O65" s="9"/>
    </row>
    <row r="66" spans="1:15" ht="15" hidden="1" customHeight="1">
      <c r="A66" s="9" t="s">
        <v>39</v>
      </c>
      <c r="B66" s="22" t="s">
        <v>327</v>
      </c>
      <c r="C66" s="9" t="s">
        <v>58</v>
      </c>
      <c r="D66" s="22" t="s">
        <v>281</v>
      </c>
      <c r="E66" s="9" t="s">
        <v>145</v>
      </c>
      <c r="F66" s="12" t="s">
        <v>185</v>
      </c>
      <c r="G66" s="9" t="s">
        <v>162</v>
      </c>
      <c r="H66" s="9" t="s">
        <v>163</v>
      </c>
      <c r="I66" s="9"/>
      <c r="J66" s="9"/>
      <c r="K66" s="9" t="s">
        <v>112</v>
      </c>
      <c r="L66" s="9" t="s">
        <v>11</v>
      </c>
      <c r="M66" s="9" t="s">
        <v>10</v>
      </c>
      <c r="N66" s="9" t="s">
        <v>11</v>
      </c>
      <c r="O66" s="9"/>
    </row>
    <row r="67" spans="1:15" hidden="1">
      <c r="A67" s="34" t="s">
        <v>357</v>
      </c>
      <c r="B67" s="34" t="s">
        <v>327</v>
      </c>
      <c r="C67" s="35" t="s">
        <v>349</v>
      </c>
      <c r="D67" s="34" t="s">
        <v>350</v>
      </c>
      <c r="E67" s="9" t="s">
        <v>54</v>
      </c>
      <c r="F67" s="9"/>
      <c r="G67" s="9" t="s">
        <v>162</v>
      </c>
      <c r="H67" s="9" t="s">
        <v>163</v>
      </c>
      <c r="I67" s="9"/>
      <c r="J67" s="9"/>
      <c r="K67" s="34" t="s">
        <v>351</v>
      </c>
      <c r="L67" s="9" t="s">
        <v>11</v>
      </c>
      <c r="M67" s="9" t="s">
        <v>10</v>
      </c>
      <c r="N67" s="9" t="s">
        <v>11</v>
      </c>
      <c r="O67" s="9"/>
    </row>
    <row r="68" spans="1:15" ht="15" hidden="1">
      <c r="A68" s="34" t="s">
        <v>390</v>
      </c>
      <c r="B68" s="34" t="s">
        <v>391</v>
      </c>
      <c r="C68" s="35" t="s">
        <v>392</v>
      </c>
      <c r="D68" s="34" t="s">
        <v>393</v>
      </c>
      <c r="E68" s="34" t="s">
        <v>144</v>
      </c>
      <c r="F68" s="9"/>
      <c r="G68" s="34" t="s">
        <v>166</v>
      </c>
      <c r="H68" s="9"/>
      <c r="I68" s="9"/>
      <c r="J68" s="9"/>
      <c r="K68" s="13" t="s">
        <v>116</v>
      </c>
      <c r="L68" s="9" t="s">
        <v>11</v>
      </c>
      <c r="M68" s="9" t="s">
        <v>10</v>
      </c>
      <c r="N68" s="9" t="s">
        <v>11</v>
      </c>
      <c r="O68" s="9"/>
    </row>
    <row r="69" spans="1:15" ht="15" hidden="1">
      <c r="A69" s="34" t="s">
        <v>431</v>
      </c>
      <c r="B69" s="34" t="s">
        <v>432</v>
      </c>
      <c r="C69" s="9" t="s">
        <v>58</v>
      </c>
      <c r="D69" s="34" t="s">
        <v>433</v>
      </c>
      <c r="E69" s="9" t="s">
        <v>54</v>
      </c>
      <c r="F69" s="9"/>
      <c r="G69" s="34" t="s">
        <v>166</v>
      </c>
      <c r="H69" s="34" t="s">
        <v>165</v>
      </c>
      <c r="I69" s="9"/>
      <c r="J69" s="9"/>
      <c r="K69" s="13" t="s">
        <v>434</v>
      </c>
      <c r="L69" s="9" t="s">
        <v>11</v>
      </c>
      <c r="M69" s="9" t="s">
        <v>10</v>
      </c>
      <c r="N69" s="9" t="s">
        <v>11</v>
      </c>
    </row>
    <row r="70" spans="1:15" ht="15" hidden="1">
      <c r="A70" s="34" t="s">
        <v>445</v>
      </c>
      <c r="B70" s="34" t="s">
        <v>445</v>
      </c>
      <c r="C70" s="35" t="s">
        <v>349</v>
      </c>
      <c r="D70" s="34" t="s">
        <v>446</v>
      </c>
      <c r="E70" s="34" t="s">
        <v>54</v>
      </c>
      <c r="F70" s="9"/>
      <c r="G70" s="34" t="s">
        <v>173</v>
      </c>
      <c r="H70" s="9"/>
      <c r="I70" s="9"/>
      <c r="J70" s="9"/>
      <c r="K70" s="13" t="s">
        <v>447</v>
      </c>
      <c r="L70" s="34" t="s">
        <v>10</v>
      </c>
      <c r="M70" s="34" t="s">
        <v>11</v>
      </c>
      <c r="N70" s="34" t="s">
        <v>11</v>
      </c>
      <c r="O70" s="9"/>
    </row>
    <row r="71" spans="1:15" ht="15" hidden="1">
      <c r="A71" s="34" t="s">
        <v>449</v>
      </c>
      <c r="B71" s="34" t="s">
        <v>450</v>
      </c>
      <c r="C71" s="43" t="s">
        <v>58</v>
      </c>
      <c r="D71" s="34" t="s">
        <v>451</v>
      </c>
      <c r="E71" s="34" t="s">
        <v>54</v>
      </c>
      <c r="F71" s="9"/>
      <c r="G71" s="34" t="s">
        <v>176</v>
      </c>
      <c r="H71" s="9"/>
      <c r="I71" s="9"/>
      <c r="J71" s="9"/>
      <c r="K71" s="13" t="s">
        <v>448</v>
      </c>
      <c r="L71" s="9" t="s">
        <v>11</v>
      </c>
      <c r="M71" s="9" t="s">
        <v>10</v>
      </c>
      <c r="N71" s="9" t="s">
        <v>11</v>
      </c>
    </row>
    <row r="72" spans="1:15" hidden="1">
      <c r="A72" s="34" t="s">
        <v>452</v>
      </c>
      <c r="B72" s="34" t="s">
        <v>453</v>
      </c>
      <c r="C72" s="35" t="s">
        <v>456</v>
      </c>
      <c r="D72" s="34" t="s">
        <v>454</v>
      </c>
      <c r="E72" s="34" t="s">
        <v>54</v>
      </c>
      <c r="F72" s="9"/>
      <c r="G72" s="9" t="s">
        <v>369</v>
      </c>
      <c r="H72" s="34" t="s">
        <v>455</v>
      </c>
      <c r="I72" s="9"/>
      <c r="J72" s="9"/>
      <c r="K72" s="9"/>
      <c r="L72" s="9"/>
      <c r="M72" s="9"/>
      <c r="N72" s="9"/>
    </row>
    <row r="73" spans="1:15">
      <c r="A73" s="34" t="s">
        <v>457</v>
      </c>
      <c r="B73" s="34" t="s">
        <v>458</v>
      </c>
      <c r="C73" s="35" t="s">
        <v>459</v>
      </c>
      <c r="D73" s="34" t="s">
        <v>96</v>
      </c>
      <c r="E73" s="34" t="s">
        <v>54</v>
      </c>
      <c r="F73" s="34" t="s">
        <v>347</v>
      </c>
      <c r="G73" s="34" t="s">
        <v>169</v>
      </c>
      <c r="H73" s="9" t="s">
        <v>165</v>
      </c>
      <c r="I73" s="22" t="s">
        <v>163</v>
      </c>
      <c r="J73" s="9"/>
      <c r="K73" s="9"/>
      <c r="L73" s="9"/>
      <c r="M73" s="9"/>
      <c r="N73" s="9"/>
    </row>
    <row r="74" spans="1:1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1:1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</row>
    <row r="76" spans="1:1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1:1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1:1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</row>
    <row r="80" spans="1:1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spans="1:14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</row>
    <row r="82" spans="1:14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</row>
    <row r="83" spans="1:14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</row>
    <row r="84" spans="1:1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</row>
    <row r="85" spans="1:14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</row>
    <row r="86" spans="1:14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</row>
    <row r="87" spans="1:14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</row>
    <row r="88" spans="1:14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</row>
    <row r="89" spans="1:14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</row>
    <row r="90" spans="1:14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</row>
    <row r="91" spans="1:14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</row>
    <row r="92" spans="1:14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</row>
    <row r="93" spans="1:14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</row>
    <row r="94" spans="1:1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1:14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</row>
    <row r="96" spans="1:14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</row>
    <row r="97" spans="1:14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</row>
    <row r="98" spans="1:14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</row>
    <row r="99" spans="1:14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</row>
    <row r="100" spans="1:14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</row>
    <row r="101" spans="1:14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</row>
    <row r="102" spans="1:14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</row>
    <row r="103" spans="1:14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</row>
    <row r="104" spans="1:1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</row>
    <row r="105" spans="1:14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</row>
    <row r="106" spans="1:14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</row>
    <row r="107" spans="1:14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</row>
    <row r="108" spans="1:14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</row>
    <row r="109" spans="1:14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</row>
    <row r="110" spans="1:14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</row>
    <row r="111" spans="1:14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</row>
    <row r="112" spans="1:14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</row>
    <row r="113" spans="1:14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</row>
    <row r="114" spans="1: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</row>
    <row r="115" spans="1:14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</row>
    <row r="116" spans="1:14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</row>
    <row r="117" spans="1:14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</row>
    <row r="118" spans="1:14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</row>
    <row r="119" spans="1:14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</row>
    <row r="120" spans="1:14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</row>
    <row r="121" spans="1:14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</row>
    <row r="122" spans="1:14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</row>
    <row r="123" spans="1:14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</row>
    <row r="124" spans="1:1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</row>
    <row r="125" spans="1:14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</row>
    <row r="126" spans="1:14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</row>
    <row r="127" spans="1:14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</row>
    <row r="128" spans="1:14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</row>
    <row r="129" spans="1:14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</row>
    <row r="130" spans="1:14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</row>
    <row r="131" spans="1:14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</row>
    <row r="132" spans="1:14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</row>
    <row r="133" spans="1:14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</row>
    <row r="134" spans="1:1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</row>
    <row r="135" spans="1:14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</row>
    <row r="136" spans="1:14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</row>
    <row r="137" spans="1:14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</row>
    <row r="138" spans="1:14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</row>
    <row r="139" spans="1:14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</row>
    <row r="140" spans="1:14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</row>
    <row r="141" spans="1:14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</row>
    <row r="142" spans="1:14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</row>
    <row r="143" spans="1:14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</row>
    <row r="144" spans="1:1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</row>
    <row r="145" spans="1:14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</row>
    <row r="146" spans="1:14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</row>
    <row r="147" spans="1:14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</row>
    <row r="148" spans="1:14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</row>
    <row r="149" spans="1:14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</row>
    <row r="150" spans="1:14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</row>
    <row r="151" spans="1:14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</row>
    <row r="152" spans="1:14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</row>
    <row r="153" spans="1:14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</row>
    <row r="154" spans="1:1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</row>
    <row r="155" spans="1:14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</row>
  </sheetData>
  <autoFilter ref="A4:O72">
    <filterColumn colId="6">
      <filters>
        <filter val="Compressore"/>
      </filters>
    </filterColumn>
  </autoFilter>
  <conditionalFormatting sqref="E1:F1048576">
    <cfRule type="cellIs" dxfId="45" priority="3" operator="equal">
      <formula>"In Use"</formula>
    </cfRule>
    <cfRule type="cellIs" dxfId="44" priority="4" operator="equal">
      <formula>"In Adoption"</formula>
    </cfRule>
    <cfRule type="cellIs" dxfId="43" priority="5" operator="equal">
      <formula>"Deprecated"</formula>
    </cfRule>
  </conditionalFormatting>
  <conditionalFormatting sqref="C1:C1048576">
    <cfRule type="cellIs" dxfId="42" priority="2" operator="equal">
      <formula>"TBD"</formula>
    </cfRule>
  </conditionalFormatting>
  <conditionalFormatting sqref="D50 D48 D45:D46 D43">
    <cfRule type="cellIs" dxfId="41" priority="1" operator="equal">
      <formula>"TBD"</formula>
    </cfRule>
  </conditionalFormatting>
  <hyperlinks>
    <hyperlink ref="K12" r:id="rId1"/>
    <hyperlink ref="K36" r:id="rId2"/>
    <hyperlink ref="K15" r:id="rId3"/>
    <hyperlink ref="K61" r:id="rId4"/>
    <hyperlink ref="K16" r:id="rId5"/>
    <hyperlink ref="K29" r:id="rId6"/>
    <hyperlink ref="K8" r:id="rId7"/>
    <hyperlink ref="K47" r:id="rId8" location="nadir"/>
    <hyperlink ref="K38" r:id="rId9"/>
    <hyperlink ref="K43" r:id="rId10"/>
    <hyperlink ref="K45" r:id="rId11"/>
    <hyperlink ref="K32" r:id="rId12"/>
    <hyperlink ref="K27" r:id="rId13"/>
    <hyperlink ref="K40" r:id="rId14"/>
    <hyperlink ref="K24" r:id="rId15"/>
    <hyperlink ref="K65" r:id="rId16"/>
    <hyperlink ref="K63" r:id="rId17"/>
    <hyperlink ref="K26" r:id="rId18"/>
    <hyperlink ref="K56" r:id="rId19"/>
    <hyperlink ref="K68" r:id="rId20"/>
    <hyperlink ref="K69" r:id="rId21"/>
    <hyperlink ref="K70" r:id="rId22"/>
    <hyperlink ref="K71" r:id="rId23"/>
  </hyperlinks>
  <pageMargins left="0.7" right="0.7" top="0.75" bottom="0.75" header="0.3" footer="0.3"/>
  <pageSetup orientation="portrait" r:id="rId2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Referencials!$B$3:$B$4</xm:f>
          </x14:formula1>
          <xm:sqref>L5:N1048576</xm:sqref>
        </x14:dataValidation>
        <x14:dataValidation type="list" allowBlank="1" showInputMessage="1" showErrorMessage="1">
          <x14:formula1>
            <xm:f>Referencials!$D$3:$D$9</xm:f>
          </x14:formula1>
          <xm:sqref>E5:E1048576</xm:sqref>
        </x14:dataValidation>
        <x14:dataValidation type="list" allowBlank="1" showInputMessage="1" showErrorMessage="1">
          <x14:formula1>
            <xm:f>Referencials!$F$3:$F$23</xm:f>
          </x14:formula1>
          <xm:sqref>G5:G1048576</xm:sqref>
        </x14:dataValidation>
        <x14:dataValidation type="list" allowBlank="1" showInputMessage="1" showErrorMessage="1">
          <x14:formula1>
            <xm:f>Referencials!$H$3:$H$23</xm:f>
          </x14:formula1>
          <xm:sqref>H5:J1048576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M80"/>
  <sheetViews>
    <sheetView zoomScale="90" zoomScaleNormal="90" workbookViewId="0">
      <selection activeCell="I31" sqref="I31"/>
    </sheetView>
  </sheetViews>
  <sheetFormatPr defaultRowHeight="15"/>
  <cols>
    <col min="1" max="1" width="27.85546875" customWidth="1"/>
    <col min="2" max="4" width="17.28515625" customWidth="1"/>
    <col min="5" max="5" width="10.85546875" bestFit="1" customWidth="1"/>
    <col min="6" max="6" width="24.140625" bestFit="1" customWidth="1"/>
    <col min="7" max="7" width="89.28515625" bestFit="1" customWidth="1"/>
    <col min="8" max="8" width="48.7109375" bestFit="1" customWidth="1"/>
    <col min="9" max="9" width="15.85546875" customWidth="1"/>
    <col min="10" max="10" width="17.85546875" bestFit="1" customWidth="1"/>
    <col min="11" max="11" width="16.85546875" bestFit="1" customWidth="1"/>
    <col min="12" max="12" width="26.42578125" bestFit="1" customWidth="1"/>
    <col min="13" max="13" width="10.42578125" customWidth="1"/>
  </cols>
  <sheetData>
    <row r="3" spans="1:13" ht="30">
      <c r="A3" s="16" t="s">
        <v>221</v>
      </c>
      <c r="B3" s="16" t="s">
        <v>243</v>
      </c>
      <c r="C3" s="16" t="s">
        <v>319</v>
      </c>
      <c r="D3" s="16" t="s">
        <v>324</v>
      </c>
      <c r="E3" s="16" t="s">
        <v>212</v>
      </c>
      <c r="F3" s="16" t="s">
        <v>213</v>
      </c>
      <c r="G3" s="16" t="s">
        <v>214</v>
      </c>
      <c r="H3" s="16" t="s">
        <v>223</v>
      </c>
      <c r="I3" s="24" t="s">
        <v>8</v>
      </c>
      <c r="J3" s="23" t="s">
        <v>269</v>
      </c>
      <c r="K3" s="23" t="s">
        <v>270</v>
      </c>
      <c r="L3" s="23" t="s">
        <v>271</v>
      </c>
      <c r="M3" s="26" t="s">
        <v>272</v>
      </c>
    </row>
    <row r="4" spans="1:13" hidden="1">
      <c r="A4" s="15" t="s">
        <v>222</v>
      </c>
      <c r="B4" s="15" t="s">
        <v>244</v>
      </c>
      <c r="C4" s="33" t="str">
        <f>VLOOKUP(A4,Referencials!$J$3:$M$24,3)</f>
        <v>Mixing</v>
      </c>
      <c r="D4" s="33">
        <f>VLOOKUP(A4,Referencials!$J$3:$M$24,4)</f>
        <v>1</v>
      </c>
      <c r="E4" s="15">
        <v>1</v>
      </c>
      <c r="F4" s="15" t="s">
        <v>326</v>
      </c>
      <c r="G4" s="15" t="s">
        <v>215</v>
      </c>
      <c r="H4" s="22" t="str">
        <f t="shared" ref="H4:H14" si="0">L4</f>
        <v>Analog Obsession SSQ</v>
      </c>
      <c r="I4" s="27" t="s">
        <v>375</v>
      </c>
      <c r="J4" s="25" t="str">
        <f>VLOOKUP(I4, VST!$A$4:$O$250, 2, FALSE)</f>
        <v>SSQ</v>
      </c>
      <c r="K4" s="25" t="str">
        <f>VLOOKUP(I4,VST!$A$4:$O$250, 4, FALSE)</f>
        <v>Analog Obsession</v>
      </c>
      <c r="L4" s="25" t="str">
        <f t="shared" ref="L4:L25" si="1">CONCATENATE(K4, " ", J4)</f>
        <v>Analog Obsession SSQ</v>
      </c>
      <c r="M4" s="25" t="str">
        <f>VLOOKUP(I4, VST!$A$4:$O$250, 5, FALSE)</f>
        <v>In Use</v>
      </c>
    </row>
    <row r="5" spans="1:13" hidden="1">
      <c r="A5" s="15" t="s">
        <v>222</v>
      </c>
      <c r="B5" s="15" t="s">
        <v>244</v>
      </c>
      <c r="C5" s="33" t="str">
        <f>VLOOKUP(A5,Referencials!$J$3:$M$24,3)</f>
        <v>Mixing</v>
      </c>
      <c r="D5" s="33">
        <f>VLOOKUP(A5,Referencials!$J$3:$M$24,4)</f>
        <v>1</v>
      </c>
      <c r="E5" s="15">
        <v>2</v>
      </c>
      <c r="F5" s="15" t="s">
        <v>330</v>
      </c>
      <c r="G5" s="15" t="s">
        <v>331</v>
      </c>
      <c r="H5" s="22" t="str">
        <f t="shared" si="0"/>
        <v>Analog Obsession Konsole</v>
      </c>
      <c r="I5" s="27" t="s">
        <v>196</v>
      </c>
      <c r="J5" s="25" t="str">
        <f>VLOOKUP(I5, VST!$A$4:$O$250, 2, FALSE)</f>
        <v>Konsole</v>
      </c>
      <c r="K5" s="25" t="str">
        <f>VLOOKUP(I5,VST!$A$4:$O$250, 4, FALSE)</f>
        <v>Analog Obsession</v>
      </c>
      <c r="L5" s="25" t="str">
        <f t="shared" si="1"/>
        <v>Analog Obsession Konsole</v>
      </c>
      <c r="M5" s="25" t="str">
        <f>VLOOKUP(I5, VST!$A$4:$O$250, 5, FALSE)</f>
        <v>In Use</v>
      </c>
    </row>
    <row r="6" spans="1:13" hidden="1">
      <c r="A6" s="15" t="s">
        <v>222</v>
      </c>
      <c r="B6" s="15" t="s">
        <v>244</v>
      </c>
      <c r="C6" s="33" t="str">
        <f>VLOOKUP(A6,Referencials!$J$3:$M$24,3)</f>
        <v>Mixing</v>
      </c>
      <c r="D6" s="33">
        <f>VLOOKUP(A6,Referencials!$J$3:$M$24,4)</f>
        <v>1</v>
      </c>
      <c r="E6" s="15">
        <v>3</v>
      </c>
      <c r="F6" s="15" t="s">
        <v>169</v>
      </c>
      <c r="G6" s="15" t="s">
        <v>216</v>
      </c>
      <c r="H6" s="22" t="str">
        <f t="shared" si="0"/>
        <v>TDR Kotelnikov</v>
      </c>
      <c r="I6" s="27" t="s">
        <v>76</v>
      </c>
      <c r="J6" s="25" t="str">
        <f>VLOOKUP(I6, VST!$A$4:$O$250, 2, FALSE)</f>
        <v>Kotelnikov</v>
      </c>
      <c r="K6" s="25" t="str">
        <f>VLOOKUP(I6,VST!$A$4:$O$250, 4, FALSE)</f>
        <v>TDR</v>
      </c>
      <c r="L6" s="25" t="str">
        <f t="shared" si="1"/>
        <v>TDR Kotelnikov</v>
      </c>
      <c r="M6" s="25" t="str">
        <f>VLOOKUP(I6, VST!$A$4:$O$250, 5, FALSE)</f>
        <v>In Use</v>
      </c>
    </row>
    <row r="7" spans="1:13" hidden="1">
      <c r="A7" s="15" t="s">
        <v>222</v>
      </c>
      <c r="B7" s="15" t="s">
        <v>244</v>
      </c>
      <c r="C7" s="33" t="str">
        <f>VLOOKUP(A7,Referencials!$J$3:$M$24,3)</f>
        <v>Mixing</v>
      </c>
      <c r="D7" s="33">
        <f>VLOOKUP(A7,Referencials!$J$3:$M$24,4)</f>
        <v>1</v>
      </c>
      <c r="E7" s="15">
        <v>4</v>
      </c>
      <c r="F7" s="15" t="s">
        <v>173</v>
      </c>
      <c r="G7" s="15" t="s">
        <v>217</v>
      </c>
      <c r="H7" s="22" t="str">
        <f t="shared" si="0"/>
        <v>TDR Vos SlickEQ</v>
      </c>
      <c r="I7" s="27" t="s">
        <v>36</v>
      </c>
      <c r="J7" s="25" t="str">
        <f>VLOOKUP(I7, VST!$A$4:$O$250, 2, FALSE)</f>
        <v>Vos SlickEQ</v>
      </c>
      <c r="K7" s="25" t="str">
        <f>VLOOKUP(I7,VST!$A$4:$O$250, 4, FALSE)</f>
        <v>TDR</v>
      </c>
      <c r="L7" s="25" t="str">
        <f t="shared" si="1"/>
        <v>TDR Vos SlickEQ</v>
      </c>
      <c r="M7" s="25" t="str">
        <f>VLOOKUP(I7, VST!$A$4:$O$250, 5, FALSE)</f>
        <v>In Use</v>
      </c>
    </row>
    <row r="8" spans="1:13" hidden="1">
      <c r="A8" s="15" t="s">
        <v>222</v>
      </c>
      <c r="B8" s="15" t="s">
        <v>244</v>
      </c>
      <c r="C8" s="33" t="str">
        <f>VLOOKUP(A8,Referencials!$J$3:$M$24,3)</f>
        <v>Mixing</v>
      </c>
      <c r="D8" s="33">
        <f>VLOOKUP(A8,Referencials!$J$3:$M$24,4)</f>
        <v>1</v>
      </c>
      <c r="E8" s="15">
        <v>4</v>
      </c>
      <c r="F8" s="15" t="s">
        <v>173</v>
      </c>
      <c r="G8" s="15" t="s">
        <v>217</v>
      </c>
      <c r="H8" s="22" t="str">
        <f t="shared" si="0"/>
        <v>Analog Obsession RARE</v>
      </c>
      <c r="I8" s="27" t="s">
        <v>195</v>
      </c>
      <c r="J8" s="25" t="str">
        <f>VLOOKUP(I8, VST!$A$4:$O$250, 2, FALSE)</f>
        <v>RARE</v>
      </c>
      <c r="K8" s="25" t="str">
        <f>VLOOKUP(I8,VST!$A$4:$O$250, 4, FALSE)</f>
        <v>Analog Obsession</v>
      </c>
      <c r="L8" s="25" t="str">
        <f t="shared" si="1"/>
        <v>Analog Obsession RARE</v>
      </c>
      <c r="M8" s="25" t="str">
        <f>VLOOKUP(I8, VST!$A$4:$O$250, 5, FALSE)</f>
        <v>In Use</v>
      </c>
    </row>
    <row r="9" spans="1:13" hidden="1">
      <c r="A9" s="15" t="s">
        <v>222</v>
      </c>
      <c r="B9" s="15" t="s">
        <v>244</v>
      </c>
      <c r="C9" s="33" t="str">
        <f>VLOOKUP(A9,Referencials!$J$3:$M$24,3)</f>
        <v>Mixing</v>
      </c>
      <c r="D9" s="33">
        <f>VLOOKUP(A9,Referencials!$J$3:$M$24,4)</f>
        <v>1</v>
      </c>
      <c r="E9" s="15">
        <v>5</v>
      </c>
      <c r="F9" s="15" t="s">
        <v>218</v>
      </c>
      <c r="G9" s="15" t="s">
        <v>219</v>
      </c>
      <c r="H9" s="22" t="str">
        <f t="shared" si="0"/>
        <v>TBPro Audio GSatPlus</v>
      </c>
      <c r="I9" s="27" t="s">
        <v>192</v>
      </c>
      <c r="J9" s="25" t="str">
        <f>VLOOKUP(I9, VST!$A$4:$O$250, 2, FALSE)</f>
        <v>GSatPlus</v>
      </c>
      <c r="K9" s="25" t="str">
        <f>VLOOKUP(I9,VST!$A$4:$O$250, 4, FALSE)</f>
        <v>TBPro Audio</v>
      </c>
      <c r="L9" s="25" t="str">
        <f t="shared" si="1"/>
        <v>TBPro Audio GSatPlus</v>
      </c>
      <c r="M9" s="25" t="str">
        <f>VLOOKUP(I9, VST!$A$4:$O$250, 5, FALSE)</f>
        <v>In Use</v>
      </c>
    </row>
    <row r="10" spans="1:13" hidden="1">
      <c r="A10" s="15" t="s">
        <v>222</v>
      </c>
      <c r="B10" s="15" t="s">
        <v>244</v>
      </c>
      <c r="C10" s="33" t="str">
        <f>VLOOKUP(A10,Referencials!$J$3:$M$24,3)</f>
        <v>Mixing</v>
      </c>
      <c r="D10" s="33">
        <f>VLOOKUP(A10,Referencials!$J$3:$M$24,4)</f>
        <v>1</v>
      </c>
      <c r="E10" s="15">
        <v>5</v>
      </c>
      <c r="F10" s="15" t="s">
        <v>218</v>
      </c>
      <c r="G10" s="15" t="s">
        <v>219</v>
      </c>
      <c r="H10" s="22" t="str">
        <f t="shared" si="0"/>
        <v>Softube Dirty Tape</v>
      </c>
      <c r="I10" s="27" t="s">
        <v>287</v>
      </c>
      <c r="J10" s="25" t="str">
        <f>VLOOKUP(I10, VST!$A$4:$O$250, 2, FALSE)</f>
        <v>Dirty Tape</v>
      </c>
      <c r="K10" s="25" t="str">
        <f>VLOOKUP(I10,VST!$A$4:$O$250, 4, FALSE)</f>
        <v>Softube</v>
      </c>
      <c r="L10" s="25" t="str">
        <f t="shared" si="1"/>
        <v>Softube Dirty Tape</v>
      </c>
      <c r="M10" s="25" t="str">
        <f>VLOOKUP(I10, VST!$A$4:$O$250, 5, FALSE)</f>
        <v>In Use</v>
      </c>
    </row>
    <row r="11" spans="1:13" hidden="1">
      <c r="A11" s="15" t="s">
        <v>222</v>
      </c>
      <c r="B11" s="15" t="s">
        <v>244</v>
      </c>
      <c r="C11" s="33" t="str">
        <f>VLOOKUP(A11,Referencials!$J$3:$M$24,3)</f>
        <v>Mixing</v>
      </c>
      <c r="D11" s="33">
        <f>VLOOKUP(A11,Referencials!$J$3:$M$24,4)</f>
        <v>1</v>
      </c>
      <c r="E11" s="15">
        <v>6</v>
      </c>
      <c r="F11" s="15" t="s">
        <v>174</v>
      </c>
      <c r="G11" s="15" t="s">
        <v>220</v>
      </c>
      <c r="H11" s="22" t="str">
        <f t="shared" si="0"/>
        <v>Loudmax LoudMax</v>
      </c>
      <c r="I11" s="27" t="s">
        <v>43</v>
      </c>
      <c r="J11" s="25" t="str">
        <f>VLOOKUP(I11, VST!$A$4:$O$250, 2, FALSE)</f>
        <v>LoudMax</v>
      </c>
      <c r="K11" s="25" t="str">
        <f>VLOOKUP(I11,VST!$A$4:$O$250, 4, FALSE)</f>
        <v>Loudmax</v>
      </c>
      <c r="L11" s="25" t="str">
        <f t="shared" si="1"/>
        <v>Loudmax LoudMax</v>
      </c>
      <c r="M11" s="25" t="str">
        <f>VLOOKUP(I11, VST!$A$4:$O$250, 5, FALSE)</f>
        <v>In Use</v>
      </c>
    </row>
    <row r="12" spans="1:13" hidden="1">
      <c r="A12" s="15" t="s">
        <v>329</v>
      </c>
      <c r="B12" s="15" t="s">
        <v>244</v>
      </c>
      <c r="C12" s="33" t="str">
        <f>VLOOKUP(A12,Referencials!$J$3:$M$24,3)</f>
        <v>Mixing</v>
      </c>
      <c r="D12" s="33">
        <f>VLOOKUP(A12,Referencials!$J$3:$M$24,4)</f>
        <v>2</v>
      </c>
      <c r="E12" s="15">
        <v>1</v>
      </c>
      <c r="F12" s="15" t="s">
        <v>326</v>
      </c>
      <c r="G12" s="15" t="s">
        <v>215</v>
      </c>
      <c r="H12" s="30" t="str">
        <f t="shared" si="0"/>
        <v>Analog Obsession SSQ</v>
      </c>
      <c r="I12" s="27" t="s">
        <v>375</v>
      </c>
      <c r="J12" s="25" t="str">
        <f>VLOOKUP(I12, VST!$A$4:$O$250, 2, FALSE)</f>
        <v>SSQ</v>
      </c>
      <c r="K12" s="25" t="str">
        <f>VLOOKUP(I12,VST!$A$4:$O$250, 4, FALSE)</f>
        <v>Analog Obsession</v>
      </c>
      <c r="L12" s="25" t="str">
        <f t="shared" si="1"/>
        <v>Analog Obsession SSQ</v>
      </c>
      <c r="M12" s="25" t="str">
        <f>VLOOKUP(I12, VST!$A$4:$O$250, 5, FALSE)</f>
        <v>In Use</v>
      </c>
    </row>
    <row r="13" spans="1:13" hidden="1">
      <c r="A13" s="15" t="s">
        <v>329</v>
      </c>
      <c r="B13" s="15" t="s">
        <v>244</v>
      </c>
      <c r="C13" s="33" t="str">
        <f>VLOOKUP(A13,Referencials!$J$3:$M$24,3)</f>
        <v>Mixing</v>
      </c>
      <c r="D13" s="33">
        <f>VLOOKUP(A13,Referencials!$J$3:$M$24,4)</f>
        <v>2</v>
      </c>
      <c r="E13" s="15">
        <v>2</v>
      </c>
      <c r="F13" s="15" t="s">
        <v>330</v>
      </c>
      <c r="G13" s="15" t="s">
        <v>331</v>
      </c>
      <c r="H13" s="22" t="str">
        <f t="shared" si="0"/>
        <v>Analog Obsession Konsole</v>
      </c>
      <c r="I13" s="27" t="s">
        <v>196</v>
      </c>
      <c r="J13" s="25" t="str">
        <f>VLOOKUP(I13, VST!$A$4:$O$250, 2, FALSE)</f>
        <v>Konsole</v>
      </c>
      <c r="K13" s="25" t="str">
        <f>VLOOKUP(I13,VST!$A$4:$O$250, 4, FALSE)</f>
        <v>Analog Obsession</v>
      </c>
      <c r="L13" s="25" t="str">
        <f t="shared" si="1"/>
        <v>Analog Obsession Konsole</v>
      </c>
      <c r="M13" s="25" t="str">
        <f>VLOOKUP(I13, VST!$A$4:$O$250, 5, FALSE)</f>
        <v>In Use</v>
      </c>
    </row>
    <row r="14" spans="1:13" hidden="1">
      <c r="A14" s="15" t="s">
        <v>329</v>
      </c>
      <c r="B14" s="15" t="s">
        <v>244</v>
      </c>
      <c r="C14" s="33" t="str">
        <f>VLOOKUP(A14,Referencials!$J$3:$M$24,3)</f>
        <v>Mixing</v>
      </c>
      <c r="D14" s="33">
        <f>VLOOKUP(A14,Referencials!$J$3:$M$24,4)</f>
        <v>2</v>
      </c>
      <c r="E14" s="15">
        <v>3</v>
      </c>
      <c r="F14" s="15" t="s">
        <v>169</v>
      </c>
      <c r="G14" s="15" t="s">
        <v>216</v>
      </c>
      <c r="H14" s="22" t="str">
        <f t="shared" si="0"/>
        <v>TDR Molotok</v>
      </c>
      <c r="I14" s="27" t="s">
        <v>81</v>
      </c>
      <c r="J14" s="25" t="str">
        <f>VLOOKUP(I14, VST!$A$4:$O$250, 2, FALSE)</f>
        <v>Molotok</v>
      </c>
      <c r="K14" s="25" t="str">
        <f>VLOOKUP(I14,VST!$A$4:$O$250, 4, FALSE)</f>
        <v>TDR</v>
      </c>
      <c r="L14" s="25" t="str">
        <f t="shared" si="1"/>
        <v>TDR Molotok</v>
      </c>
      <c r="M14" s="25" t="str">
        <f>VLOOKUP(I14, VST!$A$4:$O$250, 5, FALSE)</f>
        <v>In Use</v>
      </c>
    </row>
    <row r="15" spans="1:13" hidden="1">
      <c r="A15" s="15" t="s">
        <v>329</v>
      </c>
      <c r="B15" s="15" t="s">
        <v>244</v>
      </c>
      <c r="C15" s="33" t="str">
        <f>VLOOKUP(A15,Referencials!$J$3:$M$24,3)</f>
        <v>Mixing</v>
      </c>
      <c r="D15" s="33">
        <f>VLOOKUP(A15,Referencials!$J$3:$M$24,4)</f>
        <v>2</v>
      </c>
      <c r="E15" s="15">
        <v>4</v>
      </c>
      <c r="F15" s="15" t="s">
        <v>177</v>
      </c>
      <c r="G15" s="15" t="s">
        <v>224</v>
      </c>
      <c r="H15" s="31" t="s">
        <v>225</v>
      </c>
      <c r="I15" s="27" t="e">
        <v>#N/A</v>
      </c>
      <c r="J15" s="25" t="e">
        <f>VLOOKUP(I15, VST!$A$4:$O$250, 2, FALSE)</f>
        <v>#N/A</v>
      </c>
      <c r="K15" s="25" t="e">
        <f>VLOOKUP(I15,VST!$A$4:$O$250, 4, FALSE)</f>
        <v>#N/A</v>
      </c>
      <c r="L15" s="25" t="e">
        <f t="shared" si="1"/>
        <v>#N/A</v>
      </c>
      <c r="M15" s="25" t="e">
        <f>VLOOKUP(I15, VST!$A$4:$O$250, 5, FALSE)</f>
        <v>#N/A</v>
      </c>
    </row>
    <row r="16" spans="1:13" hidden="1">
      <c r="A16" s="15" t="s">
        <v>329</v>
      </c>
      <c r="B16" s="15" t="s">
        <v>244</v>
      </c>
      <c r="C16" s="33" t="str">
        <f>VLOOKUP(A16,Referencials!$J$3:$M$24,3)</f>
        <v>Mixing</v>
      </c>
      <c r="D16" s="33">
        <f>VLOOKUP(A16,Referencials!$J$3:$M$24,4)</f>
        <v>2</v>
      </c>
      <c r="E16" s="15">
        <v>5</v>
      </c>
      <c r="F16" s="15" t="s">
        <v>173</v>
      </c>
      <c r="G16" s="15" t="s">
        <v>266</v>
      </c>
      <c r="H16" s="22" t="str">
        <f t="shared" ref="H16:H22" si="2">L16</f>
        <v>TDR NovaEQ</v>
      </c>
      <c r="I16" s="27" t="s">
        <v>84</v>
      </c>
      <c r="J16" s="25" t="str">
        <f>VLOOKUP(I16, VST!$A$4:$O$250, 2, FALSE)</f>
        <v>NovaEQ</v>
      </c>
      <c r="K16" s="25" t="str">
        <f>VLOOKUP(I16,VST!$A$4:$O$250, 4, FALSE)</f>
        <v>TDR</v>
      </c>
      <c r="L16" s="25" t="str">
        <f t="shared" si="1"/>
        <v>TDR NovaEQ</v>
      </c>
      <c r="M16" s="25" t="str">
        <f>VLOOKUP(I16, VST!$A$4:$O$250, 5, FALSE)</f>
        <v>In Use</v>
      </c>
    </row>
    <row r="17" spans="1:13" ht="15.75" hidden="1" customHeight="1">
      <c r="A17" s="15" t="s">
        <v>329</v>
      </c>
      <c r="B17" s="15" t="s">
        <v>244</v>
      </c>
      <c r="C17" s="33" t="str">
        <f>VLOOKUP(A17,Referencials!$J$3:$M$24,3)</f>
        <v>Mixing</v>
      </c>
      <c r="D17" s="33">
        <f>VLOOKUP(A17,Referencials!$J$3:$M$24,4)</f>
        <v>2</v>
      </c>
      <c r="E17" s="15">
        <v>6</v>
      </c>
      <c r="F17" s="15" t="s">
        <v>254</v>
      </c>
      <c r="G17" s="15" t="s">
        <v>267</v>
      </c>
      <c r="H17" s="22" t="str">
        <f t="shared" si="2"/>
        <v>Analog Obsession RARE</v>
      </c>
      <c r="I17" s="27" t="s">
        <v>195</v>
      </c>
      <c r="J17" s="25" t="str">
        <f>VLOOKUP(I17, VST!$A$4:$O$250, 2, FALSE)</f>
        <v>RARE</v>
      </c>
      <c r="K17" s="25" t="str">
        <f>VLOOKUP(I17,VST!$A$4:$O$250, 4, FALSE)</f>
        <v>Analog Obsession</v>
      </c>
      <c r="L17" s="25" t="str">
        <f t="shared" si="1"/>
        <v>Analog Obsession RARE</v>
      </c>
      <c r="M17" s="25" t="str">
        <f>VLOOKUP(I17, VST!$A$4:$O$250, 5, FALSE)</f>
        <v>In Use</v>
      </c>
    </row>
    <row r="18" spans="1:13" hidden="1">
      <c r="A18" s="15" t="s">
        <v>323</v>
      </c>
      <c r="B18" s="15" t="s">
        <v>244</v>
      </c>
      <c r="C18" s="33" t="str">
        <f>VLOOKUP(A18,Referencials!$J$3:$M$24,3)</f>
        <v>Mixing</v>
      </c>
      <c r="D18" s="33">
        <f>VLOOKUP(A18,Referencials!$J$3:$M$24,4)</f>
        <v>3</v>
      </c>
      <c r="E18" s="15">
        <v>1</v>
      </c>
      <c r="F18" s="15" t="s">
        <v>330</v>
      </c>
      <c r="G18" s="15" t="s">
        <v>331</v>
      </c>
      <c r="H18" s="22" t="str">
        <f t="shared" si="2"/>
        <v>Analog Obsession Konsole</v>
      </c>
      <c r="I18" s="27" t="s">
        <v>196</v>
      </c>
      <c r="J18" s="25" t="str">
        <f>VLOOKUP(I18, VST!$A$4:$O$250, 2, FALSE)</f>
        <v>Konsole</v>
      </c>
      <c r="K18" s="25" t="str">
        <f>VLOOKUP(I18,VST!$A$4:$O$250, 4, FALSE)</f>
        <v>Analog Obsession</v>
      </c>
      <c r="L18" s="25" t="str">
        <f t="shared" si="1"/>
        <v>Analog Obsession Konsole</v>
      </c>
      <c r="M18" s="25" t="str">
        <f>VLOOKUP(I18, VST!$A$4:$O$250, 5, FALSE)</f>
        <v>In Use</v>
      </c>
    </row>
    <row r="19" spans="1:13" hidden="1">
      <c r="A19" s="15" t="s">
        <v>323</v>
      </c>
      <c r="B19" s="15" t="s">
        <v>244</v>
      </c>
      <c r="C19" s="33" t="str">
        <f>VLOOKUP(A19,Referencials!$J$3:$M$24,3)</f>
        <v>Mixing</v>
      </c>
      <c r="D19" s="33">
        <f>VLOOKUP(A19,Referencials!$J$3:$M$24,4)</f>
        <v>3</v>
      </c>
      <c r="E19" s="15">
        <v>2</v>
      </c>
      <c r="F19" s="15" t="s">
        <v>384</v>
      </c>
      <c r="G19" s="15" t="s">
        <v>385</v>
      </c>
      <c r="H19" s="22" t="str">
        <f t="shared" si="2"/>
        <v>Analog Obsession SSQ</v>
      </c>
      <c r="I19" s="27" t="s">
        <v>375</v>
      </c>
      <c r="J19" s="25" t="str">
        <f>VLOOKUP(I19, VST!$A$4:$O$250, 2, FALSE)</f>
        <v>SSQ</v>
      </c>
      <c r="K19" s="25" t="str">
        <f>VLOOKUP(I19,VST!$A$4:$O$250, 4, FALSE)</f>
        <v>Analog Obsession</v>
      </c>
      <c r="L19" s="25" t="str">
        <f t="shared" si="1"/>
        <v>Analog Obsession SSQ</v>
      </c>
      <c r="M19" s="25" t="str">
        <f>VLOOKUP(I19, VST!$A$4:$O$250, 5, FALSE)</f>
        <v>In Use</v>
      </c>
    </row>
    <row r="20" spans="1:13" hidden="1">
      <c r="A20" s="15" t="s">
        <v>260</v>
      </c>
      <c r="B20" s="15" t="s">
        <v>244</v>
      </c>
      <c r="C20" s="33" t="str">
        <f>VLOOKUP(A20,Referencials!$J$3:$M$24,3)</f>
        <v>Mixing</v>
      </c>
      <c r="D20" s="33">
        <f>VLOOKUP(A20,Referencials!$J$3:$M$24,4)</f>
        <v>4</v>
      </c>
      <c r="E20" s="15">
        <v>1</v>
      </c>
      <c r="F20" s="15" t="s">
        <v>326</v>
      </c>
      <c r="G20" s="15"/>
      <c r="H20" s="30" t="str">
        <f t="shared" si="2"/>
        <v>Analog Obsession SSQ</v>
      </c>
      <c r="I20" s="27" t="s">
        <v>375</v>
      </c>
      <c r="J20" s="25" t="str">
        <f>VLOOKUP(I20, VST!$A$4:$O$250, 2, FALSE)</f>
        <v>SSQ</v>
      </c>
      <c r="K20" s="25" t="str">
        <f>VLOOKUP(I20,VST!$A$4:$O$250, 4, FALSE)</f>
        <v>Analog Obsession</v>
      </c>
      <c r="L20" s="25" t="str">
        <f t="shared" si="1"/>
        <v>Analog Obsession SSQ</v>
      </c>
      <c r="M20" s="25" t="str">
        <f>VLOOKUP(I20, VST!$A$4:$O$250, 5, FALSE)</f>
        <v>In Use</v>
      </c>
    </row>
    <row r="21" spans="1:13" hidden="1">
      <c r="A21" s="15" t="s">
        <v>260</v>
      </c>
      <c r="B21" s="15" t="s">
        <v>244</v>
      </c>
      <c r="C21" s="33" t="str">
        <f>VLOOKUP(A21,Referencials!$J$3:$M$24,3)</f>
        <v>Mixing</v>
      </c>
      <c r="D21" s="33">
        <f>VLOOKUP(A21,Referencials!$J$3:$M$24,4)</f>
        <v>4</v>
      </c>
      <c r="E21" s="15">
        <v>2</v>
      </c>
      <c r="F21" s="15" t="s">
        <v>330</v>
      </c>
      <c r="G21" s="15" t="s">
        <v>331</v>
      </c>
      <c r="H21" s="22" t="str">
        <f t="shared" si="2"/>
        <v>Analog Obsession Konsole</v>
      </c>
      <c r="I21" s="27" t="s">
        <v>196</v>
      </c>
      <c r="J21" s="25" t="str">
        <f>VLOOKUP(I21, VST!$A$4:$O$250, 2, FALSE)</f>
        <v>Konsole</v>
      </c>
      <c r="K21" s="25" t="str">
        <f>VLOOKUP(I21,VST!$A$4:$O$250, 4, FALSE)</f>
        <v>Analog Obsession</v>
      </c>
      <c r="L21" s="25" t="str">
        <f t="shared" si="1"/>
        <v>Analog Obsession Konsole</v>
      </c>
      <c r="M21" s="25" t="str">
        <f>VLOOKUP(I21, VST!$A$4:$O$250, 5, FALSE)</f>
        <v>In Use</v>
      </c>
    </row>
    <row r="22" spans="1:13" hidden="1">
      <c r="A22" s="15" t="s">
        <v>260</v>
      </c>
      <c r="B22" s="15" t="s">
        <v>244</v>
      </c>
      <c r="C22" s="33" t="str">
        <f>VLOOKUP(A22,Referencials!$J$3:$M$24,3)</f>
        <v>Mixing</v>
      </c>
      <c r="D22" s="33">
        <f>VLOOKUP(A22,Referencials!$J$3:$M$24,4)</f>
        <v>4</v>
      </c>
      <c r="E22" s="15">
        <v>3</v>
      </c>
      <c r="F22" s="15" t="s">
        <v>169</v>
      </c>
      <c r="G22" s="15" t="s">
        <v>229</v>
      </c>
      <c r="H22" s="22" t="str">
        <f t="shared" si="2"/>
        <v>Analog Obsession LaLa</v>
      </c>
      <c r="I22" s="27" t="s">
        <v>78</v>
      </c>
      <c r="J22" s="25" t="str">
        <f>VLOOKUP(I22, VST!$A$4:$O$250, 2, FALSE)</f>
        <v>LaLa</v>
      </c>
      <c r="K22" s="25" t="str">
        <f>VLOOKUP(I22,VST!$A$4:$O$250, 4, FALSE)</f>
        <v>Analog Obsession</v>
      </c>
      <c r="L22" s="25" t="str">
        <f t="shared" si="1"/>
        <v>Analog Obsession LaLa</v>
      </c>
      <c r="M22" s="25" t="str">
        <f>VLOOKUP(I22, VST!$A$4:$O$250, 5, FALSE)</f>
        <v>In Use</v>
      </c>
    </row>
    <row r="23" spans="1:13" hidden="1">
      <c r="A23" s="15" t="s">
        <v>260</v>
      </c>
      <c r="B23" s="15" t="s">
        <v>244</v>
      </c>
      <c r="C23" s="33" t="str">
        <f>VLOOKUP(A23,Referencials!$J$3:$M$24,3)</f>
        <v>Mixing</v>
      </c>
      <c r="D23" s="33">
        <f>VLOOKUP(A23,Referencials!$J$3:$M$24,4)</f>
        <v>4</v>
      </c>
      <c r="E23" s="15">
        <v>4</v>
      </c>
      <c r="F23" s="15" t="s">
        <v>177</v>
      </c>
      <c r="G23" s="15"/>
      <c r="H23" s="31" t="s">
        <v>230</v>
      </c>
      <c r="I23" s="27"/>
      <c r="J23" s="25" t="e">
        <f>VLOOKUP(I23, VST!$A$4:$O$250, 2, FALSE)</f>
        <v>#N/A</v>
      </c>
      <c r="K23" s="25" t="e">
        <f>VLOOKUP(I23,VST!$A$4:$O$250, 4, FALSE)</f>
        <v>#N/A</v>
      </c>
      <c r="L23" s="25" t="e">
        <f t="shared" si="1"/>
        <v>#N/A</v>
      </c>
      <c r="M23" s="25" t="e">
        <f>VLOOKUP(I23, VST!$A$4:$O$250, 5, FALSE)</f>
        <v>#N/A</v>
      </c>
    </row>
    <row r="24" spans="1:13" hidden="1">
      <c r="A24" s="15" t="s">
        <v>260</v>
      </c>
      <c r="B24" s="15" t="s">
        <v>244</v>
      </c>
      <c r="C24" s="33" t="str">
        <f>VLOOKUP(A24,Referencials!$J$3:$M$24,3)</f>
        <v>Mixing</v>
      </c>
      <c r="D24" s="33">
        <f>VLOOKUP(A24,Referencials!$J$3:$M$24,4)</f>
        <v>4</v>
      </c>
      <c r="E24" s="15">
        <v>5</v>
      </c>
      <c r="F24" s="15" t="s">
        <v>231</v>
      </c>
      <c r="G24" s="15" t="s">
        <v>232</v>
      </c>
      <c r="H24" s="22" t="str">
        <f t="shared" ref="H24:H25" si="3">L24</f>
        <v>Slate Digital Fresh Air</v>
      </c>
      <c r="I24" s="27" t="s">
        <v>93</v>
      </c>
      <c r="J24" s="25" t="str">
        <f>VLOOKUP(I24, VST!$A$4:$O$250, 2, FALSE)</f>
        <v>Fresh Air</v>
      </c>
      <c r="K24" s="25" t="str">
        <f>VLOOKUP(I24,VST!$A$4:$O$250, 4, FALSE)</f>
        <v>Slate Digital</v>
      </c>
      <c r="L24" s="25" t="str">
        <f t="shared" si="1"/>
        <v>Slate Digital Fresh Air</v>
      </c>
      <c r="M24" s="25" t="str">
        <f>VLOOKUP(I24, VST!$A$4:$O$250, 5, FALSE)</f>
        <v>In Use</v>
      </c>
    </row>
    <row r="25" spans="1:13" hidden="1">
      <c r="A25" s="15" t="s">
        <v>260</v>
      </c>
      <c r="B25" s="15" t="s">
        <v>244</v>
      </c>
      <c r="C25" s="33" t="str">
        <f>VLOOKUP(A25,Referencials!$J$3:$M$24,3)</f>
        <v>Mixing</v>
      </c>
      <c r="D25" s="33">
        <f>VLOOKUP(A25,Referencials!$J$3:$M$24,4)</f>
        <v>4</v>
      </c>
      <c r="E25" s="15">
        <v>6</v>
      </c>
      <c r="F25" s="15" t="s">
        <v>173</v>
      </c>
      <c r="G25" s="15" t="s">
        <v>233</v>
      </c>
      <c r="H25" s="22" t="str">
        <f t="shared" si="3"/>
        <v>ikMultimedia EQ81</v>
      </c>
      <c r="I25" s="27" t="s">
        <v>234</v>
      </c>
      <c r="J25" s="25" t="str">
        <f>VLOOKUP(I25, VST!$A$4:$O$250, 2, FALSE)</f>
        <v>EQ81</v>
      </c>
      <c r="K25" s="25" t="str">
        <f>VLOOKUP(I25,VST!$A$4:$O$250, 4, FALSE)</f>
        <v>ikMultimedia</v>
      </c>
      <c r="L25" s="25" t="str">
        <f t="shared" si="1"/>
        <v>ikMultimedia EQ81</v>
      </c>
      <c r="M25" s="25" t="str">
        <f>VLOOKUP(I25, VST!$A$4:$O$250, 5, FALSE)</f>
        <v>In Use</v>
      </c>
    </row>
    <row r="26" spans="1:13">
      <c r="A26" s="15" t="s">
        <v>261</v>
      </c>
      <c r="B26" s="15" t="s">
        <v>244</v>
      </c>
      <c r="C26" s="33" t="str">
        <f>VLOOKUP(A26,Referencials!$J$3:$M$24,3)</f>
        <v>Mixing</v>
      </c>
      <c r="D26" s="33">
        <f>VLOOKUP(A26,Referencials!$J$3:$M$24,4)</f>
        <v>5</v>
      </c>
      <c r="E26" s="15">
        <v>1</v>
      </c>
      <c r="F26" s="15" t="s">
        <v>330</v>
      </c>
      <c r="G26" s="15" t="s">
        <v>331</v>
      </c>
      <c r="H26" s="22" t="str">
        <f t="shared" ref="H26:H58" si="4">L26</f>
        <v>Analog Obsession Konsole</v>
      </c>
      <c r="I26" s="27" t="s">
        <v>196</v>
      </c>
      <c r="J26" s="25" t="str">
        <f>VLOOKUP(I26, VST!$A$4:$O$250, 2, FALSE)</f>
        <v>Konsole</v>
      </c>
      <c r="K26" s="25" t="str">
        <f>VLOOKUP(I26,VST!$A$4:$O$250, 4, FALSE)</f>
        <v>Analog Obsession</v>
      </c>
      <c r="L26" s="25" t="str">
        <f t="shared" ref="L26:L58" si="5">CONCATENATE(K26, " ", J26)</f>
        <v>Analog Obsession Konsole</v>
      </c>
      <c r="M26" s="25" t="str">
        <f>VLOOKUP(I26, VST!$A$4:$O$250, 5, FALSE)</f>
        <v>In Use</v>
      </c>
    </row>
    <row r="27" spans="1:13">
      <c r="A27" s="15" t="s">
        <v>261</v>
      </c>
      <c r="B27" s="15" t="s">
        <v>244</v>
      </c>
      <c r="C27" s="33" t="str">
        <f>VLOOKUP(A27,Referencials!$J$3:$M$24,3)</f>
        <v>Mixing</v>
      </c>
      <c r="D27" s="33">
        <f>VLOOKUP(A27,Referencials!$J$3:$M$24,4)</f>
        <v>5</v>
      </c>
      <c r="E27" s="15">
        <v>2</v>
      </c>
      <c r="F27" s="15" t="s">
        <v>241</v>
      </c>
      <c r="G27" s="15" t="s">
        <v>386</v>
      </c>
      <c r="H27" s="22" t="str">
        <f t="shared" si="4"/>
        <v>Analog Obsession SSQ</v>
      </c>
      <c r="I27" s="27" t="s">
        <v>375</v>
      </c>
      <c r="J27" s="25" t="str">
        <f>VLOOKUP(I27, VST!$A$4:$O$250, 2, FALSE)</f>
        <v>SSQ</v>
      </c>
      <c r="K27" s="25" t="str">
        <f>VLOOKUP(I27,VST!$A$4:$O$250, 4, FALSE)</f>
        <v>Analog Obsession</v>
      </c>
      <c r="L27" s="25" t="str">
        <f t="shared" si="5"/>
        <v>Analog Obsession SSQ</v>
      </c>
      <c r="M27" s="25" t="str">
        <f>VLOOKUP(I27, VST!$A$4:$O$250, 5, FALSE)</f>
        <v>In Use</v>
      </c>
    </row>
    <row r="28" spans="1:13">
      <c r="A28" s="15" t="s">
        <v>261</v>
      </c>
      <c r="B28" s="15" t="s">
        <v>244</v>
      </c>
      <c r="C28" s="33" t="str">
        <f>VLOOKUP(A28,Referencials!$J$3:$M$24,3)</f>
        <v>Mixing</v>
      </c>
      <c r="D28" s="33">
        <f>VLOOKUP(A28,Referencials!$J$3:$M$24,4)</f>
        <v>5</v>
      </c>
      <c r="E28" s="15">
        <v>3</v>
      </c>
      <c r="F28" s="15" t="s">
        <v>173</v>
      </c>
      <c r="G28" s="15" t="s">
        <v>259</v>
      </c>
      <c r="H28" s="22" t="str">
        <f t="shared" si="4"/>
        <v>TDR NovaEQ</v>
      </c>
      <c r="I28" s="27" t="s">
        <v>84</v>
      </c>
      <c r="J28" s="25" t="str">
        <f>VLOOKUP(I28, VST!$A$4:$O$250, 2, FALSE)</f>
        <v>NovaEQ</v>
      </c>
      <c r="K28" s="25" t="str">
        <f>VLOOKUP(I28,VST!$A$4:$O$250, 4, FALSE)</f>
        <v>TDR</v>
      </c>
      <c r="L28" s="25" t="str">
        <f t="shared" si="5"/>
        <v>TDR NovaEQ</v>
      </c>
      <c r="M28" s="25" t="str">
        <f>VLOOKUP(I28, VST!$A$4:$O$250, 5, FALSE)</f>
        <v>In Use</v>
      </c>
    </row>
    <row r="29" spans="1:13">
      <c r="A29" s="15" t="s">
        <v>261</v>
      </c>
      <c r="B29" s="15" t="s">
        <v>244</v>
      </c>
      <c r="C29" s="33" t="str">
        <f>VLOOKUP(A29,Referencials!$J$3:$M$24,3)</f>
        <v>Mixing</v>
      </c>
      <c r="D29" s="33">
        <f>VLOOKUP(A29,Referencials!$J$3:$M$24,4)</f>
        <v>5</v>
      </c>
      <c r="E29" s="15">
        <v>4</v>
      </c>
      <c r="F29" s="15" t="s">
        <v>171</v>
      </c>
      <c r="G29" s="15" t="s">
        <v>257</v>
      </c>
      <c r="H29" s="22" t="str">
        <f t="shared" si="4"/>
        <v>TBD LISP de-esser</v>
      </c>
      <c r="I29" s="27" t="s">
        <v>82</v>
      </c>
      <c r="J29" s="25" t="str">
        <f>VLOOKUP(I29, VST!$A$4:$O$250, 2, FALSE)</f>
        <v>LISP de-esser</v>
      </c>
      <c r="K29" s="25" t="str">
        <f>VLOOKUP(I29,VST!$A$4:$O$250, 4, FALSE)</f>
        <v>TBD</v>
      </c>
      <c r="L29" s="25" t="str">
        <f t="shared" si="5"/>
        <v>TBD LISP de-esser</v>
      </c>
      <c r="M29" s="25" t="str">
        <f>VLOOKUP(I29, VST!$A$4:$O$250, 5, FALSE)</f>
        <v>In Use</v>
      </c>
    </row>
    <row r="30" spans="1:13">
      <c r="A30" s="15" t="s">
        <v>261</v>
      </c>
      <c r="B30" s="15" t="s">
        <v>244</v>
      </c>
      <c r="C30" s="33" t="str">
        <f>VLOOKUP(A30,Referencials!$J$3:$M$24,3)</f>
        <v>Mixing</v>
      </c>
      <c r="D30" s="33">
        <f>VLOOKUP(A30,Referencials!$J$3:$M$24,4)</f>
        <v>5</v>
      </c>
      <c r="E30" s="15">
        <v>5</v>
      </c>
      <c r="F30" s="15" t="s">
        <v>169</v>
      </c>
      <c r="G30" s="15" t="s">
        <v>258</v>
      </c>
      <c r="H30" s="22" t="str">
        <f t="shared" si="4"/>
        <v>Analog Obsession FET</v>
      </c>
      <c r="I30" s="27" t="s">
        <v>80</v>
      </c>
      <c r="J30" s="25" t="str">
        <f>VLOOKUP(I30, VST!$A$4:$O$250, 2, FALSE)</f>
        <v>FET</v>
      </c>
      <c r="K30" s="25" t="str">
        <f>VLOOKUP(I30,VST!$A$4:$O$250, 4, FALSE)</f>
        <v>Analog Obsession</v>
      </c>
      <c r="L30" s="25" t="str">
        <f t="shared" si="5"/>
        <v>Analog Obsession FET</v>
      </c>
      <c r="M30" s="25" t="str">
        <f>VLOOKUP(I30, VST!$A$4:$O$250, 5, FALSE)</f>
        <v>In Use</v>
      </c>
    </row>
    <row r="31" spans="1:13">
      <c r="A31" s="15" t="s">
        <v>261</v>
      </c>
      <c r="B31" s="15" t="s">
        <v>244</v>
      </c>
      <c r="C31" s="33" t="str">
        <f>VLOOKUP(A31,Referencials!$J$3:$M$24,3)</f>
        <v>Mixing</v>
      </c>
      <c r="D31" s="33">
        <f>VLOOKUP(A31,Referencials!$J$3:$M$24,4)</f>
        <v>5</v>
      </c>
      <c r="E31" s="15">
        <v>6</v>
      </c>
      <c r="F31" s="15" t="s">
        <v>169</v>
      </c>
      <c r="G31" s="15" t="s">
        <v>258</v>
      </c>
      <c r="H31" s="22" t="str">
        <f t="shared" ref="H31" si="6">L31</f>
        <v>Analog Obsession LaLa</v>
      </c>
      <c r="I31" s="27" t="s">
        <v>78</v>
      </c>
      <c r="J31" s="25" t="str">
        <f>VLOOKUP(I31, VST!$A$4:$O$250, 2, FALSE)</f>
        <v>LaLa</v>
      </c>
      <c r="K31" s="25" t="str">
        <f>VLOOKUP(I31,VST!$A$4:$O$250, 4, FALSE)</f>
        <v>Analog Obsession</v>
      </c>
      <c r="L31" s="25" t="str">
        <f t="shared" ref="L31" si="7">CONCATENATE(K31, " ", J31)</f>
        <v>Analog Obsession LaLa</v>
      </c>
      <c r="M31" s="25" t="str">
        <f>VLOOKUP(I31, VST!$A$4:$O$250, 5, FALSE)</f>
        <v>In Use</v>
      </c>
    </row>
    <row r="32" spans="1:13">
      <c r="A32" s="15" t="s">
        <v>261</v>
      </c>
      <c r="B32" s="15" t="s">
        <v>244</v>
      </c>
      <c r="C32" s="33" t="str">
        <f>VLOOKUP(A32,Referencials!$J$3:$M$24,3)</f>
        <v>Mixing</v>
      </c>
      <c r="D32" s="33">
        <f>VLOOKUP(A32,Referencials!$J$3:$M$24,4)</f>
        <v>5</v>
      </c>
      <c r="E32" s="15">
        <v>7</v>
      </c>
      <c r="F32" s="15" t="s">
        <v>177</v>
      </c>
      <c r="G32" s="15" t="s">
        <v>255</v>
      </c>
      <c r="H32" s="22" t="str">
        <f t="shared" si="4"/>
        <v>Slate Digital Fresh Air</v>
      </c>
      <c r="I32" s="27" t="s">
        <v>93</v>
      </c>
      <c r="J32" s="25" t="str">
        <f>VLOOKUP(I32, VST!$A$4:$O$250, 2, FALSE)</f>
        <v>Fresh Air</v>
      </c>
      <c r="K32" s="25" t="str">
        <f>VLOOKUP(I32,VST!$A$4:$O$250, 4, FALSE)</f>
        <v>Slate Digital</v>
      </c>
      <c r="L32" s="25" t="str">
        <f t="shared" si="5"/>
        <v>Slate Digital Fresh Air</v>
      </c>
      <c r="M32" s="25" t="str">
        <f>VLOOKUP(I32, VST!$A$4:$O$250, 5, FALSE)</f>
        <v>In Use</v>
      </c>
    </row>
    <row r="33" spans="1:13" hidden="1">
      <c r="A33" s="15" t="s">
        <v>332</v>
      </c>
      <c r="B33" s="15" t="s">
        <v>244</v>
      </c>
      <c r="C33" s="33" t="str">
        <f>VLOOKUP(A33,Referencials!$J$3:$M$24,3)</f>
        <v>Mixing</v>
      </c>
      <c r="D33" s="33">
        <f>VLOOKUP(A33,Referencials!$J$3:$M$24,4)</f>
        <v>6</v>
      </c>
      <c r="E33" s="15">
        <v>1</v>
      </c>
      <c r="F33" s="15" t="s">
        <v>330</v>
      </c>
      <c r="G33" s="15" t="s">
        <v>331</v>
      </c>
      <c r="H33" s="30" t="str">
        <f t="shared" si="4"/>
        <v>Analog Obsession Konsole</v>
      </c>
      <c r="I33" s="27" t="s">
        <v>196</v>
      </c>
      <c r="J33" s="25" t="str">
        <f>VLOOKUP(I33, VST!$A$4:$O$250, 2, FALSE)</f>
        <v>Konsole</v>
      </c>
      <c r="K33" s="25" t="str">
        <f>VLOOKUP(I33,VST!$A$4:$O$250, 4, FALSE)</f>
        <v>Analog Obsession</v>
      </c>
      <c r="L33" s="25" t="str">
        <f t="shared" si="5"/>
        <v>Analog Obsession Konsole</v>
      </c>
      <c r="M33" s="25" t="str">
        <f>VLOOKUP(I33, VST!$A$4:$O$250, 5, FALSE)</f>
        <v>In Use</v>
      </c>
    </row>
    <row r="34" spans="1:13" hidden="1">
      <c r="A34" s="15" t="s">
        <v>332</v>
      </c>
      <c r="B34" s="15" t="s">
        <v>244</v>
      </c>
      <c r="C34" s="33" t="str">
        <f>VLOOKUP(A34,Referencials!$J$3:$M$24,3)</f>
        <v>Mixing</v>
      </c>
      <c r="D34" s="33">
        <f>VLOOKUP(A34,Referencials!$J$3:$M$24,4)</f>
        <v>6</v>
      </c>
      <c r="E34" s="15">
        <v>2</v>
      </c>
      <c r="F34" s="15" t="s">
        <v>384</v>
      </c>
      <c r="G34" s="15" t="s">
        <v>385</v>
      </c>
      <c r="H34" s="22" t="str">
        <f t="shared" si="4"/>
        <v>Analog Obsession SSQ</v>
      </c>
      <c r="I34" s="27" t="s">
        <v>375</v>
      </c>
      <c r="J34" s="25" t="str">
        <f>VLOOKUP(I34, VST!$A$4:$O$250, 2, FALSE)</f>
        <v>SSQ</v>
      </c>
      <c r="K34" s="25" t="str">
        <f>VLOOKUP(I34,VST!$A$4:$O$250, 4, FALSE)</f>
        <v>Analog Obsession</v>
      </c>
      <c r="L34" s="25" t="str">
        <f t="shared" si="5"/>
        <v>Analog Obsession SSQ</v>
      </c>
      <c r="M34" s="25" t="str">
        <f>VLOOKUP(I34, VST!$A$4:$O$250, 5, FALSE)</f>
        <v>In Use</v>
      </c>
    </row>
    <row r="35" spans="1:13" hidden="1">
      <c r="A35" s="15" t="s">
        <v>246</v>
      </c>
      <c r="B35" s="15" t="s">
        <v>244</v>
      </c>
      <c r="C35" s="33" t="str">
        <f>VLOOKUP(A35,Referencials!$J$3:$M$24,3)</f>
        <v>Mixing</v>
      </c>
      <c r="D35" s="33">
        <f>VLOOKUP(A35,Referencials!$J$3:$M$24,4)</f>
        <v>8</v>
      </c>
      <c r="E35" s="15">
        <v>1</v>
      </c>
      <c r="F35" s="15" t="s">
        <v>326</v>
      </c>
      <c r="G35" s="15" t="s">
        <v>215</v>
      </c>
      <c r="H35" s="22" t="str">
        <f t="shared" si="4"/>
        <v>DAW Built-In</v>
      </c>
      <c r="I35" s="27" t="s">
        <v>275</v>
      </c>
      <c r="J35" s="25" t="str">
        <f>VLOOKUP(I35, VST!$A$4:$O$250, 2, FALSE)</f>
        <v>Built-In</v>
      </c>
      <c r="K35" s="25" t="str">
        <f>VLOOKUP(I35,VST!$A$4:$O$250, 4, FALSE)</f>
        <v>DAW</v>
      </c>
      <c r="L35" s="25" t="str">
        <f t="shared" si="5"/>
        <v>DAW Built-In</v>
      </c>
      <c r="M35" s="25" t="str">
        <f>VLOOKUP(I35, VST!$A$4:$O$250, 5, FALSE)</f>
        <v>In Use</v>
      </c>
    </row>
    <row r="36" spans="1:13" hidden="1">
      <c r="A36" s="15" t="s">
        <v>246</v>
      </c>
      <c r="B36" s="15" t="s">
        <v>244</v>
      </c>
      <c r="C36" s="33" t="str">
        <f>VLOOKUP(A36,Referencials!$J$3:$M$24,3)</f>
        <v>Mixing</v>
      </c>
      <c r="D36" s="33">
        <f>VLOOKUP(A36,Referencials!$J$3:$M$24,4)</f>
        <v>8</v>
      </c>
      <c r="E36" s="15">
        <v>2</v>
      </c>
      <c r="F36" s="15" t="s">
        <v>237</v>
      </c>
      <c r="G36" s="15" t="s">
        <v>435</v>
      </c>
      <c r="H36" s="37" t="str">
        <f t="shared" si="4"/>
        <v>MCDSP EC-300</v>
      </c>
      <c r="I36" s="27" t="s">
        <v>431</v>
      </c>
      <c r="J36" s="25" t="str">
        <f>VLOOKUP(I36, VST!$A$4:$O$250, 2, FALSE)</f>
        <v>EC-300</v>
      </c>
      <c r="K36" s="25" t="str">
        <f>VLOOKUP(I36,VST!$A$4:$O$250, 4, FALSE)</f>
        <v>MCDSP</v>
      </c>
      <c r="L36" s="25" t="str">
        <f t="shared" si="5"/>
        <v>MCDSP EC-300</v>
      </c>
      <c r="M36" s="25" t="str">
        <f>VLOOKUP(I36, VST!$A$4:$O$250, 5, FALSE)</f>
        <v>In Use</v>
      </c>
    </row>
    <row r="37" spans="1:13" hidden="1">
      <c r="A37" s="15" t="s">
        <v>246</v>
      </c>
      <c r="B37" s="15" t="s">
        <v>244</v>
      </c>
      <c r="C37" s="33" t="str">
        <f>VLOOKUP(A37,Referencials!$J$3:$M$24,3)</f>
        <v>Mixing</v>
      </c>
      <c r="D37" s="33">
        <f>VLOOKUP(A37,Referencials!$J$3:$M$24,4)</f>
        <v>8</v>
      </c>
      <c r="E37" s="15">
        <v>3</v>
      </c>
      <c r="F37" s="15" t="s">
        <v>235</v>
      </c>
      <c r="G37" s="15" t="s">
        <v>238</v>
      </c>
      <c r="H37" s="18" t="str">
        <f t="shared" si="4"/>
        <v>TDR Molotok</v>
      </c>
      <c r="I37" s="27" t="s">
        <v>81</v>
      </c>
      <c r="J37" s="25" t="str">
        <f>VLOOKUP(I37, VST!$A$4:$O$250, 2, FALSE)</f>
        <v>Molotok</v>
      </c>
      <c r="K37" s="25" t="str">
        <f>VLOOKUP(I37,VST!$A$4:$O$250, 4, FALSE)</f>
        <v>TDR</v>
      </c>
      <c r="L37" s="25" t="str">
        <f t="shared" si="5"/>
        <v>TDR Molotok</v>
      </c>
      <c r="M37" s="25" t="str">
        <f>VLOOKUP(I37, VST!$A$4:$O$250, 5, FALSE)</f>
        <v>In Use</v>
      </c>
    </row>
    <row r="38" spans="1:13" hidden="1">
      <c r="A38" s="15" t="s">
        <v>228</v>
      </c>
      <c r="B38" s="15" t="s">
        <v>244</v>
      </c>
      <c r="C38" s="33" t="str">
        <f>VLOOKUP(A38,Referencials!$J$3:$M$24,3)</f>
        <v>Mixing</v>
      </c>
      <c r="D38" s="33">
        <f>VLOOKUP(A38,Referencials!$J$3:$M$24,4)</f>
        <v>10</v>
      </c>
      <c r="E38" s="15">
        <v>1</v>
      </c>
      <c r="F38" s="15" t="s">
        <v>326</v>
      </c>
      <c r="G38" s="15" t="s">
        <v>215</v>
      </c>
      <c r="H38" s="22" t="str">
        <f t="shared" si="4"/>
        <v>DAW Built-In</v>
      </c>
      <c r="I38" s="27" t="s">
        <v>275</v>
      </c>
      <c r="J38" s="25" t="str">
        <f>VLOOKUP(I38, VST!$A$4:$O$250, 2, FALSE)</f>
        <v>Built-In</v>
      </c>
      <c r="K38" s="25" t="str">
        <f>VLOOKUP(I38,VST!$A$4:$O$250, 4, FALSE)</f>
        <v>DAW</v>
      </c>
      <c r="L38" s="25" t="str">
        <f t="shared" si="5"/>
        <v>DAW Built-In</v>
      </c>
      <c r="M38" s="25" t="str">
        <f>VLOOKUP(I38, VST!$A$4:$O$250, 5, FALSE)</f>
        <v>In Use</v>
      </c>
    </row>
    <row r="39" spans="1:13" hidden="1">
      <c r="A39" s="15" t="s">
        <v>228</v>
      </c>
      <c r="B39" s="15" t="s">
        <v>244</v>
      </c>
      <c r="C39" s="33" t="str">
        <f>VLOOKUP(A39,Referencials!$J$3:$M$24,3)</f>
        <v>Mixing</v>
      </c>
      <c r="D39" s="33">
        <f>VLOOKUP(A39,Referencials!$J$3:$M$24,4)</f>
        <v>10</v>
      </c>
      <c r="E39" s="15">
        <v>2</v>
      </c>
      <c r="F39" s="15" t="s">
        <v>169</v>
      </c>
      <c r="G39" s="15" t="s">
        <v>307</v>
      </c>
      <c r="H39" s="22" t="str">
        <f t="shared" si="4"/>
        <v>TDR Molotok</v>
      </c>
      <c r="I39" s="27" t="s">
        <v>81</v>
      </c>
      <c r="J39" s="25" t="str">
        <f>VLOOKUP(I39, VST!$A$4:$O$250, 2, FALSE)</f>
        <v>Molotok</v>
      </c>
      <c r="K39" s="25" t="str">
        <f>VLOOKUP(I39,VST!$A$4:$O$250, 4, FALSE)</f>
        <v>TDR</v>
      </c>
      <c r="L39" s="25" t="str">
        <f t="shared" si="5"/>
        <v>TDR Molotok</v>
      </c>
      <c r="M39" s="25" t="str">
        <f>VLOOKUP(I39, VST!$A$4:$O$250, 5, FALSE)</f>
        <v>In Use</v>
      </c>
    </row>
    <row r="40" spans="1:13" hidden="1">
      <c r="A40" s="15" t="s">
        <v>228</v>
      </c>
      <c r="B40" s="15" t="s">
        <v>244</v>
      </c>
      <c r="C40" s="33" t="str">
        <f>VLOOKUP(A40,Referencials!$J$3:$M$24,3)</f>
        <v>Mixing</v>
      </c>
      <c r="D40" s="33">
        <f>VLOOKUP(A40,Referencials!$J$3:$M$24,4)</f>
        <v>10</v>
      </c>
      <c r="E40" s="15">
        <v>3</v>
      </c>
      <c r="F40" s="15" t="s">
        <v>226</v>
      </c>
      <c r="G40" s="15" t="s">
        <v>227</v>
      </c>
      <c r="H40" s="22" t="str">
        <f t="shared" si="4"/>
        <v>Voxengo Old Skool reverber</v>
      </c>
      <c r="I40" s="27" t="s">
        <v>89</v>
      </c>
      <c r="J40" s="25" t="str">
        <f>VLOOKUP(I40, VST!$A$4:$O$250, 2, FALSE)</f>
        <v>Old Skool reverber</v>
      </c>
      <c r="K40" s="25" t="str">
        <f>VLOOKUP(I40,VST!$A$4:$O$250, 4, FALSE)</f>
        <v>Voxengo</v>
      </c>
      <c r="L40" s="25" t="str">
        <f t="shared" si="5"/>
        <v>Voxengo Old Skool reverber</v>
      </c>
      <c r="M40" s="25" t="str">
        <f>VLOOKUP(I40, VST!$A$4:$O$250, 5, FALSE)</f>
        <v>In Use</v>
      </c>
    </row>
    <row r="41" spans="1:13" hidden="1">
      <c r="A41" s="15" t="s">
        <v>245</v>
      </c>
      <c r="B41" s="15" t="s">
        <v>244</v>
      </c>
      <c r="C41" s="33" t="str">
        <f>VLOOKUP(A41,Referencials!$J$3:$M$24,3)</f>
        <v>Mixing</v>
      </c>
      <c r="D41" s="33">
        <f>VLOOKUP(A41,Referencials!$J$3:$M$24,4)</f>
        <v>11</v>
      </c>
      <c r="E41" s="15">
        <v>1</v>
      </c>
      <c r="F41" s="15" t="s">
        <v>326</v>
      </c>
      <c r="G41" s="15" t="s">
        <v>215</v>
      </c>
      <c r="H41" s="22" t="str">
        <f t="shared" si="4"/>
        <v>DAW Built-In</v>
      </c>
      <c r="I41" s="27" t="s">
        <v>275</v>
      </c>
      <c r="J41" s="25" t="str">
        <f>VLOOKUP(I41, VST!$A$4:$O$250, 2, FALSE)</f>
        <v>Built-In</v>
      </c>
      <c r="K41" s="25" t="str">
        <f>VLOOKUP(I41,VST!$A$4:$O$250, 4, FALSE)</f>
        <v>DAW</v>
      </c>
      <c r="L41" s="25" t="str">
        <f t="shared" si="5"/>
        <v>DAW Built-In</v>
      </c>
      <c r="M41" s="25" t="str">
        <f>VLOOKUP(I41, VST!$A$4:$O$250, 5, FALSE)</f>
        <v>In Use</v>
      </c>
    </row>
    <row r="42" spans="1:13" hidden="1">
      <c r="A42" s="15" t="s">
        <v>245</v>
      </c>
      <c r="B42" s="15" t="s">
        <v>244</v>
      </c>
      <c r="C42" s="33" t="str">
        <f>VLOOKUP(A42,Referencials!$J$3:$M$24,3)</f>
        <v>Mixing</v>
      </c>
      <c r="D42" s="33">
        <f>VLOOKUP(A42,Referencials!$J$3:$M$24,4)</f>
        <v>11</v>
      </c>
      <c r="E42" s="15">
        <v>2</v>
      </c>
      <c r="F42" s="15" t="s">
        <v>226</v>
      </c>
      <c r="G42" s="15" t="s">
        <v>227</v>
      </c>
      <c r="H42" s="18" t="str">
        <f t="shared" si="4"/>
        <v>Analog Obsession Room041</v>
      </c>
      <c r="I42" s="27" t="s">
        <v>276</v>
      </c>
      <c r="J42" s="25" t="str">
        <f>VLOOKUP(I42, VST!$A$4:$O$250, 2, FALSE)</f>
        <v>Room041</v>
      </c>
      <c r="K42" s="25" t="str">
        <f>VLOOKUP(I42,VST!$A$4:$O$250, 4, FALSE)</f>
        <v>Analog Obsession</v>
      </c>
      <c r="L42" s="25" t="str">
        <f t="shared" si="5"/>
        <v>Analog Obsession Room041</v>
      </c>
      <c r="M42" s="25" t="str">
        <f>VLOOKUP(I42, VST!$A$4:$O$250, 5, FALSE)</f>
        <v>In Use</v>
      </c>
    </row>
    <row r="43" spans="1:13" hidden="1">
      <c r="A43" s="15" t="s">
        <v>245</v>
      </c>
      <c r="B43" s="15" t="s">
        <v>244</v>
      </c>
      <c r="C43" s="33" t="str">
        <f>VLOOKUP(A43,Referencials!$J$3:$M$24,3)</f>
        <v>Mixing</v>
      </c>
      <c r="D43" s="33">
        <f>VLOOKUP(A43,Referencials!$J$3:$M$24,4)</f>
        <v>11</v>
      </c>
      <c r="E43" s="15">
        <v>3</v>
      </c>
      <c r="F43" s="15" t="s">
        <v>308</v>
      </c>
      <c r="G43" s="15" t="s">
        <v>309</v>
      </c>
      <c r="H43" s="22" t="str">
        <f t="shared" si="4"/>
        <v>Cymatics Origin</v>
      </c>
      <c r="I43" s="27" t="s">
        <v>297</v>
      </c>
      <c r="J43" s="25" t="str">
        <f>VLOOKUP(I43, VST!$A$4:$O$250, 2, FALSE)</f>
        <v>Origin</v>
      </c>
      <c r="K43" s="25" t="str">
        <f>VLOOKUP(I43,VST!$A$4:$O$250, 4, FALSE)</f>
        <v>Cymatics</v>
      </c>
      <c r="L43" s="25" t="str">
        <f t="shared" si="5"/>
        <v>Cymatics Origin</v>
      </c>
      <c r="M43" s="25" t="str">
        <f>VLOOKUP(I43, VST!$A$4:$O$250, 5, FALSE)</f>
        <v>In Use</v>
      </c>
    </row>
    <row r="44" spans="1:13" hidden="1">
      <c r="A44" s="15" t="s">
        <v>245</v>
      </c>
      <c r="B44" s="15" t="s">
        <v>244</v>
      </c>
      <c r="C44" s="33" t="str">
        <f>VLOOKUP(A44,Referencials!$J$3:$M$24,3)</f>
        <v>Mixing</v>
      </c>
      <c r="D44" s="33">
        <f>VLOOKUP(A44,Referencials!$J$3:$M$24,4)</f>
        <v>11</v>
      </c>
      <c r="E44" s="15">
        <v>4</v>
      </c>
      <c r="F44" s="15" t="s">
        <v>235</v>
      </c>
      <c r="G44" s="15" t="s">
        <v>236</v>
      </c>
      <c r="H44" s="18" t="str">
        <f t="shared" si="4"/>
        <v>TDR Molotok</v>
      </c>
      <c r="I44" s="27" t="s">
        <v>81</v>
      </c>
      <c r="J44" s="25" t="str">
        <f>VLOOKUP(I44, VST!$A$4:$O$250, 2, FALSE)</f>
        <v>Molotok</v>
      </c>
      <c r="K44" s="25" t="str">
        <f>VLOOKUP(I44,VST!$A$4:$O$250, 4, FALSE)</f>
        <v>TDR</v>
      </c>
      <c r="L44" s="25" t="str">
        <f t="shared" si="5"/>
        <v>TDR Molotok</v>
      </c>
      <c r="M44" s="25" t="str">
        <f>VLOOKUP(I44, VST!$A$4:$O$250, 5, FALSE)</f>
        <v>In Use</v>
      </c>
    </row>
    <row r="45" spans="1:13" hidden="1">
      <c r="A45" s="15" t="s">
        <v>240</v>
      </c>
      <c r="B45" s="15" t="s">
        <v>244</v>
      </c>
      <c r="C45" s="33" t="str">
        <f>VLOOKUP(A45,Referencials!$J$3:$M$24,3)</f>
        <v>Mixing</v>
      </c>
      <c r="D45" s="33">
        <f>VLOOKUP(A45,Referencials!$J$3:$M$24,4)</f>
        <v>12</v>
      </c>
      <c r="E45" s="15">
        <v>1</v>
      </c>
      <c r="F45" s="15" t="s">
        <v>326</v>
      </c>
      <c r="G45" s="15" t="s">
        <v>215</v>
      </c>
      <c r="H45" s="22" t="str">
        <f t="shared" si="4"/>
        <v>DAW Built-In</v>
      </c>
      <c r="I45" s="27" t="s">
        <v>275</v>
      </c>
      <c r="J45" s="25" t="str">
        <f>VLOOKUP(I45, VST!$A$4:$O$250, 2, FALSE)</f>
        <v>Built-In</v>
      </c>
      <c r="K45" s="25" t="str">
        <f>VLOOKUP(I45,VST!$A$4:$O$250, 4, FALSE)</f>
        <v>DAW</v>
      </c>
      <c r="L45" s="25" t="str">
        <f t="shared" si="5"/>
        <v>DAW Built-In</v>
      </c>
      <c r="M45" s="25" t="str">
        <f>VLOOKUP(I45, VST!$A$4:$O$250, 5, FALSE)</f>
        <v>In Use</v>
      </c>
    </row>
    <row r="46" spans="1:13" hidden="1">
      <c r="A46" s="15" t="s">
        <v>240</v>
      </c>
      <c r="B46" s="15" t="s">
        <v>244</v>
      </c>
      <c r="C46" s="33" t="str">
        <f>VLOOKUP(A46,Referencials!$J$3:$M$24,3)</f>
        <v>Mixing</v>
      </c>
      <c r="D46" s="33">
        <f>VLOOKUP(A46,Referencials!$J$3:$M$24,4)</f>
        <v>12</v>
      </c>
      <c r="E46" s="15">
        <v>2</v>
      </c>
      <c r="F46" s="15" t="s">
        <v>169</v>
      </c>
      <c r="G46" s="15" t="s">
        <v>216</v>
      </c>
      <c r="H46" s="22" t="str">
        <f t="shared" si="4"/>
        <v>Analog Obsession LaLa</v>
      </c>
      <c r="I46" s="27" t="s">
        <v>78</v>
      </c>
      <c r="J46" s="25" t="str">
        <f>VLOOKUP(I46, VST!$A$4:$O$250, 2, FALSE)</f>
        <v>LaLa</v>
      </c>
      <c r="K46" s="25" t="str">
        <f>VLOOKUP(I46,VST!$A$4:$O$250, 4, FALSE)</f>
        <v>Analog Obsession</v>
      </c>
      <c r="L46" s="25" t="str">
        <f t="shared" si="5"/>
        <v>Analog Obsession LaLa</v>
      </c>
      <c r="M46" s="25" t="str">
        <f>VLOOKUP(I46, VST!$A$4:$O$250, 5, FALSE)</f>
        <v>In Use</v>
      </c>
    </row>
    <row r="47" spans="1:13" hidden="1">
      <c r="A47" s="15" t="s">
        <v>240</v>
      </c>
      <c r="B47" s="15" t="s">
        <v>244</v>
      </c>
      <c r="C47" s="33" t="str">
        <f>VLOOKUP(A47,Referencials!$J$3:$M$24,3)</f>
        <v>Mixing</v>
      </c>
      <c r="D47" s="33">
        <f>VLOOKUP(A47,Referencials!$J$3:$M$24,4)</f>
        <v>12</v>
      </c>
      <c r="E47" s="15">
        <v>3</v>
      </c>
      <c r="F47" s="15" t="s">
        <v>226</v>
      </c>
      <c r="G47" s="15" t="s">
        <v>227</v>
      </c>
      <c r="H47" s="22" t="str">
        <f t="shared" si="4"/>
        <v>Voxengo Old Skool reverber</v>
      </c>
      <c r="I47" s="27" t="s">
        <v>89</v>
      </c>
      <c r="J47" s="25" t="str">
        <f>VLOOKUP(I47, VST!$A$4:$O$250, 2, FALSE)</f>
        <v>Old Skool reverber</v>
      </c>
      <c r="K47" s="25" t="str">
        <f>VLOOKUP(I47,VST!$A$4:$O$250, 4, FALSE)</f>
        <v>Voxengo</v>
      </c>
      <c r="L47" s="25" t="str">
        <f t="shared" si="5"/>
        <v>Voxengo Old Skool reverber</v>
      </c>
      <c r="M47" s="25" t="str">
        <f>VLOOKUP(I47, VST!$A$4:$O$250, 5, FALSE)</f>
        <v>In Use</v>
      </c>
    </row>
    <row r="48" spans="1:13" hidden="1">
      <c r="A48" s="15" t="s">
        <v>240</v>
      </c>
      <c r="B48" s="15" t="s">
        <v>244</v>
      </c>
      <c r="C48" s="33" t="str">
        <f>VLOOKUP(A48,Referencials!$J$3:$M$24,3)</f>
        <v>Mixing</v>
      </c>
      <c r="D48" s="33">
        <f>VLOOKUP(A48,Referencials!$J$3:$M$24,4)</f>
        <v>12</v>
      </c>
      <c r="E48" s="15">
        <v>4</v>
      </c>
      <c r="F48" s="15" t="s">
        <v>308</v>
      </c>
      <c r="G48" s="15" t="s">
        <v>309</v>
      </c>
      <c r="H48" s="22" t="str">
        <f t="shared" si="4"/>
        <v>Cymatics Origin</v>
      </c>
      <c r="I48" s="27" t="s">
        <v>297</v>
      </c>
      <c r="J48" s="25" t="str">
        <f>VLOOKUP(I48, VST!$A$4:$O$250, 2, FALSE)</f>
        <v>Origin</v>
      </c>
      <c r="K48" s="25" t="str">
        <f>VLOOKUP(I48,VST!$A$4:$O$250, 4, FALSE)</f>
        <v>Cymatics</v>
      </c>
      <c r="L48" s="25" t="str">
        <f t="shared" si="5"/>
        <v>Cymatics Origin</v>
      </c>
      <c r="M48" s="25" t="str">
        <f>VLOOKUP(I48, VST!$A$4:$O$250, 5, FALSE)</f>
        <v>In Use</v>
      </c>
    </row>
    <row r="49" spans="1:13" hidden="1">
      <c r="A49" s="15" t="s">
        <v>239</v>
      </c>
      <c r="B49" s="15" t="s">
        <v>244</v>
      </c>
      <c r="C49" s="33" t="str">
        <f>VLOOKUP(A49,Referencials!$J$3:$M$24,3)</f>
        <v>Mixing</v>
      </c>
      <c r="D49" s="33">
        <f>VLOOKUP(A49,Referencials!$J$3:$M$25,4)</f>
        <v>13</v>
      </c>
      <c r="E49" s="15">
        <v>1</v>
      </c>
      <c r="F49" s="15" t="s">
        <v>326</v>
      </c>
      <c r="G49" s="15" t="s">
        <v>215</v>
      </c>
      <c r="H49" s="22" t="str">
        <f t="shared" si="4"/>
        <v>DAW Built-In</v>
      </c>
      <c r="I49" s="27" t="s">
        <v>275</v>
      </c>
      <c r="J49" s="25" t="str">
        <f>VLOOKUP(I49, VST!$A$4:$O$250, 2, FALSE)</f>
        <v>Built-In</v>
      </c>
      <c r="K49" s="25" t="str">
        <f>VLOOKUP(I49,VST!$A$4:$O$250, 4, FALSE)</f>
        <v>DAW</v>
      </c>
      <c r="L49" s="25" t="str">
        <f t="shared" si="5"/>
        <v>DAW Built-In</v>
      </c>
      <c r="M49" s="25" t="str">
        <f>VLOOKUP(I49, VST!$A$4:$O$250, 5, FALSE)</f>
        <v>In Use</v>
      </c>
    </row>
    <row r="50" spans="1:13" hidden="1">
      <c r="A50" s="15" t="s">
        <v>239</v>
      </c>
      <c r="B50" s="15" t="s">
        <v>244</v>
      </c>
      <c r="C50" s="33" t="str">
        <f>VLOOKUP(A50,Referencials!$J$3:$M$24,3)</f>
        <v>Mixing</v>
      </c>
      <c r="D50" s="33">
        <f>VLOOKUP(A50,Referencials!$J$3:$M$24,4)</f>
        <v>13</v>
      </c>
      <c r="E50" s="15">
        <v>3</v>
      </c>
      <c r="F50" s="15" t="s">
        <v>237</v>
      </c>
      <c r="G50" s="15"/>
      <c r="H50" s="18" t="str">
        <f t="shared" si="4"/>
        <v>Valhalla Echo</v>
      </c>
      <c r="I50" s="27" t="s">
        <v>83</v>
      </c>
      <c r="J50" s="25" t="str">
        <f>VLOOKUP(I50, VST!$A$4:$O$250, 2, FALSE)</f>
        <v>Echo</v>
      </c>
      <c r="K50" s="25" t="str">
        <f>VLOOKUP(I50,VST!$A$4:$O$250, 4, FALSE)</f>
        <v>Valhalla</v>
      </c>
      <c r="L50" s="25" t="str">
        <f t="shared" si="5"/>
        <v>Valhalla Echo</v>
      </c>
      <c r="M50" s="25" t="str">
        <f>VLOOKUP(I50, VST!$A$4:$O$250, 5, FALSE)</f>
        <v>In Use</v>
      </c>
    </row>
    <row r="51" spans="1:13" hidden="1">
      <c r="A51" s="15" t="s">
        <v>170</v>
      </c>
      <c r="B51" s="15" t="s">
        <v>247</v>
      </c>
      <c r="C51" s="33" t="str">
        <f>VLOOKUP(A51,Referencials!$J$3:$M$24,3)</f>
        <v>Mixing</v>
      </c>
      <c r="D51" s="33">
        <f>VLOOKUP(A51,Referencials!$J$3:$M$24,4)</f>
        <v>20</v>
      </c>
      <c r="E51" s="15">
        <v>1</v>
      </c>
      <c r="F51" s="15" t="s">
        <v>241</v>
      </c>
      <c r="G51" s="15" t="s">
        <v>248</v>
      </c>
      <c r="H51" s="22" t="str">
        <f t="shared" si="4"/>
        <v>TSE Audio BOD</v>
      </c>
      <c r="I51" s="27" t="s">
        <v>24</v>
      </c>
      <c r="J51" s="25" t="str">
        <f>VLOOKUP(I51, VST!$A$4:$O$250, 2, FALSE)</f>
        <v>BOD</v>
      </c>
      <c r="K51" s="25" t="str">
        <f>VLOOKUP(I51,VST!$A$4:$O$250, 4, FALSE)</f>
        <v>TSE Audio</v>
      </c>
      <c r="L51" s="25" t="str">
        <f t="shared" si="5"/>
        <v>TSE Audio BOD</v>
      </c>
      <c r="M51" s="25" t="str">
        <f>VLOOKUP(I51, VST!$A$4:$O$250, 5, FALSE)</f>
        <v>In Use</v>
      </c>
    </row>
    <row r="52" spans="1:13" hidden="1">
      <c r="A52" s="15" t="s">
        <v>170</v>
      </c>
      <c r="B52" s="15" t="s">
        <v>247</v>
      </c>
      <c r="C52" s="33" t="str">
        <f>VLOOKUP(A52,Referencials!$J$3:$M$24,3)</f>
        <v>Mixing</v>
      </c>
      <c r="D52" s="33">
        <f>VLOOKUP(A52,Referencials!$J$3:$M$24,4)</f>
        <v>20</v>
      </c>
      <c r="E52" s="15">
        <v>2</v>
      </c>
      <c r="F52" s="15" t="s">
        <v>173</v>
      </c>
      <c r="G52" s="15" t="s">
        <v>250</v>
      </c>
      <c r="H52" s="22" t="str">
        <f t="shared" si="4"/>
        <v>TDR NovaEQ</v>
      </c>
      <c r="I52" s="27" t="s">
        <v>84</v>
      </c>
      <c r="J52" s="25" t="str">
        <f>VLOOKUP(I52, VST!$A$4:$O$250, 2, FALSE)</f>
        <v>NovaEQ</v>
      </c>
      <c r="K52" s="25" t="str">
        <f>VLOOKUP(I52,VST!$A$4:$O$250, 4, FALSE)</f>
        <v>TDR</v>
      </c>
      <c r="L52" s="25" t="str">
        <f t="shared" si="5"/>
        <v>TDR NovaEQ</v>
      </c>
      <c r="M52" s="25" t="str">
        <f>VLOOKUP(I52, VST!$A$4:$O$250, 5, FALSE)</f>
        <v>In Use</v>
      </c>
    </row>
    <row r="53" spans="1:13" hidden="1">
      <c r="A53" s="15" t="s">
        <v>170</v>
      </c>
      <c r="B53" s="15" t="s">
        <v>247</v>
      </c>
      <c r="C53" s="33" t="str">
        <f>VLOOKUP(A53,Referencials!$J$3:$M$24,3)</f>
        <v>Mixing</v>
      </c>
      <c r="D53" s="33">
        <f>VLOOKUP(A53,Referencials!$J$3:$M$24,4)</f>
        <v>20</v>
      </c>
      <c r="E53" s="15">
        <v>3</v>
      </c>
      <c r="F53" s="15" t="s">
        <v>177</v>
      </c>
      <c r="G53" s="15" t="s">
        <v>249</v>
      </c>
      <c r="H53" s="22" t="str">
        <f t="shared" si="4"/>
        <v>Cymatics Diablo</v>
      </c>
      <c r="I53" s="27" t="s">
        <v>44</v>
      </c>
      <c r="J53" s="25" t="str">
        <f>VLOOKUP(I53, VST!$A$4:$O$250, 2, FALSE)</f>
        <v>Diablo</v>
      </c>
      <c r="K53" s="25" t="str">
        <f>VLOOKUP(I53,VST!$A$4:$O$250, 4, FALSE)</f>
        <v>Cymatics</v>
      </c>
      <c r="L53" s="25" t="str">
        <f t="shared" si="5"/>
        <v>Cymatics Diablo</v>
      </c>
      <c r="M53" s="25" t="str">
        <f>VLOOKUP(I53, VST!$A$4:$O$250, 5, FALSE)</f>
        <v>In Use</v>
      </c>
    </row>
    <row r="54" spans="1:13" hidden="1">
      <c r="A54" s="15" t="s">
        <v>170</v>
      </c>
      <c r="B54" s="15" t="s">
        <v>247</v>
      </c>
      <c r="C54" s="33" t="str">
        <f>VLOOKUP(A54,Referencials!$J$3:$M$24,3)</f>
        <v>Mixing</v>
      </c>
      <c r="D54" s="33">
        <f>VLOOKUP(A54,Referencials!$J$3:$M$24,4)</f>
        <v>20</v>
      </c>
      <c r="E54" s="15">
        <v>4</v>
      </c>
      <c r="F54" s="15" t="s">
        <v>173</v>
      </c>
      <c r="G54" s="15" t="s">
        <v>268</v>
      </c>
      <c r="H54" s="22" t="str">
        <f t="shared" si="4"/>
        <v>Analog Obsession RARE</v>
      </c>
      <c r="I54" s="27" t="s">
        <v>195</v>
      </c>
      <c r="J54" s="25" t="str">
        <f>VLOOKUP(I54, VST!$A$4:$O$250, 2, FALSE)</f>
        <v>RARE</v>
      </c>
      <c r="K54" s="25" t="str">
        <f>VLOOKUP(I54,VST!$A$4:$O$250, 4, FALSE)</f>
        <v>Analog Obsession</v>
      </c>
      <c r="L54" s="25" t="str">
        <f t="shared" si="5"/>
        <v>Analog Obsession RARE</v>
      </c>
      <c r="M54" s="25" t="str">
        <f>VLOOKUP(I54, VST!$A$4:$O$250, 5, FALSE)</f>
        <v>In Use</v>
      </c>
    </row>
    <row r="55" spans="1:13" hidden="1">
      <c r="A55" s="15" t="s">
        <v>170</v>
      </c>
      <c r="B55" s="15" t="s">
        <v>247</v>
      </c>
      <c r="C55" s="33" t="str">
        <f>VLOOKUP(A55,Referencials!$J$3:$M$24,3)</f>
        <v>Mixing</v>
      </c>
      <c r="D55" s="33">
        <f>VLOOKUP(A55,Referencials!$J$3:$M$24,4)</f>
        <v>20</v>
      </c>
      <c r="E55" s="15">
        <v>5</v>
      </c>
      <c r="F55" s="15" t="s">
        <v>169</v>
      </c>
      <c r="G55" s="15" t="s">
        <v>242</v>
      </c>
      <c r="H55" s="22" t="str">
        <f t="shared" si="4"/>
        <v>Analog Obsession dbCOMP</v>
      </c>
      <c r="I55" s="27" t="s">
        <v>79</v>
      </c>
      <c r="J55" s="25" t="str">
        <f>VLOOKUP(I55, VST!$A$4:$O$250, 2, FALSE)</f>
        <v>dbCOMP</v>
      </c>
      <c r="K55" s="25" t="str">
        <f>VLOOKUP(I55,VST!$A$4:$O$250, 4, FALSE)</f>
        <v>Analog Obsession</v>
      </c>
      <c r="L55" s="25" t="str">
        <f t="shared" si="5"/>
        <v>Analog Obsession dbCOMP</v>
      </c>
      <c r="M55" s="25" t="str">
        <f>VLOOKUP(I55, VST!$A$4:$O$250, 5, FALSE)</f>
        <v>In Use</v>
      </c>
    </row>
    <row r="56" spans="1:13" hidden="1">
      <c r="A56" s="15" t="s">
        <v>181</v>
      </c>
      <c r="B56" s="15" t="s">
        <v>247</v>
      </c>
      <c r="C56" s="33" t="str">
        <f>VLOOKUP(A56,Referencials!$J$3:$M$24,3)</f>
        <v>Mixing</v>
      </c>
      <c r="D56" s="33">
        <f>VLOOKUP(A56,Referencials!$J$3:$M$24,4)</f>
        <v>22</v>
      </c>
      <c r="E56" s="15">
        <v>1</v>
      </c>
      <c r="F56" s="15" t="s">
        <v>241</v>
      </c>
      <c r="G56" s="15" t="s">
        <v>248</v>
      </c>
      <c r="H56" s="22" t="str">
        <f t="shared" si="4"/>
        <v>Analog Obsession PREDD</v>
      </c>
      <c r="I56" s="27" t="s">
        <v>87</v>
      </c>
      <c r="J56" s="25" t="str">
        <f>VLOOKUP(I56, VST!$A$4:$O$250, 2, FALSE)</f>
        <v>PREDD</v>
      </c>
      <c r="K56" s="25" t="str">
        <f>VLOOKUP(I56,VST!$A$4:$O$250, 4, FALSE)</f>
        <v>Analog Obsession</v>
      </c>
      <c r="L56" s="25" t="str">
        <f t="shared" si="5"/>
        <v>Analog Obsession PREDD</v>
      </c>
      <c r="M56" s="25" t="str">
        <f>VLOOKUP(I56, VST!$A$4:$O$250, 5, FALSE)</f>
        <v>In Use</v>
      </c>
    </row>
    <row r="57" spans="1:13" hidden="1">
      <c r="A57" s="15" t="s">
        <v>181</v>
      </c>
      <c r="B57" s="15" t="s">
        <v>247</v>
      </c>
      <c r="C57" s="33" t="str">
        <f>VLOOKUP(A57,Referencials!$J$3:$M$24,3)</f>
        <v>Mixing</v>
      </c>
      <c r="D57" s="33">
        <f>VLOOKUP(A57,Referencials!$J$3:$M$24,4)</f>
        <v>22</v>
      </c>
      <c r="E57" s="15">
        <v>2</v>
      </c>
      <c r="F57" s="15" t="s">
        <v>173</v>
      </c>
      <c r="G57" s="15" t="s">
        <v>250</v>
      </c>
      <c r="H57" s="22" t="str">
        <f t="shared" si="4"/>
        <v>ikMultimedia EQ81</v>
      </c>
      <c r="I57" s="27" t="s">
        <v>234</v>
      </c>
      <c r="J57" s="25" t="str">
        <f>VLOOKUP(I57, VST!$A$4:$O$250, 2, FALSE)</f>
        <v>EQ81</v>
      </c>
      <c r="K57" s="25" t="str">
        <f>VLOOKUP(I57,VST!$A$4:$O$250, 4, FALSE)</f>
        <v>ikMultimedia</v>
      </c>
      <c r="L57" s="25" t="str">
        <f t="shared" si="5"/>
        <v>ikMultimedia EQ81</v>
      </c>
      <c r="M57" s="25" t="str">
        <f>VLOOKUP(I57, VST!$A$4:$O$250, 5, FALSE)</f>
        <v>In Use</v>
      </c>
    </row>
    <row r="58" spans="1:13" hidden="1">
      <c r="A58" s="15" t="s">
        <v>252</v>
      </c>
      <c r="B58" s="15" t="s">
        <v>247</v>
      </c>
      <c r="C58" s="33" t="str">
        <f>VLOOKUP(A58,Referencials!$J$3:$M$24,3)</f>
        <v>Mixing</v>
      </c>
      <c r="D58" s="33">
        <f>VLOOKUP(A58,Referencials!$J$3:$M$24,4)</f>
        <v>26</v>
      </c>
      <c r="E58" s="15">
        <v>1</v>
      </c>
      <c r="F58" s="15" t="s">
        <v>241</v>
      </c>
      <c r="G58" s="15" t="s">
        <v>387</v>
      </c>
      <c r="H58" s="22" t="str">
        <f t="shared" si="4"/>
        <v>Analog Obsession BitPreAmp</v>
      </c>
      <c r="I58" s="27" t="s">
        <v>382</v>
      </c>
      <c r="J58" s="25" t="str">
        <f>VLOOKUP(I58, VST!$A$4:$O$250, 2, FALSE)</f>
        <v>BitPreAmp</v>
      </c>
      <c r="K58" s="25" t="str">
        <f>VLOOKUP(I58,VST!$A$4:$O$250, 4, FALSE)</f>
        <v>Analog Obsession</v>
      </c>
      <c r="L58" s="25" t="str">
        <f t="shared" si="5"/>
        <v>Analog Obsession BitPreAmp</v>
      </c>
      <c r="M58" s="25" t="str">
        <f>VLOOKUP(I58, VST!$A$4:$O$250, 5, FALSE)</f>
        <v>In Use</v>
      </c>
    </row>
    <row r="59" spans="1:13" hidden="1">
      <c r="A59" s="15" t="s">
        <v>252</v>
      </c>
      <c r="B59" s="15" t="s">
        <v>247</v>
      </c>
      <c r="C59" s="33" t="str">
        <f>VLOOKUP(A59,Referencials!$J$3:$M$24,3)</f>
        <v>Mixing</v>
      </c>
      <c r="D59" s="33">
        <f>VLOOKUP(A59,Referencials!$J$3:$M$24,4)</f>
        <v>26</v>
      </c>
      <c r="E59" s="15">
        <v>2</v>
      </c>
      <c r="F59" s="15" t="s">
        <v>173</v>
      </c>
      <c r="G59" s="15" t="s">
        <v>250</v>
      </c>
      <c r="H59" s="22" t="str">
        <f t="shared" ref="H59:H79" si="8">L59</f>
        <v>Analog Obsession Fiver</v>
      </c>
      <c r="I59" s="27" t="s">
        <v>358</v>
      </c>
      <c r="J59" s="25" t="str">
        <f>VLOOKUP(I59, VST!$A$4:$O$250, 2, FALSE)</f>
        <v>Fiver</v>
      </c>
      <c r="K59" s="25" t="str">
        <f>VLOOKUP(I59,VST!$A$4:$O$250, 4, FALSE)</f>
        <v>Analog Obsession</v>
      </c>
      <c r="L59" s="25" t="str">
        <f t="shared" ref="L59:L79" si="9">CONCATENATE(K59, " ", J59)</f>
        <v>Analog Obsession Fiver</v>
      </c>
      <c r="M59" s="25" t="str">
        <f>VLOOKUP(I59, VST!$A$4:$O$250, 5, FALSE)</f>
        <v>In Use</v>
      </c>
    </row>
    <row r="60" spans="1:13" hidden="1">
      <c r="A60" s="15" t="s">
        <v>253</v>
      </c>
      <c r="B60" s="15" t="s">
        <v>247</v>
      </c>
      <c r="C60" s="33" t="str">
        <f>VLOOKUP(A60,Referencials!$J$3:$M$24,3)</f>
        <v>Mixing</v>
      </c>
      <c r="D60" s="33">
        <f>VLOOKUP(A60,Referencials!$J$3:$M$24,4)</f>
        <v>26</v>
      </c>
      <c r="E60" s="15">
        <v>3</v>
      </c>
      <c r="F60" s="15" t="s">
        <v>169</v>
      </c>
      <c r="G60" s="15"/>
      <c r="H60" s="30" t="str">
        <f t="shared" si="8"/>
        <v>Analog Obsession Kolin</v>
      </c>
      <c r="I60" s="27" t="s">
        <v>388</v>
      </c>
      <c r="J60" s="25" t="str">
        <f>VLOOKUP(I60, VST!$A$4:$O$250, 2, FALSE)</f>
        <v>Kolin</v>
      </c>
      <c r="K60" s="25" t="str">
        <f>VLOOKUP(I60,VST!$A$4:$O$250, 4, FALSE)</f>
        <v>Analog Obsession</v>
      </c>
      <c r="L60" s="25" t="str">
        <f t="shared" si="9"/>
        <v>Analog Obsession Kolin</v>
      </c>
      <c r="M60" s="25" t="str">
        <f>VLOOKUP(I60, VST!$A$4:$O$250, 5, FALSE)</f>
        <v>In Use</v>
      </c>
    </row>
    <row r="61" spans="1:13" hidden="1">
      <c r="A61" s="15" t="s">
        <v>165</v>
      </c>
      <c r="B61" s="15" t="s">
        <v>247</v>
      </c>
      <c r="C61" s="33" t="str">
        <f>VLOOKUP(A61,Referencials!$J$3:$M$24,3)</f>
        <v>Mixing</v>
      </c>
      <c r="D61" s="33">
        <f>VLOOKUP(A61,Referencials!$J$3:$M$24,4)</f>
        <v>28</v>
      </c>
      <c r="E61" s="15">
        <v>1</v>
      </c>
      <c r="F61" s="15" t="s">
        <v>241</v>
      </c>
      <c r="G61" s="15" t="s">
        <v>248</v>
      </c>
      <c r="H61" s="22" t="str">
        <f t="shared" si="8"/>
        <v>SGA SGA1566</v>
      </c>
      <c r="I61" s="27" t="s">
        <v>25</v>
      </c>
      <c r="J61" s="25" t="str">
        <f>VLOOKUP(I61, VST!$A$4:$O$250, 2, FALSE)</f>
        <v>SGA1566</v>
      </c>
      <c r="K61" s="25" t="str">
        <f>VLOOKUP(I61,VST!$A$4:$O$250, 4, FALSE)</f>
        <v>SGA</v>
      </c>
      <c r="L61" s="25" t="str">
        <f t="shared" si="9"/>
        <v>SGA SGA1566</v>
      </c>
      <c r="M61" s="25" t="str">
        <f>VLOOKUP(I61, VST!$A$4:$O$250, 5, FALSE)</f>
        <v>In Use</v>
      </c>
    </row>
    <row r="62" spans="1:13" hidden="1">
      <c r="A62" s="15" t="s">
        <v>165</v>
      </c>
      <c r="B62" s="15" t="s">
        <v>247</v>
      </c>
      <c r="C62" s="33" t="str">
        <f>VLOOKUP(A62,Referencials!$J$3:$M$24,3)</f>
        <v>Mixing</v>
      </c>
      <c r="D62" s="33">
        <f>VLOOKUP(A62,Referencials!$J$3:$M$24,4)</f>
        <v>28</v>
      </c>
      <c r="E62" s="15">
        <v>2</v>
      </c>
      <c r="F62" s="15" t="s">
        <v>241</v>
      </c>
      <c r="G62" s="15" t="s">
        <v>306</v>
      </c>
      <c r="H62" s="22" t="str">
        <f t="shared" si="8"/>
        <v>Voxengo Tube Amp</v>
      </c>
      <c r="I62" s="27" t="s">
        <v>203</v>
      </c>
      <c r="J62" s="25" t="str">
        <f>VLOOKUP(I62, VST!$A$4:$O$250, 2, FALSE)</f>
        <v>Tube Amp</v>
      </c>
      <c r="K62" s="25" t="str">
        <f>VLOOKUP(I62,VST!$A$4:$O$250, 4, FALSE)</f>
        <v>Voxengo</v>
      </c>
      <c r="L62" s="25" t="str">
        <f t="shared" si="9"/>
        <v>Voxengo Tube Amp</v>
      </c>
      <c r="M62" s="25" t="str">
        <f>VLOOKUP(I62, VST!$A$4:$O$250, 5, FALSE)</f>
        <v>In Use</v>
      </c>
    </row>
    <row r="63" spans="1:13" hidden="1">
      <c r="A63" s="15" t="s">
        <v>165</v>
      </c>
      <c r="B63" s="15" t="s">
        <v>247</v>
      </c>
      <c r="C63" s="33" t="str">
        <f>VLOOKUP(A63,Referencials!$J$3:$M$24,3)</f>
        <v>Mixing</v>
      </c>
      <c r="D63" s="33">
        <f>VLOOKUP(A63,Referencials!$J$3:$M$24,4)</f>
        <v>28</v>
      </c>
      <c r="E63" s="15">
        <v>3</v>
      </c>
      <c r="F63" s="15" t="s">
        <v>338</v>
      </c>
      <c r="G63" s="15" t="s">
        <v>339</v>
      </c>
      <c r="H63" s="22" t="str">
        <f t="shared" si="8"/>
        <v>Bob Perry BP Gate2</v>
      </c>
      <c r="I63" s="27" t="s">
        <v>336</v>
      </c>
      <c r="J63" s="25" t="str">
        <f>VLOOKUP(I63, VST!$A$4:$O$250, 2, FALSE)</f>
        <v>BP Gate2</v>
      </c>
      <c r="K63" s="25" t="str">
        <f>VLOOKUP(I63,VST!$A$4:$O$250, 4, FALSE)</f>
        <v>Bob Perry</v>
      </c>
      <c r="L63" s="25" t="str">
        <f t="shared" si="9"/>
        <v>Bob Perry BP Gate2</v>
      </c>
      <c r="M63" s="25" t="str">
        <f>VLOOKUP(I63, VST!$A$4:$O$250, 5, FALSE)</f>
        <v>In Use</v>
      </c>
    </row>
    <row r="64" spans="1:13" hidden="1">
      <c r="A64" s="15" t="s">
        <v>165</v>
      </c>
      <c r="B64" s="15" t="s">
        <v>247</v>
      </c>
      <c r="C64" s="33" t="str">
        <f>VLOOKUP(A64,Referencials!$J$3:$M$24,3)</f>
        <v>Mixing</v>
      </c>
      <c r="D64" s="33">
        <f>VLOOKUP(A64,Referencials!$J$3:$M$24,4)</f>
        <v>28</v>
      </c>
      <c r="E64" s="15">
        <v>4</v>
      </c>
      <c r="F64" s="15" t="s">
        <v>169</v>
      </c>
      <c r="G64" s="15" t="s">
        <v>333</v>
      </c>
      <c r="H64" s="22" t="str">
        <f t="shared" si="8"/>
        <v>Analog Obsession LaLa</v>
      </c>
      <c r="I64" s="27" t="s">
        <v>78</v>
      </c>
      <c r="J64" s="25" t="str">
        <f>VLOOKUP(I64, VST!$A$4:$O$250, 2, FALSE)</f>
        <v>LaLa</v>
      </c>
      <c r="K64" s="25" t="str">
        <f>VLOOKUP(I64,VST!$A$4:$O$250, 4, FALSE)</f>
        <v>Analog Obsession</v>
      </c>
      <c r="L64" s="25" t="str">
        <f t="shared" si="9"/>
        <v>Analog Obsession LaLa</v>
      </c>
      <c r="M64" s="25" t="str">
        <f>VLOOKUP(I64, VST!$A$4:$O$250, 5, FALSE)</f>
        <v>In Use</v>
      </c>
    </row>
    <row r="65" spans="1:13" hidden="1">
      <c r="A65" s="15" t="s">
        <v>165</v>
      </c>
      <c r="B65" s="15" t="s">
        <v>247</v>
      </c>
      <c r="C65" s="33" t="str">
        <f>VLOOKUP(A65,Referencials!$J$3:$M$24,3)</f>
        <v>Mixing</v>
      </c>
      <c r="D65" s="33">
        <f>VLOOKUP(A65,Referencials!$J$3:$M$24,4)</f>
        <v>28</v>
      </c>
      <c r="E65" s="15">
        <v>5</v>
      </c>
      <c r="F65" s="15" t="s">
        <v>173</v>
      </c>
      <c r="G65" s="15" t="s">
        <v>250</v>
      </c>
      <c r="H65" s="22" t="str">
        <f t="shared" si="8"/>
        <v>ikMultimedia EQ81</v>
      </c>
      <c r="I65" s="27" t="s">
        <v>234</v>
      </c>
      <c r="J65" s="25" t="str">
        <f>VLOOKUP(I65, VST!$A$4:$O$250, 2, FALSE)</f>
        <v>EQ81</v>
      </c>
      <c r="K65" s="25" t="str">
        <f>VLOOKUP(I65,VST!$A$4:$O$250, 4, FALSE)</f>
        <v>ikMultimedia</v>
      </c>
      <c r="L65" s="25" t="str">
        <f t="shared" si="9"/>
        <v>ikMultimedia EQ81</v>
      </c>
      <c r="M65" s="25" t="str">
        <f>VLOOKUP(I65, VST!$A$4:$O$250, 5, FALSE)</f>
        <v>In Use</v>
      </c>
    </row>
    <row r="66" spans="1:13" hidden="1">
      <c r="A66" s="15" t="s">
        <v>311</v>
      </c>
      <c r="B66" s="15" t="s">
        <v>244</v>
      </c>
      <c r="C66" s="33" t="str">
        <f>VLOOKUP(A66,Referencials!$J$3:$M$24,3)</f>
        <v>Mastering</v>
      </c>
      <c r="D66" s="33">
        <f>VLOOKUP(A66,Referencials!$J$3:$M$24,4)</f>
        <v>1</v>
      </c>
      <c r="E66" s="15">
        <v>1</v>
      </c>
      <c r="F66" s="15" t="s">
        <v>330</v>
      </c>
      <c r="G66" s="15" t="s">
        <v>331</v>
      </c>
      <c r="H66" s="22" t="str">
        <f t="shared" ref="H66" si="10">L66</f>
        <v>Analog Obsession Konsole</v>
      </c>
      <c r="I66" s="27" t="s">
        <v>196</v>
      </c>
      <c r="J66" s="25" t="str">
        <f>VLOOKUP(I66, VST!$A$4:$O$250, 2, FALSE)</f>
        <v>Konsole</v>
      </c>
      <c r="K66" s="25" t="str">
        <f>VLOOKUP(I66,VST!$A$4:$O$250, 4, FALSE)</f>
        <v>Analog Obsession</v>
      </c>
      <c r="L66" s="25" t="str">
        <f t="shared" ref="L66" si="11">CONCATENATE(K66, " ", J66)</f>
        <v>Analog Obsession Konsole</v>
      </c>
      <c r="M66" s="25" t="str">
        <f>VLOOKUP(I66, VST!$A$4:$O$250, 5, FALSE)</f>
        <v>In Use</v>
      </c>
    </row>
    <row r="67" spans="1:13" hidden="1">
      <c r="A67" s="15" t="s">
        <v>311</v>
      </c>
      <c r="B67" s="15" t="s">
        <v>244</v>
      </c>
      <c r="C67" s="33" t="str">
        <f>VLOOKUP(A67,Referencials!$J$3:$M$24,3)</f>
        <v>Mastering</v>
      </c>
      <c r="D67" s="33">
        <f>VLOOKUP(A67,Referencials!$J$3:$M$24,4)</f>
        <v>1</v>
      </c>
      <c r="E67" s="15">
        <v>2</v>
      </c>
      <c r="F67" s="15" t="s">
        <v>326</v>
      </c>
      <c r="G67" s="15" t="s">
        <v>215</v>
      </c>
      <c r="H67" s="22" t="str">
        <f t="shared" si="8"/>
        <v>Analog Obsession SSQ</v>
      </c>
      <c r="I67" s="27" t="s">
        <v>375</v>
      </c>
      <c r="J67" s="25" t="str">
        <f>VLOOKUP(I67, VST!$A$4:$O$250, 2, FALSE)</f>
        <v>SSQ</v>
      </c>
      <c r="K67" s="25" t="str">
        <f>VLOOKUP(I67,VST!$A$4:$O$250, 4, FALSE)</f>
        <v>Analog Obsession</v>
      </c>
      <c r="L67" s="25" t="str">
        <f t="shared" si="9"/>
        <v>Analog Obsession SSQ</v>
      </c>
      <c r="M67" s="25" t="str">
        <f>VLOOKUP(I67, VST!$A$4:$O$250, 5, FALSE)</f>
        <v>In Use</v>
      </c>
    </row>
    <row r="68" spans="1:13" hidden="1">
      <c r="A68" s="15" t="s">
        <v>311</v>
      </c>
      <c r="B68" s="15" t="s">
        <v>244</v>
      </c>
      <c r="C68" s="33" t="str">
        <f>VLOOKUP(A68,Referencials!$J$3:$M$24,3)</f>
        <v>Mastering</v>
      </c>
      <c r="D68" s="33">
        <f>VLOOKUP(A68,Referencials!$J$3:$M$24,4)</f>
        <v>1</v>
      </c>
      <c r="E68" s="15">
        <v>3</v>
      </c>
      <c r="F68" s="15" t="s">
        <v>173</v>
      </c>
      <c r="G68" s="15" t="s">
        <v>217</v>
      </c>
      <c r="H68" s="22" t="str">
        <f t="shared" si="8"/>
        <v>Analog Obsession RARE</v>
      </c>
      <c r="I68" s="27" t="s">
        <v>195</v>
      </c>
      <c r="J68" s="25" t="str">
        <f>VLOOKUP(I68, VST!$A$4:$O$250, 2, FALSE)</f>
        <v>RARE</v>
      </c>
      <c r="K68" s="25" t="str">
        <f>VLOOKUP(I68,VST!$A$4:$O$250, 4, FALSE)</f>
        <v>Analog Obsession</v>
      </c>
      <c r="L68" s="25" t="str">
        <f t="shared" si="9"/>
        <v>Analog Obsession RARE</v>
      </c>
      <c r="M68" s="25" t="str">
        <f>VLOOKUP(I68, VST!$A$4:$O$250, 5, FALSE)</f>
        <v>In Use</v>
      </c>
    </row>
    <row r="69" spans="1:13" hidden="1">
      <c r="A69" s="15" t="s">
        <v>311</v>
      </c>
      <c r="B69" s="15" t="s">
        <v>244</v>
      </c>
      <c r="C69" s="33" t="str">
        <f>VLOOKUP(A69,Referencials!$J$3:$M$24,3)</f>
        <v>Mastering</v>
      </c>
      <c r="D69" s="33">
        <f>VLOOKUP(A69,Referencials!$J$3:$M$24,4)</f>
        <v>1</v>
      </c>
      <c r="E69" s="15">
        <v>4</v>
      </c>
      <c r="F69" s="15" t="s">
        <v>169</v>
      </c>
      <c r="G69" s="15" t="s">
        <v>216</v>
      </c>
      <c r="H69" s="22" t="str">
        <f t="shared" si="8"/>
        <v>Analog Obsession BUSTERse</v>
      </c>
      <c r="I69" s="27" t="s">
        <v>286</v>
      </c>
      <c r="J69" s="25" t="str">
        <f>VLOOKUP(I69, VST!$A$4:$O$250, 2, FALSE)</f>
        <v>BUSTERse</v>
      </c>
      <c r="K69" s="25" t="str">
        <f>VLOOKUP(I69,VST!$A$4:$O$250, 4, FALSE)</f>
        <v>Analog Obsession</v>
      </c>
      <c r="L69" s="25" t="str">
        <f t="shared" si="9"/>
        <v>Analog Obsession BUSTERse</v>
      </c>
      <c r="M69" s="25" t="str">
        <f>VLOOKUP(I69, VST!$A$4:$O$250, 5, FALSE)</f>
        <v>In Use</v>
      </c>
    </row>
    <row r="70" spans="1:13" hidden="1">
      <c r="A70" s="15" t="s">
        <v>311</v>
      </c>
      <c r="B70" s="15" t="s">
        <v>244</v>
      </c>
      <c r="C70" s="33" t="str">
        <f>VLOOKUP(A70,Referencials!$J$3:$M$24,3)</f>
        <v>Mastering</v>
      </c>
      <c r="D70" s="33">
        <f>VLOOKUP(A70,Referencials!$J$3:$M$24,4)</f>
        <v>1</v>
      </c>
      <c r="E70" s="15">
        <v>5</v>
      </c>
      <c r="F70" s="15" t="s">
        <v>218</v>
      </c>
      <c r="G70" s="15" t="s">
        <v>219</v>
      </c>
      <c r="H70" s="22" t="str">
        <f t="shared" si="8"/>
        <v>Softube Dirty Tape</v>
      </c>
      <c r="I70" s="27" t="s">
        <v>287</v>
      </c>
      <c r="J70" s="25" t="str">
        <f>VLOOKUP(I70, VST!$A$4:$O$250, 2, FALSE)</f>
        <v>Dirty Tape</v>
      </c>
      <c r="K70" s="25" t="str">
        <f>VLOOKUP(I70,VST!$A$4:$O$250, 4, FALSE)</f>
        <v>Softube</v>
      </c>
      <c r="L70" s="25" t="str">
        <f t="shared" si="9"/>
        <v>Softube Dirty Tape</v>
      </c>
      <c r="M70" s="25" t="str">
        <f>VLOOKUP(I70, VST!$A$4:$O$250, 5, FALSE)</f>
        <v>In Use</v>
      </c>
    </row>
    <row r="71" spans="1:13" hidden="1">
      <c r="A71" s="15" t="s">
        <v>311</v>
      </c>
      <c r="B71" s="15" t="s">
        <v>244</v>
      </c>
      <c r="C71" s="33" t="str">
        <f>VLOOKUP(A71,Referencials!$J$3:$M$24,3)</f>
        <v>Mastering</v>
      </c>
      <c r="D71" s="33">
        <f>VLOOKUP(A71,Referencials!$J$3:$M$24,4)</f>
        <v>1</v>
      </c>
      <c r="E71" s="15">
        <v>6</v>
      </c>
      <c r="F71" s="15" t="s">
        <v>174</v>
      </c>
      <c r="G71" s="15" t="s">
        <v>220</v>
      </c>
      <c r="H71" s="22" t="str">
        <f t="shared" si="8"/>
        <v>D16 Frontier Compressor</v>
      </c>
      <c r="I71" s="27" t="s">
        <v>86</v>
      </c>
      <c r="J71" s="25" t="str">
        <f>VLOOKUP(I71, VST!$A$4:$O$250, 2, FALSE)</f>
        <v>Frontier Compressor</v>
      </c>
      <c r="K71" s="25" t="str">
        <f>VLOOKUP(I71,VST!$A$4:$O$250, 4, FALSE)</f>
        <v>D16</v>
      </c>
      <c r="L71" s="25" t="str">
        <f t="shared" si="9"/>
        <v>D16 Frontier Compressor</v>
      </c>
      <c r="M71" s="25" t="str">
        <f>VLOOKUP(I71, VST!$A$4:$O$250, 5, FALSE)</f>
        <v>In Use</v>
      </c>
    </row>
    <row r="72" spans="1:13" hidden="1">
      <c r="A72" s="15" t="s">
        <v>310</v>
      </c>
      <c r="B72" s="15" t="s">
        <v>244</v>
      </c>
      <c r="C72" s="33" t="str">
        <f>VLOOKUP(A72,Referencials!$J$3:$M$24,3)</f>
        <v>Mastering</v>
      </c>
      <c r="D72" s="33">
        <f>VLOOKUP(A72,Referencials!$J$3:$M$24,4)</f>
        <v>2</v>
      </c>
      <c r="E72" s="15">
        <v>1</v>
      </c>
      <c r="F72" s="15" t="s">
        <v>231</v>
      </c>
      <c r="G72" s="15" t="s">
        <v>325</v>
      </c>
      <c r="H72" s="22" t="str">
        <f t="shared" si="8"/>
        <v>Izotope Ozone Imager</v>
      </c>
      <c r="I72" s="27" t="s">
        <v>95</v>
      </c>
      <c r="J72" s="25" t="str">
        <f>VLOOKUP(I72, VST!$A$4:$O$250, 2, FALSE)</f>
        <v>Ozone Imager</v>
      </c>
      <c r="K72" s="25" t="str">
        <f>VLOOKUP(I72,VST!$A$4:$O$250, 4, FALSE)</f>
        <v>Izotope</v>
      </c>
      <c r="L72" s="25" t="str">
        <f t="shared" si="9"/>
        <v>Izotope Ozone Imager</v>
      </c>
      <c r="M72" s="25" t="str">
        <f>VLOOKUP(I72, VST!$A$4:$O$250, 5, FALSE)</f>
        <v>In Use</v>
      </c>
    </row>
    <row r="73" spans="1:13" hidden="1">
      <c r="A73" s="15" t="s">
        <v>310</v>
      </c>
      <c r="B73" s="15" t="s">
        <v>244</v>
      </c>
      <c r="C73" s="33" t="str">
        <f>VLOOKUP(A73,Referencials!$J$3:$M$24,3)</f>
        <v>Mastering</v>
      </c>
      <c r="D73" s="33">
        <f>VLOOKUP(A73,Referencials!$J$3:$M$24,4)</f>
        <v>2</v>
      </c>
      <c r="E73" s="15">
        <v>2</v>
      </c>
      <c r="F73" s="15" t="s">
        <v>173</v>
      </c>
      <c r="G73" s="15" t="s">
        <v>373</v>
      </c>
      <c r="H73" s="22" t="str">
        <f t="shared" si="8"/>
        <v>ikMultimedia EQ81</v>
      </c>
      <c r="I73" s="27" t="s">
        <v>234</v>
      </c>
      <c r="J73" s="25" t="str">
        <f>VLOOKUP(I73, VST!$A$4:$O$250, 2, FALSE)</f>
        <v>EQ81</v>
      </c>
      <c r="K73" s="25" t="str">
        <f>VLOOKUP(I73,VST!$A$4:$O$250, 4, FALSE)</f>
        <v>ikMultimedia</v>
      </c>
      <c r="L73" s="25" t="str">
        <f t="shared" si="9"/>
        <v>ikMultimedia EQ81</v>
      </c>
      <c r="M73" s="25" t="str">
        <f>VLOOKUP(I73, VST!$A$4:$O$250, 5, FALSE)</f>
        <v>In Use</v>
      </c>
    </row>
    <row r="74" spans="1:13" hidden="1">
      <c r="A74" s="15" t="s">
        <v>310</v>
      </c>
      <c r="B74" s="15" t="s">
        <v>244</v>
      </c>
      <c r="C74" s="33" t="str">
        <f>VLOOKUP(A74,Referencials!$J$3:$M$24,3)</f>
        <v>Mastering</v>
      </c>
      <c r="D74" s="33">
        <f>VLOOKUP(A74,Referencials!$J$3:$M$24,4)</f>
        <v>2</v>
      </c>
      <c r="E74" s="15">
        <v>3</v>
      </c>
      <c r="F74" s="15" t="s">
        <v>369</v>
      </c>
      <c r="G74" s="15" t="s">
        <v>372</v>
      </c>
      <c r="H74" s="22" t="str">
        <f t="shared" si="8"/>
        <v>LVC-Audio ClipShifter</v>
      </c>
      <c r="I74" s="27" t="s">
        <v>371</v>
      </c>
      <c r="J74" s="25" t="str">
        <f>VLOOKUP(I74, VST!$A$4:$O$250, 2, FALSE)</f>
        <v>ClipShifter</v>
      </c>
      <c r="K74" s="25" t="str">
        <f>VLOOKUP(I74,VST!$A$4:$O$250, 4, FALSE)</f>
        <v>LVC-Audio</v>
      </c>
      <c r="L74" s="25" t="str">
        <f t="shared" si="9"/>
        <v>LVC-Audio ClipShifter</v>
      </c>
      <c r="M74" s="25" t="str">
        <f>VLOOKUP(I74, VST!$A$4:$O$250, 5, FALSE)</f>
        <v>In Use</v>
      </c>
    </row>
    <row r="75" spans="1:13" hidden="1">
      <c r="A75" s="15" t="s">
        <v>310</v>
      </c>
      <c r="B75" s="15" t="s">
        <v>244</v>
      </c>
      <c r="C75" s="33" t="str">
        <f>VLOOKUP(A75,Referencials!$J$3:$M$24,3)</f>
        <v>Mastering</v>
      </c>
      <c r="D75" s="33">
        <f>VLOOKUP(A75,Referencials!$J$3:$M$24,4)</f>
        <v>2</v>
      </c>
      <c r="E75" s="15">
        <v>4</v>
      </c>
      <c r="F75" s="15" t="s">
        <v>174</v>
      </c>
      <c r="G75" s="15" t="s">
        <v>220</v>
      </c>
      <c r="H75" s="22" t="str">
        <f t="shared" si="8"/>
        <v>Sonic Anomaly Unlimited</v>
      </c>
      <c r="I75" s="27" t="s">
        <v>365</v>
      </c>
      <c r="J75" s="25" t="str">
        <f>VLOOKUP(I75, VST!$A$4:$O$250, 2, FALSE)</f>
        <v>Unlimited</v>
      </c>
      <c r="K75" s="25" t="str">
        <f>VLOOKUP(I75,VST!$A$4:$O$250, 4, FALSE)</f>
        <v>Sonic Anomaly</v>
      </c>
      <c r="L75" s="25" t="str">
        <f t="shared" si="9"/>
        <v>Sonic Anomaly Unlimited</v>
      </c>
      <c r="M75" s="25" t="str">
        <f>VLOOKUP(I75, VST!$A$4:$O$250, 5, FALSE)</f>
        <v>In Use</v>
      </c>
    </row>
    <row r="76" spans="1:13" hidden="1">
      <c r="A76" s="15" t="s">
        <v>315</v>
      </c>
      <c r="B76" s="15" t="s">
        <v>244</v>
      </c>
      <c r="C76" s="33" t="str">
        <f>VLOOKUP(A76,Referencials!$J$3:$M$24,3)</f>
        <v>Mastering</v>
      </c>
      <c r="D76" s="33">
        <f>VLOOKUP(A76,Referencials!$J$3:$M$24,4)</f>
        <v>3</v>
      </c>
      <c r="E76" s="15">
        <v>1</v>
      </c>
      <c r="F76" s="32" t="s">
        <v>162</v>
      </c>
      <c r="G76" s="15" t="s">
        <v>312</v>
      </c>
      <c r="H76" s="22" t="str">
        <f t="shared" si="8"/>
        <v>Voxengo SPAN</v>
      </c>
      <c r="I76" s="27" t="s">
        <v>40</v>
      </c>
      <c r="J76" s="25" t="str">
        <f>VLOOKUP(I76, VST!$A$4:$O$250, 2, FALSE)</f>
        <v>SPAN</v>
      </c>
      <c r="K76" s="25" t="str">
        <f>VLOOKUP(I76,VST!$A$4:$O$250, 4, FALSE)</f>
        <v>Voxengo</v>
      </c>
      <c r="L76" s="25" t="str">
        <f t="shared" si="9"/>
        <v>Voxengo SPAN</v>
      </c>
      <c r="M76" s="25" t="str">
        <f>VLOOKUP(I76, VST!$A$4:$O$250, 5, FALSE)</f>
        <v>In Use</v>
      </c>
    </row>
    <row r="77" spans="1:13" hidden="1">
      <c r="A77" s="15" t="s">
        <v>315</v>
      </c>
      <c r="B77" s="15" t="s">
        <v>244</v>
      </c>
      <c r="C77" s="33" t="str">
        <f>VLOOKUP(A77,Referencials!$J$3:$M$24,3)</f>
        <v>Mastering</v>
      </c>
      <c r="D77" s="33">
        <f>VLOOKUP(A77,Referencials!$J$3:$M$24,4)</f>
        <v>3</v>
      </c>
      <c r="E77" s="15">
        <v>2</v>
      </c>
      <c r="F77" s="32" t="s">
        <v>162</v>
      </c>
      <c r="G77" s="15" t="s">
        <v>313</v>
      </c>
      <c r="H77" s="22" t="str">
        <f t="shared" si="8"/>
        <v>Voxengo Correlometer</v>
      </c>
      <c r="I77" s="27" t="s">
        <v>316</v>
      </c>
      <c r="J77" s="25" t="str">
        <f>VLOOKUP(I77, VST!$A$4:$O$250, 2, FALSE)</f>
        <v>Correlometer</v>
      </c>
      <c r="K77" s="25" t="str">
        <f>VLOOKUP(I77,VST!$A$4:$O$250, 4, FALSE)</f>
        <v>Voxengo</v>
      </c>
      <c r="L77" s="25" t="str">
        <f t="shared" si="9"/>
        <v>Voxengo Correlometer</v>
      </c>
      <c r="M77" s="25" t="str">
        <f>VLOOKUP(I77, VST!$A$4:$O$250, 5, FALSE)</f>
        <v>In Use</v>
      </c>
    </row>
    <row r="78" spans="1:13" hidden="1">
      <c r="A78" s="15" t="s">
        <v>315</v>
      </c>
      <c r="B78" s="15" t="s">
        <v>244</v>
      </c>
      <c r="C78" s="33" t="str">
        <f>VLOOKUP(A78,Referencials!$J$3:$M$24,3)</f>
        <v>Mastering</v>
      </c>
      <c r="D78" s="33">
        <f>VLOOKUP(A78,Referencials!$J$3:$M$24,4)</f>
        <v>3</v>
      </c>
      <c r="E78" s="15">
        <v>3</v>
      </c>
      <c r="F78" s="32" t="s">
        <v>162</v>
      </c>
      <c r="G78" s="15" t="s">
        <v>314</v>
      </c>
      <c r="H78" s="22" t="str">
        <f t="shared" si="8"/>
        <v>Youlean Loudness Meter</v>
      </c>
      <c r="I78" s="27" t="s">
        <v>37</v>
      </c>
      <c r="J78" s="25" t="str">
        <f>VLOOKUP(I78, VST!$A$4:$O$250, 2, FALSE)</f>
        <v>Loudness Meter</v>
      </c>
      <c r="K78" s="25" t="str">
        <f>VLOOKUP(I78,VST!$A$4:$O$250, 4, FALSE)</f>
        <v>Youlean</v>
      </c>
      <c r="L78" s="25" t="str">
        <f t="shared" si="9"/>
        <v>Youlean Loudness Meter</v>
      </c>
      <c r="M78" s="25" t="str">
        <f>VLOOKUP(I78, VST!$A$4:$O$250, 5, FALSE)</f>
        <v>In Use</v>
      </c>
    </row>
    <row r="79" spans="1:13">
      <c r="A79" s="15" t="s">
        <v>261</v>
      </c>
      <c r="B79" s="15" t="s">
        <v>244</v>
      </c>
      <c r="C79" s="33" t="str">
        <f>VLOOKUP(A79,Referencials!$J$3:$M$24,3)</f>
        <v>Mixing</v>
      </c>
      <c r="D79" s="33">
        <f>VLOOKUP(A79,Referencials!$J$3:$M$24,4)</f>
        <v>5</v>
      </c>
      <c r="E79" s="15">
        <v>8</v>
      </c>
      <c r="F79" s="15" t="s">
        <v>254</v>
      </c>
      <c r="G79" s="15" t="s">
        <v>256</v>
      </c>
      <c r="H79" s="22" t="str">
        <f t="shared" si="8"/>
        <v>TDR Vos SlickEQ</v>
      </c>
      <c r="I79" s="27" t="s">
        <v>36</v>
      </c>
      <c r="J79" s="25" t="str">
        <f>VLOOKUP(I79, VST!$A$4:$O$250, 2, FALSE)</f>
        <v>Vos SlickEQ</v>
      </c>
      <c r="K79" s="25" t="str">
        <f>VLOOKUP(I79,VST!$A$4:$O$250, 4, FALSE)</f>
        <v>TDR</v>
      </c>
      <c r="L79" s="25" t="str">
        <f t="shared" si="9"/>
        <v>TDR Vos SlickEQ</v>
      </c>
      <c r="M79" s="25" t="str">
        <f>VLOOKUP(I79, VST!$A$4:$O$250, 5, FALSE)</f>
        <v>In Use</v>
      </c>
    </row>
    <row r="80" spans="1:13" hidden="1">
      <c r="A80" s="15" t="s">
        <v>253</v>
      </c>
      <c r="B80" s="15" t="s">
        <v>247</v>
      </c>
      <c r="C80" s="33" t="str">
        <f>VLOOKUP(A80,Referencials!$J$3:$M$24,3)</f>
        <v>Mixing</v>
      </c>
      <c r="D80" s="33">
        <f>VLOOKUP(A80,Referencials!$J$3:$M$24,4)</f>
        <v>26</v>
      </c>
      <c r="E80" s="15">
        <v>4</v>
      </c>
      <c r="F80" s="15" t="s">
        <v>173</v>
      </c>
      <c r="G80" s="15" t="s">
        <v>389</v>
      </c>
      <c r="H80" s="22" t="str">
        <f t="shared" ref="H80" si="12">L80</f>
        <v>Igniteamps PTEq-X</v>
      </c>
      <c r="I80" s="27" t="s">
        <v>262</v>
      </c>
      <c r="J80" s="25" t="str">
        <f>VLOOKUP(I80, VST!$A$4:$O$250, 2, FALSE)</f>
        <v>PTEq-X</v>
      </c>
      <c r="K80" s="25" t="str">
        <f>VLOOKUP(I80,VST!$A$4:$O$250, 4, FALSE)</f>
        <v>Igniteamps</v>
      </c>
      <c r="L80" s="25" t="str">
        <f t="shared" ref="L80" si="13">CONCATENATE(K80, " ", J80)</f>
        <v>Igniteamps PTEq-X</v>
      </c>
      <c r="M80" s="25" t="str">
        <f>VLOOKUP(I80, VST!$A$4:$O$250, 5, FALSE)</f>
        <v>In Use</v>
      </c>
    </row>
  </sheetData>
  <autoFilter ref="A3:L80">
    <filterColumn colId="0">
      <filters>
        <filter val="MixBus D - Voce"/>
      </filters>
    </filterColumn>
    <sortState ref="A26:L77">
      <sortCondition descending="1" ref="C4:C78"/>
      <sortCondition ref="D4:D78"/>
      <sortCondition ref="E4:E78"/>
    </sortState>
  </autoFilter>
  <conditionalFormatting sqref="H20 H35 H38 H30 H42:H48 H10:H12 H50:H54 H61:H62 H81:H1048576 H57 H1:H5">
    <cfRule type="cellIs" dxfId="40" priority="55" operator="equal">
      <formula>"TBD"</formula>
    </cfRule>
  </conditionalFormatting>
  <conditionalFormatting sqref="H33">
    <cfRule type="cellIs" dxfId="39" priority="50" operator="equal">
      <formula>"TBD"</formula>
    </cfRule>
  </conditionalFormatting>
  <conditionalFormatting sqref="H36">
    <cfRule type="cellIs" dxfId="38" priority="49" operator="equal">
      <formula>"TBD"</formula>
    </cfRule>
  </conditionalFormatting>
  <conditionalFormatting sqref="H17:H19">
    <cfRule type="cellIs" dxfId="37" priority="44" operator="equal">
      <formula>"TBD"</formula>
    </cfRule>
  </conditionalFormatting>
  <conditionalFormatting sqref="H21:H25 H27:H28">
    <cfRule type="cellIs" dxfId="36" priority="45" operator="equal">
      <formula>"TBD"</formula>
    </cfRule>
  </conditionalFormatting>
  <conditionalFormatting sqref="H13:H15">
    <cfRule type="cellIs" dxfId="35" priority="43" operator="equal">
      <formula>"TBD"</formula>
    </cfRule>
  </conditionalFormatting>
  <conditionalFormatting sqref="H8">
    <cfRule type="cellIs" dxfId="34" priority="42" operator="equal">
      <formula>"TBD"</formula>
    </cfRule>
  </conditionalFormatting>
  <conditionalFormatting sqref="H6">
    <cfRule type="cellIs" dxfId="33" priority="39" operator="equal">
      <formula>"TBD"</formula>
    </cfRule>
  </conditionalFormatting>
  <conditionalFormatting sqref="H9">
    <cfRule type="cellIs" dxfId="32" priority="40" operator="equal">
      <formula>"TBD"</formula>
    </cfRule>
  </conditionalFormatting>
  <conditionalFormatting sqref="H7">
    <cfRule type="cellIs" dxfId="31" priority="38" operator="equal">
      <formula>"TBD"</formula>
    </cfRule>
  </conditionalFormatting>
  <conditionalFormatting sqref="H32">
    <cfRule type="cellIs" dxfId="30" priority="37" operator="equal">
      <formula>"TBD"</formula>
    </cfRule>
  </conditionalFormatting>
  <conditionalFormatting sqref="H39">
    <cfRule type="cellIs" dxfId="29" priority="35" operator="equal">
      <formula>"TBD"</formula>
    </cfRule>
  </conditionalFormatting>
  <conditionalFormatting sqref="H37">
    <cfRule type="cellIs" dxfId="28" priority="33" operator="equal">
      <formula>"TBD"</formula>
    </cfRule>
  </conditionalFormatting>
  <conditionalFormatting sqref="H40">
    <cfRule type="cellIs" dxfId="27" priority="32" operator="equal">
      <formula>"TBD"</formula>
    </cfRule>
  </conditionalFormatting>
  <conditionalFormatting sqref="H49">
    <cfRule type="cellIs" dxfId="26" priority="30" operator="equal">
      <formula>"TBD"</formula>
    </cfRule>
  </conditionalFormatting>
  <conditionalFormatting sqref="H16">
    <cfRule type="cellIs" dxfId="25" priority="29" operator="equal">
      <formula>"TBD"</formula>
    </cfRule>
  </conditionalFormatting>
  <conditionalFormatting sqref="H60">
    <cfRule type="cellIs" dxfId="24" priority="28" operator="equal">
      <formula>"TBD"</formula>
    </cfRule>
  </conditionalFormatting>
  <conditionalFormatting sqref="H58:H59">
    <cfRule type="cellIs" dxfId="23" priority="26" operator="equal">
      <formula>"TBD"</formula>
    </cfRule>
  </conditionalFormatting>
  <conditionalFormatting sqref="H65 H67:H68">
    <cfRule type="cellIs" dxfId="22" priority="25" operator="equal">
      <formula>"TBD"</formula>
    </cfRule>
  </conditionalFormatting>
  <conditionalFormatting sqref="H69">
    <cfRule type="cellIs" dxfId="21" priority="24" operator="equal">
      <formula>"TBD"</formula>
    </cfRule>
  </conditionalFormatting>
  <conditionalFormatting sqref="H63">
    <cfRule type="cellIs" dxfId="20" priority="23" operator="equal">
      <formula>"TBD"</formula>
    </cfRule>
  </conditionalFormatting>
  <conditionalFormatting sqref="H64">
    <cfRule type="cellIs" dxfId="19" priority="22" operator="equal">
      <formula>"TBD"</formula>
    </cfRule>
  </conditionalFormatting>
  <conditionalFormatting sqref="H41">
    <cfRule type="cellIs" dxfId="18" priority="21" operator="equal">
      <formula>"TBD"</formula>
    </cfRule>
  </conditionalFormatting>
  <conditionalFormatting sqref="H34">
    <cfRule type="cellIs" dxfId="17" priority="20" operator="equal">
      <formula>"TBD"</formula>
    </cfRule>
  </conditionalFormatting>
  <conditionalFormatting sqref="H29">
    <cfRule type="cellIs" dxfId="16" priority="19" operator="equal">
      <formula>"TBD"</formula>
    </cfRule>
  </conditionalFormatting>
  <conditionalFormatting sqref="H26">
    <cfRule type="cellIs" dxfId="15" priority="18" operator="equal">
      <formula>"TBD"</formula>
    </cfRule>
  </conditionalFormatting>
  <conditionalFormatting sqref="H76">
    <cfRule type="cellIs" dxfId="14" priority="11" operator="equal">
      <formula>"TBD"</formula>
    </cfRule>
  </conditionalFormatting>
  <conditionalFormatting sqref="H70">
    <cfRule type="cellIs" dxfId="13" priority="16" operator="equal">
      <formula>"TBD"</formula>
    </cfRule>
  </conditionalFormatting>
  <conditionalFormatting sqref="H71">
    <cfRule type="cellIs" dxfId="12" priority="15" operator="equal">
      <formula>"TBD"</formula>
    </cfRule>
  </conditionalFormatting>
  <conditionalFormatting sqref="H73">
    <cfRule type="cellIs" dxfId="11" priority="14" operator="equal">
      <formula>"TBD"</formula>
    </cfRule>
  </conditionalFormatting>
  <conditionalFormatting sqref="H74">
    <cfRule type="cellIs" dxfId="10" priority="13" operator="equal">
      <formula>"TBD"</formula>
    </cfRule>
  </conditionalFormatting>
  <conditionalFormatting sqref="H75">
    <cfRule type="cellIs" dxfId="9" priority="12" operator="equal">
      <formula>"TBD"</formula>
    </cfRule>
  </conditionalFormatting>
  <conditionalFormatting sqref="H56">
    <cfRule type="cellIs" dxfId="8" priority="10" operator="equal">
      <formula>"TBD"</formula>
    </cfRule>
  </conditionalFormatting>
  <conditionalFormatting sqref="H55">
    <cfRule type="cellIs" dxfId="7" priority="9" operator="equal">
      <formula>"TBD"</formula>
    </cfRule>
  </conditionalFormatting>
  <conditionalFormatting sqref="H72">
    <cfRule type="cellIs" dxfId="6" priority="8" operator="equal">
      <formula>"TBD"</formula>
    </cfRule>
  </conditionalFormatting>
  <conditionalFormatting sqref="H77">
    <cfRule type="cellIs" dxfId="5" priority="7" operator="equal">
      <formula>"TBD"</formula>
    </cfRule>
  </conditionalFormatting>
  <conditionalFormatting sqref="H78">
    <cfRule type="cellIs" dxfId="4" priority="6" operator="equal">
      <formula>"TBD"</formula>
    </cfRule>
  </conditionalFormatting>
  <conditionalFormatting sqref="H79">
    <cfRule type="cellIs" dxfId="3" priority="5" operator="equal">
      <formula>"TBD"</formula>
    </cfRule>
  </conditionalFormatting>
  <conditionalFormatting sqref="H80">
    <cfRule type="cellIs" dxfId="2" priority="4" operator="equal">
      <formula>"TBD"</formula>
    </cfRule>
  </conditionalFormatting>
  <conditionalFormatting sqref="H66">
    <cfRule type="cellIs" dxfId="1" priority="2" operator="equal">
      <formula>"TBD"</formula>
    </cfRule>
  </conditionalFormatting>
  <conditionalFormatting sqref="H31">
    <cfRule type="cellIs" dxfId="0" priority="1" operator="equal">
      <formula>"TBD"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VST!$A$5:$A$100</xm:f>
          </x14:formula1>
          <xm:sqref>I4:I1048576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J3" sqref="J3:M21"/>
    </sheetView>
  </sheetViews>
  <sheetFormatPr defaultRowHeight="15"/>
  <cols>
    <col min="2" max="2" width="13.85546875" bestFit="1" customWidth="1"/>
    <col min="4" max="4" width="18.140625" bestFit="1" customWidth="1"/>
    <col min="6" max="6" width="15.28515625" bestFit="1" customWidth="1"/>
    <col min="8" max="8" width="12.85546875" bestFit="1" customWidth="1"/>
    <col min="10" max="10" width="17.85546875" bestFit="1" customWidth="1"/>
    <col min="11" max="11" width="11.5703125" bestFit="1" customWidth="1"/>
    <col min="12" max="12" width="11.5703125" customWidth="1"/>
  </cols>
  <sheetData>
    <row r="2" spans="2:13">
      <c r="B2" s="4" t="s">
        <v>9</v>
      </c>
      <c r="D2" s="4" t="s">
        <v>4</v>
      </c>
      <c r="F2" s="4" t="s">
        <v>182</v>
      </c>
      <c r="H2" s="4" t="s">
        <v>183</v>
      </c>
      <c r="J2" s="4" t="s">
        <v>247</v>
      </c>
      <c r="K2" s="4" t="s">
        <v>321</v>
      </c>
      <c r="L2" s="4" t="s">
        <v>319</v>
      </c>
      <c r="M2" s="4" t="s">
        <v>322</v>
      </c>
    </row>
    <row r="3" spans="2:13">
      <c r="B3" s="2" t="s">
        <v>10</v>
      </c>
      <c r="D3" s="2" t="s">
        <v>54</v>
      </c>
      <c r="F3" s="11" t="s">
        <v>175</v>
      </c>
      <c r="H3" s="11" t="s">
        <v>161</v>
      </c>
      <c r="J3" t="s">
        <v>170</v>
      </c>
      <c r="L3" t="s">
        <v>320</v>
      </c>
      <c r="M3">
        <v>20</v>
      </c>
    </row>
    <row r="4" spans="2:13">
      <c r="B4" s="3" t="s">
        <v>11</v>
      </c>
      <c r="D4" s="6" t="s">
        <v>146</v>
      </c>
      <c r="F4" s="9" t="s">
        <v>162</v>
      </c>
      <c r="H4" s="9" t="s">
        <v>170</v>
      </c>
      <c r="J4" t="s">
        <v>246</v>
      </c>
      <c r="L4" t="s">
        <v>320</v>
      </c>
      <c r="M4">
        <v>8</v>
      </c>
    </row>
    <row r="5" spans="2:13">
      <c r="D5" s="6" t="s">
        <v>144</v>
      </c>
      <c r="F5" s="9" t="s">
        <v>164</v>
      </c>
      <c r="H5" s="34" t="s">
        <v>252</v>
      </c>
      <c r="J5" t="s">
        <v>239</v>
      </c>
      <c r="L5" t="s">
        <v>320</v>
      </c>
      <c r="M5">
        <v>10</v>
      </c>
    </row>
    <row r="6" spans="2:13">
      <c r="D6" s="6" t="s">
        <v>145</v>
      </c>
      <c r="F6" s="9" t="s">
        <v>166</v>
      </c>
      <c r="H6" s="9" t="s">
        <v>179</v>
      </c>
      <c r="J6" s="38" t="s">
        <v>239</v>
      </c>
      <c r="L6" t="s">
        <v>320</v>
      </c>
      <c r="M6">
        <v>13</v>
      </c>
    </row>
    <row r="7" spans="2:13">
      <c r="D7" s="6"/>
      <c r="F7" s="9" t="s">
        <v>169</v>
      </c>
      <c r="H7" s="9" t="s">
        <v>180</v>
      </c>
      <c r="J7" t="s">
        <v>315</v>
      </c>
      <c r="L7" t="s">
        <v>163</v>
      </c>
      <c r="M7">
        <v>3</v>
      </c>
    </row>
    <row r="8" spans="2:13">
      <c r="D8" s="6"/>
      <c r="F8" s="9" t="s">
        <v>171</v>
      </c>
      <c r="H8" s="34" t="s">
        <v>361</v>
      </c>
      <c r="J8" t="s">
        <v>181</v>
      </c>
      <c r="L8" t="s">
        <v>320</v>
      </c>
      <c r="M8">
        <v>22</v>
      </c>
    </row>
    <row r="9" spans="2:13">
      <c r="D9" s="3"/>
      <c r="F9" s="9" t="s">
        <v>172</v>
      </c>
      <c r="H9" s="9" t="s">
        <v>163</v>
      </c>
      <c r="J9" t="s">
        <v>222</v>
      </c>
      <c r="L9" t="s">
        <v>320</v>
      </c>
      <c r="M9">
        <v>1</v>
      </c>
    </row>
    <row r="10" spans="2:13">
      <c r="F10" s="9" t="s">
        <v>173</v>
      </c>
      <c r="H10" s="9" t="s">
        <v>165</v>
      </c>
      <c r="J10" t="s">
        <v>329</v>
      </c>
      <c r="L10" t="s">
        <v>320</v>
      </c>
      <c r="M10">
        <v>2</v>
      </c>
    </row>
    <row r="11" spans="2:13">
      <c r="F11" s="9" t="s">
        <v>174</v>
      </c>
      <c r="H11" s="9"/>
      <c r="J11" t="s">
        <v>323</v>
      </c>
      <c r="L11" t="s">
        <v>320</v>
      </c>
      <c r="M11">
        <v>3</v>
      </c>
    </row>
    <row r="12" spans="2:13">
      <c r="F12" s="9" t="s">
        <v>176</v>
      </c>
      <c r="H12" s="9"/>
      <c r="J12" t="s">
        <v>260</v>
      </c>
      <c r="L12" t="s">
        <v>320</v>
      </c>
      <c r="M12">
        <v>4</v>
      </c>
    </row>
    <row r="13" spans="2:13">
      <c r="F13" s="9" t="s">
        <v>177</v>
      </c>
      <c r="H13" s="6"/>
      <c r="J13" t="s">
        <v>261</v>
      </c>
      <c r="L13" t="s">
        <v>320</v>
      </c>
      <c r="M13">
        <v>5</v>
      </c>
    </row>
    <row r="14" spans="2:13">
      <c r="F14" s="9" t="s">
        <v>178</v>
      </c>
      <c r="H14" s="6"/>
      <c r="J14" t="s">
        <v>332</v>
      </c>
      <c r="L14" t="s">
        <v>320</v>
      </c>
      <c r="M14">
        <v>6</v>
      </c>
    </row>
    <row r="15" spans="2:13">
      <c r="F15" s="6" t="s">
        <v>338</v>
      </c>
      <c r="H15" s="6"/>
      <c r="J15" t="s">
        <v>252</v>
      </c>
      <c r="L15" t="s">
        <v>320</v>
      </c>
      <c r="M15">
        <v>26</v>
      </c>
    </row>
    <row r="16" spans="2:13">
      <c r="F16" s="6" t="s">
        <v>369</v>
      </c>
      <c r="H16" s="6"/>
      <c r="J16" t="s">
        <v>228</v>
      </c>
      <c r="L16" t="s">
        <v>320</v>
      </c>
      <c r="M16">
        <v>10</v>
      </c>
    </row>
    <row r="17" spans="6:13">
      <c r="F17" s="6" t="s">
        <v>377</v>
      </c>
      <c r="H17" s="6"/>
      <c r="J17" t="s">
        <v>245</v>
      </c>
      <c r="L17" t="s">
        <v>320</v>
      </c>
      <c r="M17">
        <v>11</v>
      </c>
    </row>
    <row r="18" spans="6:13">
      <c r="F18" s="6"/>
      <c r="H18" s="6"/>
      <c r="J18" t="s">
        <v>240</v>
      </c>
      <c r="L18" t="s">
        <v>320</v>
      </c>
      <c r="M18">
        <v>12</v>
      </c>
    </row>
    <row r="19" spans="6:13">
      <c r="F19" s="6"/>
      <c r="H19" s="6"/>
      <c r="J19" t="s">
        <v>311</v>
      </c>
      <c r="L19" t="s">
        <v>163</v>
      </c>
      <c r="M19">
        <v>1</v>
      </c>
    </row>
    <row r="20" spans="6:13">
      <c r="F20" s="6"/>
      <c r="H20" s="6"/>
      <c r="J20" t="s">
        <v>310</v>
      </c>
      <c r="L20" t="s">
        <v>163</v>
      </c>
      <c r="M20">
        <v>2</v>
      </c>
    </row>
    <row r="21" spans="6:13">
      <c r="F21" s="6"/>
      <c r="H21" s="6"/>
      <c r="J21" s="15" t="s">
        <v>165</v>
      </c>
      <c r="L21" t="s">
        <v>320</v>
      </c>
      <c r="M21">
        <v>28</v>
      </c>
    </row>
    <row r="22" spans="6:13">
      <c r="F22" s="6"/>
      <c r="H22" s="6"/>
    </row>
    <row r="23" spans="6:13">
      <c r="F23" s="3"/>
      <c r="H23" s="3"/>
    </row>
  </sheetData>
  <sortState ref="J3:M21">
    <sortCondition ref="J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17" sqref="D17"/>
    </sheetView>
  </sheetViews>
  <sheetFormatPr defaultRowHeight="15"/>
  <cols>
    <col min="2" max="2" width="30.28515625" customWidth="1"/>
    <col min="3" max="3" width="7" bestFit="1" customWidth="1"/>
    <col min="4" max="4" width="19.140625" customWidth="1"/>
    <col min="6" max="6" width="95.5703125" customWidth="1"/>
  </cols>
  <sheetData>
    <row r="1" spans="1:6">
      <c r="A1" s="39" t="s">
        <v>0</v>
      </c>
      <c r="B1" s="39" t="s">
        <v>1</v>
      </c>
      <c r="C1" s="39" t="s">
        <v>416</v>
      </c>
      <c r="D1" s="39" t="s">
        <v>2</v>
      </c>
      <c r="E1" s="39" t="s">
        <v>417</v>
      </c>
      <c r="F1" s="39" t="s">
        <v>427</v>
      </c>
    </row>
    <row r="2" spans="1:6" ht="76.5">
      <c r="A2" s="40"/>
      <c r="B2" s="41" t="s">
        <v>394</v>
      </c>
      <c r="C2" s="41" t="s">
        <v>402</v>
      </c>
      <c r="D2" s="41" t="s">
        <v>418</v>
      </c>
      <c r="E2" s="41" t="s">
        <v>405</v>
      </c>
      <c r="F2" s="42" t="s">
        <v>406</v>
      </c>
    </row>
    <row r="3" spans="1:6">
      <c r="A3" s="40"/>
      <c r="B3" s="41" t="s">
        <v>395</v>
      </c>
      <c r="C3" s="41" t="s">
        <v>170</v>
      </c>
      <c r="D3" s="41"/>
      <c r="E3" s="41"/>
      <c r="F3" s="42" t="s">
        <v>407</v>
      </c>
    </row>
    <row r="4" spans="1:6" ht="25.5">
      <c r="A4" s="40"/>
      <c r="B4" s="41" t="s">
        <v>396</v>
      </c>
      <c r="C4" s="41" t="s">
        <v>180</v>
      </c>
      <c r="D4" s="41"/>
      <c r="E4" s="41" t="s">
        <v>415</v>
      </c>
      <c r="F4" s="42" t="s">
        <v>408</v>
      </c>
    </row>
    <row r="5" spans="1:6">
      <c r="A5" s="40"/>
      <c r="B5" s="41" t="s">
        <v>397</v>
      </c>
      <c r="C5" s="41" t="s">
        <v>181</v>
      </c>
      <c r="D5" s="41"/>
      <c r="E5" s="41"/>
      <c r="F5" s="42" t="s">
        <v>409</v>
      </c>
    </row>
    <row r="6" spans="1:6">
      <c r="A6" s="40"/>
      <c r="B6" s="41" t="s">
        <v>398</v>
      </c>
      <c r="C6" s="41" t="s">
        <v>181</v>
      </c>
      <c r="D6" s="41" t="s">
        <v>419</v>
      </c>
      <c r="E6" s="41"/>
      <c r="F6" s="42" t="s">
        <v>410</v>
      </c>
    </row>
    <row r="7" spans="1:6">
      <c r="A7" s="40"/>
      <c r="B7" s="41" t="s">
        <v>399</v>
      </c>
      <c r="C7" s="41" t="s">
        <v>181</v>
      </c>
      <c r="D7" s="41"/>
      <c r="E7" s="41"/>
      <c r="F7" s="42" t="s">
        <v>411</v>
      </c>
    </row>
    <row r="8" spans="1:6">
      <c r="A8" s="40"/>
      <c r="B8" s="41" t="s">
        <v>400</v>
      </c>
      <c r="C8" s="41" t="s">
        <v>181</v>
      </c>
      <c r="D8" s="41" t="s">
        <v>420</v>
      </c>
      <c r="E8" s="41"/>
      <c r="F8" s="42" t="s">
        <v>412</v>
      </c>
    </row>
    <row r="9" spans="1:6">
      <c r="A9" s="40"/>
      <c r="B9" s="41" t="s">
        <v>401</v>
      </c>
      <c r="C9" s="41" t="s">
        <v>402</v>
      </c>
      <c r="D9" s="41" t="s">
        <v>421</v>
      </c>
      <c r="E9" s="41"/>
      <c r="F9" s="42" t="s">
        <v>413</v>
      </c>
    </row>
    <row r="10" spans="1:6">
      <c r="A10" s="40"/>
      <c r="B10" s="41" t="s">
        <v>423</v>
      </c>
      <c r="C10" s="41" t="s">
        <v>252</v>
      </c>
      <c r="D10" s="41" t="s">
        <v>422</v>
      </c>
      <c r="E10" s="41"/>
      <c r="F10" s="41"/>
    </row>
    <row r="11" spans="1:6">
      <c r="A11" s="40"/>
      <c r="B11" s="41" t="s">
        <v>424</v>
      </c>
      <c r="C11" s="41" t="s">
        <v>403</v>
      </c>
      <c r="D11" s="41" t="s">
        <v>421</v>
      </c>
      <c r="E11" s="41"/>
      <c r="F11" s="42" t="s">
        <v>413</v>
      </c>
    </row>
    <row r="12" spans="1:6">
      <c r="A12" s="40"/>
      <c r="B12" s="41" t="s">
        <v>426</v>
      </c>
      <c r="C12" s="41" t="s">
        <v>404</v>
      </c>
      <c r="D12" s="41" t="s">
        <v>425</v>
      </c>
      <c r="E12" s="41"/>
      <c r="F12" s="42" t="s">
        <v>414</v>
      </c>
    </row>
    <row r="13" spans="1:6">
      <c r="A13" s="40"/>
      <c r="B13" s="41" t="s">
        <v>430</v>
      </c>
      <c r="C13" s="41" t="s">
        <v>361</v>
      </c>
      <c r="D13" s="41" t="s">
        <v>429</v>
      </c>
      <c r="E13" s="41"/>
      <c r="F13" s="42" t="s">
        <v>428</v>
      </c>
    </row>
    <row r="14" spans="1:6">
      <c r="A14" s="40"/>
      <c r="B14" s="41" t="s">
        <v>440</v>
      </c>
      <c r="C14" s="41" t="s">
        <v>252</v>
      </c>
      <c r="D14" s="41" t="s">
        <v>421</v>
      </c>
      <c r="E14" s="41"/>
      <c r="F14" s="42" t="s">
        <v>436</v>
      </c>
    </row>
    <row r="15" spans="1:6">
      <c r="A15" s="40"/>
      <c r="B15" s="41" t="s">
        <v>441</v>
      </c>
      <c r="C15" s="41" t="s">
        <v>252</v>
      </c>
      <c r="D15" s="41" t="s">
        <v>442</v>
      </c>
      <c r="E15" s="41"/>
      <c r="F15" s="42" t="s">
        <v>437</v>
      </c>
    </row>
    <row r="16" spans="1:6">
      <c r="A16" s="40"/>
      <c r="B16" s="41"/>
      <c r="C16" s="41"/>
      <c r="D16" s="41"/>
      <c r="E16" s="41"/>
      <c r="F16" s="42" t="s">
        <v>438</v>
      </c>
    </row>
    <row r="17" spans="1:6">
      <c r="A17" s="40"/>
      <c r="B17" s="41" t="s">
        <v>443</v>
      </c>
      <c r="C17" s="41" t="s">
        <v>444</v>
      </c>
      <c r="D17" s="41" t="s">
        <v>421</v>
      </c>
      <c r="E17" s="41"/>
      <c r="F17" s="42" t="s">
        <v>439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</hyperlinks>
  <pageMargins left="0.7" right="0.7" top="0.75" bottom="0.75" header="0.3" footer="0.3"/>
  <pageSetup paperSize="9" orientation="portrait" horizontalDpi="0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VST</vt:lpstr>
      <vt:lpstr>Mixing Template</vt:lpstr>
      <vt:lpstr>Referencials</vt:lpstr>
      <vt:lpstr>Instruments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Garavaglia, Francesco</dc:creator>
  <cp:lastModifiedBy>Francesco Garavaglia</cp:lastModifiedBy>
  <dcterms:created xsi:type="dcterms:W3CDTF">2015-06-05T18:17:20Z</dcterms:created>
  <dcterms:modified xsi:type="dcterms:W3CDTF">2022-12-07T12:33:57Z</dcterms:modified>
</cp:coreProperties>
</file>