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9"/>
  <workbookPr filterPrivacy="1" defaultThemeVersion="124226"/>
  <xr:revisionPtr revIDLastSave="5763" documentId="13_ncr:1_{AEDBA21F-736F-8148-A015-B28B77AC272E}" xr6:coauthVersionLast="47" xr6:coauthVersionMax="47" xr10:uidLastSave="{B8D2003D-5604-4A5A-A832-4FC7DF406DFE}"/>
  <bookViews>
    <workbookView xWindow="3135" yWindow="855" windowWidth="24150" windowHeight="14295" firstSheet="1" activeTab="1" xr2:uid="{00000000-000D-0000-FFFF-FFFF00000000}"/>
  </bookViews>
  <sheets>
    <sheet name="READMEFIRST" sheetId="7" r:id="rId1"/>
    <sheet name="2024_subsidy_data" sheetId="1" r:id="rId2"/>
    <sheet name="column descriptions and notes" sheetId="3" r:id="rId3"/>
    <sheet name="data validation options" sheetId="2" r:id="rId4"/>
    <sheet name="dont edit" sheetId="6" r:id="rId5"/>
    <sheet name="FG_data" sheetId="5" r:id="rId6"/>
    <sheet name="ZZ_data"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8" i="1" l="1"/>
  <c r="E246" i="1"/>
  <c r="E195" i="1"/>
  <c r="E324" i="1"/>
  <c r="E323" i="1"/>
  <c r="E322" i="1"/>
  <c r="E321" i="1"/>
  <c r="E320" i="1"/>
  <c r="E319" i="1"/>
  <c r="E318" i="1"/>
  <c r="E317" i="1"/>
  <c r="E316" i="1"/>
  <c r="E315" i="1"/>
  <c r="E314" i="1"/>
  <c r="E313" i="1"/>
  <c r="E312" i="1"/>
  <c r="E311" i="1"/>
  <c r="E310" i="1"/>
  <c r="E309" i="1"/>
  <c r="E308" i="1"/>
  <c r="E307" i="1"/>
  <c r="E306" i="1"/>
  <c r="E301" i="1"/>
  <c r="E302" i="1"/>
  <c r="E299" i="1"/>
  <c r="E300" i="1"/>
  <c r="E303" i="1"/>
  <c r="E295" i="1"/>
  <c r="E296" i="1"/>
  <c r="E297" i="1"/>
  <c r="E290" i="1"/>
  <c r="E291" i="1"/>
  <c r="E292" i="1"/>
  <c r="E293" i="1"/>
  <c r="E286" i="1"/>
  <c r="E287" i="1"/>
  <c r="E288" i="1"/>
  <c r="E284" i="1"/>
  <c r="E278" i="1"/>
  <c r="E279" i="1"/>
  <c r="E280" i="1"/>
  <c r="E281" i="1"/>
  <c r="E282" i="1"/>
  <c r="E239" i="1"/>
  <c r="E240" i="1"/>
  <c r="E241" i="1"/>
  <c r="E265" i="1"/>
  <c r="E266" i="1"/>
  <c r="E267" i="1"/>
  <c r="E268" i="1"/>
  <c r="E269" i="1"/>
  <c r="E270" i="1"/>
  <c r="E258" i="1"/>
  <c r="E259" i="1"/>
  <c r="E260" i="1"/>
  <c r="E261" i="1"/>
  <c r="E262" i="1"/>
  <c r="E263" i="1"/>
  <c r="E250" i="1"/>
  <c r="E251" i="1"/>
  <c r="E252" i="1"/>
  <c r="E253" i="1"/>
  <c r="E254" i="1"/>
  <c r="E255" i="1"/>
  <c r="E256" i="1"/>
  <c r="E272" i="1"/>
  <c r="E273" i="1"/>
  <c r="E274" i="1"/>
  <c r="E275" i="1"/>
  <c r="E276" i="1"/>
  <c r="E283" i="1"/>
  <c r="E285" i="1"/>
  <c r="E289" i="1"/>
  <c r="E257" i="1"/>
  <c r="E264" i="1"/>
  <c r="E271" i="1"/>
  <c r="E277" i="1"/>
  <c r="E294" i="1"/>
  <c r="E298" i="1"/>
  <c r="E305" i="1"/>
  <c r="E242" i="1"/>
  <c r="E249" i="1"/>
  <c r="E304" i="1"/>
  <c r="E243" i="1"/>
  <c r="E244" i="1"/>
  <c r="E247" i="1"/>
  <c r="E192" i="1"/>
  <c r="E245" i="1"/>
  <c r="E238" i="1"/>
  <c r="E237" i="1"/>
  <c r="E236" i="1"/>
  <c r="E235" i="1"/>
  <c r="E234" i="1"/>
  <c r="E211" i="1"/>
  <c r="E91" i="1"/>
  <c r="E96" i="1"/>
  <c r="E98" i="1"/>
  <c r="E101" i="1"/>
  <c r="E105" i="1"/>
  <c r="E194" i="1"/>
  <c r="E193" i="1"/>
  <c r="E191" i="1"/>
  <c r="E190" i="1"/>
  <c r="E189" i="1"/>
  <c r="E188" i="1"/>
  <c r="E187" i="1"/>
  <c r="E186" i="1"/>
  <c r="E185" i="1"/>
  <c r="E184" i="1"/>
  <c r="E183" i="1"/>
  <c r="E182" i="1"/>
  <c r="E181" i="1"/>
  <c r="E180" i="1"/>
  <c r="E179" i="1"/>
  <c r="E178" i="1"/>
  <c r="E177" i="1"/>
  <c r="E176" i="1"/>
  <c r="E175" i="1"/>
  <c r="E174" i="1"/>
  <c r="E168" i="1"/>
  <c r="E169" i="1"/>
  <c r="E170" i="1"/>
  <c r="E164" i="1"/>
  <c r="E165" i="1"/>
  <c r="E167" i="1"/>
  <c r="E173" i="1"/>
  <c r="E172" i="1"/>
  <c r="E171" i="1"/>
  <c r="E166" i="1"/>
  <c r="E161" i="1"/>
  <c r="E162" i="1"/>
  <c r="E163" i="1"/>
  <c r="E160" i="1"/>
  <c r="E86" i="1"/>
  <c r="E87" i="1"/>
  <c r="E88" i="1"/>
  <c r="E85"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25" i="1"/>
  <c r="E123" i="1"/>
  <c r="E124" i="1"/>
  <c r="E126" i="1"/>
  <c r="E127" i="1"/>
  <c r="E129"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115" i="1"/>
  <c r="E116" i="1"/>
  <c r="E117" i="1"/>
  <c r="E118" i="1"/>
  <c r="E119" i="1"/>
  <c r="E120" i="1"/>
  <c r="E121" i="1"/>
  <c r="E128" i="1"/>
  <c r="E89" i="1"/>
  <c r="E90" i="1"/>
  <c r="E109" i="1"/>
  <c r="E110" i="1"/>
  <c r="E111" i="1"/>
  <c r="E112" i="1"/>
  <c r="E113" i="1"/>
  <c r="E92" i="1"/>
  <c r="E48" i="1"/>
  <c r="E122" i="1"/>
  <c r="E93" i="1"/>
  <c r="E94" i="1"/>
  <c r="E108" i="1"/>
  <c r="E95" i="1"/>
  <c r="E97" i="1"/>
  <c r="E99" i="1"/>
  <c r="E100" i="1"/>
  <c r="E104" i="1"/>
  <c r="E103" i="1"/>
  <c r="E102" i="1"/>
  <c r="E47" i="1"/>
  <c r="E114" i="1"/>
  <c r="E46" i="1"/>
  <c r="E107" i="1"/>
  <c r="E45" i="1"/>
  <c r="E106" i="1"/>
  <c r="E31" i="1"/>
  <c r="E38" i="6"/>
  <c r="E31" i="6"/>
</calcChain>
</file>

<file path=xl/sharedStrings.xml><?xml version="1.0" encoding="utf-8"?>
<sst xmlns="http://schemas.openxmlformats.org/spreadsheetml/2006/main" count="25333" uniqueCount="4361">
  <si>
    <t>BEFORE BEGINNING:</t>
  </si>
  <si>
    <t>Make sure that you have opened both spreadsheets in the Excel ONLINE application (do not open in Excel application on your computer)</t>
  </si>
  <si>
    <t>Step 1:</t>
  </si>
  <si>
    <t>select a paper from coastal_consumers_synthesis_wos.xls</t>
  </si>
  <si>
    <t>Step 2:</t>
  </si>
  <si>
    <t>Put your initials in the "data extractor initials" column</t>
  </si>
  <si>
    <t xml:space="preserve">Step 3: </t>
  </si>
  <si>
    <t>determine, by reading title and abstract, whether that paper contains a report (or multiple) of a marine to terrestrial subsidy (or an interaction between a terrestrial consumer and a marine resource)</t>
  </si>
  <si>
    <t>Step 3b:</t>
  </si>
  <si>
    <t>if the paper is a relevant review, put into "papers to snowball later" tab and write SNOWBALL in caps</t>
  </si>
  <si>
    <t>Step 4:</t>
  </si>
  <si>
    <t xml:space="preserve">If yes, copy the title, author, year, and doi to this spreadsheet, in the 2024_subsidy_data tab. If not relevant, write TRUE in the remove true false column and give your reasoning </t>
  </si>
  <si>
    <t>Step 4b:</t>
  </si>
  <si>
    <t>All papers from now on are wos_all_mammals papers</t>
  </si>
  <si>
    <t xml:space="preserve">Step 5: </t>
  </si>
  <si>
    <t>Locate the paper pdf in the "paper pdfs" folder on Box. If the pdf is not in there, click the doi link and find the pdf. Place it in the pdfs folder</t>
  </si>
  <si>
    <t xml:space="preserve">Step 6: </t>
  </si>
  <si>
    <t>Enter the paper metadata. Go to the column descriptions and notes for details on each column</t>
  </si>
  <si>
    <t>Step 7:</t>
  </si>
  <si>
    <t>If the paper lists multiple locations where subsidy relationships exist, make a new row for each location WHERE THE RELATIONSHIP EXISTS ONLY. If the paper provides lat/lon for multiple sites WITHIN a location (one degree resolution ish) then paste all coordinates into the "location notes" column</t>
  </si>
  <si>
    <t xml:space="preserve">Step 8: </t>
  </si>
  <si>
    <t>If there are not reported lat/lon, write the most specific location description(s) in location notes columns and infer closest possible coordinates</t>
  </si>
  <si>
    <t xml:space="preserve">Step 9: </t>
  </si>
  <si>
    <t>If the paper lists multiple consumer:resource subsidy pairs, make a new row for each pair with the relevant location information</t>
  </si>
  <si>
    <t>Step 10:</t>
  </si>
  <si>
    <t>Each unique consumer:resource:location should have its own row</t>
  </si>
  <si>
    <t xml:space="preserve">Step 11: </t>
  </si>
  <si>
    <t>Fill in the rest of the columns. If you find a really good passage or the paper might be a good one to cite in our intro/discussion, put that in the "take homes" column</t>
  </si>
  <si>
    <t>Data Notes</t>
  </si>
  <si>
    <t>Every resource or consumer name should be lowercase unless it is the actual latin</t>
  </si>
  <si>
    <t>WOS_or_snowball</t>
  </si>
  <si>
    <t>source_title</t>
  </si>
  <si>
    <t>source_author</t>
  </si>
  <si>
    <t>source_year</t>
  </si>
  <si>
    <t>doi</t>
  </si>
  <si>
    <t>continent</t>
  </si>
  <si>
    <t>location_reported</t>
  </si>
  <si>
    <t>latitude</t>
  </si>
  <si>
    <t>longitude</t>
  </si>
  <si>
    <t>location_notes</t>
  </si>
  <si>
    <t>island_status</t>
  </si>
  <si>
    <t>start_year</t>
  </si>
  <si>
    <t>end_year</t>
  </si>
  <si>
    <t>methods</t>
  </si>
  <si>
    <t>methods_2</t>
  </si>
  <si>
    <t>methods_3</t>
  </si>
  <si>
    <t>consumption_type</t>
  </si>
  <si>
    <t>subsidy_taxon</t>
  </si>
  <si>
    <t>subsidy_common_name</t>
  </si>
  <si>
    <t>subsidy_invasive_native</t>
  </si>
  <si>
    <t>consumer_species</t>
  </si>
  <si>
    <t>consumer_common_name</t>
  </si>
  <si>
    <t>consumer_family</t>
  </si>
  <si>
    <t>consumer_invasive_native</t>
  </si>
  <si>
    <t>comments</t>
  </si>
  <si>
    <t>take_home</t>
  </si>
  <si>
    <t>initials</t>
  </si>
  <si>
    <t>wos_all_mammals</t>
  </si>
  <si>
    <t>The importance of marine vs. human-induced subsidies in the maintenance of an expanding mesocarnivore in the arctic tundra</t>
  </si>
  <si>
    <t>Killengreen</t>
  </si>
  <si>
    <t>Europe</t>
  </si>
  <si>
    <t>reported</t>
  </si>
  <si>
    <t>Varanger peninsula</t>
  </si>
  <si>
    <t>Melanitta nigra</t>
  </si>
  <si>
    <t>native</t>
  </si>
  <si>
    <t>Vulpes vulpes</t>
  </si>
  <si>
    <t>red fox</t>
  </si>
  <si>
    <t>Canidae</t>
  </si>
  <si>
    <t>outcompeted arctic fox due to increase in population</t>
  </si>
  <si>
    <t>Isotopes and stomach content analysis indicates that red foxes in coastal areas utilize more marine subsidies and that utilization of marine resources was greater in winter than autumn.</t>
  </si>
  <si>
    <t>ZZ</t>
  </si>
  <si>
    <t>Rissa tridactyla</t>
  </si>
  <si>
    <t>Uria lomvia</t>
  </si>
  <si>
    <t>author selected</t>
  </si>
  <si>
    <t>A heavy burden: Metal exposure across the land-ocean continuum in an adaptable carnivore</t>
  </si>
  <si>
    <t>Parker</t>
  </si>
  <si>
    <t>Africa</t>
  </si>
  <si>
    <t>Cape Town</t>
  </si>
  <si>
    <t>gulls</t>
  </si>
  <si>
    <t>Caracal caracal</t>
  </si>
  <si>
    <t>caracal</t>
  </si>
  <si>
    <t>Felidae</t>
  </si>
  <si>
    <t>Our findings indicate that caracals consuming marine birds are exposed to heavy metals</t>
  </si>
  <si>
    <t>Phalacrocorax capensis</t>
  </si>
  <si>
    <t>wos_carnivores</t>
  </si>
  <si>
    <t>Ecology of conflict: marine food supply affects human-wildlife interactions on land</t>
  </si>
  <si>
    <t>Artelle</t>
  </si>
  <si>
    <t>North America</t>
  </si>
  <si>
    <t>single</t>
  </si>
  <si>
    <t>British Columbia</t>
  </si>
  <si>
    <t>Oncorhynchus spp.</t>
  </si>
  <si>
    <t>Ursus arctos horribilis</t>
  </si>
  <si>
    <t>grizzly bear</t>
  </si>
  <si>
    <t>Ursidae</t>
  </si>
  <si>
    <t>we found the most support for marine-derived food supply affecting conflict: Years with lower salmon abundance were associated with increased conflict</t>
  </si>
  <si>
    <t>Interactions of exotic and native carnivores in an ecotone, the coast of the Beagle Channel, Argentina</t>
  </si>
  <si>
    <t>Gomez</t>
  </si>
  <si>
    <t>South America</t>
  </si>
  <si>
    <t>multiple</t>
  </si>
  <si>
    <t>Beagle Channel</t>
  </si>
  <si>
    <t>scat analysis</t>
  </si>
  <si>
    <t>Patagonotothen spp: 50.6%, Cottoperca spp.: 6.3%, Austrolycus spp.: 8.6%, Eleginops sp.: 4.6%, Munida spp: 75.6%, Eurypodius spp.: 2.4%, Peltarion sp.: 9.8%, Paralomis spp.: 2.4%, Parugus spp.: 2.4%, and Isopoda: 7.3%</t>
  </si>
  <si>
    <t>Lontra provocax</t>
  </si>
  <si>
    <t>Patagonian otter/huillín</t>
  </si>
  <si>
    <t>Mustelidae</t>
  </si>
  <si>
    <t>Marine prey occurred in the scats of 98.3, 70.4, 35.5 and 18.2% of otters, mink, culpeo and grey foxes, respectively; differential use of marine subsidies appears to allow natives and invasives to coexist</t>
  </si>
  <si>
    <t>unspecified marine vertebrates, unspecified marine invertebrates</t>
  </si>
  <si>
    <t>Pseudalopex culpaeus lycoides</t>
  </si>
  <si>
    <t>Fueguian culpeo fox</t>
  </si>
  <si>
    <t>unspecified marine vertebrates, unspecified marine invertebrates, unspecified seabirds</t>
  </si>
  <si>
    <t>Neovison vison</t>
  </si>
  <si>
    <t>mink</t>
  </si>
  <si>
    <t>invasive</t>
  </si>
  <si>
    <t>Pseudalopex griseus</t>
  </si>
  <si>
    <t>South American grey fox</t>
  </si>
  <si>
    <t>A foe in woe: American mink (Neovison vison) diet changes during a population decrease</t>
  </si>
  <si>
    <t>Magnusdottir, R; von Schmalensee, M; Stefansson, RA; Macdonald, DW; Hersteinsson, P</t>
  </si>
  <si>
    <t>10.1016/j.mambio.2013.08.002</t>
  </si>
  <si>
    <t>Snaefellsnes Peninsula, West Iceland (64.42–65.18N, 21.37–24.02W)</t>
  </si>
  <si>
    <t>not specified</t>
  </si>
  <si>
    <t>Myoxocephalus scorpius</t>
  </si>
  <si>
    <t>stomach contents show dietary shift over time</t>
  </si>
  <si>
    <t>FG</t>
  </si>
  <si>
    <t>Cyclopterus lumpus</t>
  </si>
  <si>
    <t>Pholis gunnellus</t>
  </si>
  <si>
    <t>Ciliata mustela</t>
  </si>
  <si>
    <t>Pollachius virens</t>
  </si>
  <si>
    <t>Ammodytes spp.</t>
  </si>
  <si>
    <t>Gadiformes spp.</t>
  </si>
  <si>
    <t>Alcidae spp.</t>
  </si>
  <si>
    <t>suborder Lari</t>
  </si>
  <si>
    <t>Asteroidea</t>
  </si>
  <si>
    <t>Avian and skunk predation of Ashy Storm-Petrels at Santa Cruz Island, California</t>
  </si>
  <si>
    <t>McIver, WR; Carter, HR; Harvey, AL; Mazurkiewicz, DM; Howard, JA; Martin, PL; Masons, JW</t>
  </si>
  <si>
    <t>10.3398/064.078.0312</t>
  </si>
  <si>
    <t>none</t>
  </si>
  <si>
    <t>Santa Cruz Island</t>
  </si>
  <si>
    <t>predation</t>
  </si>
  <si>
    <t>Oceanodroma homochroa</t>
  </si>
  <si>
    <t>Spilogale gracilis amphiala</t>
  </si>
  <si>
    <t>island spotted skunk</t>
  </si>
  <si>
    <t>Mephitidae</t>
  </si>
  <si>
    <t>Data collected every year over the study, but this phemonenon was not documented every year</t>
  </si>
  <si>
    <t>KBE</t>
  </si>
  <si>
    <t>10.3398/064.078.0313</t>
  </si>
  <si>
    <t>Peromyscus maniculatus santacruzae</t>
  </si>
  <si>
    <t>island deer mouse</t>
  </si>
  <si>
    <t>Cricetidae</t>
  </si>
  <si>
    <t>Arthropods as bioindicators of the red fox foraging activity in a Mediterranean beach-dune system</t>
  </si>
  <si>
    <t>Ricci, S; Colombini, I; Fallaci, M; Scoccianti, C; Chelazzi, L</t>
  </si>
  <si>
    <t>10.1006/jare.1997.0347</t>
  </si>
  <si>
    <t>42°23'302 N</t>
  </si>
  <si>
    <t>11°22'30 2 E</t>
  </si>
  <si>
    <t>Talitrus saltator</t>
  </si>
  <si>
    <t>I did not include the insects, only the crustacea</t>
  </si>
  <si>
    <t>Tylos europaeus</t>
  </si>
  <si>
    <t>Decapoda</t>
  </si>
  <si>
    <t>Mollusca</t>
  </si>
  <si>
    <t>Coyote (Canis latrans) use of marine resources in coastal California: A new behavior relative to their recent ancestors</t>
  </si>
  <si>
    <t>Reid, REB; Gifford-Gonzalez, D; Koch, PL</t>
  </si>
  <si>
    <t>10.1177/0959683618788714</t>
  </si>
  <si>
    <t>37.1188N</t>
  </si>
  <si>
    <t>122.3066W</t>
  </si>
  <si>
    <t>two sites just north of Monterey Bay, one at Ano Nuevo and one at Younger Lagoon/ Moore Creek, only one showed subsidy</t>
  </si>
  <si>
    <t>elephant seal, sea lion</t>
  </si>
  <si>
    <t>Canis latrans</t>
  </si>
  <si>
    <t>coyote</t>
  </si>
  <si>
    <t>note that one of the two sites that were studied did not find evidence of subsidies</t>
  </si>
  <si>
    <t>BSH</t>
  </si>
  <si>
    <t>Brown bear-sea otter interactions along the Katmai coast: terrestrial and nearshore communities linked by predation</t>
  </si>
  <si>
    <t>Monson, DH; Taylor, RL; Hilderbrand, G; Erlenbach, JA; Coletti, HA; Kloecker, KA; Esslinger, GG; Bodkin, JL</t>
  </si>
  <si>
    <t>http://dx.doi.org/10.1093/jmammal/gyac095</t>
  </si>
  <si>
    <t xml:space="preserve">2 island sites in Katmai </t>
  </si>
  <si>
    <t>Phoca vitulina</t>
  </si>
  <si>
    <t>Ursus arctos gyas</t>
  </si>
  <si>
    <t>brown bear</t>
  </si>
  <si>
    <t>EN</t>
  </si>
  <si>
    <t>Enhydra lutris</t>
  </si>
  <si>
    <t>Breeding biology of Saunders?s tern ( Sterna saundersi ) in the Farasan Islands, Kingdom of Saudi Arabia</t>
  </si>
  <si>
    <t>Almalki, M</t>
  </si>
  <si>
    <t>Asia</t>
  </si>
  <si>
    <t>16*36'46.9'' N</t>
  </si>
  <si>
    <t>42*8'45.6'' E</t>
  </si>
  <si>
    <t>Sternula saundersi</t>
  </si>
  <si>
    <t>Ichneumia albicauda</t>
  </si>
  <si>
    <t>white-tailed mongoose</t>
  </si>
  <si>
    <t>Are tissue samples obtained via remote biopsy useful for fatty acid-based diet analyses in a free-ranging carnivore?</t>
  </si>
  <si>
    <t>Galicia, MP; Thiemann, GW; Dyck, MG; Ferguson, SH</t>
  </si>
  <si>
    <t>10.1093/jmammal/gyab041</t>
  </si>
  <si>
    <t>approx. 500 locations, unknown which have subsidy. could aggregate to coarser sites</t>
  </si>
  <si>
    <t>Pusa hispida</t>
  </si>
  <si>
    <t>Ursus maritimus</t>
  </si>
  <si>
    <t>polar bear</t>
  </si>
  <si>
    <t>RO</t>
  </si>
  <si>
    <t>Erignathus barbatus</t>
  </si>
  <si>
    <t>Pagophilus groenlandicus</t>
  </si>
  <si>
    <t>Cystophora cristata</t>
  </si>
  <si>
    <t>Odobenus rosmarus</t>
  </si>
  <si>
    <t>Characterization of polar bear (Ursus maritimus) diets in the Canadian High Arctic</t>
  </si>
  <si>
    <t>http://dx.doi.org/10.1007/s00300-015-1757-1</t>
  </si>
  <si>
    <t>ringed seal</t>
  </si>
  <si>
    <t>Bearded seal</t>
  </si>
  <si>
    <t>harp seal</t>
  </si>
  <si>
    <t>Beluga whale</t>
  </si>
  <si>
    <t>harbor seal</t>
  </si>
  <si>
    <t>walrus</t>
  </si>
  <si>
    <t>narwhal</t>
  </si>
  <si>
    <t>Marine and terrestrial food sources in the diet of the fish-eating myotis (Myotis vivesi)</t>
  </si>
  <si>
    <t>Otalora-Ardila, A; Herrera, LG; Flores-Martínez, JJ; Voigt, CC</t>
  </si>
  <si>
    <t>28°52′30″N</t>
  </si>
  <si>
    <t>113°02′17″W</t>
  </si>
  <si>
    <t>Partida Norte Island</t>
  </si>
  <si>
    <t>stable isotopes</t>
  </si>
  <si>
    <t>Myctophidae</t>
  </si>
  <si>
    <t>Myotis vivesi</t>
  </si>
  <si>
    <t>fish-eating bat</t>
  </si>
  <si>
    <t>Vespertilionidae</t>
  </si>
  <si>
    <t>CAB</t>
  </si>
  <si>
    <t>Engraulis sp.</t>
  </si>
  <si>
    <t>crustacean</t>
  </si>
  <si>
    <t>PREDATION BY NORWAY RATS IN THE INTERTIDAL ZONE OF CENTRAL CHILE</t>
  </si>
  <si>
    <t>NAVARRETE, SA; CASTILLA, JC</t>
  </si>
  <si>
    <t>33° 30 S</t>
  </si>
  <si>
    <t>71° 38' W</t>
  </si>
  <si>
    <t>Las Cruces, Central Chile, the marine preserve
Estacion Costera de Investigaciones Marinas (E</t>
  </si>
  <si>
    <t>burrow content analysis</t>
  </si>
  <si>
    <t>stomach content analysis</t>
  </si>
  <si>
    <t>multiple observations</t>
  </si>
  <si>
    <t>Fissurella crassa</t>
  </si>
  <si>
    <t>Rattus norvegicus</t>
  </si>
  <si>
    <t>Norewegian rat</t>
  </si>
  <si>
    <t>Muridae</t>
  </si>
  <si>
    <t>Fissurella maxima</t>
  </si>
  <si>
    <t>Fissurella costata</t>
  </si>
  <si>
    <t>Fisurella limbata</t>
  </si>
  <si>
    <t>Collisella spp.</t>
  </si>
  <si>
    <t>Scurria scurra</t>
  </si>
  <si>
    <t>Scurria parasitica</t>
  </si>
  <si>
    <t>Priogaster niger</t>
  </si>
  <si>
    <t>Tegula atra</t>
  </si>
  <si>
    <t>Diloma nigerrima</t>
  </si>
  <si>
    <t>Littorina peruviana</t>
  </si>
  <si>
    <t>Siphonaria lessoni</t>
  </si>
  <si>
    <t>Concholepas concholepas</t>
  </si>
  <si>
    <t>Trimusculus peruvianus</t>
  </si>
  <si>
    <t>Chiton granosus</t>
  </si>
  <si>
    <t>Chiton spp.</t>
  </si>
  <si>
    <t>Perumytilus purpuratus</t>
  </si>
  <si>
    <t>Brachidontes granulata</t>
  </si>
  <si>
    <t>Mesodesma donacium</t>
  </si>
  <si>
    <t>Tagelus dombeii</t>
  </si>
  <si>
    <t>Austromegabalanus psittacus</t>
  </si>
  <si>
    <t>Leptograpsus variegatus</t>
  </si>
  <si>
    <t>Ancanthocuclus gayi</t>
  </si>
  <si>
    <t>Acanthocylus hassleri</t>
  </si>
  <si>
    <t>Petrolisthes violaceus</t>
  </si>
  <si>
    <t>Petrolisthes tuberculatus</t>
  </si>
  <si>
    <t>Petrolisthes granulosus</t>
  </si>
  <si>
    <t>Petrolisthes laevigatus</t>
  </si>
  <si>
    <t>Allopetrolisthes punctatus</t>
  </si>
  <si>
    <t>Pachycheles grossimanus</t>
  </si>
  <si>
    <t>Paraxanthus barbiger</t>
  </si>
  <si>
    <t>Homalaspis plana</t>
  </si>
  <si>
    <t>Taliepus dentatus</t>
  </si>
  <si>
    <t>Heliaster helianthus</t>
  </si>
  <si>
    <t>Loxechinus albus</t>
  </si>
  <si>
    <t>Aphos porosus</t>
  </si>
  <si>
    <t>Sicyaces sanguineus</t>
  </si>
  <si>
    <t>Red algae</t>
  </si>
  <si>
    <t>Mus musculus</t>
  </si>
  <si>
    <t>House mouse</t>
  </si>
  <si>
    <t>Gastropoda</t>
  </si>
  <si>
    <t>Diet of a threatened endemic fox reveals variation in sandy beach resource use on California Channel Islands</t>
  </si>
  <si>
    <t>Page, HM; Schamel, J; Emery, KA; Schooler, NK; Dugan, JE; Guglielmino, A; Schroeder, DM; Palmstrom, L; Hubbard, DM; Miller, RJ</t>
  </si>
  <si>
    <t>inferred</t>
  </si>
  <si>
    <t>34.01149054087924, -119.79578947350903</t>
  </si>
  <si>
    <t>mulitple on Santa Rosa &amp; Santa Cruz Channel Islands</t>
  </si>
  <si>
    <t>Strongylocentrotus purpuratus</t>
  </si>
  <si>
    <t>Urocyon littoralis</t>
  </si>
  <si>
    <t>island fox</t>
  </si>
  <si>
    <r>
      <t>Coelopa</t>
    </r>
    <r>
      <rPr>
        <sz val="10"/>
        <color rgb="FF000000"/>
        <rFont val="Arial"/>
        <family val="2"/>
        <charset val="1"/>
      </rPr>
      <t xml:space="preserve"> pupa (Diptera)</t>
    </r>
  </si>
  <si>
    <t>Coleoptera</t>
  </si>
  <si>
    <t>Histeridae</t>
  </si>
  <si>
    <t>Cafius spp</t>
  </si>
  <si>
    <t>Pontamalota opaca</t>
  </si>
  <si>
    <t>Thinopinus pictus</t>
  </si>
  <si>
    <t>Pleuroncodes planipes</t>
  </si>
  <si>
    <t>Alloniscus perconvexus</t>
  </si>
  <si>
    <t>Tylos punctatus</t>
  </si>
  <si>
    <t>Emerita analoga</t>
  </si>
  <si>
    <t>Megalorchestia spp</t>
  </si>
  <si>
    <t>Spatial and temporal variability in the diet of Pacific marten (Martes caurina) on Haida Gwaii: an apex predator in a highly modified ecosystem</t>
  </si>
  <si>
    <t>Breault, DN; Johnson, CJ; Todd, M; Verenitch, SS; Gillingham, MP</t>
  </si>
  <si>
    <t>included map of Haida Gwaii with sampling locations but no lat/lon; did not specify where interactions occurred</t>
  </si>
  <si>
    <t>Oncorhynchus tshawytscha</t>
  </si>
  <si>
    <t>Martes caurina</t>
  </si>
  <si>
    <t>Pacific marten</t>
  </si>
  <si>
    <t>Also, our findings suggested that marine invertebrates, not salmon, were the main allochthonous marine nutrient subsidy to lifetime diet for the marten sampled</t>
  </si>
  <si>
    <t>Oncorhynchus keta</t>
  </si>
  <si>
    <t>Oncorhynchus kisutch</t>
  </si>
  <si>
    <t>Amphipod</t>
  </si>
  <si>
    <t>Malacostraca</t>
  </si>
  <si>
    <t>Blue mussel</t>
  </si>
  <si>
    <t>Potential impact of an exotic mammal on rocky intertidal communities of northwestern Spain</t>
  </si>
  <si>
    <t>Delibes, M; Clavero, M; Prenda, J; Blázquez, MD; Ferreras, P</t>
  </si>
  <si>
    <t>42◦10′ N</t>
  </si>
  <si>
    <t>8◦50′ E</t>
  </si>
  <si>
    <t>A 2 km stretch of exposed Atlantic rocky shore in the town of Baiona, SW Spain</t>
  </si>
  <si>
    <t>Pachygrapsus marmoratus</t>
  </si>
  <si>
    <t>Mustela vison</t>
  </si>
  <si>
    <t>American mink</t>
  </si>
  <si>
    <t>Coryphoblennius galerita</t>
  </si>
  <si>
    <t>Lipophrys pholis</t>
  </si>
  <si>
    <t>Necora puber</t>
  </si>
  <si>
    <t>Gaidropsarus sp.</t>
  </si>
  <si>
    <t>Gobius cobitis</t>
  </si>
  <si>
    <t>Carcinus maenas</t>
  </si>
  <si>
    <t>Eriphia verrucosa</t>
  </si>
  <si>
    <t>Inflated population density of island antechinus: a case of allochthonous marine inputs leading to increased food availability?</t>
  </si>
  <si>
    <t>Sale, MG; Arnould, JPY</t>
  </si>
  <si>
    <t>Australia</t>
  </si>
  <si>
    <t>39° 09' S</t>
  </si>
  <si>
    <t>146° 18' E</t>
  </si>
  <si>
    <t>Kanowna Island</t>
  </si>
  <si>
    <t>single observation</t>
  </si>
  <si>
    <t>scavenging</t>
  </si>
  <si>
    <t>seabird</t>
  </si>
  <si>
    <t>Antechinus minimus</t>
  </si>
  <si>
    <t>Swamp antechinus</t>
  </si>
  <si>
    <t>Dasyuridae</t>
  </si>
  <si>
    <t>isotope data suggest marine resource use, observed consuming seabird carrion on the island during the summer</t>
  </si>
  <si>
    <t>kae</t>
  </si>
  <si>
    <t>Consistent foraging on marine resources by coyotes (Canis latrans) on the Southern California coast</t>
  </si>
  <si>
    <t>Zilz, ZL; Copeland, S; Young, HS</t>
  </si>
  <si>
    <t>Vandenberg Space Force Base &amp; Dangermond Preserve</t>
  </si>
  <si>
    <t>camera trapping</t>
  </si>
  <si>
    <t>Cryptochiton stelleri</t>
  </si>
  <si>
    <t>Canis latrans ochropus</t>
  </si>
  <si>
    <t>predation and/or scavenging</t>
  </si>
  <si>
    <t>marine fish</t>
  </si>
  <si>
    <t>Nannopterum auritum</t>
  </si>
  <si>
    <t>Urile penicillatus</t>
  </si>
  <si>
    <r>
      <t>Pelicanus</t>
    </r>
    <r>
      <rPr>
        <sz val="12"/>
        <color rgb="FF1F1F1F"/>
        <rFont val="ElsevierGulliver"/>
        <charset val="1"/>
      </rPr>
      <t> sp.</t>
    </r>
  </si>
  <si>
    <t>pinniped</t>
  </si>
  <si>
    <t>The distribution and abundance of coyotes: The effects of allochthonous food subsidies from the sea</t>
  </si>
  <si>
    <t>Rose, MD; Polis, GA</t>
  </si>
  <si>
    <t>Eight study sites along the Sea of Cortez or Paciﬁc Ocean. Coastal locations: (28º55'30'' N, 113º33'00" W), (28º53'40'' N, 113º24'36" W), (28º50'00'' N, 113º24'10" W), (28º00'32'' N, 114º10'10" W)</t>
  </si>
  <si>
    <t>Green sea turtles (Chelonia mydas)</t>
  </si>
  <si>
    <t>Sea lions (Zalophus californianus)</t>
  </si>
  <si>
    <t>dolphins (Delphinus delphis)</t>
  </si>
  <si>
    <t>fin whale (Balaenoptera physalus)</t>
  </si>
  <si>
    <t>Bryde’s whales (Balaenoptera edeni)</t>
  </si>
  <si>
    <t>Tetraodontidae</t>
  </si>
  <si>
    <t>Balistidae</t>
  </si>
  <si>
    <t>Serranidae</t>
  </si>
  <si>
    <t>Carangidae</t>
  </si>
  <si>
    <t>Dasyatidae</t>
  </si>
  <si>
    <t>Rhinobatidae</t>
  </si>
  <si>
    <t>Alopiidae</t>
  </si>
  <si>
    <t>Pelicanus occidentalis occidentalis</t>
  </si>
  <si>
    <t>Larus spp.</t>
  </si>
  <si>
    <t>Sula leucogaster</t>
  </si>
  <si>
    <t>Sula nebouxii</t>
  </si>
  <si>
    <t>Sterna elegans</t>
  </si>
  <si>
    <t>Sterna maxima</t>
  </si>
  <si>
    <t>Phalacrocorax auritas</t>
  </si>
  <si>
    <t>Phalacrocorax penicillatus</t>
  </si>
  <si>
    <t>Oceanodroma melania</t>
  </si>
  <si>
    <t>Oceanodroma microsoma</t>
  </si>
  <si>
    <t>Ardea herodias</t>
  </si>
  <si>
    <t>Aechomorphus occidentalis</t>
  </si>
  <si>
    <t>Ocypodidae</t>
  </si>
  <si>
    <t>Tylos</t>
  </si>
  <si>
    <t>Ligia</t>
  </si>
  <si>
    <t>"Various brown and green algae"</t>
  </si>
  <si>
    <t>Tubeworms</t>
  </si>
  <si>
    <t>snails</t>
  </si>
  <si>
    <t>First report of foraging behaviour on Pacific molecrabs (Emerita analoga) by dogs (Canis lupus familiaris) on the coast of Valdivia, Chile</t>
  </si>
  <si>
    <t>Rodriguez, SM; Burgos, K; Gutierrez, B; Escares, V; Byers, JE</t>
  </si>
  <si>
    <t>https://www.scielo.cl/pdf/gayana/v84n2/0717-6538-gayana-84-02-158.pdf</t>
  </si>
  <si>
    <t>39° 81' S</t>
  </si>
  <si>
    <t>73° 24' W</t>
  </si>
  <si>
    <t>One beach in Curiñanco, Valdivia, Chile</t>
  </si>
  <si>
    <t>emerita analoga</t>
  </si>
  <si>
    <t>Canis lupus familiaris</t>
  </si>
  <si>
    <t>dog</t>
  </si>
  <si>
    <t>single observation with photos of dogs predating sand crabs and then describe anecdotal observations from talking to people on the beach who stated they have also observed this.</t>
  </si>
  <si>
    <t>Marine resources subsidize insular rodent populations in the Gulf of California, Mexico</t>
  </si>
  <si>
    <t>Stapp, P; Polis, GA</t>
  </si>
  <si>
    <t>28°55'N, 113°30'W</t>
  </si>
  <si>
    <t>Six islands near Bahía de los Angeles</t>
  </si>
  <si>
    <t>amphipod</t>
  </si>
  <si>
    <t>Peromyscus maniculatus</t>
  </si>
  <si>
    <t>deer mouse</t>
  </si>
  <si>
    <t>Rodentia</t>
  </si>
  <si>
    <t>isopod</t>
  </si>
  <si>
    <t>mollusk</t>
  </si>
  <si>
    <t>Rat eradication restores nutrient subsidies from seabirds across terrestrial and marine ecosystems</t>
  </si>
  <si>
    <t>Benkwitt, CE; Gunn, RL; Le Corre, M; Carr, P; Graham, NAJ</t>
  </si>
  <si>
    <t>measured biomass of seabirds KNOWING that rats eat chicks and eggs, but didn't actually document predation</t>
  </si>
  <si>
    <t>seabird biomass was greatest on islands that never had rats, intermediate on islands that had rats eradicated, and lowest on islands with rats present</t>
  </si>
  <si>
    <t>Linking Wolf Diet to Changes in Marine and Terrestrial Prey Abundance</t>
  </si>
  <si>
    <t>Lafferty, DJR; Belant, JL; White, KS; Womble, JN; Morzillo, AT</t>
  </si>
  <si>
    <t>58°27' N</t>
  </si>
  <si>
    <t>135°43' W</t>
  </si>
  <si>
    <t>They gave single lat/long for the study area of 600km of Glacier Bay in Alaska</t>
  </si>
  <si>
    <t>Casterosteus aculeatus</t>
  </si>
  <si>
    <t>Canis lupus</t>
  </si>
  <si>
    <t>wolf</t>
  </si>
  <si>
    <t>Phoca vitulina richardii</t>
  </si>
  <si>
    <t>Oncorhynchus</t>
  </si>
  <si>
    <t>Invasive carnivores alter ecological function and enhance complementarity in scavenger assemblages on ocean beaches</t>
  </si>
  <si>
    <t>Brown, MB; Schlacher, TA; Schoeman, DS; Weston, MA; Huijbers, CM; Olds, AD; Connolly, RM</t>
  </si>
  <si>
    <t>Moreton island, Eastern Australia</t>
  </si>
  <si>
    <t>experimental/baited traps</t>
  </si>
  <si>
    <t>Mugil cephalus</t>
  </si>
  <si>
    <t>Sus scrofa</t>
  </si>
  <si>
    <t>Feral pig</t>
  </si>
  <si>
    <t>Suidae</t>
  </si>
  <si>
    <t>each camera baited with one fish</t>
  </si>
  <si>
    <t>Rattus sp.</t>
  </si>
  <si>
    <t>Rat</t>
  </si>
  <si>
    <t>Hydromys chrysogaster</t>
  </si>
  <si>
    <t>Water rat</t>
  </si>
  <si>
    <t>North Stradbroke island, Eastern Australia</t>
  </si>
  <si>
    <t>Isotopic assessment of marine food consumption by natural-foraging chacma baboons on the Cape Peninsula, South Africa</t>
  </si>
  <si>
    <t>Lewis, MC; West, AG; O'Riain, MJ</t>
  </si>
  <si>
    <t>Cape Peninsula, 50km long strip of land</t>
  </si>
  <si>
    <t>Cymbula oculus</t>
  </si>
  <si>
    <t>Goat's eye limpet</t>
  </si>
  <si>
    <t>Papio ursinus</t>
  </si>
  <si>
    <t>Chacma baboon</t>
  </si>
  <si>
    <t>Cercopithecidae</t>
  </si>
  <si>
    <t>isotopes of hair and faeces to compare terrestrial plant vs marine resource contribution to diet</t>
  </si>
  <si>
    <t>Cymbula granatina</t>
  </si>
  <si>
    <t>Granite limpet</t>
  </si>
  <si>
    <t>Mytilus galloprovincialis</t>
  </si>
  <si>
    <t>Mediterranean mussel</t>
  </si>
  <si>
    <t>Recovery of a marine keystone predator transforms terrestrial predator-prey dynamics</t>
  </si>
  <si>
    <t>Roffler, GH; Eriksson, CE; Allen, JM; Levi, T</t>
  </si>
  <si>
    <t>58°21'32.4"N</t>
  </si>
  <si>
    <t>135°38'25.9"W</t>
  </si>
  <si>
    <t>Pleasant Island, Glacier Bay</t>
  </si>
  <si>
    <t>yes</t>
  </si>
  <si>
    <t>genetic/genomic</t>
  </si>
  <si>
    <t>Bucephala clangula</t>
  </si>
  <si>
    <t>common goldeneye</t>
  </si>
  <si>
    <t>Grey wolf</t>
  </si>
  <si>
    <t>canidae</t>
  </si>
  <si>
    <t>increase in wolf use of sea otters and other marine prey through predation and scavenging on an island in Glacier Bay</t>
  </si>
  <si>
    <t>Gavia pacifica</t>
  </si>
  <si>
    <t>Pacific loon</t>
  </si>
  <si>
    <t>sea otter</t>
  </si>
  <si>
    <t>Eschrictius robustus</t>
  </si>
  <si>
    <t>grey whale</t>
  </si>
  <si>
    <t>Eumetopias jubatus</t>
  </si>
  <si>
    <t>Stelllar sea lion</t>
  </si>
  <si>
    <t>Orcinus orca</t>
  </si>
  <si>
    <t>Orca whale</t>
  </si>
  <si>
    <t>Phocoena phocoena</t>
  </si>
  <si>
    <t>harbor porpoise</t>
  </si>
  <si>
    <t>Physeter catodon</t>
  </si>
  <si>
    <t>sperm whale</t>
  </si>
  <si>
    <t>salmon</t>
  </si>
  <si>
    <t>Ammodytes personatus</t>
  </si>
  <si>
    <t>Pacific sandlace</t>
  </si>
  <si>
    <t>Anarhichas spp.</t>
  </si>
  <si>
    <t>wolf fish</t>
  </si>
  <si>
    <t>Apodichthys fucorum</t>
  </si>
  <si>
    <t>rockweed gunnel</t>
  </si>
  <si>
    <t>Clupea pallasii</t>
  </si>
  <si>
    <t>pacific herring</t>
  </si>
  <si>
    <t>Cottidae spp</t>
  </si>
  <si>
    <t>sculpin</t>
  </si>
  <si>
    <t>Hexagrammos spp.</t>
  </si>
  <si>
    <t>greenling</t>
  </si>
  <si>
    <t>Hippoglossus stenolepis</t>
  </si>
  <si>
    <t>pacific halibut</t>
  </si>
  <si>
    <t>Leptocottus armatus</t>
  </si>
  <si>
    <t>pacific stagorn sculpin</t>
  </si>
  <si>
    <t>Liparis mucosus</t>
  </si>
  <si>
    <t>slimy snailfish</t>
  </si>
  <si>
    <t>Pholis laeta</t>
  </si>
  <si>
    <t>crescent gunnel</t>
  </si>
  <si>
    <t>Pseudopleuronectes spp.</t>
  </si>
  <si>
    <t>righteye founder</t>
  </si>
  <si>
    <t>Xeneretmus latifrons</t>
  </si>
  <si>
    <t>blacktip poacher</t>
  </si>
  <si>
    <t>Habitat use by three rat species (Rattus spp.) on an island without other mammalian predators</t>
  </si>
  <si>
    <t>Harper, GA</t>
  </si>
  <si>
    <t>47° 11'S</t>
  </si>
  <si>
    <t>167°42'E</t>
  </si>
  <si>
    <t>Amphipoda</t>
  </si>
  <si>
    <t>Intertidal Amphipod</t>
  </si>
  <si>
    <t>Rattus exulans</t>
  </si>
  <si>
    <t>Ship rat</t>
  </si>
  <si>
    <t>Hemifrapsus sp.</t>
  </si>
  <si>
    <t>Crab</t>
  </si>
  <si>
    <t>Xiphister atropurpureus</t>
  </si>
  <si>
    <t>Intertidal Fish</t>
  </si>
  <si>
    <t>Mytilis californianus</t>
  </si>
  <si>
    <t>California Mussel</t>
  </si>
  <si>
    <t>Eudyptes minor</t>
  </si>
  <si>
    <t>Blue Penguin</t>
  </si>
  <si>
    <t>Rattus rattus</t>
  </si>
  <si>
    <t>Diet of the marsh mongoose around a non-permanent reservoir: response of a generalist opportunist forager to the absence of crabs</t>
  </si>
  <si>
    <t>San, ED; Nqinana, A; Madikiza, ZJK; Somers, MJ</t>
  </si>
  <si>
    <t>33°6′59.73′′ S</t>
  </si>
  <si>
    <t>26°39′30.81′′ E</t>
  </si>
  <si>
    <t>fish</t>
  </si>
  <si>
    <t>Atilax paludinosus</t>
  </si>
  <si>
    <t>mongoose</t>
  </si>
  <si>
    <t>Seasonal variation in the diet of Cape clawless otters (Aonyx capensis) in a marine habitat</t>
  </si>
  <si>
    <t>Somers, MJ</t>
  </si>
  <si>
    <t>https://www.tandfonline.com/doi/pdf/10.1080/15627020.2000.11657097</t>
  </si>
  <si>
    <t>33°19’S</t>
  </si>
  <si>
    <t>26°05’E</t>
  </si>
  <si>
    <t>systematic visual observation (e.g. monitoring)</t>
  </si>
  <si>
    <t>Plagusia chabrus</t>
  </si>
  <si>
    <t>red rock crab</t>
  </si>
  <si>
    <t>Aonyx capensis</t>
  </si>
  <si>
    <t>clawless otter</t>
  </si>
  <si>
    <t>Cyclograpsus punctatus</t>
  </si>
  <si>
    <t>shore crab</t>
  </si>
  <si>
    <t>Jasus lalandii</t>
  </si>
  <si>
    <t>rock lobster</t>
  </si>
  <si>
    <t>Octopus granulatus</t>
  </si>
  <si>
    <t>octopus</t>
  </si>
  <si>
    <t>Atherina breviceps</t>
  </si>
  <si>
    <t>cape silverside</t>
  </si>
  <si>
    <t>Cheilodactylus fasciatus</t>
  </si>
  <si>
    <t>redfingers fish</t>
  </si>
  <si>
    <t>Chirodactylus brachydatylus</t>
  </si>
  <si>
    <t>two tone fingerfish</t>
  </si>
  <si>
    <t>Chorisochismus dentex</t>
  </si>
  <si>
    <t>rocksucker fish</t>
  </si>
  <si>
    <t>Clinus superciliosus</t>
  </si>
  <si>
    <t>klipfish</t>
  </si>
  <si>
    <t>Coryphaena hippurus</t>
  </si>
  <si>
    <t>mahi-mahi</t>
  </si>
  <si>
    <t>Diplodus sargus capensis</t>
  </si>
  <si>
    <t>white seabream</t>
  </si>
  <si>
    <t>Galeichthys feliceps</t>
  </si>
  <si>
    <t>white barbel</t>
  </si>
  <si>
    <t>Gilchristella aestuaria</t>
  </si>
  <si>
    <t>herring</t>
  </si>
  <si>
    <t>Gonorynchus gonorynchus</t>
  </si>
  <si>
    <t>mousefish</t>
  </si>
  <si>
    <t>Halidesmus scapularis</t>
  </si>
  <si>
    <t>ray-finned fishes</t>
  </si>
  <si>
    <t>Heteromycteris capensis</t>
  </si>
  <si>
    <t>cape sole</t>
  </si>
  <si>
    <t>Pomatomus saltatrix</t>
  </si>
  <si>
    <t>bluefish</t>
  </si>
  <si>
    <t>Rhabdosargus holubi</t>
  </si>
  <si>
    <t>cape stumpnose</t>
  </si>
  <si>
    <t>Sarpa salpa</t>
  </si>
  <si>
    <t>dreamfish</t>
  </si>
  <si>
    <t>Serranus cabrilla</t>
  </si>
  <si>
    <t>comber</t>
  </si>
  <si>
    <t>Solea bleekeri</t>
  </si>
  <si>
    <t>flatfish</t>
  </si>
  <si>
    <t>Umbrina canariensis</t>
  </si>
  <si>
    <t>canary drum</t>
  </si>
  <si>
    <t>The Ilnik wolf Canis lupus pack: use of marine mammals and offshore sea ice</t>
  </si>
  <si>
    <t>Watts, DE; Butler, LG; Dale, BW; Cox, RD</t>
  </si>
  <si>
    <t>Delphinapterus leucas</t>
  </si>
  <si>
    <t>beluga</t>
  </si>
  <si>
    <t>otter</t>
  </si>
  <si>
    <t>Capybara (Hydrochaeris hydrochaeris Rodentia: Hydrochaeridae):: A mammalian seagrass herbivore</t>
  </si>
  <si>
    <t>Creed, JC</t>
  </si>
  <si>
    <t>Ilha Grande~ Rio de Janeiro State, southeast Brazil.</t>
  </si>
  <si>
    <t>herbivory</t>
  </si>
  <si>
    <t>Ruppia maritima L</t>
  </si>
  <si>
    <t xml:space="preserve">Wigeon grass </t>
  </si>
  <si>
    <t>Hydrochaeris hydrochaeris</t>
  </si>
  <si>
    <t>capybara</t>
  </si>
  <si>
    <t>Hydrochaeridae</t>
  </si>
  <si>
    <t>RW</t>
  </si>
  <si>
    <t>Mammalian mesopredators on islands directly impact both terrestrial and marine communities</t>
  </si>
  <si>
    <t>Suraci, JP; Clinchy, M; Zanette, LY; Currie, CMA; Dill, LM</t>
  </si>
  <si>
    <t>12 islands of the Gulf Islands, British Columbia, Canada</t>
  </si>
  <si>
    <t>Stichaeidae</t>
  </si>
  <si>
    <t>prickleback fish</t>
  </si>
  <si>
    <t>Procyon lotor</t>
  </si>
  <si>
    <t>Raccoon</t>
  </si>
  <si>
    <t>Procyonidae</t>
  </si>
  <si>
    <t>Gobiesox maendricus</t>
  </si>
  <si>
    <t>northern clingfish</t>
  </si>
  <si>
    <t>Hemigrapsus nudus</t>
  </si>
  <si>
    <t>Hemigrapsus oregonensis</t>
  </si>
  <si>
    <t>Cancer productus</t>
  </si>
  <si>
    <t>42°23'30 ² N</t>
  </si>
  <si>
    <t>11°22'30 ² E</t>
  </si>
  <si>
    <t>Burano Lagoon (Capalbio, GR, Italy)</t>
  </si>
  <si>
    <t>molluscs</t>
  </si>
  <si>
    <t>red foxes</t>
  </si>
  <si>
    <t>sand hopper</t>
  </si>
  <si>
    <t>tylos europaeus</t>
  </si>
  <si>
    <t>sandy beach isopod</t>
  </si>
  <si>
    <t>Diet of Procyon cancrivorus (Carnivora, Procyonidae) in restinga and estuarine environments of southern Brazil</t>
  </si>
  <si>
    <t>Quintela, FM; Iob, G; Artioli, LGS</t>
  </si>
  <si>
    <t>-32.170844, -52.166720</t>
  </si>
  <si>
    <t xml:space="preserve">Peat Forest </t>
  </si>
  <si>
    <t>no</t>
  </si>
  <si>
    <t>brachyura</t>
  </si>
  <si>
    <t>true crabs</t>
  </si>
  <si>
    <t>Procyon cancrivorus</t>
  </si>
  <si>
    <t>Crab-eating Racoon</t>
  </si>
  <si>
    <t>siluriformes</t>
  </si>
  <si>
    <t>catfish</t>
  </si>
  <si>
    <t>-32.054836, -52.223462</t>
  </si>
  <si>
    <t>Estaurine Island</t>
  </si>
  <si>
    <t>Polar bear diet composition reveals spatiotemporal distribution of Arctic marine mammals across Nunavut, Canada</t>
  </si>
  <si>
    <t>Davis Strait</t>
  </si>
  <si>
    <t>mainland</t>
  </si>
  <si>
    <t>fatty acid analysis</t>
  </si>
  <si>
    <t>harbour seal</t>
  </si>
  <si>
    <t>bearded seal</t>
  </si>
  <si>
    <t>hooded seal</t>
  </si>
  <si>
    <t>Odobenus rosmarus rosmarus</t>
  </si>
  <si>
    <t>beluga whale</t>
  </si>
  <si>
    <t>Balaena mysticetus</t>
  </si>
  <si>
    <t>bowhead whale</t>
  </si>
  <si>
    <t>Foxe Basin</t>
  </si>
  <si>
    <t>Gulf of Boothia</t>
  </si>
  <si>
    <t>Monodon monoceros</t>
  </si>
  <si>
    <t>Narwhal</t>
  </si>
  <si>
    <t>Baffin Bay</t>
  </si>
  <si>
    <t>Lancaster Sound</t>
  </si>
  <si>
    <t>McClintock Channel</t>
  </si>
  <si>
    <t>Norwegian Bay</t>
  </si>
  <si>
    <t>Southern Hudson Bay</t>
  </si>
  <si>
    <t>Viscount Melville Sound</t>
  </si>
  <si>
    <t>Western Hudson Bay</t>
  </si>
  <si>
    <t>A large invasive consumer reduces coastal ecosystem resilience by disabling positive species interactions</t>
  </si>
  <si>
    <t>Hensel, MJS; Silliman, BR; van de Koppel, J; Hensel, E; Sharp, SJ; Crotty, SM; Byrnes, JEK</t>
  </si>
  <si>
    <t>Sapelo Island NERR</t>
  </si>
  <si>
    <t>Geukensia demissa</t>
  </si>
  <si>
    <t>ribbed mussel</t>
  </si>
  <si>
    <t>feral hog</t>
  </si>
  <si>
    <t>Barra Grande estuary on Ilha Grande</t>
  </si>
  <si>
    <t>island</t>
  </si>
  <si>
    <t>incidental observation</t>
  </si>
  <si>
    <t>Ruppia maritima</t>
  </si>
  <si>
    <t>wigeongrass</t>
  </si>
  <si>
    <t>also suggests that nutria and muskrat eat this seagrass - review: Kantrud 1991</t>
  </si>
  <si>
    <t>Capybara eat seagrass similarly to manatee</t>
  </si>
  <si>
    <t>DIETARY VARIATION IN ARCTIC FOXES (ALOPEX-LAGOPUS) - AN ANALYSIS OF STABLE CARBON ISOTOPES</t>
  </si>
  <si>
    <t>ANGERBJORN, A; HERSTEINSSON, P; LIDEN, K; NELSON, E</t>
  </si>
  <si>
    <t>coastal Iceland</t>
  </si>
  <si>
    <t>Marine invertebrate</t>
  </si>
  <si>
    <t>AIopex lagopus</t>
  </si>
  <si>
    <t>Arctic fox</t>
  </si>
  <si>
    <t>Marine fish</t>
  </si>
  <si>
    <t>Seagull</t>
  </si>
  <si>
    <t>Eider</t>
  </si>
  <si>
    <t>Seabird</t>
  </si>
  <si>
    <t>Seal</t>
  </si>
  <si>
    <t>Introduced mammals coexist with seabirds at New Island, Falkland Islands: abundance, habitat preferences, and stable isotope analysis of diet</t>
  </si>
  <si>
    <t>Quillfeldt, P; Schenk, I; McGill, RAR; Strange, IJ; Masello, JF; Gladbach, A; Roesch, V; Furness, RW</t>
  </si>
  <si>
    <t>New Island</t>
  </si>
  <si>
    <t>Pachyptila belcheri</t>
  </si>
  <si>
    <t>Thin-billed prion</t>
  </si>
  <si>
    <t>ship rat</t>
  </si>
  <si>
    <t>Eudyptes chrysocome</t>
  </si>
  <si>
    <t>Rockhopper penguin</t>
  </si>
  <si>
    <t>Felis catus</t>
  </si>
  <si>
    <t>feral cat</t>
  </si>
  <si>
    <t>Sea lion Otaria flavescens as host of the common vampire bat Desmodus rotundus</t>
  </si>
  <si>
    <t>Catenazzi, A; Donnelly, MA</t>
  </si>
  <si>
    <t>Santa Rosa Island, Peru</t>
  </si>
  <si>
    <t>Otaria flavescens</t>
  </si>
  <si>
    <t>South American sea lion</t>
  </si>
  <si>
    <t>Desmodus rotundus</t>
  </si>
  <si>
    <t>common vampire bat</t>
  </si>
  <si>
    <t>Phyllostomidae</t>
  </si>
  <si>
    <t>lat/longs reported are incorrect</t>
  </si>
  <si>
    <t>La Vieja Island, Peru</t>
  </si>
  <si>
    <t>Sangayan Island, Peru</t>
  </si>
  <si>
    <t>Ballestas Island, Peru</t>
  </si>
  <si>
    <t>Asia Island, Peru</t>
  </si>
  <si>
    <t>Guañape Island, Peru</t>
  </si>
  <si>
    <t>Nest-to-Surf Mortality of Loggerhead Sea Turtle (Caretta caretta) Hatchlings on Florida's East Coast</t>
  </si>
  <si>
    <t>Erb, V; Wyneken, J</t>
  </si>
  <si>
    <t>–80.070652</t>
  </si>
  <si>
    <t>Boca Raton</t>
  </si>
  <si>
    <t>Caretta caretta</t>
  </si>
  <si>
    <t>loggerhead sea turtle</t>
  </si>
  <si>
    <t>Urocyon cinereoargenteus</t>
  </si>
  <si>
    <t>grey fox</t>
  </si>
  <si>
    <t>IMPACTS OF JAGUAR PREDATION ON NESTING SEA TURTLES AT NANCITE BEACH, SANTA ROSA NATIONAL PARK, COSTA RICA</t>
  </si>
  <si>
    <t>Fonseca, LG; Arroyo-Arce, S; Thomson, I; Villachica, WN; Rangel, E; Valverde, RA; Plotkin, PT; Quirós-Pereira, W</t>
  </si>
  <si>
    <t>Nancite Beach</t>
  </si>
  <si>
    <t>Lepidochelys olivacea</t>
  </si>
  <si>
    <t>Olive Ridley Sea Turtle</t>
  </si>
  <si>
    <t>Panthera onca</t>
  </si>
  <si>
    <t>Jaguar</t>
  </si>
  <si>
    <t>Jaguars predate on olive ridley sea turtles and green turtles in Costa Rica.</t>
  </si>
  <si>
    <t>GL</t>
  </si>
  <si>
    <t>Chelonia mydas</t>
  </si>
  <si>
    <t xml:space="preserve">Green Turtle </t>
  </si>
  <si>
    <t>jaguar</t>
  </si>
  <si>
    <t>Interactions between Green Turtles (Chelonia mydas) and Foxes (Vulpes vulpes arabica, V. rueppellii sabaea, and V. cana) on Turtle Nesting Grounds in the Northwestern Indian Ocean: Impacts of the Fox Community on the Behavior of Nesting Sea Turtles at the Ras Al Hadd Turtle Reserve, Oman</t>
  </si>
  <si>
    <t>Mendonça, VM; Al Saady, S; Al Kiyumi, A; Erzini, K</t>
  </si>
  <si>
    <t>Ras Al Hadd Nature Reserve</t>
  </si>
  <si>
    <t>burrow/midden content analysis</t>
  </si>
  <si>
    <t xml:space="preserve"> Chelonia mydas</t>
  </si>
  <si>
    <t>Vulpes vulpes arabica</t>
  </si>
  <si>
    <t>arabian red fox</t>
  </si>
  <si>
    <t>foxes predate on sea turtle eggs and hatchlings</t>
  </si>
  <si>
    <t>Vulpes rueppellii sabaea</t>
  </si>
  <si>
    <t>rüpell's sand fox</t>
  </si>
  <si>
    <t>Vulpes cana</t>
  </si>
  <si>
    <t>blandfor's fox</t>
  </si>
  <si>
    <t>Gomez, JJ; Gozzi, AC; Macdonald, DW; Gallo, E; Centrón, D; Cassini, MH</t>
  </si>
  <si>
    <t>http://dx.doi.org/10.1007/s00300-010-0826-8</t>
  </si>
  <si>
    <t>maybe island</t>
  </si>
  <si>
    <t>Patagonotothen spp</t>
  </si>
  <si>
    <t>notothen</t>
  </si>
  <si>
    <t>patagonian otter</t>
  </si>
  <si>
    <t>also had percentages of marine diet for Fuegian culpeo fox, American mink, and South American grey fox, but not specific prey items.</t>
  </si>
  <si>
    <t>otter marine diet items</t>
  </si>
  <si>
    <t>Austrolycus spp</t>
  </si>
  <si>
    <t>eelpout</t>
  </si>
  <si>
    <t>Cottoperca spp.</t>
  </si>
  <si>
    <t>thornfish</t>
  </si>
  <si>
    <t>Eleginops sp</t>
  </si>
  <si>
    <t>rock cod</t>
  </si>
  <si>
    <t>Munida spp</t>
  </si>
  <si>
    <t>squat lobster</t>
  </si>
  <si>
    <t>Eurypodius spp</t>
  </si>
  <si>
    <t>spider crab</t>
  </si>
  <si>
    <t>Peltarion sp</t>
  </si>
  <si>
    <t>Paralomis spp</t>
  </si>
  <si>
    <t>king crab</t>
  </si>
  <si>
    <t>Parugus spp</t>
  </si>
  <si>
    <t>hover fly</t>
  </si>
  <si>
    <t>Isopoda</t>
  </si>
  <si>
    <t>Intrapopulation variability in wolf diet revealed using a combined stable isotope and fatty acid approach</t>
  </si>
  <si>
    <t>O'Donovan, SA; Budge, SM; Hobson, KA; Kelly, AP; Derocher, AE</t>
  </si>
  <si>
    <t>http://dx.doi.org/10.1002/ecs2.2420</t>
  </si>
  <si>
    <t>south and west of Great Slave Lake</t>
  </si>
  <si>
    <t>Coregonus clupeaformis</t>
  </si>
  <si>
    <t>lake whitefish</t>
  </si>
  <si>
    <t>gray wolf</t>
  </si>
  <si>
    <t>fish are a component of wolf diet in Canada</t>
  </si>
  <si>
    <t>http://dx.doi.org/10.1002/ecs2.2421</t>
  </si>
  <si>
    <t>Salvelinus namaycush</t>
  </si>
  <si>
    <t>lake trout</t>
  </si>
  <si>
    <t>http://dx.doi.org/10.1002/ecs2.2422</t>
  </si>
  <si>
    <t>Catostomus commersonii</t>
  </si>
  <si>
    <t>white sucker</t>
  </si>
  <si>
    <t>Isotopic Differences between Forage Consumed by a Large Herbivore in Open, Closed, and Coastal Habitats: New Evidence from a Boreal Study System</t>
  </si>
  <si>
    <t>Giroux, MA; Valiquette, É; Tremblay, JP; Côté, SD</t>
  </si>
  <si>
    <t>http://dx.doi.org/10.1371/journal.pone.0142781</t>
  </si>
  <si>
    <t>Anticosti Island, Canada</t>
  </si>
  <si>
    <t>Laminaria spp</t>
  </si>
  <si>
    <t>brown algae</t>
  </si>
  <si>
    <t>Odocoileus virginianus</t>
  </si>
  <si>
    <t>white tailed deer</t>
  </si>
  <si>
    <t>Cervidae</t>
  </si>
  <si>
    <t>deer forage on seaweed</t>
  </si>
  <si>
    <t>http://dx.doi.org/10.1371/journal.pone.0142782</t>
  </si>
  <si>
    <t>Fucus spp</t>
  </si>
  <si>
    <t>http://dx.doi.org/10.1371/journal.pone.0142783</t>
  </si>
  <si>
    <t>Ulva spp</t>
  </si>
  <si>
    <t>sea lettuce</t>
  </si>
  <si>
    <t>Diversity in Labrador Inuit sled dog diets: Insights from δ13C and δ15N analysis of dog bone and dentine collagen</t>
  </si>
  <si>
    <t>Harris, AJT; Elliott, DA; Guiry, EJ; Von, M; Rankin, L; Whitridge, P; Alexander, M; Eriksson, G; Grimes, V</t>
  </si>
  <si>
    <t>http://dx.doi.org/10.1016/j.jasrep.2020.102424</t>
  </si>
  <si>
    <t>Nachvak Fiord</t>
  </si>
  <si>
    <t>NA</t>
  </si>
  <si>
    <t>marine mammal</t>
  </si>
  <si>
    <t>sled dogs</t>
  </si>
  <si>
    <t>not sure if we are supposed to include domestic species?</t>
  </si>
  <si>
    <t>compared diets of sled dogs across Inuit communities between 15th and 19th centuries</t>
  </si>
  <si>
    <t>Khernertok</t>
  </si>
  <si>
    <t>Double Mer Point</t>
  </si>
  <si>
    <t>Organochlorine contaminant and stable isotope profiles in Arctic fox (Alopex lagopus) from the Alaskan and Canadian Arctic</t>
  </si>
  <si>
    <t>Hoekstra, PF; Braune, BM; O'Hara, TM; Elkin, B; Solomon, KR; Muir, DCG</t>
  </si>
  <si>
    <t>http://dx.doi.org/10.1016/S0269-7491(02)00310-X</t>
  </si>
  <si>
    <t>Barrow AK</t>
  </si>
  <si>
    <t>Phocidae</t>
  </si>
  <si>
    <t>seal</t>
  </si>
  <si>
    <t>Alopex lagopus</t>
  </si>
  <si>
    <t>arctic fox</t>
  </si>
  <si>
    <t>Holman NT</t>
  </si>
  <si>
    <t>Arviat NU</t>
  </si>
  <si>
    <t>Predation of white-flippered penguins (Eudyptula minor albosignata) by ferrets (Mustela furo) in Harris Bay, Banks Peninsula, New Zealand</t>
  </si>
  <si>
    <t>Challies, CN</t>
  </si>
  <si>
    <t>Harris Bay NZ</t>
  </si>
  <si>
    <t>Eudyptula minor albosignata</t>
  </si>
  <si>
    <t>white-flippered penguin</t>
  </si>
  <si>
    <t>Mustela furo</t>
  </si>
  <si>
    <t>ferret</t>
  </si>
  <si>
    <t>Mustela erminea</t>
  </si>
  <si>
    <t>Predation on turtle nests in the southwestern coast of the Baja California Peninsula</t>
  </si>
  <si>
    <t>Méndez-Rodríguez, L; Alvarez-Castañeda, ST</t>
  </si>
  <si>
    <t>http://dx.doi.org/10.1016/j.rmb.2016.02.005</t>
  </si>
  <si>
    <t>Punta Marques Mexico</t>
  </si>
  <si>
    <t>olive ridley sea turtle</t>
  </si>
  <si>
    <t>Puma predation on Magellanic penguins: An unexpected terrestrial-marine linkage in Patagonia</t>
  </si>
  <si>
    <t>Serota, MW; Alarcón, PAE; Donadio, E; Middleton, AD</t>
  </si>
  <si>
    <t>http://dx.doi.org/10.1016/j.fooweb.2023.e00290</t>
  </si>
  <si>
    <t>Monte León National Park</t>
  </si>
  <si>
    <t>Spheniscus magellanicus</t>
  </si>
  <si>
    <t>magellanic penguin</t>
  </si>
  <si>
    <t>Puma concolor</t>
  </si>
  <si>
    <t>cougar</t>
  </si>
  <si>
    <t>Predation on seabird eggs by Keen's mice (Peromyscus keeni):: using stable isotopes to decipher the diet of a terrestrial omnivore on a remote offshore island</t>
  </si>
  <si>
    <t>Drever, MC; Blight, LK; Hobson, KA; Bertram, DF</t>
  </si>
  <si>
    <t>http://dx.doi.org/10.1139/cjz-78-11-2010</t>
  </si>
  <si>
    <t>Triangle Island, British Columbia</t>
  </si>
  <si>
    <t>Ptychoramphus aleuticus</t>
  </si>
  <si>
    <t>Cassin's auklet</t>
  </si>
  <si>
    <t>Peromyscus keeni</t>
  </si>
  <si>
    <t>Northwestern deer mouse</t>
  </si>
  <si>
    <t>also looked at voles, but claimed vole had "very little" marine signature</t>
  </si>
  <si>
    <t>native rodents consume seabird eggs</t>
  </si>
  <si>
    <t>Cerorhinca monocerata</t>
  </si>
  <si>
    <t>Rhinocerous auklet</t>
  </si>
  <si>
    <t>Predation rates, timing, and predator composition for Scoters (Melanitta spp.) in marine habitats</t>
  </si>
  <si>
    <t>Anderson, EM; Esler, D; Boyd, WS; Evenson, JR; Nysewander, DR; Ward, DH; Dickson, RD; Uher-Koch, BD; VanStratt, CS; Hupp, JW</t>
  </si>
  <si>
    <t>http://dx.doi.org/10.1139/Z11-110</t>
  </si>
  <si>
    <t>northern Puget Sound</t>
  </si>
  <si>
    <t>Melanitta fusca</t>
  </si>
  <si>
    <t>White-winged Scoter</t>
  </si>
  <si>
    <t>noted multiple marine mammals also feeding on Scoter</t>
  </si>
  <si>
    <t>many mammals feed on Scoters</t>
  </si>
  <si>
    <t>Melanitta perspicillata</t>
  </si>
  <si>
    <t>Surf Scoter</t>
  </si>
  <si>
    <t>Lontra canadensis</t>
  </si>
  <si>
    <t>River otter</t>
  </si>
  <si>
    <t>Stable isotopes reveal evidence of predation by ship rats on seabirds on the Shiant Islands, Scotland</t>
  </si>
  <si>
    <t>Stapp, P</t>
  </si>
  <si>
    <t>http://dx.doi.org/10.1046/j.1365-2664.2002.00754.x</t>
  </si>
  <si>
    <t>the Shiant Islands, Scotland</t>
  </si>
  <si>
    <t>rats considered exotic but naturalized</t>
  </si>
  <si>
    <t>rats feed on many marine resources, including nesting seabirds and intertidal invertebrates</t>
  </si>
  <si>
    <t>Marine Invertebrates</t>
  </si>
  <si>
    <t>Fish</t>
  </si>
  <si>
    <t>An Ongoing Shift in Mammalian Nest Predators of Yellow-billed Loons in Arctic Alaska br</t>
  </si>
  <si>
    <t>Parrett, JP; Prichard, AK; Johnson, CB; Lawhead, BE</t>
  </si>
  <si>
    <t>http://dx.doi.org/10.14430/arctic76945</t>
  </si>
  <si>
    <t>Colville River delta, Alaska</t>
  </si>
  <si>
    <t>Gavia adamsii</t>
  </si>
  <si>
    <t>yellow-billed loon</t>
  </si>
  <si>
    <t>foxes expanding range because of climate change and anthropogenic food. Outcompeting Arctic fox. Nest predation</t>
  </si>
  <si>
    <t>http://dx.doi.org/10.14430/arctic76946</t>
  </si>
  <si>
    <t>Ursus arctos</t>
  </si>
  <si>
    <t>nest predation</t>
  </si>
  <si>
    <t>http://dx.doi.org/10.14430/arctic76947</t>
  </si>
  <si>
    <t>Gulo gulo</t>
  </si>
  <si>
    <t>wolverine</t>
  </si>
  <si>
    <t>Diet of the American mink Mustela vison and its potential impact on the native fauna of Navarino Island, Cape Horn Biosphere Reserve, Chile</t>
  </si>
  <si>
    <t>Schüttler, E; Cárcamo, J; Rozzi, R</t>
  </si>
  <si>
    <t>36 sites on Navarino Island</t>
  </si>
  <si>
    <t>Chloephaga hybrida</t>
  </si>
  <si>
    <t>kelp goose</t>
  </si>
  <si>
    <t>Anseriformes</t>
  </si>
  <si>
    <t>Pelecaniformes</t>
  </si>
  <si>
    <t>Podicipediformes</t>
  </si>
  <si>
    <t>Crustaceans</t>
  </si>
  <si>
    <t>Mollusks</t>
  </si>
  <si>
    <t>Tachyeres pteneres</t>
  </si>
  <si>
    <t>Fuegian steamer duck</t>
  </si>
  <si>
    <t>Dietary Overlap of Sympatric Terrestrial Mammalian Carnivores within Coastal Impoundments of South Carolina</t>
  </si>
  <si>
    <t>Williams, A; Waits, LP; Adams, JR; Jachowski, DS</t>
  </si>
  <si>
    <t>http://dx.doi.org/10.1656/058.022.0402</t>
  </si>
  <si>
    <t>6 sites in coastal Georgia, USA: Savannah National Wildlife Refuge, Nemours Wildlife Foundation, ACE Basin National Wildlife Refuge, Bear Island Wildlife Management Area, Tom Yawkey Wildlife Center, and Santee Coastal Reserve</t>
  </si>
  <si>
    <t>Great blue heron</t>
  </si>
  <si>
    <t>Lynx rufus</t>
  </si>
  <si>
    <t>Bobcat</t>
  </si>
  <si>
    <t>Gruiformes</t>
  </si>
  <si>
    <t xml:space="preserve">Pelecanus spp. </t>
  </si>
  <si>
    <t>Pelicans</t>
  </si>
  <si>
    <t>Gaviiformes</t>
  </si>
  <si>
    <t>Anatidae</t>
  </si>
  <si>
    <t>http://dx.doi.org/10.1093/jmammal/gyac094</t>
  </si>
  <si>
    <t>Katmai National Park and Preserve</t>
  </si>
  <si>
    <t>Harbor Seal</t>
  </si>
  <si>
    <t>Brown Bear</t>
  </si>
  <si>
    <t>Sea Otter</t>
  </si>
  <si>
    <t>Diverse Ecological Pathways of Salmon Nutrients Through an Intact Marine-terrestrial Interface</t>
  </si>
  <si>
    <t>Reimchen, TE</t>
  </si>
  <si>
    <t>http://dx.doi.org/10.22621/cfn.v131i4.1965</t>
  </si>
  <si>
    <t>52.347 N</t>
  </si>
  <si>
    <t xml:space="preserve">131.366 W </t>
  </si>
  <si>
    <t>1 site</t>
  </si>
  <si>
    <t>Oncorhyncus keta</t>
  </si>
  <si>
    <t xml:space="preserve"> chum salmon</t>
  </si>
  <si>
    <t>Ursus americanus</t>
  </si>
  <si>
    <t>black bear</t>
  </si>
  <si>
    <t>ursidae</t>
  </si>
  <si>
    <t>river otter</t>
  </si>
  <si>
    <t>mustelidae</t>
  </si>
  <si>
    <t>Martes americana</t>
  </si>
  <si>
    <t>American marten</t>
  </si>
  <si>
    <t>Do bears facilitate transfer of salmon resources to aquatic macroinvertebrates?</t>
  </si>
  <si>
    <t>Winder, M; Schindler, DE; Moore, JW; Johnson, SP; Palen, WJ</t>
  </si>
  <si>
    <t>http://dx.doi.org/10.1139/F05-136</t>
  </si>
  <si>
    <t>59 - 60 N</t>
  </si>
  <si>
    <t>158-159 W</t>
  </si>
  <si>
    <t>streams surveyed in a large area. sites reported in different paper</t>
  </si>
  <si>
    <t>Oncorhyncus nerka</t>
  </si>
  <si>
    <t>Sockeye salmon</t>
  </si>
  <si>
    <t>Ursus spp.</t>
  </si>
  <si>
    <t>Bear</t>
  </si>
  <si>
    <t>Diet of coastal foraging Eurasian otters (Lutra lutra L.) in Pembrokeshire south-west Wales</t>
  </si>
  <si>
    <t>Parry, GS; Burton, S; Cox, B; Forman, DW</t>
  </si>
  <si>
    <t>http://dx.doi.org/10.1007/s10344-010-0457-y</t>
  </si>
  <si>
    <t>21 sites in Pembrokeshire, Wales</t>
  </si>
  <si>
    <t>Blennidae sp</t>
  </si>
  <si>
    <t>Blennies</t>
  </si>
  <si>
    <t>Lutra lutra</t>
  </si>
  <si>
    <t>Eurasian otter</t>
  </si>
  <si>
    <t>Scophthalmus rhombus</t>
  </si>
  <si>
    <t>Brill</t>
  </si>
  <si>
    <t>Limanda limanda</t>
  </si>
  <si>
    <t>Dab</t>
  </si>
  <si>
    <t>Zoarcidae</t>
  </si>
  <si>
    <t>Eelpout</t>
  </si>
  <si>
    <t>Spinachia spinachia</t>
  </si>
  <si>
    <t>Fifteen spined stickleback</t>
  </si>
  <si>
    <t>Gaidropsarus vulgaris</t>
  </si>
  <si>
    <t>Five-bearded rockling</t>
  </si>
  <si>
    <t>Platichthys flesus</t>
  </si>
  <si>
    <t>Flounder</t>
  </si>
  <si>
    <t>Enchelyopus cimbrius</t>
  </si>
  <si>
    <t>Four-bearded rockling</t>
  </si>
  <si>
    <t>Gobiidae sp</t>
  </si>
  <si>
    <t>Gobies</t>
  </si>
  <si>
    <t>Sygnathidae</t>
  </si>
  <si>
    <t>Pipefish</t>
  </si>
  <si>
    <t>Pleuronectes platessa</t>
  </si>
  <si>
    <t>Plaice</t>
  </si>
  <si>
    <t>Labridae sp</t>
  </si>
  <si>
    <t>Wrasse</t>
  </si>
  <si>
    <t>Cottidae sp</t>
  </si>
  <si>
    <t>Hetrosomata sp</t>
  </si>
  <si>
    <t>Dietary composition and spatial patterns of polar bear foraging on land in western Hudson Bay</t>
  </si>
  <si>
    <t>Gormezano, LJ; Rockwell, RF</t>
  </si>
  <si>
    <t>http://dx.doi.org/10.1186/1472-6785-13-51</t>
  </si>
  <si>
    <t>160 km of coastline and inland areas within the Cape Churchill Peninsula</t>
  </si>
  <si>
    <t>Phoca hispida</t>
  </si>
  <si>
    <t>Ringed seal</t>
  </si>
  <si>
    <t>Polar bear</t>
  </si>
  <si>
    <t>Fucus spp.</t>
  </si>
  <si>
    <t>Rockweed</t>
  </si>
  <si>
    <t>Laminaria spp.</t>
  </si>
  <si>
    <t>Kelp</t>
  </si>
  <si>
    <t>Differential use of salmon by vertebrate consumers: implications for conservation</t>
  </si>
  <si>
    <t>Levi, T; Wheat, RE; Allen, JM; Wilmers, CC</t>
  </si>
  <si>
    <t>http://dx.doi.org/10.7717/peerj.1157</t>
  </si>
  <si>
    <t xml:space="preserve">Chilkat and Chilkoot drainages near Haines, Alaska. </t>
  </si>
  <si>
    <t>Oncorhynchus nerka, Oncorhynchus keta</t>
  </si>
  <si>
    <t>Sockeye and Chum Salmon</t>
  </si>
  <si>
    <t>Haliaeetus leucocephalus</t>
  </si>
  <si>
    <t>Bald eagle</t>
  </si>
  <si>
    <t>accipitridae</t>
  </si>
  <si>
    <t>Brown bear</t>
  </si>
  <si>
    <t>Corvus corax</t>
  </si>
  <si>
    <t>Raven</t>
  </si>
  <si>
    <t>corvidae</t>
  </si>
  <si>
    <t xml:space="preserve">Laridae </t>
  </si>
  <si>
    <t>Gull</t>
  </si>
  <si>
    <t>laridae</t>
  </si>
  <si>
    <t>Pica hudsonia</t>
  </si>
  <si>
    <t>Magpie</t>
  </si>
  <si>
    <t>Corvus brachyrhynchos</t>
  </si>
  <si>
    <t>Crow</t>
  </si>
  <si>
    <t>Mink</t>
  </si>
  <si>
    <t>Marten</t>
  </si>
  <si>
    <t>Mergus merganser</t>
  </si>
  <si>
    <t>Merganser</t>
  </si>
  <si>
    <t>anatidae</t>
  </si>
  <si>
    <t xml:space="preserve">Wolf </t>
  </si>
  <si>
    <t>Coyote</t>
  </si>
  <si>
    <t>Temporal and individual variation in the diet of the Neotropical otter,Lontra longicaudis(Olfers, 1818) (Carnivora, Mustelidae), as revealed by stable isotope analysis of vibrissae</t>
  </si>
  <si>
    <t>Carrasco, TS; de Lima, RC; Botta, S; Machado, R; Simoes-Lopes, PC; Ott, PH; Secchi, ER</t>
  </si>
  <si>
    <t>http://dx.doi.org/10.1007/s42991-020-00060-8</t>
  </si>
  <si>
    <t>Santa Catarina Island, Brazil</t>
  </si>
  <si>
    <t>Marine Carnivorous Fish</t>
  </si>
  <si>
    <t>Lontra longicaudis</t>
  </si>
  <si>
    <t>Neotropical otter</t>
  </si>
  <si>
    <t>Taim Wetland, Brazil</t>
  </si>
  <si>
    <t>Temporal complexity of southern Beaufort Sea polar bear diets during a period of increasing land use</t>
  </si>
  <si>
    <t>McKinney, MA; Atwood, TC; Iverson, SJ; Peacock, E</t>
  </si>
  <si>
    <t>http://dx.doi.org/10.1002/ecs2.1633</t>
  </si>
  <si>
    <t>"polar bears was studied along the northern Alaska coastal zone from Barrow in the west to Kaktovik in the east (157–141° W)"</t>
  </si>
  <si>
    <t>Ringed Seal</t>
  </si>
  <si>
    <t>Polar Bear</t>
  </si>
  <si>
    <t>Bearded Seal</t>
  </si>
  <si>
    <t>Bowhead Whale</t>
  </si>
  <si>
    <t>Beluga Whale</t>
  </si>
  <si>
    <t>Temporal variability in arctic fox diet as reflected in stable-carbon isotopes; the importance of sea ice</t>
  </si>
  <si>
    <t>Roth, JD</t>
  </si>
  <si>
    <t>http://dx.doi.org/10.1007/s00442-002-1004-7</t>
  </si>
  <si>
    <t>Cape Churchill, Manitoba</t>
  </si>
  <si>
    <t>Seal carrion</t>
  </si>
  <si>
    <t>Arctic Fox</t>
  </si>
  <si>
    <t>Terrestrial and semi-aquatic scavengers on invasive Pacific pink salmon (Oncorhynchus gorbuscha) carcasses in a riparian ecosystem in northern Norway</t>
  </si>
  <si>
    <t>Dunlop, KM; Wipfli, M; Muladal, R; Wierzbinski, G</t>
  </si>
  <si>
    <t>http://dx.doi.org/10.1007/s10530-020-02419-x</t>
  </si>
  <si>
    <t>river Vesterelv, Eastern Finnmark, northern Norway</t>
  </si>
  <si>
    <t>Oncorhynchus gorbuscha</t>
  </si>
  <si>
    <t>Pacific pink salmon</t>
  </si>
  <si>
    <t>Red fox</t>
  </si>
  <si>
    <t>The importance of meat, particularly salmon, to body size, population productivity, and conservation of North American brown bears</t>
  </si>
  <si>
    <t>Hilderbrand, GV; Schwartz, CC; Robbins, CT; Jacoby, ME; Hanley, TA; Arthur, SM; Servheen, C</t>
  </si>
  <si>
    <t>http://dx.doi.org/10.1139/cjz-77-1-132</t>
  </si>
  <si>
    <t>Admiralty Island, Alaska</t>
  </si>
  <si>
    <t>Marine Meat</t>
  </si>
  <si>
    <t>Black Lake, Alaska (unclear, there are multiple Black Lakes in Alaska)</t>
  </si>
  <si>
    <t>Katmai National Park</t>
  </si>
  <si>
    <t>Kenai Peninsula</t>
  </si>
  <si>
    <t>Prudhoe Bay, Alaska</t>
  </si>
  <si>
    <t>Susitna Valley, Alaska</t>
  </si>
  <si>
    <t>Terror Lake, Alaska</t>
  </si>
  <si>
    <t>The Marine Side of a Terrestrial Carnivore: Intra-Population Variation in Use of Allochthonous Resources by Arctic Foxes</t>
  </si>
  <si>
    <t>Tarroux, A; Bêty, J; Gauthier, G; Berteaux, D</t>
  </si>
  <si>
    <t>http://dx.doi.org/10.1371/journal.pone.0042427</t>
  </si>
  <si>
    <t>Bylot Island, Nunavut, Canada</t>
  </si>
  <si>
    <t>Marine Resources</t>
  </si>
  <si>
    <t>Identifying seaweed consumption by sheep using isotope analysis of their bones and teeth: Modern reference δ13C and δ15N values and their archaeological implications</t>
  </si>
  <si>
    <t>Blanz, M; Mainland, I; Richards, M; Balasse, M; Ascough, P; Wolfhagen, J; Taggart, MA; Feldmann, J</t>
  </si>
  <si>
    <t>http://dx.doi.org/10.1016/j.jas.2020.105140</t>
  </si>
  <si>
    <t>Scottish Ornkey Island of North Ronaldsay</t>
  </si>
  <si>
    <t>kelp</t>
  </si>
  <si>
    <t>Ovis aries</t>
  </si>
  <si>
    <t>sheep</t>
  </si>
  <si>
    <t>Bovidae</t>
  </si>
  <si>
    <t>domestic</t>
  </si>
  <si>
    <t>http://dx.doi.org/10.1016/j.jas.2020.105141</t>
  </si>
  <si>
    <t>Scottish Ornkey Island of Holm of Aikerness</t>
  </si>
  <si>
    <t>http://dx.doi.org/10.1016/j.jas.2020.105142</t>
  </si>
  <si>
    <t>Palmaria palmata</t>
  </si>
  <si>
    <t>seaweed</t>
  </si>
  <si>
    <t>http://dx.doi.org/10.1016/j.jas.2020.105143</t>
  </si>
  <si>
    <t>Impact of jaguar Panthera onca (Carnivora: Felidae) predation on marine turtle populations in Tortuguero, Caribbean coast of Costa Rica</t>
  </si>
  <si>
    <t>Arroyo-Arce, S; Salom-Pérez, R</t>
  </si>
  <si>
    <t>http://dx.doi.org/10.15517/rbt.v63i3.16537</t>
  </si>
  <si>
    <t>Tortuguero National Park, Costa Rica</t>
  </si>
  <si>
    <t>green sea turtle</t>
  </si>
  <si>
    <t>Study includes literature search and reports for records of this phenomenon</t>
  </si>
  <si>
    <t>http://dx.doi.org/10.15517/rbt.v63i3.16538</t>
  </si>
  <si>
    <t>Dermochelys coriacea</t>
  </si>
  <si>
    <t>leatherback sea turtle</t>
  </si>
  <si>
    <t>http://dx.doi.org/10.15517/rbt.v63i3.16539</t>
  </si>
  <si>
    <t>Eretmochelys imbricata</t>
  </si>
  <si>
    <t>hawksbill sea turtle</t>
  </si>
  <si>
    <t>Ecological links between salmon, large carnivore predation, and scavenging birds</t>
  </si>
  <si>
    <t>Field, RD; Reynolds, JD</t>
  </si>
  <si>
    <t>http://dx.doi.org/10.1111/j.1600-048X.2012.05601.x</t>
  </si>
  <si>
    <t>Heiltsuk First Nation traditional territory in the Great Bear Rainforest on the Central Coast of British Columbia</t>
  </si>
  <si>
    <t>chum salmon</t>
  </si>
  <si>
    <t>Ursus spp</t>
  </si>
  <si>
    <t>bear</t>
  </si>
  <si>
    <t>Oncorhyncus gorbuscha</t>
  </si>
  <si>
    <t>pink salmon</t>
  </si>
  <si>
    <t>Ursis spp</t>
  </si>
  <si>
    <t>snowball</t>
  </si>
  <si>
    <t>Ecology, evolution and conservation of tidepool fishes of the Americas</t>
  </si>
  <si>
    <t>Andrades, R; González-Murcia, S; Buser, TJ; Macieira, RM; Andrade, JM; Pinheiro, HT; Vilar, CC; Pimentel, CR; Gasparini, JL; Quintao, TL; Machado, FS; Castellanos-Galindo, G; Ruiz-Campos, G; Ojeda, FP; Martin, KL; Giarrizzo, T; Joyeux, JC</t>
  </si>
  <si>
    <t>http://dx.doi.org/10.1007/s11160-023-09798-z</t>
  </si>
  <si>
    <t>has references to check in the trophic ecology section on consumption by terrestrial animals in tidepools</t>
  </si>
  <si>
    <t>Emergent trophic interactions following the Chinook salmon invasion of Patagonia</t>
  </si>
  <si>
    <t>Muñoz, NJ; Reid, B; Correa, C; Madriz, RI; Neff, BD; Reynolds, JD</t>
  </si>
  <si>
    <t>http://dx.doi.org/10.1002/ecs2.3910</t>
  </si>
  <si>
    <t>Aysén province of southern Chile</t>
  </si>
  <si>
    <t>Chinook salmon</t>
  </si>
  <si>
    <t>american mink</t>
  </si>
  <si>
    <t>http://dx.doi.org/10.1002/ecs2.3911</t>
  </si>
  <si>
    <t>black rat</t>
  </si>
  <si>
    <t>muridae</t>
  </si>
  <si>
    <t>http://dx.doi.org/10.1002/ecs2.3912</t>
  </si>
  <si>
    <t>house mice</t>
  </si>
  <si>
    <t>http://dx.doi.org/10.1002/ecs2.3913</t>
  </si>
  <si>
    <t>Oligoryzomys longicaudatus</t>
  </si>
  <si>
    <t>colilargos</t>
  </si>
  <si>
    <t>cricetidae</t>
  </si>
  <si>
    <t>http://dx.doi.org/10.1002/ecs2.3914</t>
  </si>
  <si>
    <t>Lycalopex culpaeus</t>
  </si>
  <si>
    <t>south american fox</t>
  </si>
  <si>
    <t>Exploitation of marine resources by wolves in southwestern Alaska</t>
  </si>
  <si>
    <t>Watts, DE; Newsome, SD</t>
  </si>
  <si>
    <t>http://dx.doi.org/10.1093/jmammal/gyw153</t>
  </si>
  <si>
    <t>Alaskan Peninsula - need to determine if separate sites should be considered here</t>
  </si>
  <si>
    <t>Odobenus rosmarus divergens</t>
  </si>
  <si>
    <t>Pacific walrus</t>
  </si>
  <si>
    <t>http://dx.doi.org/10.1093/jmammal/gyw154</t>
  </si>
  <si>
    <t>http://dx.doi.org/10.1093/jmammal/gyw155</t>
  </si>
  <si>
    <t>Oncorhyncus spp</t>
  </si>
  <si>
    <t>HUMAN AND CANID DIETARY RELATIONSHIPS: COMPARATIVE STABLE ISOTOPE ANALYSIS FROM THE KODIAK ARCHIPELAGO, ALASKA</t>
  </si>
  <si>
    <t>West, CF; France, CA</t>
  </si>
  <si>
    <t>http://dx.doi.org/10.2993/etbi-35-03-519-535.1</t>
  </si>
  <si>
    <t>west side of Kodiak Island</t>
  </si>
  <si>
    <t>Canis familiaris</t>
  </si>
  <si>
    <t>domestic dog</t>
  </si>
  <si>
    <t>stable isotopes from human middens; not recent data</t>
  </si>
  <si>
    <t>canids living in closer association with humans were supplemented with marine diets</t>
  </si>
  <si>
    <t>Gadidae</t>
  </si>
  <si>
    <t>cod</t>
  </si>
  <si>
    <t>Mammalia</t>
  </si>
  <si>
    <t>marine protein</t>
  </si>
  <si>
    <t>Invasive wild pig (Sus scrofa) diets on barrier islands in the southeastern United States</t>
  </si>
  <si>
    <t>Canright, VR; Piaggio, AJ; Beasley, JC</t>
  </si>
  <si>
    <t>http://dx.doi.org/10.1002/ps.8093</t>
  </si>
  <si>
    <t>Blackbeard Island and Sapelo Island, Georgia</t>
  </si>
  <si>
    <t>fiddler crabs</t>
  </si>
  <si>
    <t>wild pig</t>
  </si>
  <si>
    <t>Sesarmidae</t>
  </si>
  <si>
    <t>shore crabs</t>
  </si>
  <si>
    <t>Panopeidae</t>
  </si>
  <si>
    <t>mud crabs</t>
  </si>
  <si>
    <t>Micropogonias undulatus</t>
  </si>
  <si>
    <t>Atlantic croaker</t>
  </si>
  <si>
    <t>Cynoscion regalis</t>
  </si>
  <si>
    <t>weakfish</t>
  </si>
  <si>
    <t>Bivalvia</t>
  </si>
  <si>
    <t>mussels and clams</t>
  </si>
  <si>
    <t>Scyphozoa</t>
  </si>
  <si>
    <t>jellyfish</t>
  </si>
  <si>
    <t>Anthozoa</t>
  </si>
  <si>
    <t>crustaceans</t>
  </si>
  <si>
    <t>Cumberland Island, Georgia</t>
  </si>
  <si>
    <t>Measuring the realized niches of animals using stable isotopes: from rats to bears</t>
  </si>
  <si>
    <t>Hopkins, JB; Kurle, CM</t>
  </si>
  <si>
    <t>https://doi.org/10.1111/2041-210X.12446</t>
  </si>
  <si>
    <t>chose middle point between Hawadax, Adak, and Great Sitkin Islands where rats were all sampled</t>
  </si>
  <si>
    <t>amphipoda</t>
  </si>
  <si>
    <t>amphipods</t>
  </si>
  <si>
    <t>Norway rat</t>
  </si>
  <si>
    <t>unknown if rat populations can be sustained without marine subsidies</t>
  </si>
  <si>
    <t>EH</t>
  </si>
  <si>
    <t>there is a small amount of evidence that rats are preying on birds because very few birds nest on the islands any more, likely because of predation from rats shortly after they were introduced</t>
  </si>
  <si>
    <t>Metabarcoding of fecal DNA shows dietary diversification in wolves substitutes for ungulates in an island archipelago</t>
  </si>
  <si>
    <t>Roffler, GH; Allen, JM; Massey, A; Levi, T</t>
  </si>
  <si>
    <t>http://dx.doi.org/10.1002/ecs2.3297</t>
  </si>
  <si>
    <t>Gustavus, 60 samples</t>
  </si>
  <si>
    <t>Canis lupus ligoni</t>
  </si>
  <si>
    <t>Alexander Archipelago Wolves</t>
  </si>
  <si>
    <t>other marine fishes</t>
  </si>
  <si>
    <t>Heceta Island, 17 samples</t>
  </si>
  <si>
    <t>Kuiu Island, 76 samples</t>
  </si>
  <si>
    <t>Pleasant Island, 95 samples</t>
  </si>
  <si>
    <t>Stellar sea lion</t>
  </si>
  <si>
    <t>Prince of Wales Island, 301 samples</t>
  </si>
  <si>
    <t>Revillagigedo Island, 60 samples</t>
  </si>
  <si>
    <t>Snow Pass Islands, 26 samples</t>
  </si>
  <si>
    <t>Nest density and Nest Predation of sea turtle (Testudines, Chelonidae) by canids in Southern Bahia, Brazil</t>
  </si>
  <si>
    <t>Aguilar, BNR; Ribeiro, MV; Arantes, MO; Alvarez, MRV; Miranda, MR; Schiavetti, A</t>
  </si>
  <si>
    <t>http://dx.doi.org/10.1080/01650521.2022.2133591</t>
  </si>
  <si>
    <t>Island of Comandatuba in Bahia, Brazil</t>
  </si>
  <si>
    <t>testudines</t>
  </si>
  <si>
    <t>five possible sea turtle species, including Caretta caretta (dominant), eretmochelys imbricata, Lepidochely olivacea, Chelonia mydas, and Dermochelys coriacea</t>
  </si>
  <si>
    <t>Canis lupus famliaris</t>
  </si>
  <si>
    <t>domestic  dog</t>
  </si>
  <si>
    <t>uses hair analysis to match to dogs</t>
  </si>
  <si>
    <t>Cerdocyon thous</t>
  </si>
  <si>
    <t>fox</t>
  </si>
  <si>
    <t>uses hair analysis to match to foxes</t>
  </si>
  <si>
    <t>domestic cat</t>
  </si>
  <si>
    <t>direct predation was not observed but inferred</t>
  </si>
  <si>
    <t>Novel species interactions: American black bears respond to Pacific herring spawn</t>
  </si>
  <si>
    <t>Fox, CH; Paquet, PC; Reimchen, TE</t>
  </si>
  <si>
    <t>http://dx.doi.org/10.1186/s12898-015-0045-9</t>
  </si>
  <si>
    <t>Quatsino sound, multiple locations</t>
  </si>
  <si>
    <t>American black bear</t>
  </si>
  <si>
    <t>Traskorchestia spp.</t>
  </si>
  <si>
    <t>Phaeophyta</t>
  </si>
  <si>
    <t xml:space="preserve">Zosteraceae </t>
  </si>
  <si>
    <t>seagrasses</t>
  </si>
  <si>
    <t>Structure of arctic fox (Alopex lagopus beringensis) colonies in the northern extremity of Bering Island</t>
  </si>
  <si>
    <t>Volodin, IA; Kalashnikova, MV; Klinkova, ES; Goltsman, AM; Goltsman, ME; Kruchenkova, EP</t>
  </si>
  <si>
    <t>http://dx.doi.org/10.1134/S106235901307008X</t>
  </si>
  <si>
    <t>Bering Island</t>
  </si>
  <si>
    <t xml:space="preserve">Phalacrocoracidae </t>
  </si>
  <si>
    <t>cormorants</t>
  </si>
  <si>
    <t>Alopex legopus beringensis</t>
  </si>
  <si>
    <t xml:space="preserve">Arctic fox </t>
  </si>
  <si>
    <t xml:space="preserve">Canidae </t>
  </si>
  <si>
    <t>All observered outside dens</t>
  </si>
  <si>
    <t>Larinae</t>
  </si>
  <si>
    <t>rissa</t>
  </si>
  <si>
    <t>kittiwakes</t>
  </si>
  <si>
    <t>Alcidae</t>
  </si>
  <si>
    <t>guillemot</t>
  </si>
  <si>
    <t>scolopacidae</t>
  </si>
  <si>
    <t>calidris</t>
  </si>
  <si>
    <t>Callorhinus ursinus</t>
  </si>
  <si>
    <t>northern fur seal</t>
  </si>
  <si>
    <t>Sea otter</t>
  </si>
  <si>
    <t>humpback/pink salmon</t>
  </si>
  <si>
    <t xml:space="preserve">Oncorhynchus nerka </t>
  </si>
  <si>
    <t>sockeye salmon</t>
  </si>
  <si>
    <t>Gammaridae</t>
  </si>
  <si>
    <t>scuds</t>
  </si>
  <si>
    <t>observe in scat near dens. no formal analysis done</t>
  </si>
  <si>
    <t>INTER-TROPHIC FOOD PROVISIONING BETWEEN SEA AND LAND: THE JAGUAR (Panthera onca) AS PROVIDER OF SEA TURTLE CARCASSES TO TERRESTRIAL SCAVENGERS</t>
  </si>
  <si>
    <t>Escobar-Lasso, S; Gil-Fernandez, M; Sáenz, J; Carrillo-Jiménez, E; Wong, G; Fonseca, LG</t>
  </si>
  <si>
    <t>jaguars predate on sea turtles then scavengers scavenge on carcasses. Didn't specify which species in particular they scavenged on, so I made my best guess. They say scavenged on "sea turtles"</t>
  </si>
  <si>
    <t>northern racoon</t>
  </si>
  <si>
    <t>Didelphis marsupialis</t>
  </si>
  <si>
    <t>common opposum</t>
  </si>
  <si>
    <t>Didelphidae</t>
  </si>
  <si>
    <t>MARINE-FEEDING OTTERS (LUTRA-LUTRA) IN NORWAY - SEASONAL-VARIATION IN PREY AND REPRODUCTIVE TIMING</t>
  </si>
  <si>
    <t>HEGGBERGET, TM</t>
  </si>
  <si>
    <t>http://dx.doi.org/10.1017/S0025315400032860</t>
  </si>
  <si>
    <t>Froya, Norway</t>
  </si>
  <si>
    <t>Gasterosteidae</t>
  </si>
  <si>
    <t>sticklebacks</t>
  </si>
  <si>
    <t>eurasian otter</t>
  </si>
  <si>
    <t>Zoarces viviparus</t>
  </si>
  <si>
    <t>Phlis gunnellus</t>
  </si>
  <si>
    <t>Rock gunnel</t>
  </si>
  <si>
    <t>Cottidae</t>
  </si>
  <si>
    <t>Pleuronectidae</t>
  </si>
  <si>
    <t>dabs</t>
  </si>
  <si>
    <t>Marine subsidy promotes spatial and dietary niche variation in an omnivore, the Keen's mouse (Peromyscus keeni)</t>
  </si>
  <si>
    <t>Davidson, KH; Starzomski, BM; El-Sabaawi, R; Hocking, MD; Reynolds, JD; Wickham, SB; Darimont, CT</t>
  </si>
  <si>
    <t>http://dx.doi.org/10.1002/ece3.8225</t>
  </si>
  <si>
    <t>Calvert island</t>
  </si>
  <si>
    <t>arthropoda</t>
  </si>
  <si>
    <t>beach arthropods</t>
  </si>
  <si>
    <t>Keen's mouse</t>
  </si>
  <si>
    <t>sampled multiple types of arthropods, but didn't specify which were present in the stable isotope analysis</t>
  </si>
  <si>
    <t>Goose archipelago</t>
  </si>
  <si>
    <t>Summer refugia of polar bears (Ursus maritimus) in the southern Beaufort Sea</t>
  </si>
  <si>
    <t>Pongracz, JD; Derocher, AE</t>
  </si>
  <si>
    <t>http://dx.doi.org/10.1007/s00300-016-1997-8</t>
  </si>
  <si>
    <t>Temporal trend of mercury in relation to feeding habits and food availability in arctic foxes (Vulpes lagopus) from Svalbard, Norway</t>
  </si>
  <si>
    <t>Hallanger, IG; Fuglei, E; Yoccoz, NG; Pedersen, AO; König, M; Routti, H</t>
  </si>
  <si>
    <t>http://dx.doi.org/10.1016/j.scitotenv.2019.03.239</t>
  </si>
  <si>
    <t>Kelp and seaweed feeding by High-Arctic wild reindeer under extreme winter conditions</t>
  </si>
  <si>
    <t>Hansen, BB; Aanes, R</t>
  </si>
  <si>
    <t>http://dx.doi.org/10.3402/polar.v31i0.17258</t>
  </si>
  <si>
    <t>northwest spitsbergen in svalbard</t>
  </si>
  <si>
    <t>macroalgae</t>
  </si>
  <si>
    <t>Rangifer tarandus platyrhynchus</t>
  </si>
  <si>
    <t>svalbard reindeer</t>
  </si>
  <si>
    <t>cervidae</t>
  </si>
  <si>
    <t>did not specify what species of kelp</t>
  </si>
  <si>
    <t>Isotopic niche of the Neotropical otter, Lontra longicaudis (Carnivora, Mustelidae), in different coastal aquatic systems in southern Brazil</t>
  </si>
  <si>
    <t>Carrasco, TS; Botta, S; Machado, R; Simoes-Lopes, PC; Carvalho, O; Ott, PH; Colares, EP; Secchi, ER</t>
  </si>
  <si>
    <t>http://dx.doi.org/10.1007/s10750-019-3931-x</t>
  </si>
  <si>
    <t>Santa Catarina Island Brazil</t>
  </si>
  <si>
    <t>marine carnivorous fish</t>
  </si>
  <si>
    <t>neotropical otter</t>
  </si>
  <si>
    <t>marine invertebrates</t>
  </si>
  <si>
    <t>Taim wetland</t>
  </si>
  <si>
    <t>Raccoon removal on sea turtle nesting beaches</t>
  </si>
  <si>
    <t>Barton, BT; Roth, JD</t>
  </si>
  <si>
    <t>http://dx.doi.org/10.2193/2006-014</t>
  </si>
  <si>
    <t>Merritt Island</t>
  </si>
  <si>
    <t>green loggerhead turtle</t>
  </si>
  <si>
    <t>raccoon</t>
  </si>
  <si>
    <t>procyonidae</t>
  </si>
  <si>
    <t>Archie Carr National Wildlife Refuge</t>
  </si>
  <si>
    <t>Ocypodinae</t>
  </si>
  <si>
    <t>ghost crab</t>
  </si>
  <si>
    <t>The endemic Mediterranean yelkouan shearwater Puffinus yelkouan:: distribution, threats and a plea for more data</t>
  </si>
  <si>
    <t>Bourgeois, K; Vidal, E</t>
  </si>
  <si>
    <t>http://dx.doi.org/10.1017/S0030605308006467</t>
  </si>
  <si>
    <t>Tavolara Islands</t>
  </si>
  <si>
    <t>Puffinus yelkouan</t>
  </si>
  <si>
    <t>yelkouan shearwaters</t>
  </si>
  <si>
    <t>rodentia</t>
  </si>
  <si>
    <t>USE WITH CAUTION - this paper was mainly a review of threats to the resource species, but did include some pieces of pers. comm. data, as follows: "Breeding success was zero because of ship rat predation on the Tavolara islands in 2006 and on Montecristo Island in some years (Italy, N. Baccetti, G. Spano &amp; M. Putzu, pers. comm.). Rats are also the main cause of breeding failure in the largest Maltese colony (J.J. Borg, pers. comm.)."; follow up with Martin et al., 2000)</t>
  </si>
  <si>
    <t>Montecristo Island</t>
  </si>
  <si>
    <t>unknown</t>
  </si>
  <si>
    <t>An assessment of spatial and temporal variation in the diet of Cape clawless otters (Aonyx capensis) in marine environments</t>
  </si>
  <si>
    <t>Jordaan, RK; McIntyre, T; Somers, MJ; Bester, MN</t>
  </si>
  <si>
    <t>http://dx.doi.org/10.3957/056.045.0342</t>
  </si>
  <si>
    <t>northern KwaZulu-Natal Coast</t>
  </si>
  <si>
    <t>Cape clawless otter</t>
  </si>
  <si>
    <t>otters mostly eat marine foods on SA coast; crabs, lobster, and fish are most important</t>
  </si>
  <si>
    <t>Potamonautes sp.</t>
  </si>
  <si>
    <t>crab</t>
  </si>
  <si>
    <t>Thalamita sp.</t>
  </si>
  <si>
    <t>Panulirus homarus</t>
  </si>
  <si>
    <t>east coast rock lobster</t>
  </si>
  <si>
    <t>rock sucker</t>
  </si>
  <si>
    <t>Teleostei</t>
  </si>
  <si>
    <t>"unidentifiable limpets, mussels and other molluscs"</t>
  </si>
  <si>
    <t>southern KwaZulu-Natal coast</t>
  </si>
  <si>
    <t>Cape rock crab</t>
  </si>
  <si>
    <t>Grapsus grapsus tenuicrustatus</t>
  </si>
  <si>
    <t>Natal rock crab</t>
  </si>
  <si>
    <t>Grapsus fourmanouri</t>
  </si>
  <si>
    <t>green rock crab</t>
  </si>
  <si>
    <t>Mkambati Nature Reserve</t>
  </si>
  <si>
    <t>http://dx.doi.org/10.3957/056.045.0343</t>
  </si>
  <si>
    <t>http://dx.doi.org/10.3957/056.045.0345</t>
  </si>
  <si>
    <t>http://dx.doi.org/10.3957/056.045.0346</t>
  </si>
  <si>
    <t>http://dx.doi.org/10.3957/056.045.0347</t>
  </si>
  <si>
    <t>http://dx.doi.org/10.3957/056.045.0348</t>
  </si>
  <si>
    <t>http://dx.doi.org/10.3957/056.045.0349</t>
  </si>
  <si>
    <t>http://dx.doi.org/10.3957/056.045.0350</t>
  </si>
  <si>
    <t>http://dx.doi.org/10.3957/056.045.0351</t>
  </si>
  <si>
    <t>Tsitsikamma National Park</t>
  </si>
  <si>
    <t>Cape lobster</t>
  </si>
  <si>
    <t>Octopus sp.</t>
  </si>
  <si>
    <t>unidentifiable octopus</t>
  </si>
  <si>
    <t>Arctic fox winter dietary response to damped lemming cycles estimated from fecal DNA</t>
  </si>
  <si>
    <t>Dudenhoeffer, M; Roth, JD; Johnson, LK; Petersen, SD</t>
  </si>
  <si>
    <t>http://dx.doi.org/10.1093/jmammal/gyab115</t>
  </si>
  <si>
    <t>58°N</t>
  </si>
  <si>
    <t>94°W</t>
  </si>
  <si>
    <t>Hudson Bay, Manitoba</t>
  </si>
  <si>
    <t>Pungitius</t>
  </si>
  <si>
    <t>stickleback</t>
  </si>
  <si>
    <t>Vulpes lagopus</t>
  </si>
  <si>
    <t>methods were nextgen sequencing of scats</t>
  </si>
  <si>
    <t>http://dx.doi.org/10.1093/jmammal/gyab116</t>
  </si>
  <si>
    <t>Cystophora</t>
  </si>
  <si>
    <t>http://dx.doi.org/10.1093/jmammal/gyab117</t>
  </si>
  <si>
    <t>Erignathus</t>
  </si>
  <si>
    <t>http://dx.doi.org/10.1093/jmammal/gyab118</t>
  </si>
  <si>
    <t>Monodontidae</t>
  </si>
  <si>
    <t>beluga/narwhal</t>
  </si>
  <si>
    <t>http://dx.doi.org/10.1093/jmammal/gyab119</t>
  </si>
  <si>
    <t>Phocini</t>
  </si>
  <si>
    <t>harbor/ringed seal</t>
  </si>
  <si>
    <t>http://dx.doi.org/10.1093/jmammal/gyab120</t>
  </si>
  <si>
    <t>Larus</t>
  </si>
  <si>
    <t>gull</t>
  </si>
  <si>
    <t>http://dx.doi.org/10.1093/jmammal/gyab121</t>
  </si>
  <si>
    <t>Tringa</t>
  </si>
  <si>
    <t>yellowlegs</t>
  </si>
  <si>
    <t>http://dx.doi.org/10.1093/jmammal/gyab122</t>
  </si>
  <si>
    <t>Cepphus</t>
  </si>
  <si>
    <t>Coastal subsistence and settlement at the Hane dune site, Ua Huka (Marquesas Islands): New insights from Pacific rat (Rattus exulans) stable isotope analysis</t>
  </si>
  <si>
    <t>Swift, JA; Molle, G; Conte, E</t>
  </si>
  <si>
    <t>http://dx.doi.org/10.1016/j.jasrep.2017.07.020</t>
  </si>
  <si>
    <t>Marquesas Islands</t>
  </si>
  <si>
    <t>Pacific rat</t>
  </si>
  <si>
    <t>No direct evidence, inferring marine diet from stable isotope value of rat bones compared to marine prey found in archaeological remains.</t>
  </si>
  <si>
    <t>Community Ecology and Conservation of Bear-Salmon Ecosystems</t>
  </si>
  <si>
    <t>Levi, T; Hilderbrand, GV; Hocking, MD; Quinn, TP; White, KS; Adams, MS; Armstrong, JB; Crupi, AP; Darimont, CT; Deacy, W; Gilbert, SL; Ripple, WJ; Shakeri, YN; Wheat, RE; Wilmers, CC</t>
  </si>
  <si>
    <t>http://dx.doi.org/10.3389/fevo.2020.513304</t>
  </si>
  <si>
    <t>reviews bear and vertebrate scavenger use of salmon</t>
  </si>
  <si>
    <t>Brown bears and wolves scavenge humpback whale carcass in Alaska</t>
  </si>
  <si>
    <t>Lewis, TM; Lafferty, DJR</t>
  </si>
  <si>
    <t>http://dx.doi.org/10.2192/URSUS-D-14-00004.1</t>
  </si>
  <si>
    <t>Glacier Bay National Park</t>
  </si>
  <si>
    <t>Megaptera novaeangliae</t>
  </si>
  <si>
    <t>humpback whale</t>
  </si>
  <si>
    <t>Diet of invasive cats, rats and tegu lizards reveals impact over threatened species in a tropical island</t>
  </si>
  <si>
    <t>Gaiotto, JV; Abrahao, CR; Dias, RA; Bugoni, L</t>
  </si>
  <si>
    <t>http://dx.doi.org/10.1016/j.pecon.2020.09.005</t>
  </si>
  <si>
    <t>Fernando de Noronha Archipelago</t>
  </si>
  <si>
    <t>Cephalopoda</t>
  </si>
  <si>
    <t>unidentified cephalopod</t>
  </si>
  <si>
    <t>Goniopsis cruentata</t>
  </si>
  <si>
    <t>red mangrove crab</t>
  </si>
  <si>
    <t>Trophic ecology of a top predator colonizing the southern extreme of South America: Feeding habits of invasive American mink (Neovison vison) in Tierra del Fuego</t>
  </si>
  <si>
    <t>Valenzuela, AEJ; Rey, AR; Fasola, L; Samaniego, RAS; Schiavini, A</t>
  </si>
  <si>
    <t>http://dx.doi.org/10.1016/j.mambio.2012.11.007</t>
  </si>
  <si>
    <t>Tierra Del Fuego</t>
  </si>
  <si>
    <t> Nototheniidae</t>
  </si>
  <si>
    <t>notothens</t>
  </si>
  <si>
    <t>Harapagifer bispinis</t>
  </si>
  <si>
    <t>Magellan plunderfish</t>
  </si>
  <si>
    <t>Munida subrugosa</t>
  </si>
  <si>
    <t>gregarious squat lobster</t>
  </si>
  <si>
    <t>Polychaeta</t>
  </si>
  <si>
    <t>annelid worm</t>
  </si>
  <si>
    <t>Polyplacophora</t>
  </si>
  <si>
    <t>chiton</t>
  </si>
  <si>
    <t>Utilisation of stranded marine fauna washed ashore on K'gari (Fraser Island), Australia, by dingoes</t>
  </si>
  <si>
    <t>Behrendorff, L; Leung, LKP; Allen, BL</t>
  </si>
  <si>
    <t>http://dx.doi.org/10.1071/ZO18022</t>
  </si>
  <si>
    <t>K'gari (Fraser Island)</t>
  </si>
  <si>
    <t>dingo</t>
  </si>
  <si>
    <t>Dugong</t>
  </si>
  <si>
    <t>dugong</t>
  </si>
  <si>
    <t>Peponocephala electra</t>
  </si>
  <si>
    <t>melon-headed whale</t>
  </si>
  <si>
    <t>Myliobatoidei</t>
  </si>
  <si>
    <t>stingray</t>
  </si>
  <si>
    <t>Niche differentiation between coat colour morphs in the Kermode bear (Ursidae) of coastal British Columbia</t>
  </si>
  <si>
    <t>Reimchen, TE; Klinka, DR</t>
  </si>
  <si>
    <t>http://dx.doi.org/10.1093/biolinnean/blx079</t>
  </si>
  <si>
    <t>Central coast of British Columbia, Great Bear Rainforest</t>
  </si>
  <si>
    <t>Salmon</t>
  </si>
  <si>
    <t>Ursus americanus kermodei</t>
  </si>
  <si>
    <t>Kermode Bear</t>
  </si>
  <si>
    <t>Bear predation on Pacific salmon facilitates colonization of carcasses by fly maggots</t>
  </si>
  <si>
    <t>Meehan, EP; Seminet-Reneau, EE; Quinn, TP</t>
  </si>
  <si>
    <t>http://dx.doi.org/10.1674/0003-0031(2005)153[0142:BPOPSF]2.0.CO;2</t>
  </si>
  <si>
    <t>59°17'46.0"N</t>
  </si>
  <si>
    <t>158°46'41.8"W</t>
  </si>
  <si>
    <t>Bear Creek, Lake Aleknagik, Alaska</t>
  </si>
  <si>
    <t>Oncorhynchus nerka</t>
  </si>
  <si>
    <t>59°19'42.5"N</t>
  </si>
  <si>
    <t>158°41'13.8"W</t>
  </si>
  <si>
    <t>Hansen Creek, Lake Aleknagik, Alaska</t>
  </si>
  <si>
    <t>Yako Creek, Lake Aleknagik, Alaska</t>
  </si>
  <si>
    <t>Reindeer turning maritime: Ice-locked tundra triggers changes in dietary niche utilization</t>
  </si>
  <si>
    <t>Hansen, BB; Lorentzen, JR; Welker, JM; Varpe, O; Aanes, R; Beumer, LT; Pedersen, AO</t>
  </si>
  <si>
    <t>http://dx.doi.org/10.1002/ecs2.2672</t>
  </si>
  <si>
    <t>Kapp Linné</t>
  </si>
  <si>
    <t>Svalbard reindeer</t>
  </si>
  <si>
    <t>Variability in marine resources affects arctic fox population dynamics</t>
  </si>
  <si>
    <t>http://dx.doi.org/10.1046/j.1365-2656.2003.00739.x</t>
  </si>
  <si>
    <t>sampled fox dens near Cape Churchill, Manitoba, Canada</t>
  </si>
  <si>
    <t>Variation in winter diet of southern Beaufort Sea polar bears inferred from stable isotope analysis</t>
  </si>
  <si>
    <t>Bentzen, TW; Follmann, EH; Amstrup, SC; York, GS; Wooller, MJ; O'Hara, TM</t>
  </si>
  <si>
    <t>http://dx.doi.org/10.1139/Z07-036</t>
  </si>
  <si>
    <t>Beaufort Sea</t>
  </si>
  <si>
    <t>Bowhead whale</t>
  </si>
  <si>
    <t>Riding the crimson tide: mobile terrestrial consumers track phenological variation in spawning of an anadromous fish</t>
  </si>
  <si>
    <t>Schindler, DE; Armstrong, JB; Bentley, KT; Jankowski, K; Lisi, PJ; Payne, LX</t>
  </si>
  <si>
    <t>http://dx.doi.org/10.1098/rsbl.2013.0048</t>
  </si>
  <si>
    <t>59°20′ N</t>
  </si>
  <si>
    <t>158°40′ W</t>
  </si>
  <si>
    <t>Wood River Watershed, Bristol Bay, Alaska</t>
  </si>
  <si>
    <t>coastal brown bear</t>
  </si>
  <si>
    <t>study occurred all throughout the basin, but they only report one general lat long</t>
  </si>
  <si>
    <t>COLUMN HEADER</t>
  </si>
  <si>
    <t>MEANING</t>
  </si>
  <si>
    <t>did this source come from the Web of Science systematic search or a snowball search</t>
  </si>
  <si>
    <t>source_full_citation</t>
  </si>
  <si>
    <t>APA citation style</t>
  </si>
  <si>
    <t>first author is fine</t>
  </si>
  <si>
    <t>predefined</t>
  </si>
  <si>
    <t>was the lat/lon reported for each interaction, or did the reader have to infer or summarize/aggregate research locations, or guess at the coordinates</t>
  </si>
  <si>
    <t>if lat reported, paste here; if coordinates not reported, user infers nearest location</t>
  </si>
  <si>
    <t>if lon reported, paste here; if coordinates not reported, user infers nearest location</t>
  </si>
  <si>
    <t>make note on spatial scale/resolution</t>
  </si>
  <si>
    <t>is the location on an island? If unclear (e.g. Fiji, New Zealand) put "maybe island"</t>
  </si>
  <si>
    <t>how do we know? what methods did the authors use; if multiple, fill in the next 1-2 columns</t>
  </si>
  <si>
    <t>year the actual research started</t>
  </si>
  <si>
    <t>year the actual research ended</t>
  </si>
  <si>
    <t>predation, scavenging, herbivory</t>
  </si>
  <si>
    <t>as taxonomically resolved as possible; if more than one, make a new row</t>
  </si>
  <si>
    <t>is the subsidy invasive or not</t>
  </si>
  <si>
    <t>is the consumer in question a native species or introduced?</t>
  </si>
  <si>
    <t>this is a good place to expand on the ecological effect, anthropogenic impacts, or comment on any of the other data</t>
  </si>
  <si>
    <t>sum up the relevant findings in a sentence</t>
  </si>
  <si>
    <t>observed_or_hypothesized</t>
  </si>
  <si>
    <t>subsidy_type</t>
  </si>
  <si>
    <t>subsidy_species</t>
  </si>
  <si>
    <t>subsidy_extant</t>
  </si>
  <si>
    <t>vector_species</t>
  </si>
  <si>
    <t>vector_family</t>
  </si>
  <si>
    <t>vector_extant</t>
  </si>
  <si>
    <t>donor_habitat</t>
  </si>
  <si>
    <t>recipient_taxon</t>
  </si>
  <si>
    <t>location_single</t>
  </si>
  <si>
    <t>recipient_habitat</t>
  </si>
  <si>
    <t>effect_of_subsidy</t>
  </si>
  <si>
    <t>single_observation</t>
  </si>
  <si>
    <t>anecdotal_y_n</t>
  </si>
  <si>
    <t>climate_zone</t>
  </si>
  <si>
    <t>biome</t>
  </si>
  <si>
    <t>country</t>
  </si>
  <si>
    <t>closest_lat_lon</t>
  </si>
  <si>
    <t>experimental_yes_no</t>
  </si>
  <si>
    <t>anthropogenic_impact_yes_no</t>
  </si>
  <si>
    <t>consumer_extant</t>
  </si>
  <si>
    <t>anthropogenic_impact_type</t>
  </si>
  <si>
    <t>subsidy_habitat</t>
  </si>
  <si>
    <t>locality_protection_level</t>
  </si>
  <si>
    <t>anthropogenic_impact_effect</t>
  </si>
  <si>
    <t>MPA</t>
  </si>
  <si>
    <t>rocky intertidal</t>
  </si>
  <si>
    <t>consumer diet</t>
  </si>
  <si>
    <t>tropical</t>
  </si>
  <si>
    <t>ice sheet/polar desert</t>
  </si>
  <si>
    <t>decrease subsidy abundance</t>
  </si>
  <si>
    <t>human-wildlife conflict (pastoral and recreational)</t>
  </si>
  <si>
    <t>state park</t>
  </si>
  <si>
    <t>estuary</t>
  </si>
  <si>
    <t>consumer health</t>
  </si>
  <si>
    <t>dry</t>
  </si>
  <si>
    <t>tundra</t>
  </si>
  <si>
    <t>decrease subsidy use</t>
  </si>
  <si>
    <t>human-wildlife conflict (vehicular, including ships)</t>
  </si>
  <si>
    <t>national park</t>
  </si>
  <si>
    <t>sandy beach</t>
  </si>
  <si>
    <t>consumer behavior</t>
  </si>
  <si>
    <t>moist subtropical mid-latitude</t>
  </si>
  <si>
    <t>taiga</t>
  </si>
  <si>
    <t>increase subsidy use</t>
  </si>
  <si>
    <t>hunting/fishing of predator or prey</t>
  </si>
  <si>
    <t>private conservation</t>
  </si>
  <si>
    <t>seabird colony</t>
  </si>
  <si>
    <t>consumer abundance</t>
  </si>
  <si>
    <t>moist continental mid-latitude</t>
  </si>
  <si>
    <t>temperate broadleaf forest</t>
  </si>
  <si>
    <t>decrease subsidy quality/health</t>
  </si>
  <si>
    <t>direct hunting/fishing</t>
  </si>
  <si>
    <t>private land</t>
  </si>
  <si>
    <t>pinniped rookery</t>
  </si>
  <si>
    <t>bottom-up effects resulting from elevated consumer abundance</t>
  </si>
  <si>
    <t>polar</t>
  </si>
  <si>
    <t>temperate steppe and savannah</t>
  </si>
  <si>
    <t>no apparent effect on subsidy</t>
  </si>
  <si>
    <t>introduced species</t>
  </si>
  <si>
    <t>public land (none)</t>
  </si>
  <si>
    <t>nearshore reef-type (e.g. coral reef, kelp forest)</t>
  </si>
  <si>
    <t>top-down effects resulting from elevated consumer abundance</t>
  </si>
  <si>
    <t>highlands</t>
  </si>
  <si>
    <t>temperate coniferous forest</t>
  </si>
  <si>
    <t>land-use change</t>
  </si>
  <si>
    <t>national seashore</t>
  </si>
  <si>
    <t>pelagic</t>
  </si>
  <si>
    <t>indirect effects</t>
  </si>
  <si>
    <t>subpolar oceanic</t>
  </si>
  <si>
    <t>subtropical evergreen forest</t>
  </si>
  <si>
    <t>Antarctica</t>
  </si>
  <si>
    <t>recreation</t>
  </si>
  <si>
    <t>land trust</t>
  </si>
  <si>
    <t>unspecified</t>
  </si>
  <si>
    <t>reduced competition/faciliates coexistence</t>
  </si>
  <si>
    <t>mediterranean</t>
  </si>
  <si>
    <t>mediterranean vegetation</t>
  </si>
  <si>
    <t>pollution/trash</t>
  </si>
  <si>
    <t>not protected but reserve nearby</t>
  </si>
  <si>
    <t>ice sheets + adjacent waters</t>
  </si>
  <si>
    <t>subsidy is major diet item</t>
  </si>
  <si>
    <t>monsoon forests and mosaic</t>
  </si>
  <si>
    <t>anthropogenic food subsidy</t>
  </si>
  <si>
    <t>mangroves</t>
  </si>
  <si>
    <t>arid desert</t>
  </si>
  <si>
    <t>light pollution</t>
  </si>
  <si>
    <t>xeric shrubland</t>
  </si>
  <si>
    <t>climate change</t>
  </si>
  <si>
    <t>dry steppe and thom forest</t>
  </si>
  <si>
    <t>indirect effect of introduced species (e.g. introduced vegetation)</t>
  </si>
  <si>
    <t>semiarid desert</t>
  </si>
  <si>
    <t>other habitat disturbance</t>
  </si>
  <si>
    <t>grass savannah</t>
  </si>
  <si>
    <t>tree savannah</t>
  </si>
  <si>
    <t>dry forest and woodland savannah</t>
  </si>
  <si>
    <t>trophical rainforest</t>
  </si>
  <si>
    <t>alpine tundra</t>
  </si>
  <si>
    <t>montane forests and grasslands</t>
  </si>
  <si>
    <t>isotope_y_n</t>
  </si>
  <si>
    <t>DNA_y_n</t>
  </si>
  <si>
    <t>scat_y_n</t>
  </si>
  <si>
    <t>gut_content_y_n</t>
  </si>
  <si>
    <t>observation_y_n</t>
  </si>
  <si>
    <t>wos</t>
  </si>
  <si>
    <t>70.4166663,29.5000001</t>
  </si>
  <si>
    <t>-33.942989, 18.630957'</t>
  </si>
  <si>
    <t>KE</t>
  </si>
  <si>
    <r>
      <rPr>
        <sz val="10"/>
        <color rgb="FF000000"/>
        <rFont val="Plantin"/>
      </rPr>
      <t>42°23'30</t>
    </r>
    <r>
      <rPr>
        <sz val="10"/>
        <color rgb="FF000000"/>
        <rFont val="Symbol"/>
      </rPr>
      <t xml:space="preserve">2 </t>
    </r>
    <r>
      <rPr>
        <sz val="10"/>
        <color rgb="FF000000"/>
        <rFont val="Plantin"/>
      </rPr>
      <t xml:space="preserve">N, 11°22'30 </t>
    </r>
    <r>
      <rPr>
        <sz val="10"/>
        <color rgb="FF000000"/>
        <rFont val="Symbol"/>
      </rPr>
      <t xml:space="preserve">2 </t>
    </r>
    <r>
      <rPr>
        <sz val="10"/>
        <color rgb="FF000000"/>
        <rFont val="Plantin"/>
      </rPr>
      <t>E</t>
    </r>
  </si>
  <si>
    <t>37.1188N, 122.3066W</t>
  </si>
  <si>
    <r>
      <rPr>
        <sz val="10"/>
        <color rgb="FF000000"/>
        <rFont val="AdvGulliv"/>
      </rPr>
      <t>16*</t>
    </r>
    <r>
      <rPr>
        <sz val="10"/>
        <color rgb="FF000000"/>
        <rFont val="AdvPSSym"/>
      </rPr>
      <t>3</t>
    </r>
    <r>
      <rPr>
        <sz val="10"/>
        <color rgb="FF000000"/>
        <rFont val="AdvGulliv"/>
      </rPr>
      <t>6'</t>
    </r>
    <r>
      <rPr>
        <sz val="10"/>
        <color rgb="FF000000"/>
        <rFont val="AdvP4C4E74"/>
      </rPr>
      <t>4</t>
    </r>
    <r>
      <rPr>
        <sz val="10"/>
        <color rgb="FF000000"/>
        <rFont val="AdvGulliv"/>
      </rPr>
      <t>6.9''</t>
    </r>
    <r>
      <rPr>
        <sz val="10"/>
        <color rgb="FF000000"/>
        <rFont val="AdvP4C4E74"/>
      </rPr>
      <t xml:space="preserve"> N</t>
    </r>
    <r>
      <rPr>
        <sz val="10"/>
        <color rgb="FF000000"/>
        <rFont val="AdvGulliv"/>
      </rPr>
      <t>, 42*8'4</t>
    </r>
    <r>
      <rPr>
        <sz val="10"/>
        <color rgb="FF000000"/>
        <rFont val="AdvP4C4E74"/>
      </rPr>
      <t>5</t>
    </r>
    <r>
      <rPr>
        <sz val="10"/>
        <color rgb="FF000000"/>
        <rFont val="AdvGulliv"/>
      </rPr>
      <t>.6''</t>
    </r>
    <r>
      <rPr>
        <sz val="10"/>
        <color rgb="FF000000"/>
        <rFont val="AdvP4C4E74"/>
      </rPr>
      <t xml:space="preserve"> E</t>
    </r>
  </si>
  <si>
    <t>n</t>
  </si>
  <si>
    <t>Marine Mammal Group</t>
  </si>
  <si>
    <t>Marine Mammal Common Name</t>
  </si>
  <si>
    <t>Marine Mammal Species</t>
  </si>
  <si>
    <t>Consumer Group</t>
  </si>
  <si>
    <t>Consumer Common Name</t>
  </si>
  <si>
    <t>Consumer Species</t>
  </si>
  <si>
    <t>Carcass Scavenging?</t>
  </si>
  <si>
    <t>Active Hunting?</t>
  </si>
  <si>
    <t>Consuming Excreta (feces, placenta, etc.</t>
  </si>
  <si>
    <t>Fecal Evidence</t>
  </si>
  <si>
    <t>Stable Isotope Evidence</t>
  </si>
  <si>
    <t>Note</t>
  </si>
  <si>
    <t>Source 1 Type (peer-reviewed article, book, blog, personal communication)</t>
  </si>
  <si>
    <t>Interaction Type (Carcass Scavenging, Active Hunting, Consuming Excreta)</t>
  </si>
  <si>
    <t>Source</t>
  </si>
  <si>
    <t>Authors/Observers</t>
  </si>
  <si>
    <t>Link</t>
  </si>
  <si>
    <t>Source 2 Type (peer-reviewed article, book, blog, personal communication)</t>
  </si>
  <si>
    <t>Source 2</t>
  </si>
  <si>
    <t>Source 3 Type (peer-reviewed article, book, blog, personal communication)</t>
  </si>
  <si>
    <t>Source 3</t>
  </si>
  <si>
    <t>Source 4 Link</t>
  </si>
  <si>
    <t>Source 5 Link</t>
  </si>
  <si>
    <t>Cetaceans</t>
  </si>
  <si>
    <t>"cetacean"</t>
  </si>
  <si>
    <t>Canid</t>
  </si>
  <si>
    <t>Are Cetacea Ecologically Important?</t>
  </si>
  <si>
    <t>Hyena</t>
  </si>
  <si>
    <t>Brown hyaena</t>
  </si>
  <si>
    <t>Parahyaena brunnea</t>
  </si>
  <si>
    <t>Yes</t>
  </si>
  <si>
    <t>Peer-reviewed article</t>
  </si>
  <si>
    <t>Carcass Scavenging</t>
  </si>
  <si>
    <t>Diet of brown hyaenas (Parahyaena brunnea) on the Namibian coast</t>
  </si>
  <si>
    <t>Kuhn et al (2010)</t>
  </si>
  <si>
    <t>http://www.tandfonline.com/doi/abs/10.1080/00359190809519219</t>
  </si>
  <si>
    <t>"dolphin"</t>
  </si>
  <si>
    <t>Fam. Delphinidae</t>
  </si>
  <si>
    <t>Felid</t>
  </si>
  <si>
    <t>Behaviour of two male jaguars scavenging on a marine dolphin in Honduras</t>
  </si>
  <si>
    <t>Castañeda et al (2013)</t>
  </si>
  <si>
    <t>https://www.academia.edu/5914704/Male_Jaguars_scavenging_on_a_marine_dolphin_carcass_in_northwestern_Honduras</t>
  </si>
  <si>
    <t>Black-backed jackal</t>
  </si>
  <si>
    <t>Canis mesomelas</t>
  </si>
  <si>
    <t>Prey remains from jackal middens</t>
  </si>
  <si>
    <t>Unknown</t>
  </si>
  <si>
    <r>
      <rPr>
        <sz val="12"/>
        <color theme="1"/>
        <rFont val="Calibri"/>
        <family val="2"/>
      </rPr>
      <t xml:space="preserve">Prey of coastal black‐backed jackal </t>
    </r>
    <r>
      <rPr>
        <i/>
        <sz val="12"/>
        <color theme="1"/>
        <rFont val="Calibri"/>
        <family val="2"/>
      </rPr>
      <t>Canis mesomelas</t>
    </r>
    <r>
      <rPr>
        <sz val="12"/>
        <color theme="1"/>
        <rFont val="Calibri"/>
        <family val="2"/>
      </rPr>
      <t xml:space="preserve"> (Mammalia: Canidae) in the Skeleton Coast Park, Namibia</t>
    </r>
  </si>
  <si>
    <t>Avery et al</t>
  </si>
  <si>
    <t>10.1111/j.1469-7998.1987.tb03679.x</t>
  </si>
  <si>
    <t>"whales"</t>
  </si>
  <si>
    <t>Mustelid</t>
  </si>
  <si>
    <t>Wolverine</t>
  </si>
  <si>
    <t>Notes on the Wolverine in Alaska and the Yukon Territory</t>
  </si>
  <si>
    <t>Rausch et al</t>
  </si>
  <si>
    <t>https://www.jstor.org/stable/3799057</t>
  </si>
  <si>
    <t>Bird</t>
  </si>
  <si>
    <t>California condor</t>
  </si>
  <si>
    <t>Gymnogyps californianus</t>
  </si>
  <si>
    <t>Pleistocene to recent dietary shifts in California condors</t>
  </si>
  <si>
    <t>Chamberlain et al</t>
  </si>
  <si>
    <t>http://www.pnas.org/cgi/doi/10.1073/pnas.0508529102</t>
  </si>
  <si>
    <t>Andean condor</t>
  </si>
  <si>
    <t>Vultur gryphus</t>
  </si>
  <si>
    <t>Tracking data and retrospective analyses of diet reveal the consequences of loss of marine subsidies for an obligate scavenger, the Andean condor</t>
  </si>
  <si>
    <t>Lambertucci et al</t>
  </si>
  <si>
    <t>https://royalsocietypublishing.org/doi/10.1098/rspb.2018.0550</t>
  </si>
  <si>
    <t>"baleen whale"</t>
  </si>
  <si>
    <t>Mysticeti</t>
  </si>
  <si>
    <t>Beluga</t>
  </si>
  <si>
    <t>Ursid</t>
  </si>
  <si>
    <t>Active Hunting</t>
  </si>
  <si>
    <t>Historical and potential future importance of large whales as food for polar bears</t>
  </si>
  <si>
    <t xml:space="preserve">Laidre et al. </t>
  </si>
  <si>
    <t>https://onlinelibrary.wiley.com/doi/10.1111/j.1365-2486.2012.02753.x</t>
  </si>
  <si>
    <t>Wolf</t>
  </si>
  <si>
    <t>Watts et al</t>
  </si>
  <si>
    <t>http://www.bioone.org/doi/abs/10.2981/09-040</t>
  </si>
  <si>
    <t>Leidre et al</t>
  </si>
  <si>
    <t>Observations of Beachcast Bowhead Whales (Balaena mysticetus) in the Southeastern Beaufort Sea and Amundsen Gulf, 1987–2016</t>
  </si>
  <si>
    <t>Harwood et al</t>
  </si>
  <si>
    <t>https://www.canadianfieldnaturalist.ca/index.php/cfn/article/view/2028</t>
  </si>
  <si>
    <t>Bryde's whale</t>
  </si>
  <si>
    <t>Balaenoptera edeni</t>
  </si>
  <si>
    <t>Fecal evidence only</t>
  </si>
  <si>
    <t>The Distribution and Abundance of Coyotes: The Effects of Allochthonous Food Subsidies from the Sea</t>
  </si>
  <si>
    <t>Rose et al (1998)</t>
  </si>
  <si>
    <t>https://doi.org/10.1890/0012-9658(1998)079[0998:TDAAOC]2.0.CO;2</t>
  </si>
  <si>
    <t>Common dolphin</t>
  </si>
  <si>
    <t>Delphinus delphis</t>
  </si>
  <si>
    <t>Cuvier’s beaked whale</t>
  </si>
  <si>
    <t>Ziphius cavirostris</t>
  </si>
  <si>
    <t>Dingo</t>
  </si>
  <si>
    <t>Canis lupus dingo</t>
  </si>
  <si>
    <t>Insects for breakfast and whales for dinner: the diet and body condition of dingoes on Fraser Island (K’gari)</t>
  </si>
  <si>
    <t>Behrendorff et al (2016)</t>
  </si>
  <si>
    <t>http://www.nature.com/articles/srep23469</t>
  </si>
  <si>
    <t>Fin whale</t>
  </si>
  <si>
    <t>Balaenoptera physalus</t>
  </si>
  <si>
    <t>Blog</t>
  </si>
  <si>
    <t>Bears and beyond blog</t>
  </si>
  <si>
    <t>Brad Josephs</t>
  </si>
  <si>
    <t>https://www.alaskabearsandwolves.com/theres-a-dead-fin-whale-at-the-end-of-the-rainbow/</t>
  </si>
  <si>
    <t>Gray whale</t>
  </si>
  <si>
    <t>Eschrichtius robustus</t>
  </si>
  <si>
    <t>Gray Whale</t>
  </si>
  <si>
    <t>Terrestrial Scavenging of Marine Mammals: Cross-Ecosystem Contaminant Transfer and Potential Risks to Endangered California Condors (Gymnogyps californianus)</t>
  </si>
  <si>
    <t>Kurle et al (2016)</t>
  </si>
  <si>
    <t>https://pubs.acs.org/doi/10.1021/acs.est.6b01990</t>
  </si>
  <si>
    <t>Eggshell Thinning and Depressed Hatching Success of California Condors Reintroduced to Central California</t>
  </si>
  <si>
    <t>Burnett et al</t>
  </si>
  <si>
    <t>https://doi.org/10.1525/cond.2013.110150</t>
  </si>
  <si>
    <t>Grey whale</t>
  </si>
  <si>
    <t>Fecal Evidence Only</t>
  </si>
  <si>
    <t>Recovery of a marine keystone predator transforms terrestrial predator–prey dynamics</t>
  </si>
  <si>
    <t>Roffler et al</t>
  </si>
  <si>
    <t>10.1073/pnas.2209037120</t>
  </si>
  <si>
    <t>Haliaeetus leeucocephalus</t>
  </si>
  <si>
    <t>Wild relevation blog</t>
  </si>
  <si>
    <t>Joseph Classen</t>
  </si>
  <si>
    <t>https://www.wildrevelation.com/kodiak-bear-vs-bald-eagle-food-fight/</t>
  </si>
  <si>
    <t>Unpublished Data (Authors)</t>
  </si>
  <si>
    <t>Gerraty, FD. Unpublished Data</t>
  </si>
  <si>
    <t>Gerraty FD.</t>
  </si>
  <si>
    <t>Harbor porpoise</t>
  </si>
  <si>
    <t xml:space="preserve">Red fox </t>
  </si>
  <si>
    <t>Yes (live-stranded)</t>
  </si>
  <si>
    <t>multiple regions. Australia, netherlands</t>
  </si>
  <si>
    <t>https://edepot.wur.nl/379020</t>
  </si>
  <si>
    <t>https://doi.org/10.1371/journal.pone.0184349</t>
  </si>
  <si>
    <t> http://dx.doi.org/10.1578/AM.42.2.2016.227</t>
  </si>
  <si>
    <t>Humpback whale</t>
  </si>
  <si>
    <t>Lewis et al (2014)</t>
  </si>
  <si>
    <t>http://www.bioone.org/doi/abs/10.2192/URSUS-D-14-00004.1</t>
  </si>
  <si>
    <t>THE COMPOSITION AND INTERACTIONS OF SCAVENGERS ON A HUMPBACK WHALE CARCASS IN ALASKA</t>
  </si>
  <si>
    <t>Young et al (2022)</t>
  </si>
  <si>
    <t>10.1898/1051-1733-103.1.51</t>
  </si>
  <si>
    <t>Utilisation of stranded marine fauna washed ashore on K’gari (Fraser Island), Australia, by dingoes</t>
  </si>
  <si>
    <t>Behrendorff et al (2018)</t>
  </si>
  <si>
    <t>10.1071/ZO18022</t>
  </si>
  <si>
    <t>Turkey vulture</t>
  </si>
  <si>
    <t>Cathartes aura</t>
  </si>
  <si>
    <t>Stable isotope evidence for Turkey Vulture reliance on food subsidies from the sea</t>
  </si>
  <si>
    <t>Blásquez et al</t>
  </si>
  <si>
    <t>https://doi-org.oca.ucsc.edu/10.1016/j.ecolind.2015.12.015</t>
  </si>
  <si>
    <t>The composition and interactions of scavengers on a humpback whale carcass in Alaska</t>
  </si>
  <si>
    <t>Corvid</t>
  </si>
  <si>
    <t>Corvus spp.</t>
  </si>
  <si>
    <t>Great Blue Heron</t>
  </si>
  <si>
    <t>American Robin</t>
  </si>
  <si>
    <t>Turdus migratorius</t>
  </si>
  <si>
    <t>Indo-pacific bottlenose dolphin</t>
  </si>
  <si>
    <t>Tursiops aduncus</t>
  </si>
  <si>
    <t>Melon-headed whale</t>
  </si>
  <si>
    <t>Minke whale</t>
  </si>
  <si>
    <t>Balaenoptera acutorostrata</t>
  </si>
  <si>
    <t>Carcass Scavenging, Active Hunting</t>
  </si>
  <si>
    <t>Orca</t>
  </si>
  <si>
    <t>Pantropical spotted dolphin</t>
  </si>
  <si>
    <t>Stenella attenuata</t>
  </si>
  <si>
    <t>Pilot whale</t>
  </si>
  <si>
    <t>Globicephala melas</t>
  </si>
  <si>
    <t>Lion</t>
  </si>
  <si>
    <t>Panthera leo</t>
  </si>
  <si>
    <t>Lions (Panthera leo) specialising on a marine diet in the Skeleton Coast National Park, Namibia</t>
  </si>
  <si>
    <t>Stander et al</t>
  </si>
  <si>
    <t>https://archive.org/details/nje-A-volume3-stander/page/n1/mode/2up</t>
  </si>
  <si>
    <t>Pygmy sperm whale</t>
  </si>
  <si>
    <t>Kogia breviceps</t>
  </si>
  <si>
    <t>Risso's dolphin</t>
  </si>
  <si>
    <t>Grampus griseus</t>
  </si>
  <si>
    <t>Sperm whale</t>
  </si>
  <si>
    <t>Physeter macrocephalus</t>
  </si>
  <si>
    <t>Fissipeds</t>
  </si>
  <si>
    <t>Depredation of Sea Otter Pups by Bald Eagles at Amchitka Island, Alaska</t>
  </si>
  <si>
    <t>Sherrod et al</t>
  </si>
  <si>
    <t>https://academic.oup.com/jmammal/article-lookup/doi/10.2307/1379491</t>
  </si>
  <si>
    <t>Bald eagles and sea otters in the Aleutian archipelago: Indirect effects of trophic cascades</t>
  </si>
  <si>
    <t>Anthony et al</t>
  </si>
  <si>
    <t>https://doi.org/10.1890/07-1818.1</t>
  </si>
  <si>
    <t>Unpublished Technical Report</t>
  </si>
  <si>
    <t>Aerial survey of sea otters stranded by Bristol Bay ice near Port Heiden, Alaska in March 1999.</t>
  </si>
  <si>
    <t xml:space="preserve">Esslinger, G. </t>
  </si>
  <si>
    <t>N/A</t>
  </si>
  <si>
    <t>Look for more carcass scavenging sources</t>
  </si>
  <si>
    <t>Reproduction, preweaning survival, and survival of adult sea otters at Kodiak Island, Alaska</t>
  </si>
  <si>
    <t>Monson et al</t>
  </si>
  <si>
    <t>http://www.nrcresearchpress.com/doi/10.1139/z95-138</t>
  </si>
  <si>
    <t>Personal Communication</t>
  </si>
  <si>
    <t>Dan Monson, personal communication</t>
  </si>
  <si>
    <t>Monson, D</t>
  </si>
  <si>
    <t>https://onlinelibrary.wiley.com/doi/10.1002/ecs2.3297</t>
  </si>
  <si>
    <t>Possible predation</t>
  </si>
  <si>
    <t>Effects of Sea Ice on Sea Otters (Enhydra lutris)</t>
  </si>
  <si>
    <t>Schneider and Faro (1975)</t>
  </si>
  <si>
    <t>10.2307/1379609</t>
  </si>
  <si>
    <t>Technical Report</t>
  </si>
  <si>
    <t>The sea otter Enhydra lutris: Behavior, ecology, and natural history</t>
  </si>
  <si>
    <t>Riedman and Estes (1990)</t>
  </si>
  <si>
    <t>https://ecos.fws.gov/ServCat/DownloadFile/138932</t>
  </si>
  <si>
    <t>Pinnipeds</t>
  </si>
  <si>
    <t>"sea lion"</t>
  </si>
  <si>
    <t>Black bear</t>
  </si>
  <si>
    <t>Terrestrial Predators Feeding on Marine Mammals? (blog)</t>
  </si>
  <si>
    <t>Erica Beauchamp</t>
  </si>
  <si>
    <t>https://mersociety.wordpress.com/2016/02/26/terrestrial-predators-feeding-on-marine-mammals/</t>
  </si>
  <si>
    <t>"seal"</t>
  </si>
  <si>
    <r>
      <rPr>
        <sz val="12"/>
        <color theme="1"/>
        <rFont val="Calibri"/>
        <family val="2"/>
      </rPr>
      <t>Spatio-temporal movement patterns and habitat choice of red foxes (</t>
    </r>
    <r>
      <rPr>
        <i/>
        <sz val="12"/>
        <color theme="1"/>
        <rFont val="Calibri"/>
        <family val="2"/>
      </rPr>
      <t>Vulpes vulpes</t>
    </r>
    <r>
      <rPr>
        <sz val="12"/>
        <color theme="1"/>
        <rFont val="Calibri"/>
        <family val="2"/>
      </rPr>
      <t>) and racoon dogs (</t>
    </r>
    <r>
      <rPr>
        <i/>
        <sz val="12"/>
        <color theme="1"/>
        <rFont val="Calibri"/>
        <family val="2"/>
      </rPr>
      <t>Nyctereutes procyonoides</t>
    </r>
    <r>
      <rPr>
        <sz val="12"/>
        <color theme="1"/>
        <rFont val="Calibri"/>
        <family val="2"/>
      </rPr>
      <t>) along the Wadden Sea coast</t>
    </r>
  </si>
  <si>
    <t>Schwemmer et al</t>
  </si>
  <si>
    <t>https://doi-org.oca.ucsc.edu/10.1007/s10344-021-01474-6</t>
  </si>
  <si>
    <t>Steller's sea eagle</t>
  </si>
  <si>
    <t>Haliaeetus pelagicus</t>
  </si>
  <si>
    <t>https://www.agefotostock.com/age/en/details-photo/steller-s-sea-eagle-haliaeetus-pelagicus-adult-and-immature-fighting-squabbling-over-seal-carcass-on-beach-shiretoko-peninsula-hokkaido-japan-winter/FHR-02126-00046-850</t>
  </si>
  <si>
    <t>"seals"</t>
  </si>
  <si>
    <t>Antarctic fur seal</t>
  </si>
  <si>
    <t>Arctocephalus gazella</t>
  </si>
  <si>
    <t>Brown skua</t>
  </si>
  <si>
    <t>Stercorarius antarcticus</t>
  </si>
  <si>
    <t>Yes (placenta)</t>
  </si>
  <si>
    <t>Carcass Scavenging, Consuming Excreta (placenta)</t>
  </si>
  <si>
    <t>Foraging behaviour and habitat use by brown skuas Stercorarius lonnbergi breeding at South Georgia</t>
  </si>
  <si>
    <t>Carneiro et al</t>
  </si>
  <si>
    <t>http://link.springer.com/10.1007/s00227-014-2457-z</t>
  </si>
  <si>
    <t>Northern giant petrel</t>
  </si>
  <si>
    <t>Macronectes halli</t>
  </si>
  <si>
    <t>Foraging partitioning between giant petrels Macronectes spp. and its relationship with breeding population changes at Bird Island, South Georgia</t>
  </si>
  <si>
    <t>Gonzales-Solis et al</t>
  </si>
  <si>
    <t>http://www.int-res.com/abstracts/meps/v204/p279-288/</t>
  </si>
  <si>
    <t>Southern giant petrel</t>
  </si>
  <si>
    <t>Macronectes giganteus</t>
  </si>
  <si>
    <t>Bearded seals</t>
  </si>
  <si>
    <t>Effects of climate warming on polar bears: a review of the evidence</t>
  </si>
  <si>
    <t>Stirling et al</t>
  </si>
  <si>
    <t>Scavenging polar bear-killed seals</t>
  </si>
  <si>
    <t>Polar bear predation of ringed and bearded seals in the land-fast sea ice habitat</t>
  </si>
  <si>
    <t>Smith (1980)</t>
  </si>
  <si>
    <t>10.1139/z80-302</t>
  </si>
  <si>
    <t>California sea lion</t>
  </si>
  <si>
    <t>Zalophus californianus</t>
  </si>
  <si>
    <t>California condor foraging on a live California sea lion pup</t>
  </si>
  <si>
    <t>Tyner, ML, et al.</t>
  </si>
  <si>
    <t>https://archive.westernfieldornithologists.org/archive/V44/WB-Tyner-44(2).pdf</t>
  </si>
  <si>
    <t>Spatial aggregation (breeding colony)</t>
  </si>
  <si>
    <t>Fecal evidence, stable isotope evidence</t>
  </si>
  <si>
    <t>Reid et al (2018)</t>
  </si>
  <si>
    <t>https://doi.org/10.1177/0959683618788714</t>
  </si>
  <si>
    <t>"gulls"</t>
  </si>
  <si>
    <t xml:space="preserve">Fam. Laridae </t>
  </si>
  <si>
    <t>Monitoring the Health of Avian Scavengers on the Pacific Coast</t>
  </si>
  <si>
    <t>Varland et al (2012)</t>
  </si>
  <si>
    <t>https://www.coastalraptors.com/portals/0/publications/Monitoring%20the%20Health%20of%20Avian%20Scavengers%20on%20the%20Pacific%20Coast,%202012.pdf</t>
  </si>
  <si>
    <t>Western Gull</t>
  </si>
  <si>
    <t>Larus occidentalis</t>
  </si>
  <si>
    <t>Consuming Excreta (placenta). Possible predation</t>
  </si>
  <si>
    <t>Western gulls as a possible predator of California sea lion pups</t>
  </si>
  <si>
    <t>Aurioles D, Llinas J. 1987</t>
  </si>
  <si>
    <t>10.2307/1368546</t>
  </si>
  <si>
    <t>Mountain lion</t>
  </si>
  <si>
    <t>Learning to Live with Large Carnivores (Carnivore scat composition analysis)</t>
  </si>
  <si>
    <t>Billy Wilton</t>
  </si>
  <si>
    <t>https://docslib.org/doc/7400408/learning-to-live-with-large-carnivores-wildcoast-project-design-section-1-product-1-summary-of-research</t>
  </si>
  <si>
    <t>Cape fur seal</t>
  </si>
  <si>
    <t>Arctocephalus pusillus</t>
  </si>
  <si>
    <t>Feeding observations and diet of black-backed jackals in an arid coastal environment</t>
  </si>
  <si>
    <t>Hiscocks et al</t>
  </si>
  <si>
    <t>https://journals.co.za/doi/10.10520/AJA03794369_3499</t>
  </si>
  <si>
    <t>Predation, Carcass scavenging, comsuming excreta</t>
  </si>
  <si>
    <t>Variation in jackal numbers at the Van Reenen Bay seal colony with comment on likely importance of jackals as predators</t>
  </si>
  <si>
    <t>Oosthuizen et al</t>
  </si>
  <si>
    <t>https://journals.co.za/doi/pdf/10.10520/EJC117019</t>
  </si>
  <si>
    <t>Possible live predation</t>
  </si>
  <si>
    <t>Unusual diet of the lion (Panthera leo) in the Skeleton Coast Park</t>
  </si>
  <si>
    <t xml:space="preserve">Bridgeford, PA (1984) </t>
  </si>
  <si>
    <t>https://hdl.handle.net/10520/AJA10115498_430</t>
  </si>
  <si>
    <t>Kelp Gull</t>
  </si>
  <si>
    <t>Larus dominicanus</t>
  </si>
  <si>
    <t>Kelp gulls prey on the eyes of juvenile Cape fur seals in Namibia</t>
  </si>
  <si>
    <t>Gallagher et al (2015)</t>
  </si>
  <si>
    <t>10.2989/1814232X.2015.1071718</t>
  </si>
  <si>
    <t>Galapagos fur seal</t>
  </si>
  <si>
    <t>Arctocephalus galapagoensis</t>
  </si>
  <si>
    <t>Galapagos hawk</t>
  </si>
  <si>
    <t>Buteo galapagoensis</t>
  </si>
  <si>
    <t>Book</t>
  </si>
  <si>
    <t>Weisberg, Michael and Walter Perez. Galápagos: Life in Motion. Princeton University Press, 2018. Project MUSE muse.jhu.edu/book/61021.</t>
  </si>
  <si>
    <t>Galapagos sea lion</t>
  </si>
  <si>
    <t>Zalophus wollebaeki</t>
  </si>
  <si>
    <t>Española mockingbird</t>
  </si>
  <si>
    <t>Mimus macdonaldi</t>
  </si>
  <si>
    <t>Yes (non-lethal)</t>
  </si>
  <si>
    <t>Active Hunting (non-lethal), Consuming Excreta (placenta)</t>
  </si>
  <si>
    <t>Interisland Variation in Blood Drinking by Galápagos Mockingbirds</t>
  </si>
  <si>
    <t>Curry et al.</t>
  </si>
  <si>
    <t>https://www.jstor.org/stable/info/10.2307/4087553</t>
  </si>
  <si>
    <t>Vampire ground finch</t>
  </si>
  <si>
    <t>Geospiza septentrionalis</t>
  </si>
  <si>
    <t>Consuming Excreta (placenta)</t>
  </si>
  <si>
    <t>Adaptive Radiation of Darwin's Finches</t>
  </si>
  <si>
    <t>Grant and Grant</t>
  </si>
  <si>
    <t>https://www.jstor.org/stable/27857627</t>
  </si>
  <si>
    <t>Reptile</t>
  </si>
  <si>
    <t xml:space="preserve">Galapagos marine iguana </t>
  </si>
  <si>
    <t>Amblyrhynchus cristatus</t>
  </si>
  <si>
    <t>Yes (feces and placenta)</t>
  </si>
  <si>
    <t>Feces and placentae</t>
  </si>
  <si>
    <t>Consuming Excreta (feces and placenta)</t>
  </si>
  <si>
    <t>Niche expansion, body size, and survival in Galápagos marine iguanas</t>
  </si>
  <si>
    <t>Wikelski et al</t>
  </si>
  <si>
    <t>http://link.springer.com/10.1007/s004420050030</t>
  </si>
  <si>
    <t>Grey seal</t>
  </si>
  <si>
    <t>Halichoerus grypus</t>
  </si>
  <si>
    <t>Herring gull</t>
  </si>
  <si>
    <t>Larus argentatus</t>
  </si>
  <si>
    <t>Gull diets reveal dietary partitioning, influences of isotopic signatures on body condition, and ecosystem changes at a remote colony</t>
  </si>
  <si>
    <t>Ronconi et al</t>
  </si>
  <si>
    <t>http://www.int-res.com/abstracts/meps/v514/p247-261/</t>
  </si>
  <si>
    <t xml:space="preserve">Great black-backed gull </t>
  </si>
  <si>
    <t>Larus marinus</t>
  </si>
  <si>
    <t xml:space="preserve">Vertebrate Scavenging Communities. In: Olea P., Mateo-Tomás P., Sánchez-Zapata J. (eds) Carrion Ecology and Management. Wildlife Research Monographs, vol 2. Springer, Cham. </t>
  </si>
  <si>
    <t>Selva N. et al. (2019)</t>
  </si>
  <si>
    <t>10.1007/978-3-030-16501-7_4</t>
  </si>
  <si>
    <t>Seal carrion is a predictable resource for coastal ecosystems</t>
  </si>
  <si>
    <t>Quaggiotto et al</t>
  </si>
  <si>
    <t>10.1016/j.actao.2018.02.010</t>
  </si>
  <si>
    <t>Harbor seal</t>
  </si>
  <si>
    <t>Bald Eagle Activity at a Gull Colony and Seal Rookery on Protection Island, Washington</t>
  </si>
  <si>
    <t>Galusha and Hayward</t>
  </si>
  <si>
    <t>http://www.jstor.org/stable/3536511</t>
  </si>
  <si>
    <t>Bald Eagle Predation on Harbor Seal Pups</t>
  </si>
  <si>
    <t>Haywarc et al</t>
  </si>
  <si>
    <t>http://www.bioone.org/doi/abs/10.1898/1051-1733-90.1.51</t>
  </si>
  <si>
    <t>Bald eagles feeding on harbor seal placenta in Glacier Bay, Alaska</t>
  </si>
  <si>
    <t>Calambokidis, J. and G. H. Steiger</t>
  </si>
  <si>
    <t>https://cascadiaresearch.org/wp-content/uploads/2016/03/CalambokidisSteiger1985-BaldEagle.pdf</t>
  </si>
  <si>
    <t>http://www.bioone.org/doi/abs/10.3356/JRR-08-107.1</t>
  </si>
  <si>
    <t>MORTALITY OF HARBOR SEAL PUPS AT DIFFERENT SITES IN THE INLAND WATERS OF WASHINGTON</t>
  </si>
  <si>
    <t>Steiger et al. 1989</t>
  </si>
  <si>
    <t>https://doi.org/10.7589/0090-3558-25.3.319</t>
  </si>
  <si>
    <t>Scavenging</t>
  </si>
  <si>
    <t>Jackie Sones</t>
  </si>
  <si>
    <t>https://bodegahead.blogspot.com/2018/07/scavenging.html</t>
  </si>
  <si>
    <t>Unpublished Data</t>
  </si>
  <si>
    <t>Active Hunting, Carcass Scavenging</t>
  </si>
  <si>
    <t>Gerraty FD</t>
  </si>
  <si>
    <t>POLAR BEAR DIETS AND ARCTIC MARINE FOOD WEBS: INSIGHTS FROM FATTY ACID ANALYSIS</t>
  </si>
  <si>
    <t>Thiemann et al</t>
  </si>
  <si>
    <t>http://doi.wiley.com/10.1890/07-1050.1</t>
  </si>
  <si>
    <t>Staqeya: the lone wolf at the edge of its ecological niche</t>
  </si>
  <si>
    <t>Collins et al</t>
  </si>
  <si>
    <t>https://onlinelibrary.wiley.com/doi/10.1002/ecy.2513</t>
  </si>
  <si>
    <t>https://doi.org/10.1111/j.1365-2699.2004.01141.x</t>
  </si>
  <si>
    <t>Peregrine Falcon</t>
  </si>
  <si>
    <t>Falco peregrinus</t>
  </si>
  <si>
    <t>Direct observation</t>
  </si>
  <si>
    <t>Scavenging as a Food-Acquisition Strategy by Peregrine Falcons</t>
  </si>
  <si>
    <t>Varland et al (2018)</t>
  </si>
  <si>
    <t>10.3356/JRR-17-38.1</t>
  </si>
  <si>
    <t xml:space="preserve">Black bear observed consuming seal carcass, predation vs. scavenging unknown. </t>
  </si>
  <si>
    <t>Harp seal</t>
  </si>
  <si>
    <t>Coyote kills harp seal</t>
  </si>
  <si>
    <t>Way et al</t>
  </si>
  <si>
    <t>https://www.canids.org/canidnews/7/Coyote_kills_harp_seal.pdf</t>
  </si>
  <si>
    <t>Predation of Harp Seals, Pagophilus groenlandicus, by Polar Bears, Ursus maritimus, in Svalbard</t>
  </si>
  <si>
    <t>Smith et al</t>
  </si>
  <si>
    <t>https://www.jstor.org/stable/10.2307/26739928</t>
  </si>
  <si>
    <t xml:space="preserve">hooded seals </t>
  </si>
  <si>
    <t>New Zealand fur seal</t>
  </si>
  <si>
    <t>Arctocephalus forsteri</t>
  </si>
  <si>
    <t>Northern elephant seal</t>
  </si>
  <si>
    <t>Mirounga angustirostris</t>
  </si>
  <si>
    <t>Gerraty, FD unpublished data</t>
  </si>
  <si>
    <t>Canada DFO communications. Patrick Robinson putting in touch</t>
  </si>
  <si>
    <t>Ringed seals</t>
  </si>
  <si>
    <t>Often scavenging polar bear-killed seals</t>
  </si>
  <si>
    <t>Roth et al (2002)</t>
  </si>
  <si>
    <t>http://link.springer.com/10.1007/s00442-002-1004-7</t>
  </si>
  <si>
    <t>Black vulture</t>
  </si>
  <si>
    <t>Coragyps atratus</t>
  </si>
  <si>
    <t>Scavenging and predation by Black Vultures Coragyps atratus at a South American sea lion breeding colony</t>
  </si>
  <si>
    <t>Paves et al</t>
  </si>
  <si>
    <t>https://www.ajol.info/index.php/vulnew/article/view/37684</t>
  </si>
  <si>
    <t>Bat</t>
  </si>
  <si>
    <t>Common vampire bat</t>
  </si>
  <si>
    <t>Active Hunting (non-lethal)</t>
  </si>
  <si>
    <t>Catenazzi et al</t>
  </si>
  <si>
    <t>http://www.int-res.com/abstracts/meps/v360/p285-289/</t>
  </si>
  <si>
    <t>Feral Dog</t>
  </si>
  <si>
    <t>Dolphin Gull</t>
  </si>
  <si>
    <t>Leucophaeus scoresbii</t>
  </si>
  <si>
    <t>Yes (feces)</t>
  </si>
  <si>
    <t>Consuming excreta</t>
  </si>
  <si>
    <t>Breeding Biology of the Dolphin Gull at Punta Tombo, Argentina</t>
  </si>
  <si>
    <t>Yorio et al</t>
  </si>
  <si>
    <t>10.2307/1369138</t>
  </si>
  <si>
    <t>Sierra Club Guide to Seals and Sirenians</t>
  </si>
  <si>
    <t>Randall et al</t>
  </si>
  <si>
    <t>Alessandro Catenazzi personal communication</t>
  </si>
  <si>
    <t>South American fur seal</t>
  </si>
  <si>
    <t>Arctocephalus australis</t>
  </si>
  <si>
    <t>Consuming Excreta</t>
  </si>
  <si>
    <t>Kelp and dolphin gulls cause perineal wounds in South American fur seal pups ( Arctocephalus australis) at Guafo Island, Chilean Patagonia</t>
  </si>
  <si>
    <t>Seguel et al (2017)</t>
  </si>
  <si>
    <t>10.1098/rsos.170638</t>
  </si>
  <si>
    <t>Southern elephant seal</t>
  </si>
  <si>
    <t>Mirounga leonina</t>
  </si>
  <si>
    <t>Who’s the boss? Giant petrel arrival times and interspecific interactions at a seal carcass at sub-Antarctic Marion Island</t>
  </si>
  <si>
    <t>de Bruyn et al</t>
  </si>
  <si>
    <t>http://link.springer.com/10.1007/s00300-005-0724-7</t>
  </si>
  <si>
    <t>Steller sea lion</t>
  </si>
  <si>
    <t>Subantarctic fur seal</t>
  </si>
  <si>
    <t>Arctocephalus tropicalis</t>
  </si>
  <si>
    <t>Predator and scavenger movements among and within endangered seabird colonies: Opportunities for pathogen spread</t>
  </si>
  <si>
    <t>Gamble et al</t>
  </si>
  <si>
    <t>https://onlinelibrary.wiley.com/doi/10.1111/1365-2664.13531</t>
  </si>
  <si>
    <t>"giant petrel"</t>
  </si>
  <si>
    <t>Macronectes spp.</t>
  </si>
  <si>
    <t>Walrus</t>
  </si>
  <si>
    <t>Shift in red fox, Vulpes vulpes, mating system associated with El Niño in the Bering Sea</t>
  </si>
  <si>
    <t>Zabel et al (1989)</t>
  </si>
  <si>
    <t>https://www.fs.fed.us/psw/publications/zabel/zabel7.pdf</t>
  </si>
  <si>
    <t>Sirenian</t>
  </si>
  <si>
    <t>Amazon manatee</t>
  </si>
  <si>
    <t>Trichechus inunguis</t>
  </si>
  <si>
    <t>The Modern Sirenia: Their Distribution and Status</t>
  </si>
  <si>
    <t>Bertram and Bertram</t>
  </si>
  <si>
    <t>https://doi.org/10.1111/j.1095-8312.1973.tb00708.x</t>
  </si>
  <si>
    <t>Dugong dugon</t>
  </si>
  <si>
    <t>Types of Marine Mammal Subsidy</t>
  </si>
  <si>
    <t>Marine Mammals as Food</t>
  </si>
  <si>
    <t>Nutrient subsidies to consumers of live marine mammals and marine mammal carcasses. Specify "Predation" or "Scavenging".</t>
  </si>
  <si>
    <t>Marine Mammal Vectored</t>
  </si>
  <si>
    <t>Nutrient subsidies vectored by marine mammals via excretion or egestion on land</t>
  </si>
  <si>
    <t>Indirect Effects</t>
  </si>
  <si>
    <t xml:space="preserve">Nutrient subsidies indirectly mediated by marine mammals, such as via food-web effects. </t>
  </si>
  <si>
    <t>Types of Ecological Effects</t>
  </si>
  <si>
    <t>Consumer Diet</t>
  </si>
  <si>
    <t>Change in the diet and/or dietary niche of consumers (including documented consumption of living or dead marine mammals) - see sheet 1</t>
  </si>
  <si>
    <t>Consumer Health</t>
  </si>
  <si>
    <t>Change in the health of consumers (including contamination or changes in body condition)</t>
  </si>
  <si>
    <t>Consumer Behavior</t>
  </si>
  <si>
    <t>Change in consumers behavior, including inter- and intraspecific interactions</t>
  </si>
  <si>
    <t>Consumer Abundance</t>
  </si>
  <si>
    <t>Change in abundance of a consumer as a result of marine mammal subsidies</t>
  </si>
  <si>
    <t>Bottom-up effect</t>
  </si>
  <si>
    <t>Increase in consumer abundance, leading to a bottom-up increase in abundance of higher-trophic level(s)</t>
  </si>
  <si>
    <t>Top-down effect (e.g. apparent trophic cascade)</t>
  </si>
  <si>
    <t>Increase in consumer abundance, leading to a top-down changes in the abundance(s) lower-trophic level(s)</t>
  </si>
  <si>
    <t>Changes in terrestrial ecosystem dynamics not resulting from marine mammal subsidies, but resulting indirectly due to marine mammals</t>
  </si>
  <si>
    <t>Other effects (explain in notes)</t>
  </si>
  <si>
    <t>Type of Marine Mammal Subsidy</t>
  </si>
  <si>
    <t>Marine Mammal Predation or Carcass Scavenging?</t>
  </si>
  <si>
    <t>Type of Ecological Effect</t>
  </si>
  <si>
    <t>Marine Mammal Common Name(s)</t>
  </si>
  <si>
    <t>Affected Species Common Name</t>
  </si>
  <si>
    <t>Affected Species Name</t>
  </si>
  <si>
    <t>Description of Effect</t>
  </si>
  <si>
    <t>Notes on Methods</t>
  </si>
  <si>
    <t>Country</t>
  </si>
  <si>
    <t>State/Region</t>
  </si>
  <si>
    <t>Decimal Latitude (if available)</t>
  </si>
  <si>
    <t>Decimal Longitude (if available)</t>
  </si>
  <si>
    <t>Link/DOI</t>
  </si>
  <si>
    <t>Behavior</t>
  </si>
  <si>
    <t>Gray Seal</t>
  </si>
  <si>
    <t>Feral horse</t>
  </si>
  <si>
    <t>Equus ferus caballus</t>
  </si>
  <si>
    <t>Marine subsidies vectored by colonies of gray seals alter protein content in vegetation, causing a behavioral response (selective foraging in marine subsidized locales) in feral horses.</t>
  </si>
  <si>
    <t>Canada</t>
  </si>
  <si>
    <t>Nova Scotia</t>
  </si>
  <si>
    <t>Density-dependent resource selection by a terrestrial herbivore in response to sea-to-land nutrient transfer by seals</t>
  </si>
  <si>
    <t>McLoughlin et al</t>
  </si>
  <si>
    <t>10.1002/ecy.1451</t>
  </si>
  <si>
    <t>Polar bears, when on land, are spatially aggregated near scavenge subsidies in the form of subsistence-hunted bowhead whale “bone piles.”</t>
  </si>
  <si>
    <t>Rapid Environmental Change Drives Increased Land Use by an Arctic Marine Predator</t>
  </si>
  <si>
    <t>Atwood et al</t>
  </si>
  <si>
    <t>10.1371/journal.pone.0155932</t>
  </si>
  <si>
    <t>Diet</t>
  </si>
  <si>
    <t>Cetaceans; Pinnipeds; Sirenians</t>
  </si>
  <si>
    <t>Many Species (9 cetacean spp., 1 pinniped sp., 1 sirenian sp.)</t>
  </si>
  <si>
    <t xml:space="preserve">Fraser island dingo diets are broad, including numerous marine-derived food source including stranded cetacean, pinniped, and sirenian carcasses. Dingo individuals and groups repeatedly returned to large marine mammal carcasses to feed for up to nine weeks. Fraser island dingos do not have poor body condition. </t>
  </si>
  <si>
    <t>Community- and ecosystem-level</t>
  </si>
  <si>
    <t>Southern Elephant Seal</t>
  </si>
  <si>
    <t>Nitrogen vectored by pinnipeds and penguins increases (1) the rate of ecosystem respiration (2-5x higher), (2) the abundance of terrestrial arthropods (2-8x), and (3) species richness of springtails and mites (1.2-2.4x).</t>
  </si>
  <si>
    <t>Nitrogen Inputs by Marine Vertebrates Drive Abundance and Richness in Antarctic Terrestrial Ecosystems</t>
  </si>
  <si>
    <t>Bokhorst et al</t>
  </si>
  <si>
    <t>10.1016/j.cub.2019.04.038</t>
  </si>
  <si>
    <t xml:space="preserve">Brown skuas on bird island spend the majority of the breeding season feeding exclusively in coastal areas, where they consume carcasses and placentae of antarctic fur seals. </t>
  </si>
  <si>
    <t xml:space="preserve">In the absence of vegetation and terrestrial mammals, large colonies of common vampire bats persist by feeding on the South American sea lion. </t>
  </si>
  <si>
    <t>Marine Mammals as Food, Marine Mammal Carcasses as Habitat</t>
  </si>
  <si>
    <t>Possible: Diet, Behavior, Bottom-up effect</t>
  </si>
  <si>
    <t>Chinchippus peruvianus</t>
  </si>
  <si>
    <t xml:space="preserve">The solifuge Chinchippus peruvianus burrows in sand when disturbed, but in rocky areas sea lion carcasses provide alternative habitats for burrowing. Arthropod scavengers of pinniped carcasses are likely to be important dietary items for Chinchippus peruvianusm, based on the carbon and nitrogen isotopic values of two individuals. </t>
  </si>
  <si>
    <t>Natural history of coastal Peruvian solifuges with a redescription of Chinchippus peruvianus and an additional new species (Arachnida, Solifugae, Ammotrechidae)</t>
  </si>
  <si>
    <t>10.1636/H08-31.1</t>
  </si>
  <si>
    <t>Cetaceans, Pinnipeds</t>
  </si>
  <si>
    <t>California Condor</t>
  </si>
  <si>
    <t xml:space="preserve">Marine mammals were an important component of the diet of endangered California condors in the Pleistocene, and may serve as an important food source for condors in the future.  </t>
  </si>
  <si>
    <t>Zalophus wollebaecki</t>
  </si>
  <si>
    <t xml:space="preserve">Galapágos sea lions are efficient vectors of marine nutrients into terrestrial ecosystem, leading to high nutrient concentrations and nutrient uptake by vegetation in low-elevation sites accessible to sea lions. </t>
  </si>
  <si>
    <t>Nutrient exchanges between marine and terrestrial ecosystems: the case of the Galapagos sea lion Zalophus wollebaecki</t>
  </si>
  <si>
    <t>Farina, JM; Salazar, S; Wallem, KP; Witman, JD; Ellis, JC</t>
  </si>
  <si>
    <t>10.1046/j.1365-2656.2003.00760.x</t>
  </si>
  <si>
    <t>Predation</t>
  </si>
  <si>
    <t>Diet (human - remove from final)</t>
  </si>
  <si>
    <t>Beluga whale, bowhead whale, ringed seal, bearded seal</t>
  </si>
  <si>
    <t>Humans</t>
  </si>
  <si>
    <t>Homo sapiens</t>
  </si>
  <si>
    <t>Marine mammals were an important component of Thule diets near Point Barrow, Alaska, in AD 810-1020. Seals and beluga likely was more substantial dietary component than bowhead whales, despite the importance of bowhead whales to Thule culture.</t>
  </si>
  <si>
    <t>Thule whaling at Point Barrow, Alaska: The Nuvuk cemetery stable isotope and radiocarbon record</t>
  </si>
  <si>
    <t>Coltrain et al</t>
  </si>
  <si>
    <t>10.1016/j.jasrep.2016.08.011</t>
  </si>
  <si>
    <t>None</t>
  </si>
  <si>
    <t xml:space="preserve">Galapagos sea lions appear to hunt prey collaboratively, driving fish prey ashore where they were rapidly consumed by both sea lions and pelicans. </t>
  </si>
  <si>
    <t>Cooperation and opportunism in Galapagos sea lion hunting for shoaling fish</t>
  </si>
  <si>
    <t>De Roy, Tui; Espinoza, Eduardo R.; Trillmich, Fritz</t>
  </si>
  <si>
    <t>10.1002/ece3.7807</t>
  </si>
  <si>
    <t>Consumer Population</t>
  </si>
  <si>
    <t>Scavenging of marine megafauna may have provided a buffer that enabled coastal california condor populations to persist from the Pleistocene into the Holocene, despite widespread extinctions of terrestrial megafauna and their scavengers.</t>
  </si>
  <si>
    <t>Dietary controls on extinction versus survival among avian megafauna in the late Pleistocene</t>
  </si>
  <si>
    <t>Fox-Dobbs, Kena; Stidham, Thomas A.; Bowen, Gabriel J.; Emslie, Steven D.; Koch, Paul L.</t>
  </si>
  <si>
    <t>10.1130/G22571.1</t>
  </si>
  <si>
    <t xml:space="preserve">Ringed seal </t>
  </si>
  <si>
    <t xml:space="preserve">Ringed seals compose a portion of the diet of an Arctic Bay (Ikpiarjuk) Inuit community. </t>
  </si>
  <si>
    <t>Inuit spring hunting techniques and local knowledge of the ringed seal in Arctic Bay (Ikpiarjuk), Nunavut</t>
  </si>
  <si>
    <t>Furgal et al.</t>
  </si>
  <si>
    <t>10.1111/j.1751-8369.2002.tb00063.x</t>
  </si>
  <si>
    <t>Giant petrels</t>
  </si>
  <si>
    <t xml:space="preserve">Giant petrels exhibit two types of foraging trips: coastal trips (undertaken only by male northern giant petrels) to forage on seal and penguin carcasses, and pelagic trips for foraging at sea. Marine mammal carcass scavenging is sex-specific and involves notable changes in space use. </t>
  </si>
  <si>
    <t>Activity patterns of giant petrels, Macronectes spp., using different foraging strategies</t>
  </si>
  <si>
    <t>Gonzalez-Solis et al.</t>
  </si>
  <si>
    <t>10.1007/s002270100684</t>
  </si>
  <si>
    <t>Pinnipeds (and penguins)</t>
  </si>
  <si>
    <t xml:space="preserve">Patches of Antarctic snow algae, one of the regions most significant primary producers and an important carbon sink, are associated with coastal areas and fertilized by seal and penguin faeces. Fertilization likely leads to elevated snow algae growth rates. </t>
  </si>
  <si>
    <t>Remote sensing reveals Antarctic green snow algae as important terrestrial carbon sink</t>
  </si>
  <si>
    <t>Gray et al</t>
  </si>
  <si>
    <t>10.1038/s41467-020-16018-w</t>
  </si>
  <si>
    <t>Polar bear, brown bear</t>
  </si>
  <si>
    <t>Ursus maritimus, Ursus arctos</t>
  </si>
  <si>
    <t>There was evidence or direct observation of Polar Bears (Ursus maritimus) and/or Grizzly Bears (U. arctos) scavenging at 60% of the carcasses for which presence or absence of bears or bear sign (scats and/or tracks) was reported.</t>
  </si>
  <si>
    <t>https://www.canadianfieldnaturalist.ca/index.php/cfNArticle/view/2028</t>
  </si>
  <si>
    <t>Increased vegetation disturbance and nutrient enrichment by Antarctic fur seals is associated with negative effects for disturbance-sensitive native vegetation and positive effects for invasive plant species. In nutrient-poor sub-Antarctic ecosystems the combination of disturbance by seal trampling and fertilization by seal manure creates a competitive advantage for exotic species over slow-growing natives.</t>
  </si>
  <si>
    <t>South Africa</t>
  </si>
  <si>
    <t>Marion Island</t>
  </si>
  <si>
    <t>Fur seal populations facilitate establishment of exotic vascular plants</t>
  </si>
  <si>
    <t>Haussmann et al</t>
  </si>
  <si>
    <t>10.1016/j.biocon.2013.03.024</t>
  </si>
  <si>
    <t>Predation, Carcass Scavenging</t>
  </si>
  <si>
    <t>Diet, Behavior</t>
  </si>
  <si>
    <t>Harbor seal placentae and dead pups constitute a major component of the diet of bald eagles on Protection Island, WA. Eagles were more likely to land on seal haul-out beaches than in gull-nesting areas, and the presence of bald eagles was possitively associated with harbor seal presence. Three live predation events on harbor seal pups documented in Hayward (2009).</t>
  </si>
  <si>
    <t>Foraging-Related Activity of Bald Eagles at a Washington Seabird Colony and Seal Rookery</t>
  </si>
  <si>
    <t>Hayward et al</t>
  </si>
  <si>
    <t>Nutrient cycling was greatly influenced by inputs from penguin and seal excreta in the maritime Antarctic (Signy Island).</t>
  </si>
  <si>
    <t>South Orkney Islands</t>
  </si>
  <si>
    <t>Biogeochemistry of snowmelt in an Antarctic glacial ecosystem</t>
  </si>
  <si>
    <t>Hodson</t>
  </si>
  <si>
    <t>10.1029/2005WR004311</t>
  </si>
  <si>
    <t>Pinnipeds (and seabirds)</t>
  </si>
  <si>
    <t>High measures of soil organic carbon, total nitrogen, and soil microbial biomass are "probably linked" to more abundant excreta and guano deposition by seals and seabirds.</t>
  </si>
  <si>
    <t>Lean and keen: Microbial activity in soils from the Maritime Antarctic</t>
  </si>
  <si>
    <t>Hopkins et al.</t>
  </si>
  <si>
    <t>10.1111/ejss.12957</t>
  </si>
  <si>
    <t>Amphipods (several species)</t>
  </si>
  <si>
    <t>Amphipoda spp.</t>
  </si>
  <si>
    <t xml:space="preserve">Sublittoral, necrophagous amphipods colonized a dead fur seal carcass at sea and persisted after stranding, making them available to terrestrial consumers such as non-diving Antarctic terns. While tern predation on these amphipods was not observed, the presence of sublittoral amphipods in Antarctic tern stomach contents suggests a carcass-mediated trophic pathway. </t>
  </si>
  <si>
    <t>Antarctic necrophagous lysianassoids from a stranded fur seal carcass</t>
  </si>
  <si>
    <t>Jażdżewska, Anna</t>
  </si>
  <si>
    <t>https://journals.pan.pl/Content/110538/PDF/PPR30-029.pdf</t>
  </si>
  <si>
    <t>Diet, Health</t>
  </si>
  <si>
    <t xml:space="preserve">Marine mammal scavenging by coastal California condors exposes condors to potentially harmful levels of a suite of marine contaminants. </t>
  </si>
  <si>
    <t>Kurle et al</t>
  </si>
  <si>
    <t>10.1021/acs.est.6b01990</t>
  </si>
  <si>
    <t>Individual propensities for contaminant-associated foraging behaviors (i.e. marine mammal scavenging) predict higher stress-induced glucocorticoid levels in wild condors.</t>
  </si>
  <si>
    <t>Foraging behavior, contaminant exposure risk, and the stress response in wild California condors (Gymnogyps californianus)</t>
  </si>
  <si>
    <t>Glucs et al</t>
  </si>
  <si>
    <t>10.1016/j.envres.2020.109905</t>
  </si>
  <si>
    <t>"Marine Mammals"</t>
  </si>
  <si>
    <t xml:space="preserve">Wolverine liver contaminant profiles suggest that contamination from marine mammal sources, with potentially severe health consequences. </t>
  </si>
  <si>
    <t>Profile of persistent chlorinated contaminants, including selected chiral compounds, in wolverine (Gulo gulo) livers from the Canadian Arctic</t>
  </si>
  <si>
    <t>Hoekstra et al</t>
  </si>
  <si>
    <t>10.1016/S0045-6535(03)00514-9</t>
  </si>
  <si>
    <t xml:space="preserve">The ability to detect food across long distances enables arctic foxes to detect marine-mammal carcasses far beyond their home ranges, allowing for more efficient utilization of marine foods (and potentially elevated rates of marine-to-terrestrial nutrient transfer). Marine mammal scavenging alters fox diet and space use.  </t>
  </si>
  <si>
    <t>Spatio–temporal hotspots of satellite–tracked arctic foxes reveal a large detection range in a mammalian predator</t>
  </si>
  <si>
    <t>Lai et al.</t>
  </si>
  <si>
    <t>10.1186/s40462-015-0065-2</t>
  </si>
  <si>
    <t>Diet, Health, Behavior</t>
  </si>
  <si>
    <t>Multiple spp.</t>
  </si>
  <si>
    <t xml:space="preserve">Climate change threatens the ability of polar bears to hunt seals on sea ice, yet scavenging of large whale carcasses may have provided a nutritional refuge for polar bears during past interglacial periods and into a future ice-free arctic. Cetacean carcasses can be a large component of polar bear diets and alter polar bear space use, intraspecific interactions, abundance, and resilience to climate change. </t>
  </si>
  <si>
    <t>Laidre et al</t>
  </si>
  <si>
    <t>https://onlinelibrary.wiley.com/doi/10.1002/fee.1963</t>
  </si>
  <si>
    <t xml:space="preserve">In the last century, reduced abundance of stranded marine mammal carcasses has driven a dietary shift in Andean condors. Condors reduced their use of marine-derived prey in recent compared with historical times from 33 +/- 13% to less than 8 +/- 3%.  </t>
  </si>
  <si>
    <t>10.1098/rspb.2018.0550</t>
  </si>
  <si>
    <t>Australian sea lion</t>
  </si>
  <si>
    <t>Neophoca cinerea</t>
  </si>
  <si>
    <t xml:space="preserve">Marine nutrients vectored into terrestrial ecosystems by a threatened and declining population of Australian sea lions provides 3800 (+/- 80) kg N per year to Seal Bay Conservation Park, Australia, a comparable nutrient input to colonies of wedge-tailed shearwaters. </t>
  </si>
  <si>
    <t>Nitrogen transport from sea to land by a threatened and declining population of Australian sea lions (Neophoca cinerea) on Kangaroo Island, South Australia</t>
  </si>
  <si>
    <t>Lavery et al</t>
  </si>
  <si>
    <t>10.1071/AM12029</t>
  </si>
  <si>
    <t>Whale bones and lithic tools provide the oldest record of marine mammal scavenging in western Africa (minimum burial duration of 730 ka and a maximum burial duration of 2.11 Ma).</t>
  </si>
  <si>
    <t>Absolute dating of an Early Paleolithic site in Western Africa based on the radioactive decay of in situ-produced 10Be and 26Al</t>
  </si>
  <si>
    <t>Lebatard et al</t>
  </si>
  <si>
    <t>10.1016/j.nimb.2019.05.052</t>
  </si>
  <si>
    <t xml:space="preserve">Fatty acid analysis reveals that polar bear diet is influenced by both season and climate.A human-procisioned onshore food source—subsistence-harvested bowhead whale "bone piles"—influencing foraging ecology and increasing body condition. </t>
  </si>
  <si>
    <t>McKinney et al.</t>
  </si>
  <si>
    <t>10.1002/ecs2.1633</t>
  </si>
  <si>
    <t>Multiple spp. (especially Ringed seal)</t>
  </si>
  <si>
    <t>Population size of arctic foxes on Svalbard Island have been stable over two decades, despite the loss of sea ice and consequent decline in access to marine resources (terrestrial inputs compensated for marine resource loss). Compensatory resource inputs from marine and terrestrial ecosystems may increase the resilience of opportunistic predators to climate-driven changes in prey abundance.</t>
  </si>
  <si>
    <t>Contributions from terrestrial and marine resources stabilize predator populations in a rapidly changing climate</t>
  </si>
  <si>
    <t>Nater et al</t>
  </si>
  <si>
    <t>10.1002/ecs2.3546</t>
  </si>
  <si>
    <t>Crabeater seal, Weddell seal, Leopard seal</t>
  </si>
  <si>
    <t>Lobodon carcinophaga, Leptonychotes weddellii, Hydrurga leptonyx</t>
  </si>
  <si>
    <t xml:space="preserve">Seal carcasses in the Ulu Peninsula, Antarctica, serve as loci of nutrient release in a nutrient-poor environment and are scavenged by skuas and colonized by algae, cyanobacteria, lichens, and mosses. </t>
  </si>
  <si>
    <t>Death age, seasonality, taphonomy and colonization of seal carcasses from Ulu Peninsula, James Ross Island, Antarctic Peninsula</t>
  </si>
  <si>
    <t>Nývlt et al.</t>
  </si>
  <si>
    <t>10.1017/S095410201500036X</t>
  </si>
  <si>
    <t>Pongracz et al.</t>
  </si>
  <si>
    <t>10.1007/s00300-016-1997-8</t>
  </si>
  <si>
    <t xml:space="preserve">Seal carrion (carcasses and placentae) is a predictable and nutrient-rich resource for coastal ecosystems, with over 20% of dead seal biomass being scavenged by gulls by the end of the seal pupping season. </t>
  </si>
  <si>
    <t>Antarctic fur seal, Southern elephant seal</t>
  </si>
  <si>
    <t>Arctocephalus gazella, Mirounga leonina</t>
  </si>
  <si>
    <t xml:space="preserve">Seal colonies alter Antarctic soil physiochemical properties to a lesser extent than penguins. </t>
  </si>
  <si>
    <t>Diversity of microbial communities and genes involved in nitrous oxide emissions in Antarctic soils impacted by marine animals as revealed by metagenomics and 100 metagenome-assembled genomes</t>
  </si>
  <si>
    <t>Ramírez-Fernández et al.</t>
  </si>
  <si>
    <t>10.1016/j.scitotenv.2021.147693</t>
  </si>
  <si>
    <t>Seal colonies alter Antarctic soil physiochemical properties and alter bacterial community composition.</t>
  </si>
  <si>
    <t>Seabird and pinniped shape soil bacterial communities of their settlements in Cape Shirreff, Antarctica</t>
  </si>
  <si>
    <t>10.1371/journal.pone.0209887</t>
  </si>
  <si>
    <t>Marine Otters</t>
  </si>
  <si>
    <t xml:space="preserve">Enhydra lutris </t>
  </si>
  <si>
    <t>Sea otter recolonization leads to a pulse of Pterygophora (kelp) recruitment, which leads to an abundance of woody Pterygophora stipes on adjacent beaches approximately 20 years later. The authors observe that these stipes are utilized as nesting materials by bald eagles. A trophic cascade initiated by sea otter recolonization provides a habitat subsidy to bald eagles.</t>
  </si>
  <si>
    <t>Predator effects link ecological communities: kelp created by sea otters provides an unexpected subsidy to bald eagles</t>
  </si>
  <si>
    <t>Rechsteiner et al.</t>
  </si>
  <si>
    <t>10.1002/ecs2.2271</t>
  </si>
  <si>
    <t xml:space="preserve">Sea otter population declines were associated with changes in diet, dietary diversity, and breeding success and productivity of bald eagles in the Aleutian islands. </t>
  </si>
  <si>
    <t>10.1890/07-1818.1</t>
  </si>
  <si>
    <t>Northern elephant seal, California sea lion</t>
  </si>
  <si>
    <t>Mirounga angustirostris, Zalophus californianus</t>
  </si>
  <si>
    <t xml:space="preserve">Dissected scat samples and fecal stable isotope analysis reveals that pinnipeds, particularly Northern elephant seal and California sea lion, account for ~20% of contemporary coyote diet in some parts of California. Isotopic comparisons to historical samples reveals that marine resource use in a novel behavior relative to recent historical coyote ancestors. </t>
  </si>
  <si>
    <t>Diet analysis via mechanical sorting of scat and stable isotope (δ13C and δ15N) analysis of scat matrix</t>
  </si>
  <si>
    <t>Reid et al.</t>
  </si>
  <si>
    <t>Diet, Behavior, Health</t>
  </si>
  <si>
    <t>Great black-backed gull, Herring gull</t>
  </si>
  <si>
    <t>Larus marinus, Larus argentatus</t>
  </si>
  <si>
    <t xml:space="preserve">Seal remains have increased in frequency of occurrence in the diet of two gull species, Great black-backed gulls (Larus marinus) and Herring gulls (Larus argentatus), over 40 years on Sable Island. This increase has corresponded with an exponential increase in the local seal (Halichoerus grypus) population. Great black-backed gulls were often seen agressively displacing smaller herring gulls from foraging opportunities on seal carcasses and exhibited greater blood δ13C and δ15N values than herring gulls, suggesting the possibly of niche partitioning between the gull species. Blood δ13C and δ15N values were positively correlated with head size for individual great black-backed gulls gulls, suggesting that larger individuals fed at higher trophic levels (i.e. on seals). Blood δ15N values were positively correlated with body condition for individual herring gulls, suggesting that feeding at higher trophic levels increased individual body condition. </t>
  </si>
  <si>
    <t>Stable isotope (δ13C and δ15N) analysis of blood</t>
  </si>
  <si>
    <t>"seals" (especially Ringed seal)</t>
  </si>
  <si>
    <t xml:space="preserve">Stable isotope analysis of arctic fox hair reveals enriched δ13C values in summer pelage (reflecting winter diet), suggesting a diet with greater marine content in winter when sea ice provided access to seal carrion and pups. Marine food sources became particularly important during winters with low lemming abundance, accounting for half of winter protein intake following a lemming decline. </t>
  </si>
  <si>
    <t>Stable isotope (δ13C) analysis of fur</t>
  </si>
  <si>
    <t>Roth (2002)</t>
  </si>
  <si>
    <t>Following a population decline of both arctic foxes and lemmings (Dicrostonyx richardsoni), the abundance of arctic foxes began to increase in concurrence with an arctic fox dietary shift towards greater rates of seal consumtion as inferred via stable isotope (δ13C) analysis of fur. During years with low lemming abundance, harvest rates of arctic and red foxes correlated with estimates of polar bear body mass, which varies with seal productivity, suggesting that variation in seal productivity affects the abundance of arctic foxes.</t>
  </si>
  <si>
    <t>Roth (2003)</t>
  </si>
  <si>
    <t>10.1046/j.1365-2656.2003.00739.x</t>
  </si>
  <si>
    <t xml:space="preserve">New Zealand fur seal, Otariid seal, New Zealand sea lion, Southern elephant seal, Pilot whale, Unidentified Whale </t>
  </si>
  <si>
    <t>Arctocephalus forsteri, Otariidae, Phocarctus hookeri, Mirounga leonina, Globicephala spp., Cetacea</t>
  </si>
  <si>
    <t xml:space="preserve">Numerous marine mammal species present in archaeological assemblages in reveal widespread marine resource use by Maori before European colonization. </t>
  </si>
  <si>
    <t>Archaeological remains</t>
  </si>
  <si>
    <t>Pre-European Maori exploitation of marine resources in two New Zealand case study areas: species range and temporal change</t>
  </si>
  <si>
    <t>Smith (2013)</t>
  </si>
  <si>
    <t>10.1080/03036758.2011.574709</t>
  </si>
  <si>
    <t>Ringed seal, Bearded Seal</t>
  </si>
  <si>
    <t>Pusa hispida, Erignathus barbatus</t>
  </si>
  <si>
    <t xml:space="preserve">Seal (Ringed and bearded seal) predation by polar bears occurs in land-fast sea ice of the Canadian arctic, and seals killed by polar bears are often scavenged by other polar bears, arctic foxes, and ravens. </t>
  </si>
  <si>
    <t xml:space="preserve">Direct observations and kill-site investigations </t>
  </si>
  <si>
    <t>Arctic fox, Raven</t>
  </si>
  <si>
    <t>Alopex lagopus, Corvus corax</t>
  </si>
  <si>
    <t>Harp seals are preyed upon at low rates by polar bears in Svalbard.</t>
  </si>
  <si>
    <t>Smith and Sterling (2019)</t>
  </si>
  <si>
    <t>10.14430/arctic68186</t>
  </si>
  <si>
    <t>Southern elephant seal, subantarctic fur seal, antarctic fur seal</t>
  </si>
  <si>
    <t>Mirounga leonina, Arctocephalus tropicalis, Arctocephalus gazella</t>
  </si>
  <si>
    <t xml:space="preserve">(Review Paper) Seabirds and seals import large quantities of marine-derived nutrients to sub-Antarctic Marion Island when they breed and moult on the island. Seabirds and seals enhance soil and plant nutrient status, change primary producer assemblages, and alter the rate of a suite of decomposition processes including size and activity of microorganism populations, soil enzyme activity, and soil respiration rate. </t>
  </si>
  <si>
    <t>Energy flow and nutrient cycling in the Marion Island terrestrial ecosystem: 30 years on</t>
  </si>
  <si>
    <t>Smith (2008)</t>
  </si>
  <si>
    <t>10.1017/S0032247407007218</t>
  </si>
  <si>
    <t xml:space="preserve">Seal and seabird manuring, by adding inorganic nutrients and energy rich organic substrates, is the most important determinant of soil respiration rate on sub-Antarctic Marion Island. </t>
  </si>
  <si>
    <t>Moisture, carbon and inorganic nutrient controls of soil respiration at a sub-Antarctic island</t>
  </si>
  <si>
    <t>Smith (2005)</t>
  </si>
  <si>
    <t>10.1016/j.soilbio.2004.07.026</t>
  </si>
  <si>
    <t xml:space="preserve">Seal and seabird manuring, by adding inorganic nutrients, is the most important determinant of soil respiration rate on sub-Antarctic Marion Island. </t>
  </si>
  <si>
    <t>Soil respiration and its determinants on a sub-Antarctic island</t>
  </si>
  <si>
    <t>Smith (2003)</t>
  </si>
  <si>
    <t>10.1016/S0038-0717(02)00240-7</t>
  </si>
  <si>
    <t xml:space="preserve">Many species </t>
  </si>
  <si>
    <t>Global nutrient cycling model comparing within- and across-ecosystem nutrient movement before and after late-Quaternary terrestrial megafaunal extinctions and marine megafaunal population declines in recent centuries. Model estimates that marine mammal declines have led to significant declines in vertical and lateral nutrient transfer in the ocean, including a 77% reduction in upwards phosphorous movement from the deep ocean. Nutrients vectored by marine mammals are part of an "interlinked system recycling nutrients from the ocean depths to the continental interior."</t>
  </si>
  <si>
    <t>Global nutrient transport in a world of giants</t>
  </si>
  <si>
    <t>Doughty et al (2016)</t>
  </si>
  <si>
    <t>10.1073/pnas.1502549112</t>
  </si>
  <si>
    <t xml:space="preserve">Antarctic fur seal trampling and nutrient excretion decreases lichen diversity and modifies lichen community structure on Signy Island. Seal occurrence is associated with a large increase in soil N stock and decreased soil C:N ratio. </t>
  </si>
  <si>
    <t>Changes in lichen diversity and community structure with fur seal population increase on Signy Island, South Orkney Islands</t>
  </si>
  <si>
    <t>Favero-Longo et al. (2011)</t>
  </si>
  <si>
    <t>10.1017/S0954102010000684</t>
  </si>
  <si>
    <t xml:space="preserve">Following a rapid rise of seal numbers, an increase in Antarctic fur seal trampling and nutrient excretion drives damage to and loss of formerly widespread cryptogramic flora on Signy Island. </t>
  </si>
  <si>
    <t>Destruction of antarctic terrestrial ecosystems by a rapidly increasing fur seal population</t>
  </si>
  <si>
    <t>Smith et al. (1988)</t>
  </si>
  <si>
    <t>10.1016/0006-3207(88)90052-3</t>
  </si>
  <si>
    <t xml:space="preserve">Following a rapid rise of seal numbers, an increase in Antarctic fur seal trampling and nutrient excretion drives damage to and loss of flora on Signy Island including sword grass Deschampsia antarctica and Holodontium sp. mosses. Seal trampling facilitated colonization of the most perterbed areas by the green alga Prasiola crispa, and was implicated in the abandonment of several giant petrel (Macronectes giganteus) colonies. </t>
  </si>
  <si>
    <t>NO NEW RAW DATA</t>
  </si>
  <si>
    <t>Signy Island as a Paradigm of Biological and Environmental Change in Antarctic Terrestrial Ecosystems</t>
  </si>
  <si>
    <t>Smith (1990)</t>
  </si>
  <si>
    <t>10.1007/978-3-642-84074-6_4</t>
  </si>
  <si>
    <t xml:space="preserve">Antarctic fur seal trampling and nutrient excretion facilitates the green alga Prasiola crispa, and damages numerous species of vegetation in antarctic terrestrial ecosystems. </t>
  </si>
  <si>
    <t>Western Antarctic Peninsula</t>
  </si>
  <si>
    <t>Terrestrial and freshwater biotic components of the western Antarctic Peninsula</t>
  </si>
  <si>
    <t>Smith (1996)</t>
  </si>
  <si>
    <t>10.1029/AR070p0015</t>
  </si>
  <si>
    <t xml:space="preserve">Coverage of Deschampsia antarctica and Colobanthus quitensis, Antarctica's two species of vascular plants, increased dramatically on Signy Island between the 1960s and 2009. Coverage increase is likely due to climate warming and nutrient input from Antarctic fur seals. </t>
  </si>
  <si>
    <t>Vascular plant changes in extreme environments: effects of multiple drivers</t>
  </si>
  <si>
    <t>Cannone et al (2016)</t>
  </si>
  <si>
    <t>10.1007/s10584-015-1551-7</t>
  </si>
  <si>
    <t xml:space="preserve">Contrary to other findings, recognized fur seal disturbance was associated with larger and thicker moss banks on Signy Island. Seal disturbance was concentrated at low elevations, and the sensitivity of moss species to seal disturbance varied with species. </t>
  </si>
  <si>
    <t>Ecology of moss banks on Signy Island (maritime Antarctic)</t>
  </si>
  <si>
    <t>Cannone et al (2017)</t>
  </si>
  <si>
    <t>10.1093/botlinnean/box040</t>
  </si>
  <si>
    <t xml:space="preserve">Southern elephant seal trampling and fertilization changes nutrient availability and vegetation and soil invertebrate assemblages. </t>
  </si>
  <si>
    <t>Influence of southern Elephant seals, Mirounga leonina, on the coastal moulting areas at Marion Island</t>
  </si>
  <si>
    <t>Panagis (1984)</t>
  </si>
  <si>
    <t>10.1007/978-3-642-82275-9_24</t>
  </si>
  <si>
    <t xml:space="preserve">Increasing Antarctic fur seal presence in the catchment of Antarctic (Signy Island) Heywood Lake is associated with elevated nutrient influx into the lake via surface runoff. </t>
  </si>
  <si>
    <t>Evidence for change in the chemistry of maritime Antarctic Heywood Lake</t>
  </si>
  <si>
    <t>Ellis-Evans (1990)</t>
  </si>
  <si>
    <t>10.1007/978-3-642-84074-6_7</t>
  </si>
  <si>
    <t xml:space="preserve">Phytoplankton density increased with increasing nutrient loading in Signy Island lakes. Antarctic fur seal fertilization is implicated in lake eutrophication. </t>
  </si>
  <si>
    <t>Eutrophication and vegetation development in maritime Antarctic lakes</t>
  </si>
  <si>
    <t>Hawes (1990)</t>
  </si>
  <si>
    <t>10.1007/978-3-642-84074-6_8</t>
  </si>
  <si>
    <t>Heywood Lake has become more eutrophic over the past three decades as a consequence of Antarctic fur seal-induced nutrient enrichment. This has resulted in increased microbial abundance and changes in both community structure and seasonal patterns, some of which are related to winter anoxia.</t>
  </si>
  <si>
    <t>Seasonal dynamics of the planktonic microbial community in a maritime Antarctic lake undergoing eutrophication</t>
  </si>
  <si>
    <t>Butler (1999)</t>
  </si>
  <si>
    <t>10.1093/plankt/21.12.2393</t>
  </si>
  <si>
    <t xml:space="preserve">Antarctic fur seal-induced nutrient enrichment and subsequent eutrophication led to elevated dissolved organic carbon concentrations, a greater proportion of high molecular weight dissolved organic carbon, and high hydrolysable neutral sugar concentrations dominated by glucose in Heywood Lake. </t>
  </si>
  <si>
    <t>Concentration, Molecular Weight Distribution and Neutral Sugar Composition of DOC in Maritime Antarctic Lakes of Differing Trophic Status</t>
  </si>
  <si>
    <t>Quayle and Convey (2006)</t>
  </si>
  <si>
    <t>10.1007/s10498-005-3882-x</t>
  </si>
  <si>
    <t xml:space="preserve">The cape fur seal rookery at cape cross increases atmospheric ammonia concentrations, potentially leading to ecological impacts following nitrogen deposition downwind. </t>
  </si>
  <si>
    <t>No ecological effect documented on land. Remove later</t>
  </si>
  <si>
    <t>Namibia</t>
  </si>
  <si>
    <t>Cape Cross</t>
  </si>
  <si>
    <t>Ammonia emissions from a Cape fur seal colony, Cape Cross, Namibia</t>
  </si>
  <si>
    <t>Theobald et al (2006)</t>
  </si>
  <si>
    <t>10.1029/2005GL024384</t>
  </si>
  <si>
    <t xml:space="preserve">Elephant seal fertilization led to nutrient (N, P) and dissolved organic carbon enrichment in Gentoo Lake, Marion Island. </t>
  </si>
  <si>
    <t>Labile dissolved organic carbon and water temperature as regulators of heterotrophic bacterial activity and production in the lakes of Sub-Antarctic Marion Island</t>
  </si>
  <si>
    <t>Robarts et al. (1991)</t>
  </si>
  <si>
    <t>10.1007/BF00239693</t>
  </si>
  <si>
    <t xml:space="preserve">Seal and seabird manuring interact with temperature and other environmental factors to drive decomposition rate on sub-Antarctic Marion Island. </t>
  </si>
  <si>
    <t>Soil decomposition potential in relation to environmental factors on marion island (sub-antarctic)</t>
  </si>
  <si>
    <t>Smith et al (1993)</t>
  </si>
  <si>
    <t>10.1016/0038-0717(93)90018-7</t>
  </si>
  <si>
    <t>Seal and seabird manuring is an important determinant of soil bacterial population size on Marion Island</t>
  </si>
  <si>
    <t>Bacterial populations in soils of a subantarctic island</t>
  </si>
  <si>
    <t>French and Smith (1986)</t>
  </si>
  <si>
    <t>10.1007/BF00258256</t>
  </si>
  <si>
    <t xml:space="preserve">Seal and seabird manuring caused an increase in soil nutrients (N, P) and bacterial and fungal population sizes in mire and bog peats on Marion Island. </t>
  </si>
  <si>
    <t>Soil microbial counts in relation to site characteristics at a subantarctic Island</t>
  </si>
  <si>
    <t>Smith and Steyn (1982(</t>
  </si>
  <si>
    <t>10.1007/BF02011429</t>
  </si>
  <si>
    <t>Seal and seabird fertilized soils provide suitable abiotic conditions for invasive springtails (Collembola) on Marion Island.</t>
  </si>
  <si>
    <t xml:space="preserve">No direct test of marine influence on invasability. </t>
  </si>
  <si>
    <t>Biological invasions of Southern Ocean islands: the Collembola of Marion Island as a test of generalities</t>
  </si>
  <si>
    <t>Gabriel et al (2001)</t>
  </si>
  <si>
    <t>10.1111/j.1600-0587.2001.tb00477.x</t>
  </si>
  <si>
    <t>Common bottlenose dolphin</t>
  </si>
  <si>
    <t>Tursiops truncatus</t>
  </si>
  <si>
    <t xml:space="preserve">Common bottlenose dolphins can hunt prey collaboratively by "strand feeding," in which they drive fish prey ashore where they are also consumed by frigatebirds (Fregata spp.) and brown pelicans (Pelecanus occidentalis). </t>
  </si>
  <si>
    <t>Ecuador</t>
  </si>
  <si>
    <t>Gulf of Guayaquil</t>
  </si>
  <si>
    <t>Strand-feeding by coastal bottlenose dolphins (Tursiops truncatus) in the Gulf of Guayaquil, Ecuador</t>
  </si>
  <si>
    <t>Jiménez and Alava (2015)</t>
  </si>
  <si>
    <t>10.5597/lajam00191</t>
  </si>
  <si>
    <t>Dolphin gull</t>
  </si>
  <si>
    <t xml:space="preserve">Sea lion (and cormorant) colonies were the primary determinant of Dolphin gull space use, as dolphin gulls feed primarily on sea lion feces. </t>
  </si>
  <si>
    <t>Argentina</t>
  </si>
  <si>
    <t>Islas Bridges, Beagle Canal</t>
  </si>
  <si>
    <t>Distribution, abundance and associations of seabirds in the Beagle Channel, Tierra del Fuego, Argentina</t>
  </si>
  <si>
    <t>Raya Rey and Schiavini (2000)</t>
  </si>
  <si>
    <t>10.1007/s003000050453</t>
  </si>
  <si>
    <t xml:space="preserve">Satellite tracking revealed female Northern giant petrels foraged at sea, while males scavenged seal and penguin carcasses on the coast. Foraging efficiency (proportionate daily mass gain while foraging) was significantly greater for males than for females, suggesting a positive relationship between marine mammal/penguin scavenging and body condition. Sexual segregation in foraging may have arose from size-related dominance at carcasses, promoting sexual size dimorphism. </t>
  </si>
  <si>
    <t>England</t>
  </si>
  <si>
    <t>Bird Island, South Georgia</t>
  </si>
  <si>
    <t>Sexual dimorphism and sexual segregation in foraging strategies of northern giant petrels, Macronectes halli, during incubation.</t>
  </si>
  <si>
    <t xml:space="preserve">González-Solís et al. </t>
  </si>
  <si>
    <t>10.1034/j.1600-0706.2000.900220.x</t>
  </si>
  <si>
    <t>Diet, Abundance</t>
  </si>
  <si>
    <t>Pinnipeds, Cetaceans</t>
  </si>
  <si>
    <t>California sea lion, Common dolphin, Fin whale, Bryde’s whale</t>
  </si>
  <si>
    <t>Zalophus californianus, Delphinus delphis, Balaenoptera physalus, Balaenoptera edeni</t>
  </si>
  <si>
    <t xml:space="preserve">Dissected scat samples reveal widespread marine resource use by coyotes diet in Baja California, including pinniped and cetacean consumption. Coastal coyotes exhibited greater dietary breadth, scat mass, and abundance than inland coyotes, resulting from marine food use (not only marine mammal consumption, but utilization of a diverse suite of marine foods). </t>
  </si>
  <si>
    <t xml:space="preserve">Diet analysis via mechanical sorting of scat. </t>
  </si>
  <si>
    <t>Mexico</t>
  </si>
  <si>
    <t>Baja California</t>
  </si>
  <si>
    <t>Rose and Polis (1998)</t>
  </si>
  <si>
    <t>Brown bear, Wolf</t>
  </si>
  <si>
    <t>Ursus arctos, Canis lupus</t>
  </si>
  <si>
    <t xml:space="preserve">Remote cameras documented brown bears and wolves scavenging a Humpback whale carcass in Alaska, sometimes simultanously. Changes in the amount of brown bear sign at the stranding locale suggest the stranded carcass led to changes in brown bear space use, and lack of interspecific agression between bears and wolves suggest possible changes to species interactions. </t>
  </si>
  <si>
    <t>United States of America</t>
  </si>
  <si>
    <t>Glacier Bay, Alaska</t>
  </si>
  <si>
    <t>Lewis and Lafferty (2014)</t>
  </si>
  <si>
    <t>10.2192/URSUS-D-14-00004.1</t>
  </si>
  <si>
    <t>Diet, Abundance, Community- and Ecosystem-level</t>
  </si>
  <si>
    <t>Fissipeds (and Cetaceans, Pinnipeds)</t>
  </si>
  <si>
    <t>Sea otter (and gray whale, Stellar sea lion, orca whale, harbor seal, harbor porpoise, sperm whale)</t>
  </si>
  <si>
    <t>Enhydra lutris (and Eschrichtius robustus, Eumetopias jubatus, Orcinus orca, Phoca vitulina, Phocoena phocoena, Physeter macrocephalus)</t>
  </si>
  <si>
    <t xml:space="preserve">Various techniques including fecal DNA metabarcoding, stable isotope analysis, telemetry, fecal genotyping, and remote cameras were utilized to show a dietary shift from ungulates to sea otters by Pleasant Island wolves. Sea otter subsidies enabled extreme wolf abundance and enabled a decoupling of wolf-ungulate predator-prey dynamics, such that wolves persisted despite ungulate population collapse. </t>
  </si>
  <si>
    <t>Fecal DNA metabarcoding, stable isotope analysis, telemetry, fecal DNA genotyping</t>
  </si>
  <si>
    <t>Pleasant Island, Alaska</t>
  </si>
  <si>
    <t xml:space="preserve">There were fourteen confirmed cases of lions consuming (whether scavenging or predation unknown) Cape fur seals from May-December 1982 in Skeleton Coast Park, Namibia. </t>
  </si>
  <si>
    <t>Skeleton Coast Park</t>
  </si>
  <si>
    <t>Bridgeford, P.A.</t>
  </si>
  <si>
    <t xml:space="preserve">Faunal remains in dens and scat analysis revealed that Cape fur seals were the primary dietary item of Brown hyenas on the Namibian coast. </t>
  </si>
  <si>
    <t>Luderitz</t>
  </si>
  <si>
    <t>Kuhn et al</t>
  </si>
  <si>
    <t>10.1080/00359190809519219</t>
  </si>
  <si>
    <t>Diet, Maybe: Behavior, Abundance</t>
  </si>
  <si>
    <t xml:space="preserve">Cape fur seal are consumed by Brown hyenas on the Namibian coast, but the effects of this marine subsidy on space use and clan size remains unclear. </t>
  </si>
  <si>
    <r>
      <rPr>
        <sz val="12"/>
        <color theme="1"/>
        <rFont val="Calibri"/>
        <family val="2"/>
      </rPr>
      <t xml:space="preserve">Space and resource use by brown hyenas </t>
    </r>
    <r>
      <rPr>
        <i/>
        <sz val="12"/>
        <color theme="1"/>
        <rFont val="Calibri"/>
        <family val="2"/>
      </rPr>
      <t>Hyaena brunnea</t>
    </r>
    <r>
      <rPr>
        <sz val="12"/>
        <color theme="1"/>
        <rFont val="Calibri"/>
        <family val="2"/>
      </rPr>
      <t xml:space="preserve"> in the Namib Desert</t>
    </r>
  </si>
  <si>
    <t>Skinner et al</t>
  </si>
  <si>
    <t>10.1111/j.1469-7998.1995.tb02751.x</t>
  </si>
  <si>
    <t>Cape fur seal, "Dolphin," "Whale"</t>
  </si>
  <si>
    <t>Arctocephalus pusillus, Cetacea</t>
  </si>
  <si>
    <t xml:space="preserve">Cape fur seal bones are the predominate component of bone accumulations at two den sites of Brown hyenas on the Namibian coast, suggesting that marine mammals are an important dietary component of coastal hyenas. </t>
  </si>
  <si>
    <t>Bone collecting by brown hyaenas Hyaena brunnea in the central Namib Desert, Namibia</t>
  </si>
  <si>
    <t>Skinner and van Aarde</t>
  </si>
  <si>
    <t>10.1016/0305-4403(91)90051-P</t>
  </si>
  <si>
    <t>Brown hyaena, Black-backed jackal</t>
  </si>
  <si>
    <t>Parahyaena brunnea, Canis mesomelas</t>
  </si>
  <si>
    <t>Fecal analysis reveals high rates of Cape fur seal consumption by Brown hyenas and Black-backed jackals.</t>
  </si>
  <si>
    <t>Van Reenen Bay</t>
  </si>
  <si>
    <t>Content of Hyaena brunnea and Canis mesomelas scats from southern coastal Namibia</t>
  </si>
  <si>
    <t>Stuart CT and Shaughnessy, PR</t>
  </si>
  <si>
    <t>https://www.stuartonnature.com/resources/Scientific_papers/20_Jan_2016/Content%20H%20brunnea%20C%20meso%20scats%20southern%20coastal%20Namibia%201984.pdf</t>
  </si>
  <si>
    <t xml:space="preserve">Black-backed jackals scavenge Cape fur seal carcasses and placenta and kill seal pups. 35.7% of seal pups born were killed or scavenged by jackals. </t>
  </si>
  <si>
    <t>Fecal analysis reveals high rates of Cape fur seal consumption by Black-backed jackals in Skeleton Coast, Namibia.</t>
  </si>
  <si>
    <t>Prey use by black-backed jackals along a desert coast</t>
  </si>
  <si>
    <t>Nel et al</t>
  </si>
  <si>
    <t>https://journals.co.za/doi/pdf/10.10520/EJC117036</t>
  </si>
  <si>
    <t>Fecal analysis reveals high rates of Cape fur seal consumption by Black-backed jackals in Cape Cross, Namibia.</t>
  </si>
  <si>
    <t>Hiscocks, K and Perrin, MR</t>
  </si>
  <si>
    <t>https://journals.co.za/doi/pdf/10.10520/AJA03794369_3499</t>
  </si>
  <si>
    <t>Arctocephalus pusillus, Delphinidae, Mysticeti</t>
  </si>
  <si>
    <t xml:space="preserve">Prey remains at coastal Black-backed jackal middens reveal that Cape fur seals are a common prey item and that other marine mammals are consumed occassionally. </t>
  </si>
  <si>
    <t>Prey of coastal blackbacked jackal Canis mesomelas (Mammalia: Canidae) in the Skeleton Coast Park, Namibia</t>
  </si>
  <si>
    <t>https://doi.org/10.1111/j.1469-7998.1987.tb03679.x</t>
  </si>
  <si>
    <t>Gray wolf</t>
  </si>
  <si>
    <t xml:space="preserve">Harbor seal was identified from prey remains in one wolf scat on the British Columbia central coast. </t>
  </si>
  <si>
    <t>Predators in natural fragments: foraging ecology of wolves in British Columbia's central and north coast archipelago</t>
  </si>
  <si>
    <t>Darimont et al</t>
  </si>
  <si>
    <t>10.1111/j.1365-2699.2004.01141.x</t>
  </si>
  <si>
    <t xml:space="preserve">Harbor seal was identified from prey remains in the scat of one wolf on the Southeast Alaska coast. </t>
  </si>
  <si>
    <t>Alaska</t>
  </si>
  <si>
    <t>Lafferty et al</t>
  </si>
  <si>
    <t>10.14430/arctic4382</t>
  </si>
  <si>
    <t xml:space="preserve">Harbor seal accounted for 30% percentage of occurrence in wolf diets across a 8 year sampling period. </t>
  </si>
  <si>
    <t xml:space="preserve">The introduction, increase, and demise of wolves on Coronation Island, Alaska. ska. In: Carbyn, L.N., Fritts, S.H., and Seip, D.R., eds. Ecology and conservation of wolves in a changing world. </t>
  </si>
  <si>
    <t>Klein, D.R. (1995)</t>
  </si>
  <si>
    <t>https://www.uap.ualberta.ca/book-images/Open%20Access/9781772121742_WEB.pdf</t>
  </si>
  <si>
    <t xml:space="preserve">Harbor seal occurred more frequently in the faeces of juvenile wolves than adult wolves, suggesting that adults may selectively provision young with certain prey items (for example, to provide higher fat content, reduce parasitic burden, or purely due to logistical challenges of moving prey). </t>
  </si>
  <si>
    <t>Early Ontogenetic Diet in Gray Wolves, Canis lupus, of Coastal British Columbia</t>
  </si>
  <si>
    <t>Bryan et al (2006)</t>
  </si>
  <si>
    <t>10.22621/cfn.v120i1.247</t>
  </si>
  <si>
    <t>Kelp Gull, Dolphin Gull</t>
  </si>
  <si>
    <t>Larus dominicanus, Leucophaeus scoresbii</t>
  </si>
  <si>
    <t xml:space="preserve">Kelp gulls and dolphin gulls engage in coprophagy of South American fur seal pups, leading to wounds in the perineal area of fur seal pups. </t>
  </si>
  <si>
    <t>Chile</t>
  </si>
  <si>
    <t>Guafo Island</t>
  </si>
  <si>
    <t xml:space="preserve">Kelp gulls prey on the eyes of juvenile Cape fur seals, typically leading to the death and continued consumption of the seal pup. </t>
  </si>
  <si>
    <t>Pelican Point</t>
  </si>
  <si>
    <t xml:space="preserve">Western gulls consume California sea lion placentae and peck at pups, potentially leading to wounds and pup mortality. </t>
  </si>
  <si>
    <t>Marine Mammals as Food, Marine Mammal Vectored</t>
  </si>
  <si>
    <t>Carcass Scavenging, Consuming Excreta, Predation</t>
  </si>
  <si>
    <t>Black Vulture, Turkey Vulture, Kelp Gull, Domestic Dog</t>
  </si>
  <si>
    <t>Coragyps atratus, Cathartes aura, Larus dominicanus, Canis lupus familiaris</t>
  </si>
  <si>
    <t xml:space="preserve">Sea lion carrion, placentae, and feces was consumed by black vultures, turkey vultures, and kelp gulls. Domestic dogs prey upon live sea lion pups. </t>
  </si>
  <si>
    <t>Punta Loberia</t>
  </si>
  <si>
    <t>Scavenging and predation by black vultures Coragyps atratus at a South American sea lion breeding colony</t>
  </si>
  <si>
    <t>Pavés et al (2008)</t>
  </si>
  <si>
    <t>Pippipeds, Cetaceans, Sirenians</t>
  </si>
  <si>
    <t>Dugong, Humpback Whale, Melon-headed Whale</t>
  </si>
  <si>
    <t>Dugong dugon, Megaptera novaeangliae, Peponocephala electra</t>
  </si>
  <si>
    <t xml:space="preserve">Dugong, humpback whale, and melon-headed whale carcasses were consumed by dingos. Camera trap data and energetic modeling suggests that marine mammal carrion can influence terrestrial carnivore diet, behavior, and abundance, which may produce cascading indirect effects for terrestrial ecosystems. </t>
  </si>
  <si>
    <t>Camera trapping carrion</t>
  </si>
  <si>
    <t xml:space="preserve">Snowball Papers To Read: </t>
  </si>
  <si>
    <t>Rogers MC, Peacock E, Simac K, O’Dell MB, Welker JM (2015) Diet of female polar bears in the southern Beaufort Sea of Alaska: evidence for an emerging alternative foraging strategy in response to environmental change. Polar Biol 38:1035–1047. doi:10.1007/s00300-015-1665-4</t>
  </si>
  <si>
    <t>Gleason J, Rode K (2009) Polar bear distribution and habitat association reflect long-term changes in fall sea ice conditions in the Alaskan Beaufort Sea. Arctic 62:405–417</t>
  </si>
  <si>
    <t>Miller S, Wilder J, Wilson RR (2015) Polar bear-grizzly bear interactions during the autumn open-water period in Alaska. J Mamm 96:1317–1325. doi:10.1093/jmammal/gyv140</t>
  </si>
  <si>
    <t>Schliebe S, Rode K, Gleason J, Wilder J, Proffitt K, Evans T, Miller S (2008) Effects of sea ice extent and food availability on spatial and temporal distribution of polar bears during the fall openwater period in the southern Beaufort Sea. Polar Biol 31:999–1010</t>
  </si>
  <si>
    <t>Andriashek D, Kiliaan HPL, Taylor M (1985) Observations on foxes, Alopex lagopus and Vulpes vulpes, and wolves, Canis lupus, on the off-shore sea ice of northern Labrador. Can Field-Nat 99:86–89</t>
  </si>
  <si>
    <t>Fay FH, Stephenson RO (1989) Annual, seasonal, and habitatrelated feeding habits of the arctic fox (Alopex lagopus) on St. Lawrence Island, Bering Sea. Can J Zool 67:1986–1994</t>
  </si>
  <si>
    <t>Anthony RM, Barten NL, Seiser P (2000) Foods of arctic foxes (Alopex lagopus) during winter and spring in western Alaska. J Mammal 81:820–828</t>
  </si>
  <si>
    <t>Stirling, I. &amp; McEwan, E.H. (1975) The caloric value of whole ringed seals (Phoca hispida) in relation to polar bear (Ursus maritimus) ecology and hunting behavior. Canadian Journal of Zoology, 53, 1021 – 1027.</t>
  </si>
  <si>
    <t>Smith, T.G. (1976) Predation of ringed seal pups (Phoca hispida) by the arctic fox (Alopex lagopus). Canadian Journal of Zoology, 54, 1610–1616.</t>
  </si>
  <si>
    <t>Smith, T.G. (1987) The ringed seal, Phoca hispida, of the Canadian western arctic. Canadian Bulletin of Fisheries and Aquatic Sciences, 216, 1–81.</t>
  </si>
  <si>
    <t>Stirling, I., Archibald, W.R. &amp; DeMaster, D. (1977) Distribution and abundance of seals in the eastern Beaufort Sea. Journal of Fisheries Research Board of Canada, 34, 976988.</t>
  </si>
  <si>
    <t>Hiruki, L.M. &amp; Stirling, I. (1989) Population dynamics of the arctic fox, Alopex lagopus, on Banks Island, Northwest Territories. Canadian Field-Naturalist, 103, 380–387.</t>
  </si>
  <si>
    <t>Frenot, Y., J.C. Gloaguen, L. Masse ́, and M. Lebouvier. 2001. Human activities, ecosystem disturbance and plant invasions in subantarctic Crozet, Kerguelen and Amsterdam Islands. Biological Conservation 101: 33–50.</t>
  </si>
  <si>
    <t>Call, K.A., and T.R. Loughlin. 2005. An ecological classification of Alaskan Steller sea lion (Eumetopias jubatus) rookeries: A tool for conservation/management. Fisheries Oceanography 14: 212–222.</t>
  </si>
  <si>
    <t>Killengreen et al The importance of marine vs. human-induced subsidies in the maintenance of an expanding mesocarnivore in the arctic tundra</t>
  </si>
  <si>
    <t>Tarroux, A., J. Bˆ ety, G. Gauthier, and D. Berteaux. 2012. The marine side of a terrestrial carnivore: intra-population variation in use of allochthonous resources by Arctic foxes. PLoS ONE 7:e42427.</t>
  </si>
  <si>
    <t>Home range and movements of black-backed jackals at Cape Cross Seal Reserve, Namibia</t>
  </si>
  <si>
    <t>Reynolds III, J. E. &amp; Rommel, S. A. 1999. Biology of marine mammals. Washington, DC: Smithsonian Institution Press.</t>
  </si>
  <si>
    <t>Hoese, J. D. 1971. Dolphin feeding out of water in a salt marsh. Journal of Mammalogy 52, 222–223.</t>
  </si>
  <si>
    <t>Smith, T. G. 1976. Predation of ringed seal pups (Phoca hispida) by the arctic fox (Alopex lagopus). Canadian Journal of Zoology 54, 1610–1616.</t>
  </si>
  <si>
    <t>Hersteinsson, P. &amp; Macdonald, D. W. 1996. Diet of arctic foxes (Alopex lagopus) in Iceland. Journal of Zoology 240, 457–474.</t>
  </si>
  <si>
    <t>Frafjord, K. 1993. Food habits of Arctic foxes (Alopex lagopus) on the western coast of Svalbard. Arctic 46, 49–54.</t>
  </si>
  <si>
    <t>Anthony, R. M., Barten, N. L. &amp; Seiser, P. E. 2000. Foods of Arctic foxes (Alopex lagopus) during winter and spring in western Alaska. Journal of Mammalogy 81, 820–828.</t>
  </si>
  <si>
    <t>Nel, J. A. J., Loutit, R. &amp; Bothma, J. D. 1997. Prey use by black-backed jackals along a desert coast. South African Journal of Wildlife Research 27, 100–104.</t>
  </si>
  <si>
    <t>Hammill, M. O. &amp; Smith, T. G. 1991. The role of predation in the ecology of the ringed seal in Barrow Strait, Northwest Territories, Canada. Marine Mammal Science 7, 123–135</t>
  </si>
  <si>
    <t>Smith, T. G. 1980. Polar bear predation of ringed and bearded seals in the land-fast sea ice habitat. Canadian Journal of Zoology 58, 2201–2209</t>
  </si>
  <si>
    <t>Kleivane, L., Severinsen, T. &amp; Skaare, J. U. 2000. Biological transport and mammal to mammal transfer of organochlorines in Arctic fauna. Marine Environmental Research 49, 343–357.</t>
  </si>
  <si>
    <t>Ferguson, S. H., Taylor, M. K., Born, E. W. &amp; Messier, F. 1998. Fractals, sea-ice landscape and spatial patterns of polar bears. Journal of Biogeography 25, 1081–1092</t>
  </si>
  <si>
    <t>Peterson, C. H. 2001. The “Exxon Valdez” oil spill in Alaska: acute, indirect and chronic effects on the ecosystem. Advances in Marine Biology 39, 1–103</t>
  </si>
  <si>
    <t>Stirling, I. 1974. Midsummer observations on the behaviour of wild polar bears (Ursus maritimus). Canadian Journal of Zoology 52, 1191–1198</t>
  </si>
  <si>
    <t>Smith, T. G. 1985. Polar bears, Ursus maritimus, as predators of belugas, Delphinapterus leucas. Canadian Field-Naturalist 99, 71–75.</t>
  </si>
  <si>
    <t>Smith, T. G. &amp; Sjare, B. 1990. Predation of belugas and narwhals by polar bears in nearshore areas of the Canadian high Arctic. Arctic 43, 99–102.</t>
  </si>
  <si>
    <t>Furgal, C. M., Innes, S. &amp; Kovacs, K. M. 1996. Characteristics of ringed seal, Phoca hispida, subnivean structures and breeding habitat and their effects on predation. Canadian Journal of Zoology 74, 858 – 874.</t>
  </si>
  <si>
    <t>Pielou, E. C. 1994. A naturalist’s guide to the Arctic. Chicago: University of Chicago Press.</t>
  </si>
  <si>
    <t>Ovsyanikov, N. G., Bove, L. L. &amp; Kochnev, A. A. 1994. The factors causing mass death of walruses on coastal rookeries. Zoologichesky Zhurnal 73, 80–87.</t>
  </si>
  <si>
    <t>Darling, F. F. 1939. A naturalist on Rona: essays of a biologist in isolation. Oxford: Clarendon Press.</t>
  </si>
  <si>
    <t>Angus, S. 2001. The Outer Hebrides: moor and machair. Cambridge: White Horse Press,.</t>
  </si>
  <si>
    <t>Bonner, W. N. 1989. The natural history of seals. London: Christopher Helm.</t>
  </si>
  <si>
    <t>Strange, I. J. 1992. A field guide to the wildlife of the Falkland Islands and South Georgia. London: Harper Collins.</t>
  </si>
  <si>
    <t>Fedak, M. A., Arnbom, T. A., McConnell, B. J., Chambers, C., Boyd, I. L., Harwood, J. &amp; McCann, T. S. 1994. Expenditure, investment, and acquisition of energy in southern elephant seals. In Elephant seals: population ecology, behavior, and physiology, B. J. Le Boeuf &amp; R. M. Laws (eds). Berkeley: University of California Press, 354–373.</t>
  </si>
  <si>
    <t>Davies, J. L. 1949. Observations on the grey seal (Halichoerus grypus) at Ramsey Island, Pembrokeshire. Proceedings of the Zoological Society of London 119, 673–692.</t>
  </si>
  <si>
    <t>González-Solís, J., Croxall, J. P. &amp; Wood, A. G. 2000a. Foraging partitioning between giant petrels Macronectes spp. and its relationship with breeding population changes at Bird Island, South Georgia. Marine Ecology Progress Series 204, 279–288</t>
  </si>
  <si>
    <t>Johnstone, G. W. 1979. Agonistic behaviour of the giant-petrels Macronectes giganteus and M. halli feeding at seal carcasses. – Emu 79: 129–132.</t>
  </si>
  <si>
    <t>Hunter, S. 1983. The food and feeding of the giant petrels Macronectes halli and M. giganteus at South Georgia. – J. Zool. 200: 521–538.</t>
  </si>
  <si>
    <t>Hunter S, Brooke ML (1992) The diet of giant petrels Macronectes spp. at Marion Island, Southern Indian Ocean. Colon Waterbirds 15:56–65</t>
  </si>
  <si>
    <t>Mercury and lead exposure in avian scavengers from the Pacific Northwest suggest risks to California condors: Implications for reintroduction and recovery*</t>
  </si>
  <si>
    <t>Thomas PO. 1988 Kelp gulls, Larus dominicanus,are parasites on flesh of the right whale, Eubalaena australis. Ethology 79, 89–103. (doi:10.1111/j. 1439-0310.1988.tb00703.x)</t>
  </si>
  <si>
    <t>Seguel M, Paves H, Paredes E, Schlatter R. 2013 Causes of mortality in South American fur seal pups (Arctophoca australis gracilis) at Guafo Island, southern Chile (2004–2008). Mar. Mammal Sci. 29,36–47.(doi:10.1111/j.1748-7692.2011. 00534.x) 10.</t>
  </si>
  <si>
    <t>Marón CF, Beltramino L, Martino MD, Chirife A, Seger J. 2015 Increased wounding of Southern right whale (Eubalaena australis)calvesbykelpgulls (Larus dominicanus) at Península Valdés, Argentina. PLoS ONE 10,1–20.(doi:10.1371/journal. pone.0139291) 12.</t>
  </si>
  <si>
    <t>McAloose D et al. 2016 Post-mortem findings in Southern right whales Eubalaena australis at Peninsula Valdes. Dis. Aquat. Organ. 119,17–36. (doi:10.3354/dao02986)</t>
  </si>
  <si>
    <t>Zapalski MK. 2011 Is absence of proof a proof of absence? Comments on commensalism. Palaeogeogr. Palaeoclimatol. Palaeoecol. 302, 484–488. (doi:10.1016/j.palaeo.2011.01.013)</t>
  </si>
  <si>
    <t>Martin RA. 2004. Natural mortality of puffadder shysharks due to Cape fur seals and black-backed kelp gulls at Seal Island, South Africa. Journal of Fish Biology 64: 711–716.</t>
  </si>
  <si>
    <t>Rowntree VJ, McGuinness P, Marshall K, Payne R, Sironi M, Seger J. 1998. Increased harassment of right whales (Eubalaena australis) by kelp gulls (Larus dominicanus) at Península Valdés, Argentina. Marine Mammal Science 14: 99–115.</t>
  </si>
  <si>
    <t>Sironi M, Rowntree VJ, Snowdon CT, Valenzuela L, Maron C. 2009. Kelp gulls (Larus dominicanus) feeding on southern right whales (Eubalaena australis) at Peninsula Valdés, Argentina: updated estimates and conservation implications. International Whaling Commission document SC/61/BRG19.</t>
  </si>
  <si>
    <t>UCSC LIBRARY</t>
  </si>
  <si>
    <t>Bonner, W.N. 1985. Impacts of fur seals on the terrestrial environment at South Georgia. In Antarctic nutrient cycles and food webs, ed. W.R. Siegfried, P.R. Condy, and R.M. Laws, 641–646. Heidelberg: Springer.</t>
  </si>
  <si>
    <t>REQUESTED FROM ILL</t>
  </si>
  <si>
    <t>Smith, R.I.L. 1997. Impact of an increasing fur seal population on Antarctic plant communities: Resilience and recovery. In Antarctic communities: Species, structure and survival, ed. B. Battaglia, J. Valencia, and D.W.H. Walton, 432–436. Cambridge: Cambridge University Press.</t>
  </si>
  <si>
    <t>CANNOT ACCESS</t>
  </si>
  <si>
    <t>Smith RIL (2003) The enigma of Colobanthus quitensis and Deschampsia antarctica in Antarctica. In: Huiskes AHL et al. (eds) Antarctic biology in a global context. Backhuys Publishers, Leiden, pp. 234–239</t>
  </si>
  <si>
    <t>SMITH, R.I.L. 2007. Half a continent in a square kilometre: the exceptional lichen diversity of a small Antarctic island. Bibliotheca Lichenologica, 95, 387–403.</t>
  </si>
  <si>
    <t>LEWIS SMITH, R.I. 1997. Oases as centres of high plant diversity and dispersal. In LYONS, W.B., HOWARD-WILLIAMS,C.&amp;HAWES, I., eds. Ecosystem processes in Antarctic ice-free landscapes. Rotterdam: A.A. Balkema, 119–128.</t>
  </si>
  <si>
    <t>These substantial accumulations of weathered whalebone along the strandline (Fig. 3) now form specialist microhabitats for a cryptofauna of mites on South Georgia (Pugh &amp; MacAlister 1994)</t>
  </si>
  <si>
    <t>Pugh, P. J. A. &amp; MacAlister, H. E. 1994. Acari of the supralittoral zone on sub-Antarctic South Georgia. Pedobiologia 38, 552–565.</t>
  </si>
  <si>
    <t>Paper Title</t>
  </si>
  <si>
    <t>Author</t>
  </si>
  <si>
    <t>Year</t>
  </si>
  <si>
    <t>Empirical Data?</t>
  </si>
  <si>
    <t>Resource Subsidy Type</t>
  </si>
  <si>
    <t>Vector (taxon or phenomenon) Group</t>
  </si>
  <si>
    <t>Specific Vector</t>
  </si>
  <si>
    <t>Biotic or Abiotic?</t>
  </si>
  <si>
    <t>Recipient taxon or habitat</t>
  </si>
  <si>
    <t>Subgroups Yes/No</t>
  </si>
  <si>
    <t>Ecotone/Ecosystem Boundary</t>
  </si>
  <si>
    <t>Climate Zone</t>
  </si>
  <si>
    <t>Mediterannean Yes/No</t>
  </si>
  <si>
    <t>Continent</t>
  </si>
  <si>
    <t>Lat/Lon</t>
  </si>
  <si>
    <t>Experimental Component Yes/NO</t>
  </si>
  <si>
    <t>Start Year</t>
  </si>
  <si>
    <t>End Year</t>
  </si>
  <si>
    <t>Your Initials</t>
  </si>
  <si>
    <t>other</t>
  </si>
  <si>
    <t>Unpubl data. Seabird spatial subsidies: Urban foraging and
nutrient deposition on coastal islands</t>
  </si>
  <si>
    <t>Guerra AS, Bui A, Klope M, Orr D, Shaffer S, Young H</t>
  </si>
  <si>
    <t>Y</t>
  </si>
  <si>
    <t>guano</t>
  </si>
  <si>
    <t>Aves</t>
  </si>
  <si>
    <t>Western Gull (Larus occidentalis)</t>
  </si>
  <si>
    <t>Biotic</t>
  </si>
  <si>
    <t>Anacapa Island</t>
  </si>
  <si>
    <t>No</t>
  </si>
  <si>
    <t>Marine - Terrestrial</t>
  </si>
  <si>
    <t>Mediterranean Islands</t>
  </si>
  <si>
    <t>34.0044656,-119.4083151</t>
  </si>
  <si>
    <t>N</t>
  </si>
  <si>
    <t>AG</t>
  </si>
  <si>
    <t>Santa Barbara Island</t>
  </si>
  <si>
    <t>Arid Islands</t>
  </si>
  <si>
    <t>33.4765735,-119.0397887</t>
  </si>
  <si>
    <t>Fueling of a marine-terrestrial ecosystem by a major seabird colony</t>
  </si>
  <si>
    <t>Hentati-Sundberg et al</t>
  </si>
  <si>
    <t>seabirds</t>
  </si>
  <si>
    <t>Chironomid larvae</t>
  </si>
  <si>
    <t>Baltic Island</t>
  </si>
  <si>
    <t>Sweden</t>
  </si>
  <si>
    <t>57.2855447,17.9555191</t>
  </si>
  <si>
    <t>Subalusky</t>
  </si>
  <si>
    <t>Are inland wolf-ungulate systems influenced by marine subsidies of Pacific salmon?</t>
  </si>
  <si>
    <t>Adams et al.</t>
  </si>
  <si>
    <t>Pacific salmon (N, C)</t>
  </si>
  <si>
    <t>Pacific salmon</t>
  </si>
  <si>
    <t xml:space="preserve">Biotic   </t>
  </si>
  <si>
    <t>Upland region wolves</t>
  </si>
  <si>
    <t>Aquatic - Terrestrial</t>
  </si>
  <si>
    <t>Subarctic</t>
  </si>
  <si>
    <t>United States</t>
  </si>
  <si>
    <t>63.1, -151.2</t>
  </si>
  <si>
    <t>FL</t>
  </si>
  <si>
    <t>Northwestern flats wolves</t>
  </si>
  <si>
    <t>63.1, -151.3</t>
  </si>
  <si>
    <t>Overfishing of Inland Waters</t>
  </si>
  <si>
    <t>Allan et al.</t>
  </si>
  <si>
    <t>Towards an integration of ecological stoichiometry and the metabolic theory of ecology to better understand nutrient cycling</t>
  </si>
  <si>
    <t>Allen and Gillooly</t>
  </si>
  <si>
    <t>Metabolic theory and taxonomic identity predict nutrient recycling in a diverse food web</t>
  </si>
  <si>
    <t>Allgeier et al.</t>
  </si>
  <si>
    <t>Yes*****</t>
  </si>
  <si>
    <t>N and P</t>
  </si>
  <si>
    <t>Fish and macroinvertebrates</t>
  </si>
  <si>
    <t>Hundreds of species</t>
  </si>
  <si>
    <t>Only nutrient recycling</t>
  </si>
  <si>
    <t>Tropical savanna</t>
  </si>
  <si>
    <t>The Bahamas</t>
  </si>
  <si>
    <t>26.4, -77.1</t>
  </si>
  <si>
    <t>The discovery of a natural whale fall in the Antarctic deep sea</t>
  </si>
  <si>
    <t>Amon et al.</t>
  </si>
  <si>
    <t>Whale carcass (lipids)</t>
  </si>
  <si>
    <t>Aquatic mammal</t>
  </si>
  <si>
    <t xml:space="preserve">Antarctic minke whale </t>
  </si>
  <si>
    <t>Deep-sea floor</t>
  </si>
  <si>
    <t>Marine - Marine</t>
  </si>
  <si>
    <t>Deep sea</t>
  </si>
  <si>
    <t>Atlantic Ocean</t>
  </si>
  <si>
    <t>East Scotia Sea</t>
  </si>
  <si>
    <t>-59.7, -28.4</t>
  </si>
  <si>
    <t>&lt;2013</t>
  </si>
  <si>
    <t>Nutrient fluxes from water to land: seabirds affect plant nutrient status on Gulf of California islands</t>
  </si>
  <si>
    <t>Anderson and Polis</t>
  </si>
  <si>
    <t>Seabird guano (N and P)</t>
  </si>
  <si>
    <t>Several species of seabird</t>
  </si>
  <si>
    <t>Atriplex and Opuntia</t>
  </si>
  <si>
    <t>Desert</t>
  </si>
  <si>
    <t>28.92, -113.5</t>
  </si>
  <si>
    <t>&lt;1998</t>
  </si>
  <si>
    <t>Soil</t>
  </si>
  <si>
    <t>28.92, -113.6</t>
  </si>
  <si>
    <t>&lt;1999</t>
  </si>
  <si>
    <t>Resources from Another Place and Time: Responses to Pulses in a Spatially Subsidized System</t>
  </si>
  <si>
    <t>Anderson et al.</t>
  </si>
  <si>
    <t>Plants</t>
  </si>
  <si>
    <t>Gulf of California</t>
  </si>
  <si>
    <t>26.7, -110.7</t>
  </si>
  <si>
    <t>26.7, -110.8</t>
  </si>
  <si>
    <t>Herbivores</t>
  </si>
  <si>
    <t>26.7, -110.9</t>
  </si>
  <si>
    <t>Rodents</t>
  </si>
  <si>
    <t>26.7, -110.10</t>
  </si>
  <si>
    <t>Orb-web spiders</t>
  </si>
  <si>
    <t>26.7, -110.11</t>
  </si>
  <si>
    <t>Lizards</t>
  </si>
  <si>
    <t>26.7, -110.12</t>
  </si>
  <si>
    <t>Consumer-driven nutrient dynamics in freshwater ecosystems: from individuals to ecosystems</t>
  </si>
  <si>
    <t>Atkinson et al.</t>
  </si>
  <si>
    <t>Assessing the Causes of Late Pleistocene Extinctions on the Continents</t>
  </si>
  <si>
    <t>Barnosky et al.</t>
  </si>
  <si>
    <t>Migratory Animals Couple Biodiversity and Ecosystem Functioning Worldwide</t>
  </si>
  <si>
    <t>Bauer and Hoye</t>
  </si>
  <si>
    <t>Fish Invasion Restructures Stream and Forest Food Webs by Interrupting Reciprocal Prey Subsidies</t>
  </si>
  <si>
    <t>Baxter et al.</t>
  </si>
  <si>
    <t xml:space="preserve">Emerging aquatic insect prey </t>
  </si>
  <si>
    <t>Insect</t>
  </si>
  <si>
    <t>Aquatic insects</t>
  </si>
  <si>
    <t>Riparian forest spiders</t>
  </si>
  <si>
    <t>Freshwater - Terrestrial</t>
  </si>
  <si>
    <t xml:space="preserve">Humid continental </t>
  </si>
  <si>
    <t>Japan</t>
  </si>
  <si>
    <t>42.7, 141.6</t>
  </si>
  <si>
    <t>Terrestrial prey</t>
  </si>
  <si>
    <t>Terrestrial invertebrates</t>
  </si>
  <si>
    <t>Terrestrial - Freshwater</t>
  </si>
  <si>
    <t>42.7, 141.7</t>
  </si>
  <si>
    <t>Tangled webs: reciprocal flows of invertebrate prey link streams and riparian zones</t>
  </si>
  <si>
    <t>Carrion cycling in food webs: comparisons among terrestrial and marine ecosystems</t>
  </si>
  <si>
    <t>Beasley et al.</t>
  </si>
  <si>
    <t>The response of stream periphyton to Pacific salmon: using a model to understand the role of environmental context</t>
  </si>
  <si>
    <t>Bellmore et al.</t>
  </si>
  <si>
    <t>Social Behavior and Ecosystem Processes: River Otter Latrines and Nutrient Dynamics of Terrestrial Vegetation</t>
  </si>
  <si>
    <t>Ben-David et al.</t>
  </si>
  <si>
    <t>Otter scent marking (N)</t>
  </si>
  <si>
    <t>Mammal</t>
  </si>
  <si>
    <t>River otters' scent marks</t>
  </si>
  <si>
    <t>Riparian plants</t>
  </si>
  <si>
    <t>60.5, -147.7</t>
  </si>
  <si>
    <t>Species replacement by a nonnative salmonid alters ecosystem function by reducing prey subsidies that support riparian spiders</t>
  </si>
  <si>
    <t>Benjamin et al.</t>
  </si>
  <si>
    <t>Emerging aquatic insect prey</t>
  </si>
  <si>
    <t xml:space="preserve">Aquatic insects </t>
  </si>
  <si>
    <t xml:space="preserve">Riparian spiders </t>
  </si>
  <si>
    <t xml:space="preserve">Temperate semiarid steppe, subalpine </t>
  </si>
  <si>
    <t>44.3, -109.8</t>
  </si>
  <si>
    <t>Faunal community structure of a chemoautotrophic assemblage on whale bones in the deep northeast Pacific Ocean</t>
  </si>
  <si>
    <t>Bennett et al.</t>
  </si>
  <si>
    <t>Whale carcass</t>
  </si>
  <si>
    <t>Blue whale or fin whale</t>
  </si>
  <si>
    <t xml:space="preserve">33.2, -118.5 </t>
  </si>
  <si>
    <t>The Last Mile: How to Sustain Long-Distance Migration in Mammals</t>
  </si>
  <si>
    <t>Berger</t>
  </si>
  <si>
    <t>Transfer of Nutrients from Spawning Salmon to Riparian Vegetation in Western Washington</t>
  </si>
  <si>
    <t>Bilby et al.</t>
  </si>
  <si>
    <t>Salmon eggs &amp; carcasses (N and P)</t>
  </si>
  <si>
    <t>Several salmon species</t>
  </si>
  <si>
    <t>Mediterranean</t>
  </si>
  <si>
    <t>43.0, -123.2 and 47.6, -121.9</t>
  </si>
  <si>
    <t>The need for integrative approaches to understand and conserve migratory ungulates</t>
  </si>
  <si>
    <t>Bolger et al.</t>
  </si>
  <si>
    <t>Seabird guano as a determinant of rocky intertidal community structure</t>
  </si>
  <si>
    <t>Bosman and Hockey</t>
  </si>
  <si>
    <t>Seabird guano (various N compounds)</t>
  </si>
  <si>
    <t>Intertidal algal communities</t>
  </si>
  <si>
    <t xml:space="preserve">-33.0, 18.2 </t>
  </si>
  <si>
    <t>Intertidal limpet communities</t>
  </si>
  <si>
    <t>-33.0, 18.3</t>
  </si>
  <si>
    <t>Sea Turtles as Biological Transporters of Nutrients and Energy from Marine to Terrestrial Ecosystems</t>
  </si>
  <si>
    <t>Bouchard and Bjorndal</t>
  </si>
  <si>
    <t>Sea turtle eggs (lipids,N, P, organic matter, energy)</t>
  </si>
  <si>
    <t>Loggerhead sea turtle eggs</t>
  </si>
  <si>
    <t>Beach ecosystem</t>
  </si>
  <si>
    <t>Humid subtropical</t>
  </si>
  <si>
    <t>28.0, -80.5</t>
  </si>
  <si>
    <t>Toward a Metabolic Theory of Ecology</t>
  </si>
  <si>
    <t>Brown et al.</t>
  </si>
  <si>
    <t>Worldwide mass strandings of beaked whales: retrospective review and causes</t>
  </si>
  <si>
    <t>Brownell et al.</t>
  </si>
  <si>
    <t>Wolves modulate soil nutrient heterogeneity and foliar nitrogen by configuring the distribution of ungulate carcasses</t>
  </si>
  <si>
    <t>Bump et al.</t>
  </si>
  <si>
    <t>Moose carcasses from wolves (N, P, K)</t>
  </si>
  <si>
    <t>Moose carcass (killed by wolf)</t>
  </si>
  <si>
    <t>Terrestrial - Terrestrial</t>
  </si>
  <si>
    <t>Boreal forest</t>
  </si>
  <si>
    <t>48.0, -88.9</t>
  </si>
  <si>
    <t>Moose carcasses from wolves (N, C)</t>
  </si>
  <si>
    <t>Aster plant</t>
  </si>
  <si>
    <t>48.0, -88.10</t>
  </si>
  <si>
    <t>Large herbivores and aquatic–terrestrial links in southern boreal forests</t>
  </si>
  <si>
    <t>Moose excretions (N)</t>
  </si>
  <si>
    <t xml:space="preserve">Moose excretion </t>
  </si>
  <si>
    <t>Terrestrial plants</t>
  </si>
  <si>
    <t>Effect of landscape boundaries on the flux of nutrients, detritus, and organisms. In Food Webs at the Landscape Level</t>
  </si>
  <si>
    <t>Polis et al.</t>
  </si>
  <si>
    <t>Skeletal Inventories from Wildebeest Drownings at Lakes Masek and Ndutu in the Serengeti Ecosystem of Tanzania</t>
  </si>
  <si>
    <t>Capaldo and Peters</t>
  </si>
  <si>
    <t xml:space="preserve">Drowned wildebeest carcasses </t>
  </si>
  <si>
    <t>Wildbeest carcass (drowned)</t>
  </si>
  <si>
    <t>Lakes and Rivers</t>
  </si>
  <si>
    <t>Subtropical</t>
  </si>
  <si>
    <t>Tanzania</t>
  </si>
  <si>
    <t xml:space="preserve">-3.03, 35.0 </t>
  </si>
  <si>
    <t>Observations of wildebeest, Connochaetes taurinus (Artiodactyla, Bovidae), crossing Lake Masek (Serengeti ecosystem, Tanzania), including one small drowning.</t>
  </si>
  <si>
    <t>Impacts of Species Addition and Species Loss on Ecosystem Function in Freshwater Systems</t>
  </si>
  <si>
    <t>Capps et al.</t>
  </si>
  <si>
    <t>Modelling nutrient transport and transformation by pool-breeding amphibians in forested landscapes using a 21-year dataset</t>
  </si>
  <si>
    <t>Pool-breeding amphibian eggs (N, C, P)</t>
  </si>
  <si>
    <t>Amphibian</t>
  </si>
  <si>
    <t>Wood frog eggs</t>
  </si>
  <si>
    <t>Aquatic habitats</t>
  </si>
  <si>
    <t>Deciduous forest</t>
  </si>
  <si>
    <t>42.7, -83.2</t>
  </si>
  <si>
    <t>N, C, P</t>
  </si>
  <si>
    <t>Wood frog juveniles</t>
  </si>
  <si>
    <t>Terrestrial habitats</t>
  </si>
  <si>
    <t>42.7, -83.3</t>
  </si>
  <si>
    <t>Invasive aquarium fish transform ecosystem nutrient dynamics</t>
  </si>
  <si>
    <t>Capps and Flecker</t>
  </si>
  <si>
    <t>Invasive Sailfin Catfish (N, C, P)</t>
  </si>
  <si>
    <t>Invasive sailfin catfish</t>
  </si>
  <si>
    <t>River</t>
  </si>
  <si>
    <t>Freshwater - Freshwater</t>
  </si>
  <si>
    <t>Tropical</t>
  </si>
  <si>
    <t>17.5, -92.0</t>
  </si>
  <si>
    <t>Invasive Fishes Generate Biogeochemical Hotspots in a Nutrient-Limited System</t>
  </si>
  <si>
    <t>17.5, -92.1</t>
  </si>
  <si>
    <t>Ecosystem Subsidies: Terrestrial Support of Aquatic Food Webs from 13c Addition to Contrasting Lakes</t>
  </si>
  <si>
    <t>Carpenter et al.</t>
  </si>
  <si>
    <t>Inorganic 13C</t>
  </si>
  <si>
    <t>Human-added 13C</t>
  </si>
  <si>
    <t>NaHCO3 (sodium bicarbonate)</t>
  </si>
  <si>
    <t>Abiotic</t>
  </si>
  <si>
    <t>Unproductive lake</t>
  </si>
  <si>
    <t>Boreal forest, wetlands</t>
  </si>
  <si>
    <t>46.2, -89.5</t>
  </si>
  <si>
    <t>Inorganic 13C, liquid fertilizer (stimulate primary prod.)</t>
  </si>
  <si>
    <t>Nutrient-enriched lake</t>
  </si>
  <si>
    <t>46.2, -89.6</t>
  </si>
  <si>
    <t>Dystrophic lake</t>
  </si>
  <si>
    <t>46.2, -89.7</t>
  </si>
  <si>
    <t>Accelerated modern human–induced species losses: Entering the sixth mass extinction</t>
  </si>
  <si>
    <t>Ceballos et al.</t>
  </si>
  <si>
    <t>Inter-annual variation in responses of water chemistry and epilithon to Pacific salmon spawners in an Alaskan stream</t>
  </si>
  <si>
    <t>Chaloner et al.</t>
  </si>
  <si>
    <t xml:space="preserve">Salmon derived nutrients </t>
  </si>
  <si>
    <t xml:space="preserve">Pacific salmon </t>
  </si>
  <si>
    <t>Stream water chemistry</t>
  </si>
  <si>
    <t>Marine - Freshwater</t>
  </si>
  <si>
    <t xml:space="preserve">Mid-latitude oceanic </t>
  </si>
  <si>
    <t>58.3, -134.6</t>
  </si>
  <si>
    <t xml:space="preserve">Stream epilithon </t>
  </si>
  <si>
    <t>58.3, -134.7</t>
  </si>
  <si>
    <t>Nutrient Subsidies from Iteroparous Fish Migrations Can Enhance Stream Productivity</t>
  </si>
  <si>
    <t>Childress et al.</t>
  </si>
  <si>
    <t>Suckers (Catostomidae) (N, P)</t>
  </si>
  <si>
    <t>Iteroparous fish</t>
  </si>
  <si>
    <t>Suckers (Catostomidae)</t>
  </si>
  <si>
    <t>Caddisflies insects</t>
  </si>
  <si>
    <t>Humid continental</t>
  </si>
  <si>
    <t>45.7, -86.9 and 45.8, -86.8</t>
  </si>
  <si>
    <t>Stream algae</t>
  </si>
  <si>
    <t>45.7, -86.9 and 45.8, -86.9</t>
  </si>
  <si>
    <t xml:space="preserve">Stream </t>
  </si>
  <si>
    <t>45.7, -86.9 and 45.8, -86.10</t>
  </si>
  <si>
    <t>Multiple nutrient subsidy pathways from a spawning migration of iteroparous fish</t>
  </si>
  <si>
    <t>Childress and McIntyre</t>
  </si>
  <si>
    <t>45.7, -86.9 and 45.8, -86.11</t>
  </si>
  <si>
    <t>The fate of nitrogen in gypsy moth frass deposited to an oak forest floor</t>
  </si>
  <si>
    <t>Christenson et al.</t>
  </si>
  <si>
    <t>Forest defoliation (N)</t>
  </si>
  <si>
    <t>Moss and Leaves</t>
  </si>
  <si>
    <t>Gypsy moss frass and Oak leaf litter</t>
  </si>
  <si>
    <t>Forest floor soil/plants</t>
  </si>
  <si>
    <t xml:space="preserve">Terrestrial - Terrestrial </t>
  </si>
  <si>
    <t>41.8, 73.7</t>
  </si>
  <si>
    <t>A seasonal feast: long-term analysis of feeding behaviour in the spotted hyaena (Crocuta crocuta)</t>
  </si>
  <si>
    <t>Cooper et al.</t>
  </si>
  <si>
    <t>Migratory wildebeest and zebra prey</t>
  </si>
  <si>
    <t>Wildebeest and zebra</t>
  </si>
  <si>
    <r>
      <rPr>
        <sz val="10"/>
        <color theme="1"/>
        <rFont val="Arial"/>
        <family val="2"/>
      </rPr>
      <t>Hyena (</t>
    </r>
    <r>
      <rPr>
        <i/>
        <sz val="10"/>
        <color theme="1"/>
        <rFont val="Arial"/>
        <family val="2"/>
      </rPr>
      <t>Crocuta crocuta</t>
    </r>
    <r>
      <rPr>
        <sz val="10"/>
        <color theme="1"/>
        <rFont val="Arial"/>
        <family val="2"/>
      </rPr>
      <t>)</t>
    </r>
  </si>
  <si>
    <t>Temperate savannah</t>
  </si>
  <si>
    <t>Kenya</t>
  </si>
  <si>
    <t>-1.37, 34.9</t>
  </si>
  <si>
    <t>Metabolic stoichiometry and the ecology of fear in Trinidadian guppies: consequences for life histories and stream ecosystems</t>
  </si>
  <si>
    <t>Dalton and Flecker</t>
  </si>
  <si>
    <t>N excretion by guppies (influenced by predator presence)</t>
  </si>
  <si>
    <r>
      <rPr>
        <sz val="10"/>
        <color theme="1"/>
        <rFont val="Arial"/>
        <family val="2"/>
      </rPr>
      <t>Guppies (</t>
    </r>
    <r>
      <rPr>
        <i/>
        <sz val="10"/>
        <color theme="1"/>
        <rFont val="Arial"/>
        <family val="2"/>
      </rPr>
      <t>Poecilia reticulata</t>
    </r>
    <r>
      <rPr>
        <sz val="10"/>
        <color theme="1"/>
        <rFont val="Arial"/>
        <family val="2"/>
      </rPr>
      <t>)</t>
    </r>
  </si>
  <si>
    <t>Streams</t>
  </si>
  <si>
    <t>Caught in Tropical and raised in tanks</t>
  </si>
  <si>
    <t>Trinidad and Tobago</t>
  </si>
  <si>
    <t>10.7, -61.2 (catching location)</t>
  </si>
  <si>
    <t>&lt;2014</t>
  </si>
  <si>
    <t>Increasing donor ecosystem productivity decreases terrestrial consumer reliance on a stream resource subsidy</t>
  </si>
  <si>
    <t>Davis et al.</t>
  </si>
  <si>
    <t>Emerging aquatic insect prey (N)</t>
  </si>
  <si>
    <t>Ground &amp; arboreal riparian spiders</t>
  </si>
  <si>
    <t>Forest</t>
  </si>
  <si>
    <t>35.1, -83.3</t>
  </si>
  <si>
    <t>Declines in benthic macroinvertebrate community metrics and microphytobenthic biomass in an estuarine lake following enrichment by hippo dung</t>
  </si>
  <si>
    <t>Dawson et al.</t>
  </si>
  <si>
    <t xml:space="preserve">Hippopotamus dung </t>
  </si>
  <si>
    <t xml:space="preserve">Hippopotamus </t>
  </si>
  <si>
    <t>Creek (St. Lucia Estuary)</t>
  </si>
  <si>
    <t>-28.4, 32.4</t>
  </si>
  <si>
    <t>Scavenging by vertebrates: behavioral, ecological, and evolutionary perspectives on an important energy transfer pathway in terrestrial ecosystems</t>
  </si>
  <si>
    <t>DeVault et al.</t>
  </si>
  <si>
    <t>Defaunation in the Anthropocene</t>
  </si>
  <si>
    <t>Dirzo et al.</t>
  </si>
  <si>
    <t>Doughty et al.</t>
  </si>
  <si>
    <t>The legacy of the Pleistocene megafauna extinctions on nutrient availability in Amazonia</t>
  </si>
  <si>
    <t>Quantifying aquatic insect deposition from lake to land</t>
  </si>
  <si>
    <t>Dreyer et al.</t>
  </si>
  <si>
    <t>Emerging adult midges from aquatic stage (dry mass)</t>
  </si>
  <si>
    <r>
      <rPr>
        <sz val="10"/>
        <color theme="1"/>
        <rFont val="Arial"/>
        <family val="2"/>
      </rPr>
      <t>Midges (</t>
    </r>
    <r>
      <rPr>
        <i/>
        <sz val="10"/>
        <color theme="1"/>
        <rFont val="Arial"/>
        <family val="2"/>
      </rPr>
      <t xml:space="preserve">Chironomus islandicus </t>
    </r>
    <r>
      <rPr>
        <sz val="10"/>
        <color theme="1"/>
        <rFont val="Arial"/>
        <family val="2"/>
      </rPr>
      <t xml:space="preserve">and </t>
    </r>
    <r>
      <rPr>
        <i/>
        <sz val="10"/>
        <color theme="1"/>
        <rFont val="Arial"/>
        <family val="2"/>
      </rPr>
      <t>Tanytarsus gracilentus</t>
    </r>
    <r>
      <rPr>
        <sz val="10"/>
        <color theme="1"/>
        <rFont val="Arial"/>
        <family val="2"/>
      </rPr>
      <t>)</t>
    </r>
  </si>
  <si>
    <t>Surrounding land</t>
  </si>
  <si>
    <t>Tundra</t>
  </si>
  <si>
    <t>Iceland</t>
  </si>
  <si>
    <t>65.6, -17.0</t>
  </si>
  <si>
    <t>Exploring the “nutrient hot spot” hypothesis at trees used by bats</t>
  </si>
  <si>
    <t>Duchamp et al.</t>
  </si>
  <si>
    <t>Tree-roosting bat guano (N)</t>
  </si>
  <si>
    <r>
      <rPr>
        <sz val="10"/>
        <color theme="1"/>
        <rFont val="Arial"/>
        <family val="2"/>
      </rPr>
      <t>Tree-roosting bats (</t>
    </r>
    <r>
      <rPr>
        <i/>
        <sz val="10"/>
        <color theme="1"/>
        <rFont val="Arial"/>
        <family val="2"/>
      </rPr>
      <t xml:space="preserve">Myotis septentrionalis </t>
    </r>
    <r>
      <rPr>
        <sz val="10"/>
        <color theme="1"/>
        <rFont val="Arial"/>
        <family val="2"/>
      </rPr>
      <t xml:space="preserve">and </t>
    </r>
    <r>
      <rPr>
        <i/>
        <sz val="10"/>
        <color theme="1"/>
        <rFont val="Arial"/>
        <family val="2"/>
      </rPr>
      <t>M. sodalis</t>
    </r>
    <r>
      <rPr>
        <sz val="10"/>
        <color theme="1"/>
        <rFont val="Arial"/>
        <family val="2"/>
      </rPr>
      <t>)</t>
    </r>
  </si>
  <si>
    <t>Soil/land under roosting trees</t>
  </si>
  <si>
    <t>40.3, -86.1</t>
  </si>
  <si>
    <t>The influence of a semi-arid sub-catchment on suspended sediments in the Mara River, Kenya</t>
  </si>
  <si>
    <t>Dutton et al.</t>
  </si>
  <si>
    <t>Sediments (in/organic terrestrially derived particles)</t>
  </si>
  <si>
    <t>Sediments</t>
  </si>
  <si>
    <t>Sediments from wildlife grazing, hippo pools, land conversion</t>
  </si>
  <si>
    <t>Temperate subtropical</t>
  </si>
  <si>
    <t>Kenya/Tanzania</t>
  </si>
  <si>
    <t>-1.60, 35.0</t>
  </si>
  <si>
    <t>Organic matter loading by hippopotami causes subsidy overload resulting in downstream hypoxia and fish kills</t>
  </si>
  <si>
    <t>Hippopotamus egestion and excretion leading to hypoxia</t>
  </si>
  <si>
    <t>Downstream rivers &amp; fish (hypoxia)</t>
  </si>
  <si>
    <t>Effects of animal movement strategies and costs on the distribution of active subsidies across simple landscapes</t>
  </si>
  <si>
    <t xml:space="preserve">Earl and Zollner </t>
  </si>
  <si>
    <t>Advancing research on animal-transported subsidies by integrating animal movement and ecosystem modelling</t>
  </si>
  <si>
    <t>Organism Size, Life History, and N:P Stoichiometry: Toward a unified view of cellular and ecosystem processes</t>
  </si>
  <si>
    <t>Elser et al.</t>
  </si>
  <si>
    <t>Nutritional constraints in terrestrial and freshwater food webs</t>
  </si>
  <si>
    <t>Phosphorus and Nitrogen Limitation of Phytoplankton Growth in the Freshwaters of North America: A Review and Critique of Experimental Enrichments</t>
  </si>
  <si>
    <t>Recognizing cross-ecosystem responses to changing temperatures: soil warming impacts pelagic food webs</t>
  </si>
  <si>
    <t>Fey et al.</t>
  </si>
  <si>
    <t>Deciduous tree leaves (N, C, P)</t>
  </si>
  <si>
    <t>Leaves</t>
  </si>
  <si>
    <t>Red maple leaves</t>
  </si>
  <si>
    <t>Pelagic pond food web (mesocosm)</t>
  </si>
  <si>
    <t>Humid continental (mesocosm)</t>
  </si>
  <si>
    <t>43.7, -72.3</t>
  </si>
  <si>
    <t>Recent shifts in the occurrence, cause, and magnitude of animal mass mortality events</t>
  </si>
  <si>
    <t>A Study of the Feeding Habits of the Hippopotamus (Hippopotamus Amphibius Linn.) in the Queen Elizabeth National Park, Uganda, With Some Management Implications</t>
  </si>
  <si>
    <t>Field</t>
  </si>
  <si>
    <t>No relation to subsidies (hippo feeding behavior)</t>
  </si>
  <si>
    <t>Impacts of Climatic Change and Fishing on Pacific Salmon Abundance Over the Past 300 Years</t>
  </si>
  <si>
    <t>Finney et al.</t>
  </si>
  <si>
    <t>Salmon carcasses (N)</t>
  </si>
  <si>
    <t>Lake sedimentary N</t>
  </si>
  <si>
    <t>Oceanic</t>
  </si>
  <si>
    <t>57.4, -154</t>
  </si>
  <si>
    <t>Diatoms and cladocerans</t>
  </si>
  <si>
    <t>Crocodiles and the nutrient metabolism of Amazonian waters</t>
  </si>
  <si>
    <t>Fittkau</t>
  </si>
  <si>
    <t>Caiman excretion/egestion (N, P, Ca, Mg, Na, K)</t>
  </si>
  <si>
    <r>
      <rPr>
        <sz val="10"/>
        <color theme="1"/>
        <rFont val="Arial"/>
        <family val="2"/>
      </rPr>
      <t>Caiman (</t>
    </r>
    <r>
      <rPr>
        <i/>
        <sz val="10"/>
        <color theme="1"/>
        <rFont val="Arial"/>
        <family val="2"/>
      </rPr>
      <t>Caiman crocodilus</t>
    </r>
    <r>
      <rPr>
        <sz val="10"/>
        <color theme="1"/>
        <rFont val="Arial"/>
        <family val="2"/>
      </rPr>
      <t>)</t>
    </r>
  </si>
  <si>
    <t>Amazon River</t>
  </si>
  <si>
    <t>-15.5, -71.7</t>
  </si>
  <si>
    <t>Migratory Fishes as Material and Process Subsidies in Riverine Ecosystems</t>
  </si>
  <si>
    <t>Flecker et al.</t>
  </si>
  <si>
    <t>Leaves as “crackers”, biofilm as “peanut butter”: Exploratory use of stable isotopes as evidence for microbial pathways in detrital food webs</t>
  </si>
  <si>
    <t>France</t>
  </si>
  <si>
    <t>Cannot access paper</t>
  </si>
  <si>
    <t>Longitudinal and seasonal pattern of insect emergence in alpine streams</t>
  </si>
  <si>
    <t>Füreder et al.</t>
  </si>
  <si>
    <t>Emerging aquatic insects</t>
  </si>
  <si>
    <t>Austria</t>
  </si>
  <si>
    <t>47.0, 11.0</t>
  </si>
  <si>
    <t>Brown bears selectively kill salmon with higher energy content but only in habitats that facilitate choice</t>
  </si>
  <si>
    <t>Gende et al.</t>
  </si>
  <si>
    <t>Salmon prey</t>
  </si>
  <si>
    <t>Brown bears</t>
  </si>
  <si>
    <t>59.6, -159</t>
  </si>
  <si>
    <t>Potential alteration of cross-ecosystem resource subsidies by an invasive aquatic macroinvertebrate: implications for the terrestrial food web</t>
  </si>
  <si>
    <t>Gergs et al.</t>
  </si>
  <si>
    <t>Emerging aquatic insect prey (affected by invasive amphipod)</t>
  </si>
  <si>
    <t>Aquatic insects (mostly midges)</t>
  </si>
  <si>
    <t>Riparian spiders (Lycosids &amp; Tetragnathids</t>
  </si>
  <si>
    <t xml:space="preserve">Germany </t>
  </si>
  <si>
    <t>49.0, 8.22</t>
  </si>
  <si>
    <t>Juvenile coho salmon (Oncorhynchus kisutch) responses to salmon carcasses and in-stream wood manipulations during winter and spring</t>
  </si>
  <si>
    <t>Giannico and Hinch</t>
  </si>
  <si>
    <t>Salmon carcasses</t>
  </si>
  <si>
    <t>Chum salmon carcasses</t>
  </si>
  <si>
    <t>Juvenile coho salmon</t>
  </si>
  <si>
    <t>49.7, -123</t>
  </si>
  <si>
    <t>In-stream wood</t>
  </si>
  <si>
    <t>Wood</t>
  </si>
  <si>
    <t>Twigs, logs, branches (Red alder and western redcedar)</t>
  </si>
  <si>
    <t>49.7, -124</t>
  </si>
  <si>
    <t>Effects of Size and Temperature on Metabolic Rate</t>
  </si>
  <si>
    <t>Gillooly et al.</t>
  </si>
  <si>
    <t>Benefiting from a migratory prey: spatio-temporal patterns in allochthonous subsidization of an arctic predator</t>
  </si>
  <si>
    <t>Giroux et al.</t>
  </si>
  <si>
    <t>Lemmings prey</t>
  </si>
  <si>
    <r>
      <rPr>
        <sz val="10"/>
        <color theme="1"/>
        <rFont val="Arial"/>
        <family val="2"/>
      </rPr>
      <t>Lemmings (</t>
    </r>
    <r>
      <rPr>
        <i/>
        <sz val="10"/>
        <color theme="1"/>
        <rFont val="Arial"/>
        <family val="2"/>
      </rPr>
      <t xml:space="preserve">Lemmus trimucronatus </t>
    </r>
    <r>
      <rPr>
        <sz val="10"/>
        <color theme="1"/>
        <rFont val="Arial"/>
        <family val="2"/>
      </rPr>
      <t xml:space="preserve">&amp; </t>
    </r>
    <r>
      <rPr>
        <i/>
        <sz val="10"/>
        <color theme="1"/>
        <rFont val="Arial"/>
        <family val="2"/>
      </rPr>
      <t>Dicrostonyx groenlandicus</t>
    </r>
    <r>
      <rPr>
        <sz val="10"/>
        <color theme="1"/>
        <rFont val="Arial"/>
        <family val="2"/>
      </rPr>
      <t>)</t>
    </r>
  </si>
  <si>
    <t>Arctic</t>
  </si>
  <si>
    <t>72.9, -78.9</t>
  </si>
  <si>
    <t>Migratory geese prey</t>
  </si>
  <si>
    <t>Greater snow geese</t>
  </si>
  <si>
    <t>72.9, -78.10</t>
  </si>
  <si>
    <t>Flux of aquatic insect productivity to land: comparison of lentic and lotic ecosystems</t>
  </si>
  <si>
    <t>Gratton and Zanden</t>
  </si>
  <si>
    <t>Priming effect: bridging the gap between terrestrial and aquatic ecology</t>
  </si>
  <si>
    <t>Guenet et al.</t>
  </si>
  <si>
    <t>Mass invariance of population nitrogen flux by terrestrial mammalian herbivores: an extension of the energetic equivalence rule</t>
  </si>
  <si>
    <t>Habeck and Meehan</t>
  </si>
  <si>
    <t>Dietary influences on production, stoichiometry and decomposition of particulate wastes from shredders</t>
  </si>
  <si>
    <t>Halvorson et al.</t>
  </si>
  <si>
    <t>Aquatic shredder egestion/excretion (N, P)</t>
  </si>
  <si>
    <t>Shredders (caddisfly, crane fly larvae) consuming oak/maple litter</t>
  </si>
  <si>
    <t>Aquatic (stream) habitats</t>
  </si>
  <si>
    <t>Done in lab but wild-caught larvae</t>
  </si>
  <si>
    <t>36.6, -93.1</t>
  </si>
  <si>
    <t>Incorporation of marine-derived nutrients from petrel breeding colonies into stream food webs</t>
  </si>
  <si>
    <t>Harding et al.</t>
  </si>
  <si>
    <t xml:space="preserve">Yes  </t>
  </si>
  <si>
    <t>Westland petrel breeding colony remains (N, C)</t>
  </si>
  <si>
    <t>Westland petrel breeding colonies (feathers, food, chicks, eggs)</t>
  </si>
  <si>
    <t>Aquatic invertebrates (stream)</t>
  </si>
  <si>
    <t>Temperate oceanic</t>
  </si>
  <si>
    <t>Oceania</t>
  </si>
  <si>
    <t>New Zealand</t>
  </si>
  <si>
    <t>-42.1, 171</t>
  </si>
  <si>
    <t xml:space="preserve">Bird </t>
  </si>
  <si>
    <t>Aquatic mosses (stream)</t>
  </si>
  <si>
    <t>-42.1, 172</t>
  </si>
  <si>
    <t>Riparian plants (stream)</t>
  </si>
  <si>
    <t>-42.1, 173</t>
  </si>
  <si>
    <t>Global decline in aggregated migrations of large terrestrial mammals</t>
  </si>
  <si>
    <t>Harris et al.</t>
  </si>
  <si>
    <t>Herbivore physiological response to predation risk and implications for ecosystem nutrient dynamics</t>
  </si>
  <si>
    <t>Hawlena and Schmitz</t>
  </si>
  <si>
    <t>Marine Subsidies in Freshwater: Effects of Salmon Carcasses on Lipid Class and Fatty Acid Composition of Juvenile Coho Salmon</t>
  </si>
  <si>
    <t>Heintz et al.</t>
  </si>
  <si>
    <t>Salmon carcasses (lipids, fatty acids)</t>
  </si>
  <si>
    <t>Pink salmon carcasses</t>
  </si>
  <si>
    <t>Artificial streams from unknown stream</t>
  </si>
  <si>
    <t>56.4, -134.7</t>
  </si>
  <si>
    <t>Keystone Interactions: Salmon and Bear in Riparian Forests of Alaska</t>
  </si>
  <si>
    <t>Helfield and Naiman</t>
  </si>
  <si>
    <t>State of the World’s Fisheries</t>
  </si>
  <si>
    <t>Hilborn et al.</t>
  </si>
  <si>
    <t>Role of brown bears ( Ursus arctos ) in the flow of marine nitrogen into a terrestrial ecosystem</t>
  </si>
  <si>
    <t>Hilderbrand et al.</t>
  </si>
  <si>
    <t xml:space="preserve">Yes </t>
  </si>
  <si>
    <t>Salmon/bear interactions (N)</t>
  </si>
  <si>
    <t>Fish &amp; mammal</t>
  </si>
  <si>
    <t>Pacific salmon &amp; brown bear predator-prey interactions</t>
  </si>
  <si>
    <t>Riparian ecosystem</t>
  </si>
  <si>
    <t>Continental subarctic</t>
  </si>
  <si>
    <t>60.6, 151.3</t>
  </si>
  <si>
    <t>Modification of Ecosystems by Ungulates</t>
  </si>
  <si>
    <t xml:space="preserve">Hobbs </t>
  </si>
  <si>
    <t>Salmon species, density and watershed size predict magnitude of marine enrichment in riparian food webs</t>
  </si>
  <si>
    <t>Hocking and Reimchen</t>
  </si>
  <si>
    <t>Chum/pink/coho salmon and watershed size (N, C)</t>
  </si>
  <si>
    <t>Chum, pink, and coho salmon (affected by watershed size)</t>
  </si>
  <si>
    <t>3 regions in B.C. (moderate oceanic)</t>
  </si>
  <si>
    <t>49.3, 123.1</t>
  </si>
  <si>
    <t>Migration impacts on communities and ecosystems: empirical evidence and theoretical insights. In Animal Migration: A Synthesis</t>
  </si>
  <si>
    <t>Holdo et al.</t>
  </si>
  <si>
    <t>Marine-derived nutrients, bioturbation, and ecosystem metabolism: reconsidering the role of salmon in streams</t>
  </si>
  <si>
    <t xml:space="preserve">Holtgrieve and Schindler </t>
  </si>
  <si>
    <t>Spawning pacific salmon (N, P, O)</t>
  </si>
  <si>
    <t xml:space="preserve">Spawning pacific salmon </t>
  </si>
  <si>
    <t>Stream</t>
  </si>
  <si>
    <t xml:space="preserve">Subarctic oceanic </t>
  </si>
  <si>
    <t>59.3, -158.6</t>
  </si>
  <si>
    <t>Caribou and the North: A Shared Future</t>
  </si>
  <si>
    <t>Hummel and Ray</t>
  </si>
  <si>
    <t>Survey of existing knowledge of biogeochemistry. 3, The biogeochemistry of vertebrate excretion. Bulletin of the AMNH ; v. 96</t>
  </si>
  <si>
    <t>Hutchinson</t>
  </si>
  <si>
    <t>Food Web Stability: The Influence of Trophic Flows across Habitats</t>
  </si>
  <si>
    <t>Huxel and McCann</t>
  </si>
  <si>
    <t>Effects of partitioning allochthonous and autochthonous resources on food web stability</t>
  </si>
  <si>
    <t>Huxel et al.</t>
  </si>
  <si>
    <t>Stream meanders increase insectivorous bird abundance in riparian deciduous forests</t>
  </si>
  <si>
    <t>Iwata et al.</t>
  </si>
  <si>
    <t>Emerging aquatic insects effects on insectivorous bird density</t>
  </si>
  <si>
    <t>Adult aquatic insect emergence</t>
  </si>
  <si>
    <t>Riparian insectivorous bird abundance</t>
  </si>
  <si>
    <t xml:space="preserve">Freshwater - Terrestrial </t>
  </si>
  <si>
    <t>42.6, 141.6</t>
  </si>
  <si>
    <t>Secondary Production, Emergence, and Export of Aquatic Insects of a Sonoran Desert Stream</t>
  </si>
  <si>
    <t>Jackson and Fisher</t>
  </si>
  <si>
    <t>Emerging aquatic insects (biomass)</t>
  </si>
  <si>
    <t>33.6, -111.7</t>
  </si>
  <si>
    <t>Nutrient Vectors and Riparian Processing: A Review with Special Reference to African Semiarid Savanna Ecosystems</t>
  </si>
  <si>
    <t>Jacobs et al.</t>
  </si>
  <si>
    <t>Pacific salmon effects on stream ecosystems: a quantitative synthesis</t>
  </si>
  <si>
    <t>Janetski et al.</t>
  </si>
  <si>
    <t>Food Webs at the Landscape Level</t>
  </si>
  <si>
    <t>Cannot access book</t>
  </si>
  <si>
    <t>Positive and Negative Effects of Organisms as Physical Ecosystem Engineers</t>
  </si>
  <si>
    <t>Jones et al.</t>
  </si>
  <si>
    <t>Fertilization of the desert soil by rock-eating snails</t>
  </si>
  <si>
    <t>Jones and Shachak</t>
  </si>
  <si>
    <t>Endolithic lichen-eating snail feces (N)</t>
  </si>
  <si>
    <t>Gastropod</t>
  </si>
  <si>
    <t>Snails</t>
  </si>
  <si>
    <t>Soil under rocks</t>
  </si>
  <si>
    <t>Arid desert</t>
  </si>
  <si>
    <t>Israel</t>
  </si>
  <si>
    <t>30.7, 34.9</t>
  </si>
  <si>
    <t>Subsidy or Subtraction: How Do Terrestrial Inputs Influence Consumer Production in Lakes?</t>
  </si>
  <si>
    <t>Faecal pellets in streams: their binding, breakdown and utilization</t>
  </si>
  <si>
    <t>Joyce et al.</t>
  </si>
  <si>
    <t>Shredder &amp; suspension feeder fecal pellets</t>
  </si>
  <si>
    <t>Arthropod</t>
  </si>
  <si>
    <r>
      <rPr>
        <sz val="10"/>
        <color theme="1"/>
        <rFont val="Arial"/>
        <family val="2"/>
      </rPr>
      <t>Black flies (</t>
    </r>
    <r>
      <rPr>
        <i/>
        <sz val="10"/>
        <color theme="1"/>
        <rFont val="Arial"/>
        <family val="2"/>
      </rPr>
      <t>Simulium</t>
    </r>
    <r>
      <rPr>
        <sz val="10"/>
        <color theme="1"/>
        <rFont val="Arial"/>
        <family val="2"/>
      </rPr>
      <t xml:space="preserve">) and </t>
    </r>
    <r>
      <rPr>
        <i/>
        <sz val="10"/>
        <color theme="1"/>
        <rFont val="Arial"/>
        <family val="2"/>
      </rPr>
      <t xml:space="preserve">Gammarus </t>
    </r>
    <r>
      <rPr>
        <sz val="10"/>
        <color theme="1"/>
        <rFont val="Arial"/>
        <family val="2"/>
      </rPr>
      <t>amphipod</t>
    </r>
  </si>
  <si>
    <t>Aquatic - Aquatic</t>
  </si>
  <si>
    <t>Wild caught and raised in lab for experiment</t>
  </si>
  <si>
    <t xml:space="preserve">Europe </t>
  </si>
  <si>
    <t>51.7, -0.61</t>
  </si>
  <si>
    <t>Shredder fecal pellets as stores of allochthonous organic matter in streams</t>
  </si>
  <si>
    <t xml:space="preserve">Joyce and Wotton </t>
  </si>
  <si>
    <t>Shredder &amp; suspension feeder fecal pellets (C)</t>
  </si>
  <si>
    <r>
      <rPr>
        <sz val="10"/>
        <color theme="1"/>
        <rFont val="Arial"/>
        <family val="2"/>
      </rPr>
      <t>Black flies (</t>
    </r>
    <r>
      <rPr>
        <i/>
        <sz val="10"/>
        <color theme="1"/>
        <rFont val="Arial"/>
        <family val="2"/>
      </rPr>
      <t>Simulium</t>
    </r>
    <r>
      <rPr>
        <sz val="10"/>
        <color theme="1"/>
        <rFont val="Arial"/>
        <family val="2"/>
      </rPr>
      <t xml:space="preserve">) and </t>
    </r>
    <r>
      <rPr>
        <i/>
        <sz val="10"/>
        <color theme="1"/>
        <rFont val="Arial"/>
        <family val="2"/>
      </rPr>
      <t>Gammarus</t>
    </r>
    <r>
      <rPr>
        <sz val="10"/>
        <color theme="1"/>
        <rFont val="Arial"/>
        <family val="2"/>
      </rPr>
      <t xml:space="preserve"> amphipod</t>
    </r>
  </si>
  <si>
    <t>51.7, -0.62</t>
  </si>
  <si>
    <t>The flood pulse concept of large rivers: learning from the tropics</t>
  </si>
  <si>
    <t>Junk</t>
  </si>
  <si>
    <t>The Flood Pulse Concept in River-Floodplain Systems</t>
  </si>
  <si>
    <t>Population trend and distribution of the Vulnerable common hippopotamus Hippopotamus amphibius in the Mara Region of Kenya</t>
  </si>
  <si>
    <t>Kanga et al.</t>
  </si>
  <si>
    <t>No relation to subsidies (hippo population statistics)</t>
  </si>
  <si>
    <t>Trends in high-frequency climate variability in the twentieth century</t>
  </si>
  <si>
    <t>Karl et al.</t>
  </si>
  <si>
    <t>Mortality hotspots: Nitrogen cycling in forest soils during vertebrate decomposition</t>
  </si>
  <si>
    <t>Keenan et al.</t>
  </si>
  <si>
    <t>Vertebrate decomposition (N)</t>
  </si>
  <si>
    <t>North American beaver</t>
  </si>
  <si>
    <t>Forest soil</t>
  </si>
  <si>
    <t>36.0, -84.2</t>
  </si>
  <si>
    <t>Terrestrial carbon is a resource, but not a subsidy, for lake zooplankton</t>
  </si>
  <si>
    <t>Kelly et al.</t>
  </si>
  <si>
    <t>Terrestrial organic carbon</t>
  </si>
  <si>
    <t>Unspecified</t>
  </si>
  <si>
    <t>Lake zooplankton</t>
  </si>
  <si>
    <t>Continental</t>
  </si>
  <si>
    <t>45.4, -88.6</t>
  </si>
  <si>
    <t>Mechanisms of Coexistence in Vultures: Understanding the Patterns of Vulture Abundance at Carcasses in Masai Mara National Reserve, Kenya</t>
  </si>
  <si>
    <t>Kendall et al.</t>
  </si>
  <si>
    <t>Migratory ungulate carcasses</t>
  </si>
  <si>
    <t>Mostly zebra, wildebeest, gazelle, buffalo</t>
  </si>
  <si>
    <t>Vultures</t>
  </si>
  <si>
    <t>Semi-arid</t>
  </si>
  <si>
    <t>Consumer Regulation of Nutrient Cycling</t>
  </si>
  <si>
    <t>Kitchell et al.</t>
  </si>
  <si>
    <t>Nutrient cycling at the landscape scale: The role of diel foraging migrations by geese at the Bosque del Apache National Wildlife Refuge, New Mexico</t>
  </si>
  <si>
    <t>White goose wintering/migration (N, P)</t>
  </si>
  <si>
    <t>White geese (95% lesser snow goose, 5% Ross's goose)</t>
  </si>
  <si>
    <t xml:space="preserve">Pond </t>
  </si>
  <si>
    <t>Mild semi-arid continental</t>
  </si>
  <si>
    <t>33.9, -106.8</t>
  </si>
  <si>
    <t>When and where does mortality occur in migratory birds? Direct evidence from long-term satellite tracking of raptors</t>
  </si>
  <si>
    <t>Klaassen et al.</t>
  </si>
  <si>
    <t>No relation to subsidies (bird migration &amp; mortality)</t>
  </si>
  <si>
    <t>Feedbacks of consumer nutrient recycling on producer biomass and stoichiometry: separating direct and indirect effects</t>
  </si>
  <si>
    <t>Knoll et al.</t>
  </si>
  <si>
    <t>No relation to subsidies (aquatic grazer effects on periphyton)</t>
  </si>
  <si>
    <t>Low-to-moderate nitrogen and phosphorus concentrations accelerate microbially driven litter breakdown rates</t>
  </si>
  <si>
    <t>Kominoski et al.</t>
  </si>
  <si>
    <t>Plant litter (C, N, P)</t>
  </si>
  <si>
    <t>Plant</t>
  </si>
  <si>
    <t>Maple &amp; rhododendron leaf litter</t>
  </si>
  <si>
    <t>Humid subtropical (water in tanks)</t>
  </si>
  <si>
    <t>35.1, -83.4</t>
  </si>
  <si>
    <t>Resource subsidies between stream and terrestrial ecosystems under global change</t>
  </si>
  <si>
    <t>Larsen et al.</t>
  </si>
  <si>
    <t>Iron defecation by sperm whales stimulates carbon export in the Southern Ocean</t>
  </si>
  <si>
    <t>Lavery et al.</t>
  </si>
  <si>
    <t>Subsidy hypothesis and strength of trophic cascades across ecosystems</t>
  </si>
  <si>
    <t>Leroux and Loreau</t>
  </si>
  <si>
    <t>Levi et al.</t>
  </si>
  <si>
    <t>Pacific salmon (sockeye, chum, pink)</t>
  </si>
  <si>
    <t>Vertebrates (eagle, gull, raven, brown/black bear)</t>
  </si>
  <si>
    <t>59.3, -135.5</t>
  </si>
  <si>
    <t>Cool tadpoles from Arctic environments waste fewer nutrients – high gross growth efficiencies lead to low consumer-mediated nutrient recycling in the North</t>
  </si>
  <si>
    <t>Liess et al.</t>
  </si>
  <si>
    <t>No relation to subsidies (tadpole nutrient retention)</t>
  </si>
  <si>
    <t>Linkages between Terrestrial and Aquatic Ecosystems</t>
  </si>
  <si>
    <t xml:space="preserve">Likens and Bormann </t>
  </si>
  <si>
    <t>The Trophic-Dynamic Aspect of Ecology</t>
  </si>
  <si>
    <t>Lindeman</t>
  </si>
  <si>
    <t>Carbon and nitrogen mineralization from decomposing gypsy moth frass</t>
  </si>
  <si>
    <t xml:space="preserve">Lovett and Ruesink </t>
  </si>
  <si>
    <t>Gypsy moth frass (N, C)</t>
  </si>
  <si>
    <t>Gypsy moth frass</t>
  </si>
  <si>
    <t>Soil &amp; microbes</t>
  </si>
  <si>
    <t>Mesocosms in lab</t>
  </si>
  <si>
    <t xml:space="preserve">North America </t>
  </si>
  <si>
    <t>Stoichiometry and Life-History Interact to Determine the Magnitude of Cross-Ecosystem Element and Biomass Fluxes</t>
  </si>
  <si>
    <t>Luhring et al.</t>
  </si>
  <si>
    <t>Mobile Link Organisms and Ecosystem Functioning: Implications for Ecosystem Resilience and Management</t>
  </si>
  <si>
    <t xml:space="preserve">Lundberg and Moberg </t>
  </si>
  <si>
    <t>Time-series analysis of six whale-fall communities in Monterey Canyon, California, USA</t>
  </si>
  <si>
    <t>Lundsten et al.</t>
  </si>
  <si>
    <t>Whale fall</t>
  </si>
  <si>
    <t>Deep sea floor communities</t>
  </si>
  <si>
    <t>36.8, -121.8</t>
  </si>
  <si>
    <t>Of mice, mastodons and men: human-mediated extinctions on four continents</t>
  </si>
  <si>
    <t>Lyons et al.</t>
  </si>
  <si>
    <t>Megafauna and ecosystem function from the Pleistocene to the Anthropocene</t>
  </si>
  <si>
    <t>Malhi et al.</t>
  </si>
  <si>
    <t>Nutrient additions by waterfowl to lakes and reservoirs: predicting their effects on productivity and water quality</t>
  </si>
  <si>
    <t>Manny et al.</t>
  </si>
  <si>
    <t>Waterfowl droppings (C, N, P)</t>
  </si>
  <si>
    <t>Waterfowl (geese, ducks)</t>
  </si>
  <si>
    <t>Lake</t>
  </si>
  <si>
    <t>42.4, -85.5</t>
  </si>
  <si>
    <t>Quantity and quality: unifying food web and ecosystem perspectives on the role of resource subsidies in freshwaters</t>
  </si>
  <si>
    <t>Marcarelli et al.</t>
  </si>
  <si>
    <t>Meta-Analysis: Trophic Level, Habitat, and Productivity Shape the Food Web Effects of Resource Subsidies</t>
  </si>
  <si>
    <t>Marczak et al.</t>
  </si>
  <si>
    <t>Cross-ecosystem fluxes: Export of polyunsaturated fatty acids from aquatic to terrestrial ecosystems via emerging insects</t>
  </si>
  <si>
    <t>Martin-Creuzburg et al.</t>
  </si>
  <si>
    <t>Emerging aquatic insects (polyunsaturated fatty acids)</t>
  </si>
  <si>
    <t>Emerging aquatic insects (mostly midges)</t>
  </si>
  <si>
    <t>biotic</t>
  </si>
  <si>
    <t>Germany</t>
  </si>
  <si>
    <t>47.6, 9.47</t>
  </si>
  <si>
    <t>Are Large Herbivores Vectors of Terrestrial Subsidies for Riverine Food Webs?</t>
  </si>
  <si>
    <t>Masese et al.</t>
  </si>
  <si>
    <t>Large herbivore (N, C)</t>
  </si>
  <si>
    <t>Large herbivores (hippo, livestock)</t>
  </si>
  <si>
    <t>Riverine ecosystem</t>
  </si>
  <si>
    <t>Trophic structure of an African savanna river and organic matter inputs by large terrestrial herbivores: A stable isotope approach</t>
  </si>
  <si>
    <t>Sometimes Sperm Whales (Physeter macrocephalus) Cannot Find Their Way Back to the High Seas: A Multidisciplinary Study on a Mass Stranding</t>
  </si>
  <si>
    <t>Mazzariol et al.</t>
  </si>
  <si>
    <t>No relation to subsidies (whale stranding pattern/causes)</t>
  </si>
  <si>
    <t>The dynamics of spatially coupled food webs</t>
  </si>
  <si>
    <t>McCann et al.</t>
  </si>
  <si>
    <t>Carbon stable isotopes suggest that hippopotamus-vectored nutrients subsidize aquatic consumers in an East African river</t>
  </si>
  <si>
    <t>McCauley et al.</t>
  </si>
  <si>
    <t>Hippopotamus dung (C)</t>
  </si>
  <si>
    <t>0.32, 36.9</t>
  </si>
  <si>
    <t>Biogeochemical Hot Spots and Hot Moments at the Interface of Terrestrial and Aquatic Ecosystems</t>
  </si>
  <si>
    <t>McClain et al.</t>
  </si>
  <si>
    <t>Ecological Stoichiometry as an Integrative Framework in Stream Fish Ecology</t>
  </si>
  <si>
    <t>McIntyre and Flecker</t>
  </si>
  <si>
    <t>Fish Distributions and Nutrient Cycling in Streams: Can Fish Create Biogeochemical Hotspots</t>
  </si>
  <si>
    <t>McIntyre et al.</t>
  </si>
  <si>
    <t>Fish creating hotspots of nutrient recycling in streams</t>
  </si>
  <si>
    <t>47 species of freshwater fish</t>
  </si>
  <si>
    <t>Venezuela</t>
  </si>
  <si>
    <t>9.17, -69.7</t>
  </si>
  <si>
    <t>Fish extinctions alter nutrient recycling in tropical freshwaters</t>
  </si>
  <si>
    <t>Periodical Cicada Detritus Impacts Stream Ecosystem Metabolism</t>
  </si>
  <si>
    <t>Menninger et al.</t>
  </si>
  <si>
    <t xml:space="preserve">Cicada detritus </t>
  </si>
  <si>
    <t>Brood X cicada</t>
  </si>
  <si>
    <t xml:space="preserve">39.1, 77.0 </t>
  </si>
  <si>
    <t>Migrating haemulid fishes as a source of nutrients and organic matter on coral reefs1</t>
  </si>
  <si>
    <t>Meyer and Schultz</t>
  </si>
  <si>
    <t>French &amp; white grunt excretion (N, P, C, calories)</t>
  </si>
  <si>
    <t>French &amp; white grunts</t>
  </si>
  <si>
    <t>Coral reef colonies</t>
  </si>
  <si>
    <t>Tropical wet savanna (in ocean)</t>
  </si>
  <si>
    <t>17.8, -64.6</t>
  </si>
  <si>
    <t>Fish Schools: An Asset to Corals</t>
  </si>
  <si>
    <t>Meyer et al.</t>
  </si>
  <si>
    <t>17.8, -64.7</t>
  </si>
  <si>
    <t>Grizzly bear predation links the loss of native trout to the demography of migratory elk in Yellowstone</t>
  </si>
  <si>
    <t>Middleton et al.</t>
  </si>
  <si>
    <t>No, but interesting</t>
  </si>
  <si>
    <t>Invasive trout leads to less native trout spawning, which causes bears to feed more on elk calves, reducing pop. growth</t>
  </si>
  <si>
    <t>Animal Migration: A Synthesis</t>
  </si>
  <si>
    <t>Milner-Gulland et al.</t>
  </si>
  <si>
    <t>Responses in dissolved nutrients and epilithon abundance to spawning salmon in southeast Alaska streams</t>
  </si>
  <si>
    <t>Mitchell and Lamberti</t>
  </si>
  <si>
    <t>Spawning pacific salmon (marine derived nutrients)</t>
  </si>
  <si>
    <t>58.3, -134.4</t>
  </si>
  <si>
    <t>Detritus, trophic dynamics, and biodiversity</t>
  </si>
  <si>
    <t>Moore et al.</t>
  </si>
  <si>
    <t>Nutrient export from freshwater ecosystems by anadromous sockeye salmon (Oncorhynchus nerka).</t>
  </si>
  <si>
    <t>Moore and Schindler</t>
  </si>
  <si>
    <t>Yes, but from other papers</t>
  </si>
  <si>
    <t>Sockeye salmon returning to ocean (N, P)</t>
  </si>
  <si>
    <t>Ocean</t>
  </si>
  <si>
    <t>Freshwater - Marine</t>
  </si>
  <si>
    <t>58, -158</t>
  </si>
  <si>
    <t xml:space="preserve">Mammals, freshwater reference states, and the mitigation of climate change. </t>
  </si>
  <si>
    <t>Moss</t>
  </si>
  <si>
    <t>How wide is a stream? Spatial extent of the potential ‘‘stream signature’’ in terrestrial food webs using meta-analysis.</t>
  </si>
  <si>
    <t>Muehlbauer et al.</t>
  </si>
  <si>
    <t>The fate of dead fish tagged with biotelemetry transmitters in an urban stream</t>
  </si>
  <si>
    <t xml:space="preserve">Muhametsafina et al. </t>
  </si>
  <si>
    <t xml:space="preserve">Juvenile white sucker carcasses </t>
  </si>
  <si>
    <t>Juvenile white sucker</t>
  </si>
  <si>
    <t>Freshwater - Freshwater/Terrestrial</t>
  </si>
  <si>
    <t>45.4, -75.9</t>
  </si>
  <si>
    <t>Pacific salmon, nutrients, and the dynamics of freshwater and riparian ecosystems</t>
  </si>
  <si>
    <t xml:space="preserve">Naiman et al. </t>
  </si>
  <si>
    <t>Pacific salmon, marine-derived nutrients, and the characteristics of aquatic and riparian ecosystems.</t>
  </si>
  <si>
    <t>Cannot find paper/book</t>
  </si>
  <si>
    <t>Reciprocal subsidies: Dynamic interdependence between terrestrial and aquatic food webs</t>
  </si>
  <si>
    <t>Nakano and Murakami</t>
  </si>
  <si>
    <t>Emerging aquatic insect</t>
  </si>
  <si>
    <t>Forest birds</t>
  </si>
  <si>
    <t xml:space="preserve">Asia </t>
  </si>
  <si>
    <t>Terrestrial insects</t>
  </si>
  <si>
    <t>Stream fish</t>
  </si>
  <si>
    <t>The ecological effects of providing resource subsidies to predators</t>
  </si>
  <si>
    <t>Newsome et al.</t>
  </si>
  <si>
    <t>Phosphorus flux due to Atlantic salmon (Salmo salar) in an oligotrophic upland stream: effects of management and demography</t>
  </si>
  <si>
    <t>Nislow et al.</t>
  </si>
  <si>
    <t>Atlantic salmon (P)</t>
  </si>
  <si>
    <t>Atlantic salmon</t>
  </si>
  <si>
    <t>Oceanic/subpolar oceanic</t>
  </si>
  <si>
    <t>Scotland</t>
  </si>
  <si>
    <t>57.6, -5.0</t>
  </si>
  <si>
    <t>Allochthonous Subsidy of Periodical Cicadas Affects the Dynamics and Stability of Pond Communities</t>
  </si>
  <si>
    <t>Nowlin et al.</t>
  </si>
  <si>
    <t>Cicada detritus</t>
  </si>
  <si>
    <t>Pond and stream</t>
  </si>
  <si>
    <t>39.5, -84.7</t>
  </si>
  <si>
    <t>Comparing Resource Pulses in Aquatic and Terrestrial Ecosystems</t>
  </si>
  <si>
    <t>Ecological and evolutionary implications of food subsidies from humans</t>
  </si>
  <si>
    <t>Oro et al.</t>
  </si>
  <si>
    <t>Marine resource flows to terrestrial arthropod predators on a temperate island: the role of subsidies between systems of similar productivity</t>
  </si>
  <si>
    <t>Paetzold et al.</t>
  </si>
  <si>
    <t>Shore drift stranding (C, N)</t>
  </si>
  <si>
    <t>Shore drift</t>
  </si>
  <si>
    <t>Shore drift (marine detritus)</t>
  </si>
  <si>
    <t>Island</t>
  </si>
  <si>
    <t>Warm temperate</t>
  </si>
  <si>
    <t>United Sates</t>
  </si>
  <si>
    <t>41.2, -72.6</t>
  </si>
  <si>
    <t>Quantifying the factors affecting leaf litter decomposition across a tropical forest disturbance gradient</t>
  </si>
  <si>
    <t>Paudel et al.</t>
  </si>
  <si>
    <t>Leaf litter decomposition</t>
  </si>
  <si>
    <t>Leaf litter (Dipterocarp)</t>
  </si>
  <si>
    <t>Forest floor</t>
  </si>
  <si>
    <t>Monsoon</t>
  </si>
  <si>
    <t>China</t>
  </si>
  <si>
    <t>22.0, 100.8</t>
  </si>
  <si>
    <t>Mobile scavengers create hotspots of freshwater productivity</t>
  </si>
  <si>
    <t>Payne and Moore</t>
  </si>
  <si>
    <t>Spawning pacific salmon (N, C)</t>
  </si>
  <si>
    <t>Mobile avian scavengers (gulls)</t>
  </si>
  <si>
    <t>59.5, -158.8</t>
  </si>
  <si>
    <t>The Impact of Whaling on the Ocean Carbon Cycle: Why Bigger Was Better</t>
  </si>
  <si>
    <t>Pershing et al.</t>
  </si>
  <si>
    <t>Toward an Integration of Landscape and Food Web Ecology: The Dynamics of Spatially Subsidized Food Webs</t>
  </si>
  <si>
    <t>Extraordinarily high spider densities on islands: flow of energy from the marine to terrestrial food webs and the absence of predation.</t>
  </si>
  <si>
    <t xml:space="preserve">Polis and Hurd </t>
  </si>
  <si>
    <t>Algal drift, carcass drift</t>
  </si>
  <si>
    <t>Spider density</t>
  </si>
  <si>
    <t>Arid</t>
  </si>
  <si>
    <t>28.9, -113.5</t>
  </si>
  <si>
    <t>Linking Marine and Terrestrial Food Webs: Allochthonous Input from the Ocean Supports High Secondary Productivity on Small Islands and Coastal Land Communities</t>
  </si>
  <si>
    <t>28.9, -113.6</t>
  </si>
  <si>
    <t>El Niño Effects on the Dynamics and Control of Anisland Ecosystem in the Gulf of California</t>
  </si>
  <si>
    <t>El Nino precipitation</t>
  </si>
  <si>
    <t>Precipitation</t>
  </si>
  <si>
    <t>Insect abundance</t>
  </si>
  <si>
    <t>n/a</t>
  </si>
  <si>
    <t>28.9, -113.7</t>
  </si>
  <si>
    <t>The problem of boundaries in defining ecosystems: A potential landmine for uniting geomorphology and ecology</t>
  </si>
  <si>
    <t>Post et al.</t>
  </si>
  <si>
    <t>The Role of Migratory Waterfowl as Nutrient Vectors in a Managed Wetland</t>
  </si>
  <si>
    <t>Migratory waterfowl (N, P)</t>
  </si>
  <si>
    <t>Goose &amp; crane</t>
  </si>
  <si>
    <t>Wetland</t>
  </si>
  <si>
    <t>Terrestrial - Wetland</t>
  </si>
  <si>
    <t>Semi continental</t>
  </si>
  <si>
    <t>33.8, -106.9</t>
  </si>
  <si>
    <t>Nutrient Excretion Rates of Anadromous Alewives during Their Spawning Migration</t>
  </si>
  <si>
    <t xml:space="preserve">Post and Walters </t>
  </si>
  <si>
    <t>Anadromous alewives excretion (N, P)</t>
  </si>
  <si>
    <t>Alewife</t>
  </si>
  <si>
    <t>41.3, -72.2</t>
  </si>
  <si>
    <t>2005, 2008</t>
  </si>
  <si>
    <t>Food webs and resource sheds: towards spatially delimiting trophic interactions</t>
  </si>
  <si>
    <t xml:space="preserve">Power and Rainey </t>
  </si>
  <si>
    <t>Energy flow and subsidies associated with the complex life cycle of ambystomatid salamanders in ponds and adjacent forest in southern Illinois.</t>
  </si>
  <si>
    <t>Regester et al</t>
  </si>
  <si>
    <t>Breeding adult salamanders (ash free dry mass)</t>
  </si>
  <si>
    <t>Ambystomatid salamanders</t>
  </si>
  <si>
    <t>Pond</t>
  </si>
  <si>
    <t>37.3, -89.3</t>
  </si>
  <si>
    <t>Metamorphosing larval salamanders (ash free dry mass)</t>
  </si>
  <si>
    <t>37.3, -89.4</t>
  </si>
  <si>
    <t>Resource subsidies across the land-freshwater interface and responses in recipient communities</t>
  </si>
  <si>
    <t>Richardson et al</t>
  </si>
  <si>
    <t>Nutrient and light availability regulate the relative contribution of autotrophs and heterotrophs to respiration in freshwater pelagic ecosystems.</t>
  </si>
  <si>
    <t>Roberts and Howarth</t>
  </si>
  <si>
    <t>No relation to subsidies (how nutrient/light availability affects auto/heterotroph production)</t>
  </si>
  <si>
    <t>The whale pump: marine mammals enhance primary productivity in a coastal basin</t>
  </si>
  <si>
    <t>Roman and McCarthy</t>
  </si>
  <si>
    <t>Whale pump/defecation (ammonium)</t>
  </si>
  <si>
    <t>Whale</t>
  </si>
  <si>
    <t>More shallow waters</t>
  </si>
  <si>
    <t>42.5, -70.3</t>
  </si>
  <si>
    <t>Experimental nutrient additions accelerate terrestrial carbon loss from stream ecosystems</t>
  </si>
  <si>
    <t>Rosemond et al</t>
  </si>
  <si>
    <t>Seasonal patterns of terrestrial and aquatic prey abundance and use by Oncorhynchus mykiss in a California coastal basin with a Mediterranean climate.</t>
  </si>
  <si>
    <t>Rundio and Lindley</t>
  </si>
  <si>
    <t>Rainbow trout</t>
  </si>
  <si>
    <t>34.1, -121.6</t>
  </si>
  <si>
    <t xml:space="preserve">River-watershed exchange: effects of riverine subsidies on riparian lizards and their terrestrial prey. </t>
  </si>
  <si>
    <t>Sabo and Power</t>
  </si>
  <si>
    <t>Riparian western fence lizard</t>
  </si>
  <si>
    <t>39.7, -123.7</t>
  </si>
  <si>
    <t>Increases in benthic community production and metabolism in response to marine-derived nutrients from spawning Atlantic salmon (Salmo salar)</t>
  </si>
  <si>
    <t>Samways and Cunjak</t>
  </si>
  <si>
    <t>Spawning Atlantic salmon (marine derived nutrients)</t>
  </si>
  <si>
    <t>45.3, -66.1</t>
  </si>
  <si>
    <t>Bottom-up dynamics of allochthonous input: direct and indirect effects of seabirds on islands</t>
  </si>
  <si>
    <t>Sanchez Pinero and Polis</t>
  </si>
  <si>
    <t>Seabird guano</t>
  </si>
  <si>
    <t>Darkling beetle density</t>
  </si>
  <si>
    <t>Evolution of phosphorus limitation in lakes</t>
  </si>
  <si>
    <t>Schindler</t>
  </si>
  <si>
    <t>Predator control of ecosystem nutrient dynamics</t>
  </si>
  <si>
    <t>Schmitz et al</t>
  </si>
  <si>
    <t>Crossing habitat boundaries: coupling dynamics of ecosystems through complex life cycles.</t>
  </si>
  <si>
    <t>Schrieber and Rudolf</t>
  </si>
  <si>
    <t xml:space="preserve">Review on environmental alterations propagating from aquatic to terrestrial ecosystems. </t>
  </si>
  <si>
    <t>Schultz et al</t>
  </si>
  <si>
    <t>Trophic shifts of a generalist consumer in response to resource pulses</t>
  </si>
  <si>
    <t>Shaner and Macko</t>
  </si>
  <si>
    <t>Millet seeds</t>
  </si>
  <si>
    <t>Millet seed</t>
  </si>
  <si>
    <t>White-footed mouse</t>
  </si>
  <si>
    <t>39, -77</t>
  </si>
  <si>
    <t>Cicadas</t>
  </si>
  <si>
    <t>Cicada</t>
  </si>
  <si>
    <t>39, -78</t>
  </si>
  <si>
    <t>Variation in survivorship of a migratory songbird throughout its annual cycle</t>
  </si>
  <si>
    <t>Sillet and Holmes</t>
  </si>
  <si>
    <t>No relation to subsidies (songbird migration patterns/survivability)</t>
  </si>
  <si>
    <t>Spatial stoichiometry: cross-ecosystem material flows and their impact on recipient ecosystems and organisms.</t>
  </si>
  <si>
    <t>Sitters et al</t>
  </si>
  <si>
    <t>The stoichiometry of nutrient release by terrestrial herbivores and its ecosystem consequences</t>
  </si>
  <si>
    <t xml:space="preserve">Deviation from strict homeostasis across multiple trophic levels in an invertebrate consumer assemblage exposed to high chronic phosphorus enrichment in a Neotropical stream. </t>
  </si>
  <si>
    <t>Small and Pringle</t>
  </si>
  <si>
    <t>Phosphorous</t>
  </si>
  <si>
    <t>Costa Rica</t>
  </si>
  <si>
    <t>10.4, -84.0</t>
  </si>
  <si>
    <t>Ecology of whale falls at the deep-sea floor.</t>
  </si>
  <si>
    <t>Smith and Baco</t>
  </si>
  <si>
    <t xml:space="preserve">Marine subsidies have multiple effects on coastal food webs. </t>
  </si>
  <si>
    <t>Spiller et al</t>
  </si>
  <si>
    <t>Seaweed</t>
  </si>
  <si>
    <t>Arthropod detritovores</t>
  </si>
  <si>
    <t>Tethorchestia spp.</t>
  </si>
  <si>
    <t>Anolis sagrei</t>
  </si>
  <si>
    <t>Marine-Terrestrial</t>
  </si>
  <si>
    <t>Tropical Island</t>
  </si>
  <si>
    <t>Bahamas</t>
  </si>
  <si>
    <t>23.619300/ -75.969500</t>
  </si>
  <si>
    <t>Influence of pulsed resources and marine subsidies on insular rodent populations</t>
  </si>
  <si>
    <t>Stapp and Polis</t>
  </si>
  <si>
    <t>Littoral and Supralittoral Invertebrates</t>
  </si>
  <si>
    <t>amphipods/isopods/mollusks</t>
  </si>
  <si>
    <t>Desert Island</t>
  </si>
  <si>
    <t>28.916667/-113.5</t>
  </si>
  <si>
    <t>Stable isotopes reveal strong marine and El Nino effects on island food webs</t>
  </si>
  <si>
    <t>Stapp et al</t>
  </si>
  <si>
    <t>Effects of the hippopotamus on the chemistry and ecology of a changing watershed</t>
  </si>
  <si>
    <t>Stears et al</t>
  </si>
  <si>
    <t>Ecological Stoichiometry - The Biology of Elements from Molecules to the Biosphere</t>
  </si>
  <si>
    <t>Sterner and Elser</t>
  </si>
  <si>
    <t>Organic matter and nutrient inputs from large wildlife influence ecosystem function in the Mara River, Africa</t>
  </si>
  <si>
    <t>Subalusky et al</t>
  </si>
  <si>
    <t>Hippopotamus excretion/egestion (ammonium, coarse particulate organic matter)</t>
  </si>
  <si>
    <t>Hippopotamus</t>
  </si>
  <si>
    <t>Wildebeest carcasses (ammonium, soluble reactive phosphorous, phosphorous)</t>
  </si>
  <si>
    <t>Wildebeest carcasses</t>
  </si>
  <si>
    <t>Annual mass drownings of the Serengeti wildebeest migration influence nutrient cycling and storage in the Mara River</t>
  </si>
  <si>
    <t>Drowned wildebeest carcasses (N, C, P)</t>
  </si>
  <si>
    <t xml:space="preserve">Wildebeest </t>
  </si>
  <si>
    <t>The hippopotamus conveyor belt: vectors of carbon and nutrients from terrestrial grasslands to aquatic systems in sub-Saharan Africa</t>
  </si>
  <si>
    <t>Hippopotamus excretion/egestion (N, C, P)</t>
  </si>
  <si>
    <t>Excretion/egestion measured in tanks at zoo, to make a model for the Mara River in Kenya</t>
  </si>
  <si>
    <t>Ontogenetic niche shifts in the American Alligator establish functional connectivity between aquatic systems.</t>
  </si>
  <si>
    <t>Alligator (N, P, Ca, Mg, Na, K)</t>
  </si>
  <si>
    <t>American alligator</t>
  </si>
  <si>
    <t>Wetland &amp; river</t>
  </si>
  <si>
    <t>31.3, -84.5</t>
  </si>
  <si>
    <t>Contributions to the ecology of Spitsbergen and Bear Island</t>
  </si>
  <si>
    <t>Summerhayes and Elton</t>
  </si>
  <si>
    <t>Seasonal subsidy stabilizes food web dynamics: Balance in a heterogeneous landscape</t>
  </si>
  <si>
    <t>Takimoto et al</t>
  </si>
  <si>
    <t>Ecological Effects of Live Salmon Exceed Those of Carcasses During an Annual Spawning Migration</t>
  </si>
  <si>
    <t>Tiegs et al</t>
  </si>
  <si>
    <t>Live salmon</t>
  </si>
  <si>
    <t>55.5, -132.7</t>
  </si>
  <si>
    <t>55.5, -132.8</t>
  </si>
  <si>
    <t>Moving in the Anthropocene: global reductions in terrestrial mammalian movements</t>
  </si>
  <si>
    <t>Tucker et al</t>
  </si>
  <si>
    <t>No relation to subsidies (GPS-tracked movement of animals and relation to human footprint)</t>
  </si>
  <si>
    <t>Omega-3 long-chain polyunsaturated fatty acids support aerial insectivore performance more than food quantity.</t>
  </si>
  <si>
    <t>Twining et al</t>
  </si>
  <si>
    <t>Insects (omega-3 long-chain polyunsaturated fatty acids)</t>
  </si>
  <si>
    <t>Tree swallow chicks</t>
  </si>
  <si>
    <t>Done in laboratory (chicks caught from wild, fed seeds/soybeans/etc. instead of insects with equivalent nutrient type)</t>
  </si>
  <si>
    <t>Nutrient loading by anadromous fishes: species-specific contributions and the effects of diversity.</t>
  </si>
  <si>
    <t>Historical changes in nutrient inputs from humans and anadromous fishes in New England’s coastal watersheds</t>
  </si>
  <si>
    <t>Anadromous alewives (N, C, P)</t>
  </si>
  <si>
    <t>Lakes &amp; ponds</t>
  </si>
  <si>
    <t>41.4, -72.2</t>
  </si>
  <si>
    <t>Mainstem-tributary linkages by mayfly migration help sustain salmonids in a warming river network</t>
  </si>
  <si>
    <t>Uno and Power</t>
  </si>
  <si>
    <t>Migratory mayflies</t>
  </si>
  <si>
    <t>Spiny crawler mayfly</t>
  </si>
  <si>
    <t xml:space="preserve">Steelhead trout </t>
  </si>
  <si>
    <t>39.7, -123.6</t>
  </si>
  <si>
    <t>Nutrient cycling by animals in freshwater ecosystems</t>
  </si>
  <si>
    <t>Vanni</t>
  </si>
  <si>
    <t>When are fish sources vs. sinks of nutrients in lake ecosystems?</t>
  </si>
  <si>
    <t xml:space="preserve">Vanni et al </t>
  </si>
  <si>
    <t>Stoichiometry of nutrient recycling by vertebrates in a tropical stream: linking species identity and ecosystem processes</t>
  </si>
  <si>
    <t>No relation to subsidies (stoichiometry of nutrient recycling)</t>
  </si>
  <si>
    <t>Predicting nutrient excretion of aquatic animals with metabolic ecology and ecological stoichiometry: a global synthesis</t>
  </si>
  <si>
    <t>Vanni and McIntyre</t>
  </si>
  <si>
    <t>Meta-ecosystems and biological energy transport from ocean to coast: the ecological importance of herring migration</t>
  </si>
  <si>
    <t xml:space="preserve">Varpe et al </t>
  </si>
  <si>
    <t>Population dynamics under increasing environmental variability: implications of climate change for ecological network design criteria</t>
  </si>
  <si>
    <t>Verboom et al</t>
  </si>
  <si>
    <t>Vertebrate herbivores and ecosystem control: cascading effects of faeces on tundra ecosystems</t>
  </si>
  <si>
    <t>Van der Waal et al</t>
  </si>
  <si>
    <t>Reindeer faeces (N, C)</t>
  </si>
  <si>
    <t>Reindeer</t>
  </si>
  <si>
    <t>Norway</t>
  </si>
  <si>
    <t>77.1, 15.3</t>
  </si>
  <si>
    <t>Anadromous alewives (Alosa pseudoharengus) contribute marine-derived nutrients to coastal stream food web</t>
  </si>
  <si>
    <t>Walters et al</t>
  </si>
  <si>
    <t>Anadromous Fish Excretions and Carcasses(N and P)</t>
  </si>
  <si>
    <t>Periphyton</t>
  </si>
  <si>
    <t>Temperate</t>
  </si>
  <si>
    <t>USA</t>
  </si>
  <si>
    <t>41.1928, -72.1426</t>
  </si>
  <si>
    <t>JB</t>
  </si>
  <si>
    <t>Aquatic Insects</t>
  </si>
  <si>
    <t>41.1928, -72.1427</t>
  </si>
  <si>
    <t>leaves</t>
  </si>
  <si>
    <t>41.1928, -72.1428</t>
  </si>
  <si>
    <t>Spider-mediated flux of PCBs from contaminated sediments to terrestrial ecosystems and potential risks to arachnivorous bird</t>
  </si>
  <si>
    <t>PCBs</t>
  </si>
  <si>
    <t>Aquatic Spiders</t>
  </si>
  <si>
    <t>Tetragnathidae</t>
  </si>
  <si>
    <t>Riparian Sediment</t>
  </si>
  <si>
    <t>humid subtropical</t>
  </si>
  <si>
    <t>34.469289, -82.877517</t>
  </si>
  <si>
    <t>Araneidae</t>
  </si>
  <si>
    <t>34.469289, -82.877518</t>
  </si>
  <si>
    <t>Mecynogea lemniscata</t>
  </si>
  <si>
    <t>34.469289, -82.877519</t>
  </si>
  <si>
    <t>Dry wildebeest carcasses in the African savannah: the utilization of a unique resource.</t>
  </si>
  <si>
    <t>Wambuguh</t>
  </si>
  <si>
    <t>No(not marine to terrestrial)</t>
  </si>
  <si>
    <t>Human-induced changes in large herbivorous mammal density: the consequences for decomposers</t>
  </si>
  <si>
    <t>Wardle and Bargett</t>
  </si>
  <si>
    <t>The ontogenetic niche and species interactions in size structured populations</t>
  </si>
  <si>
    <t>Werner and Gilliam</t>
  </si>
  <si>
    <t>Nutrient loading by anadromous alewife (Alosa pseudoharengus): contemporary patterns and predictions for restoration efforts.</t>
  </si>
  <si>
    <t>West et al</t>
  </si>
  <si>
    <t>Anadromous Fish Excretions(Phosphorus)</t>
  </si>
  <si>
    <t>Lake habitat</t>
  </si>
  <si>
    <t>41.326466, -72.237504</t>
  </si>
  <si>
    <t>Migratory fish excretion as a nutrient subsidy to recipient stream ecosystem</t>
  </si>
  <si>
    <t xml:space="preserve">Wheeler et al </t>
  </si>
  <si>
    <t>Fish Excreted N and P</t>
  </si>
  <si>
    <t>Oncorhynchus clarkii utah</t>
  </si>
  <si>
    <t>Tributaries</t>
  </si>
  <si>
    <t>40.1718288,-111.1294996</t>
  </si>
  <si>
    <t>Adfluvial salmonids have engineering but not fertilization impacts in tributaries of a central Utah reservoir</t>
  </si>
  <si>
    <t>Tributaries - algae</t>
  </si>
  <si>
    <t>40.1718288,-111.1294997</t>
  </si>
  <si>
    <t>40.1718288,-111.1294998</t>
  </si>
  <si>
    <t>Complex life cycles</t>
  </si>
  <si>
    <t>Wilbur</t>
  </si>
  <si>
    <t>Trophic facilitation by introduced top predators: grey wolf subsidies to scavengers in Yellowstone National Park</t>
  </si>
  <si>
    <t>Wilmers et al</t>
  </si>
  <si>
    <t>Scavenging: how carnivores and carrion structure communities</t>
  </si>
  <si>
    <t>Wilson and Wolkovitch</t>
  </si>
  <si>
    <t>Do bears facilitate transfer of salmon resources to aquatic macroinvertebrates</t>
  </si>
  <si>
    <t xml:space="preserve">Winder et al </t>
  </si>
  <si>
    <t>Nirogen and Carbon</t>
  </si>
  <si>
    <t>Pacific Salmon</t>
  </si>
  <si>
    <t>Caddisfly larvae</t>
  </si>
  <si>
    <t>59.60, -158.159</t>
  </si>
  <si>
    <t>Cues, strategies, and outcomes: how migrating vertebrates track environmental change</t>
  </si>
  <si>
    <t xml:space="preserve">Winkler et al </t>
  </si>
  <si>
    <t>The biogeochemical implications of massive gull flocks at landfills</t>
  </si>
  <si>
    <t>Winton and River</t>
  </si>
  <si>
    <t>Salmon carcasses increase stream productivity more than inorganic fertilizer pellets: a test on multiple trophic levels in streamside experimental channels.</t>
  </si>
  <si>
    <t xml:space="preserve">Wipfli et al </t>
  </si>
  <si>
    <t>Salmon Carcass(ammonium-nitrogen, nitrate-nitrogen, phosphorus)</t>
  </si>
  <si>
    <t>Coho Salmon</t>
  </si>
  <si>
    <t>Riparian Habitat</t>
  </si>
  <si>
    <t>Norh America</t>
  </si>
  <si>
    <t>58.260825, -134.324846</t>
  </si>
  <si>
    <t>The influence of physical processes, organisms, and permeability on cross-ecosystem fluxes.</t>
  </si>
  <si>
    <t>Witman et al</t>
  </si>
  <si>
    <t>Lateral diffusion of nutrients by mammalian herbivores in terrestrial ecosystems.</t>
  </si>
  <si>
    <t>Wolf, Doughty, and Malhi</t>
  </si>
  <si>
    <t>Feces in aquatic ecosystems</t>
  </si>
  <si>
    <t>Wotton and Malmquist</t>
  </si>
  <si>
    <t>Rates of litter decomposition in terrestrial ecosystems: global patterns and controlling factor</t>
  </si>
  <si>
    <t>Zhang et al</t>
  </si>
  <si>
    <t>MacInturf</t>
  </si>
  <si>
    <t>Vectors with autonomy: what distinguishes animal-mediated nutrient transport from abiotic vectors?</t>
  </si>
  <si>
    <t>McInturf et al.</t>
  </si>
  <si>
    <t>Nutrient subsidies delivered by seabirds to mangrove islands</t>
  </si>
  <si>
    <t>Adame et al.</t>
  </si>
  <si>
    <t>Salt, Organic Matter, Phosphorus, Nitrogen, Carbon</t>
  </si>
  <si>
    <t>Seabirds</t>
  </si>
  <si>
    <t>Sea-Land</t>
  </si>
  <si>
    <t>Warm Semi-arid</t>
  </si>
  <si>
    <t>20.45, -90.20</t>
  </si>
  <si>
    <t>Isotopic Concentration(13C, 15N)</t>
  </si>
  <si>
    <t>Mangrove Leaves</t>
  </si>
  <si>
    <t>20.45, -90.21</t>
  </si>
  <si>
    <t>Anderson, Polis</t>
  </si>
  <si>
    <t>Seabird Guano(Nitrogen, Phosphorus)</t>
  </si>
  <si>
    <t>Gulls, cormorants, boobies, terns, herons, pelicans, frigates, oystercatcher, osprey</t>
  </si>
  <si>
    <t>Desert Islands</t>
  </si>
  <si>
    <t>28.55, -113.30</t>
  </si>
  <si>
    <t>Migratory animals couple biodiversity and ecosystem functioning worldwide</t>
  </si>
  <si>
    <t>Bauer, Hoye</t>
  </si>
  <si>
    <t>Identifying Corridors among Large Protected Areas in the United States</t>
  </si>
  <si>
    <t>Belote et al.</t>
  </si>
  <si>
    <t>Foraging Ecology and Nutrition of Sea Turtles</t>
  </si>
  <si>
    <t>Bjorndal</t>
  </si>
  <si>
    <t>Organic Matter, Energy, Lipid, Nitrogen, Phosphorus</t>
  </si>
  <si>
    <t>Reptiles</t>
  </si>
  <si>
    <t>Loggerhead Sea Turtle</t>
  </si>
  <si>
    <t>Beach Evironment</t>
  </si>
  <si>
    <t>Humid Subtropical</t>
  </si>
  <si>
    <t>28.068, -80.56</t>
  </si>
  <si>
    <t>Kodiak brown bears surf the salmon red wave: direct evidence from GPS collared individuals</t>
  </si>
  <si>
    <t>Deacy et al.</t>
  </si>
  <si>
    <t>Nutrient transfer from sea to land: the case of gulls and cormorants in the Gulf of Maine</t>
  </si>
  <si>
    <t>Ellis et al.</t>
  </si>
  <si>
    <t>Soil Nutrients(Ammonia, nitrate, phosphate)</t>
  </si>
  <si>
    <t>Beach Soil</t>
  </si>
  <si>
    <t>Temperate-Oceanic</t>
  </si>
  <si>
    <t>42.988, -70.6135</t>
  </si>
  <si>
    <t>Cormorant</t>
  </si>
  <si>
    <t>Isotopic Composition(15N, 13C)</t>
  </si>
  <si>
    <t>Pacific Salmon in Aquatic and Terrestrial Ecosystems</t>
  </si>
  <si>
    <t>Seabirds enhance coral reef productivity and functioning in the absence of invasive rats</t>
  </si>
  <si>
    <t>Grahme et al.</t>
  </si>
  <si>
    <t>Seabird Guano(Nitrogen)</t>
  </si>
  <si>
    <t>14 Different Seabirds</t>
  </si>
  <si>
    <t xml:space="preserve">Soil </t>
  </si>
  <si>
    <t>British Indian Ocean Territory</t>
  </si>
  <si>
    <t>Chagos Archipelago</t>
  </si>
  <si>
    <t>-5.50, 72.00</t>
  </si>
  <si>
    <t>Effects of Salmon-Derived Nitrogen on Riparian Forest Growth and Implications for Stream Productivity</t>
  </si>
  <si>
    <t>Helfield, Naiman</t>
  </si>
  <si>
    <t>Nitrogen</t>
  </si>
  <si>
    <t>Riparian Foliage</t>
  </si>
  <si>
    <t>River-Land</t>
  </si>
  <si>
    <t>Maritime with Moderate Temperatures</t>
  </si>
  <si>
    <t>57.52, -135.18</t>
  </si>
  <si>
    <t>59.29, -158.55</t>
  </si>
  <si>
    <t>Not Specified</t>
  </si>
  <si>
    <t>Riparian Foliage/Soil</t>
  </si>
  <si>
    <t>59.29, -158.56</t>
  </si>
  <si>
    <t>The effects of nesting gulls on the vegetation and soil of islands in the Great Lakes</t>
  </si>
  <si>
    <t>Hogg, Morton</t>
  </si>
  <si>
    <t>Nitrogen, Potassium, Phosphorus, Salt, pH</t>
  </si>
  <si>
    <t>Ring-Billed Gull</t>
  </si>
  <si>
    <t>Soil and nearby vegetation</t>
  </si>
  <si>
    <t>Sea/Lake-Land</t>
  </si>
  <si>
    <t>44.977, -81.081</t>
  </si>
  <si>
    <t>Herring Gull</t>
  </si>
  <si>
    <t>44.977, -81.082</t>
  </si>
  <si>
    <t>Holtgrieve, Schindler</t>
  </si>
  <si>
    <t>Nitrogen, Phosphorus, Oxygen</t>
  </si>
  <si>
    <t xml:space="preserve">USA </t>
  </si>
  <si>
    <t>59.546, -159.072</t>
  </si>
  <si>
    <t>From wing to wing: the persistence of long ecological interaction chains in less-disturbed ecosystems</t>
  </si>
  <si>
    <t>Tropical Rainforest</t>
  </si>
  <si>
    <t>USA(Palmyra Atoll)</t>
  </si>
  <si>
    <t>5.52, -162.04</t>
  </si>
  <si>
    <t>Effects of nesting waterbirds on nutrient levels in mangroves, Gulf of Fonseca, Honduras</t>
  </si>
  <si>
    <t>McFadden et al.</t>
  </si>
  <si>
    <t>Phosphorus, Nitrogen</t>
  </si>
  <si>
    <t>Waterbirds</t>
  </si>
  <si>
    <t>Neotropic Cormorant, Cattle Egret, White Ibis, Magnificent Frigatebird</t>
  </si>
  <si>
    <t>Plants/Soil</t>
  </si>
  <si>
    <t xml:space="preserve"> North America</t>
  </si>
  <si>
    <t>Honduras</t>
  </si>
  <si>
    <t>13.3668, -87.4704</t>
  </si>
  <si>
    <t>Fish distributions and nutrient cycling in streams: can fish create biogeochemical hotspots?</t>
  </si>
  <si>
    <t>Freshwater Fish</t>
  </si>
  <si>
    <t>Unspecified(47 different species)</t>
  </si>
  <si>
    <t>Riffle and Run of stream</t>
  </si>
  <si>
    <t>River-land</t>
  </si>
  <si>
    <t>9.10, -69.44</t>
  </si>
  <si>
    <t>Biomass Transfer Subsidizes Nitrogen to Offshore Food Webs</t>
  </si>
  <si>
    <t>Nelson et al.</t>
  </si>
  <si>
    <t>Seabird colonies as important global drivers in the nitrogen and phosphorus cycles</t>
  </si>
  <si>
    <t>Otero et al.</t>
  </si>
  <si>
    <t>TOWARD AN INTEGRATION OF LANDSCAPE AND FOOD WEB ECOLOGY:The Dynamics of Spatially Subsidized Food Webs</t>
  </si>
  <si>
    <t>Schmitz et al.</t>
  </si>
  <si>
    <t>Nitrogen in the Gulf of Maine: Sources, Susceptibility and Trends</t>
  </si>
  <si>
    <t>Sowles J.</t>
  </si>
  <si>
    <t>Context dependency of animal resource subsidies: Context dependency of animal resource subsidies</t>
  </si>
  <si>
    <t>Subalusky, Post</t>
  </si>
  <si>
    <t xml:space="preserve">Varpe et al. </t>
  </si>
  <si>
    <t>Insects as drivers of ecosystem processes</t>
  </si>
  <si>
    <t>Yang, Gratton</t>
  </si>
  <si>
    <t>Plants cause ecosystem nutrient depletion via the interruption of bird-derived spatial subsidies</t>
  </si>
  <si>
    <t>Young et al.</t>
  </si>
  <si>
    <t>Allochthonous Nutrients(Gauno)</t>
  </si>
  <si>
    <t>Boobies, terns, noddies</t>
  </si>
  <si>
    <t>Plant tissues and soil</t>
  </si>
  <si>
    <t>5.53, -162.05</t>
  </si>
  <si>
    <t>Marine Wash(Nitrogen, Carbon)</t>
  </si>
  <si>
    <t>Protists</t>
  </si>
  <si>
    <t>Algae</t>
  </si>
  <si>
    <t>5.53, -162.06</t>
  </si>
  <si>
    <t>Examining the relative influence of animal movement patterns and mortality models on the distribution of animal transported subsidies</t>
  </si>
  <si>
    <t>Bamoph et al.</t>
  </si>
  <si>
    <t>A methodological roadmap to quantify animal-vectored spatial ecosystem subsidies</t>
  </si>
  <si>
    <t>Ellis Soto et al.</t>
  </si>
  <si>
    <t>Individual consumer movement mediates food web coupling across a coastal ecosystem</t>
  </si>
  <si>
    <t>Rezek et al.</t>
  </si>
  <si>
    <t>Zooplankton mortality effects on the plankton community of the northern Humboldt Current System: sensitivity of a regional biogeochemical model</t>
  </si>
  <si>
    <t>Hill Cruz et al.</t>
  </si>
  <si>
    <t>IMPROVED ESTIMATION OF GUT PASSAGE TIME CONSIDERABLY AFFECTS TRAIT-BASED DISPERSAL MODELS</t>
  </si>
  <si>
    <t>Abraham et al.</t>
  </si>
  <si>
    <t>Filling the Information Gap in Meta-Ecosystem Ecology</t>
  </si>
  <si>
    <t>Little et al.</t>
  </si>
  <si>
    <t>Large predators can mitigate nutrient losses associated with off-site removal of animals from a wildlife reserve</t>
  </si>
  <si>
    <t>The Mineral Nutrition of Wild Plants Revisited: A Re-evaluation of Processes and Patterns</t>
  </si>
  <si>
    <t>Aerts and Chapin</t>
  </si>
  <si>
    <t>The mineral and energy contributions of guano of selected species of birds to the Marion Island terrestrial ecosystem</t>
  </si>
  <si>
    <t>Burger et al.</t>
  </si>
  <si>
    <t>Seabird Guano(Nitrogen, Uric acid, protein, etc.)</t>
  </si>
  <si>
    <t>14 different species</t>
  </si>
  <si>
    <t>-46.909, 37.7469</t>
  </si>
  <si>
    <t>Nest spacing, reproductive success, and behavior of the Great Black-backed Gull (Larus marinus)</t>
  </si>
  <si>
    <t>Butler and Trivelpiece</t>
  </si>
  <si>
    <t>Fariña et al.</t>
  </si>
  <si>
    <t>Nitrogen, Carbon</t>
  </si>
  <si>
    <t>Mammal(Sea Lions)</t>
  </si>
  <si>
    <t>Z. wollebaecki</t>
  </si>
  <si>
    <t>Arid Tropical Island</t>
  </si>
  <si>
    <t>Galapagos Archipelago</t>
  </si>
  <si>
    <t>-0°9538, -90.9656</t>
  </si>
  <si>
    <t>Seagull influence on soil properties, chenopod shrub distribution, and leaf nutrient status in semi-arid Mediterranean islands</t>
  </si>
  <si>
    <t>García et al.</t>
  </si>
  <si>
    <t>Seabird Guano(Nitrogen, Carbon, Phosphorus, Heavy Metals, Soluble salts, etc.)</t>
  </si>
  <si>
    <t>Audouin’s Gull</t>
  </si>
  <si>
    <t>Semiarid Mediterannean</t>
  </si>
  <si>
    <t>Spain</t>
  </si>
  <si>
    <t>35.1779, -2.4411</t>
  </si>
  <si>
    <t xml:space="preserve">Unspecified </t>
  </si>
  <si>
    <t>Yellow-legged Gull</t>
  </si>
  <si>
    <t>35.1779, -2.4412</t>
  </si>
  <si>
    <t>Marine-Dependent Terrestrial Biotic Communities on Some Cays in the Coral Sea</t>
  </si>
  <si>
    <t>Harold Heatwole</t>
  </si>
  <si>
    <t>Bottom-Up Dynamics of Allochthonous Input: Direct and Indirect Effects of Seabirds on Islands</t>
  </si>
  <si>
    <t xml:space="preserve"> Sanchez-Pinero and Polis</t>
  </si>
  <si>
    <t>Animal-plant-soil nutrient relationships on Marion Island (Subantarctic)</t>
  </si>
  <si>
    <t>Smith</t>
  </si>
  <si>
    <t>Seabird Guano(Nitrogen, Phosphorus, Metals)</t>
  </si>
  <si>
    <t>Wandering Albatross</t>
  </si>
  <si>
    <t>-46.9132, 37.8862</t>
  </si>
  <si>
    <t>Giant Petrel</t>
  </si>
  <si>
    <t>-46.9132, 37.8863</t>
  </si>
  <si>
    <t>King Penguin</t>
  </si>
  <si>
    <t>-46.9132, 37.8864</t>
  </si>
  <si>
    <t>Gentoo Penguin</t>
  </si>
  <si>
    <t>-46.9132, 37.8865</t>
  </si>
  <si>
    <t>Dominican Gulls</t>
  </si>
  <si>
    <t>-46.9132, 37.8866</t>
  </si>
  <si>
    <t>Seal manure(Nitrogen, Phosphorus, Metals)</t>
  </si>
  <si>
    <t>Elephant Seal</t>
  </si>
  <si>
    <t>-46.9132, 37.8867</t>
  </si>
  <si>
    <t>The Relationship between Herring Gulls and the Vegetation of their Breeding Colonies</t>
  </si>
  <si>
    <t>Sobey and Kenworth</t>
  </si>
  <si>
    <t>Herring Gulls</t>
  </si>
  <si>
    <t>Temperate Oceanic</t>
  </si>
  <si>
    <t>57.3506, -1.9446</t>
  </si>
  <si>
    <t>Impact of gull colonies on the flora of the Riou archipelago (Mediterranean islands of south-east France)</t>
  </si>
  <si>
    <t>Vidal et al.</t>
  </si>
  <si>
    <t>Phosphorus in seagull colonies and the effect on the habitats. The case of yellow-legged gulls (Larus michahellis) in the Atlantic Islands National Park (Galicia-NW Spain).</t>
  </si>
  <si>
    <t>Seabird Guano(Phorphorus)</t>
  </si>
  <si>
    <r>
      <rPr>
        <sz val="10"/>
        <color theme="1"/>
        <rFont val="Arial"/>
        <family val="2"/>
      </rPr>
      <t>Yellow-legged gulls (</t>
    </r>
    <r>
      <rPr>
        <i/>
        <sz val="10"/>
        <color theme="1"/>
        <rFont val="Arial"/>
        <family val="2"/>
      </rPr>
      <t>Larus michaellis</t>
    </r>
    <r>
      <rPr>
        <sz val="10"/>
        <color theme="1"/>
        <rFont val="Arial"/>
        <family val="2"/>
      </rPr>
      <t>)</t>
    </r>
  </si>
  <si>
    <t>42.3775, -8.9321</t>
  </si>
  <si>
    <t>The influence of seabird manuring on the phosphorus status of Marion Island (Subantarctic) soils</t>
  </si>
  <si>
    <t>Effects of anthropogenic food resources on Yellow-legged Gull colony size on Mediterranean islands</t>
  </si>
  <si>
    <t>Duhem et al.</t>
  </si>
  <si>
    <t>Chemical Composition of Guano of Burrowing Petrel Chicks (Procellariidae) at Marion Island</t>
  </si>
  <si>
    <t>Fugler</t>
  </si>
  <si>
    <t>Seabird Guano(N, P, heavy metals)</t>
  </si>
  <si>
    <r>
      <rPr>
        <sz val="10"/>
        <color theme="1"/>
        <rFont val="Arial"/>
        <family val="2"/>
      </rPr>
      <t>Blue Petrel(</t>
    </r>
    <r>
      <rPr>
        <i/>
        <sz val="10"/>
        <color theme="1"/>
        <rFont val="Arial"/>
        <family val="2"/>
      </rPr>
      <t>Halobaena caerulea</t>
    </r>
    <r>
      <rPr>
        <sz val="10"/>
        <color theme="1"/>
        <rFont val="Arial"/>
        <family val="2"/>
      </rPr>
      <t>)</t>
    </r>
  </si>
  <si>
    <t>-46.54, 37.45</t>
  </si>
  <si>
    <r>
      <rPr>
        <sz val="10"/>
        <color theme="1"/>
        <rFont val="Arial"/>
        <family val="2"/>
      </rPr>
      <t>Softplumaged Petrel (</t>
    </r>
    <r>
      <rPr>
        <i/>
        <sz val="10"/>
        <color theme="1"/>
        <rFont val="Arial"/>
        <family val="2"/>
      </rPr>
      <t>Pterodroma mollis</t>
    </r>
    <r>
      <rPr>
        <sz val="10"/>
        <color theme="1"/>
        <rFont val="Arial"/>
        <family val="2"/>
      </rPr>
      <t>)</t>
    </r>
  </si>
  <si>
    <t>-46.54, 37.46</t>
  </si>
  <si>
    <r>
      <rPr>
        <sz val="10"/>
        <color theme="1"/>
        <rFont val="Arial"/>
        <family val="2"/>
      </rPr>
      <t>Greatwinged Petrel (</t>
    </r>
    <r>
      <rPr>
        <i/>
        <sz val="10"/>
        <color theme="1"/>
        <rFont val="Arial"/>
        <family val="2"/>
      </rPr>
      <t>P. macroptera</t>
    </r>
    <r>
      <rPr>
        <sz val="10"/>
        <color theme="1"/>
        <rFont val="Arial"/>
        <family val="2"/>
      </rPr>
      <t>)</t>
    </r>
  </si>
  <si>
    <t>-46.54, 37.47</t>
  </si>
  <si>
    <r>
      <rPr>
        <sz val="10"/>
        <color theme="1"/>
        <rFont val="Arial"/>
        <family val="2"/>
      </rPr>
      <t>Grey Petrel (</t>
    </r>
    <r>
      <rPr>
        <i/>
        <sz val="10"/>
        <color theme="1"/>
        <rFont val="Arial"/>
        <family val="2"/>
      </rPr>
      <t>Procellaria cinerea</t>
    </r>
    <r>
      <rPr>
        <sz val="10"/>
        <color theme="1"/>
        <rFont val="Arial"/>
        <family val="2"/>
      </rPr>
      <t>)</t>
    </r>
  </si>
  <si>
    <t>-46.54, 37.48</t>
  </si>
  <si>
    <r>
      <rPr>
        <sz val="10"/>
        <color theme="1"/>
        <rFont val="Arial"/>
        <family val="2"/>
      </rPr>
      <t>Whitechinned Petrel (</t>
    </r>
    <r>
      <rPr>
        <i/>
        <sz val="10"/>
        <color theme="1"/>
        <rFont val="Arial"/>
        <family val="2"/>
      </rPr>
      <t>P. aequinoctialis)</t>
    </r>
  </si>
  <si>
    <t>-46.54, 37.49</t>
  </si>
  <si>
    <t>Effects of a small seagull colony on trophic status and primary production in a Mediterranean coastal system (Marinello ponds, Italy)</t>
  </si>
  <si>
    <t>Signa et al.</t>
  </si>
  <si>
    <t>Seabird Guano(Nitrogen and Phosphorus)</t>
  </si>
  <si>
    <r>
      <rPr>
        <sz val="10"/>
        <color theme="1"/>
        <rFont val="Arial"/>
        <family val="2"/>
      </rPr>
      <t>Yellow-Legged Gull(</t>
    </r>
    <r>
      <rPr>
        <i/>
        <sz val="10"/>
        <color theme="1"/>
        <rFont val="Arial"/>
        <family val="2"/>
      </rPr>
      <t>Larus michahellis</t>
    </r>
    <r>
      <rPr>
        <sz val="10"/>
        <color theme="1"/>
        <rFont val="Arial"/>
        <family val="2"/>
      </rPr>
      <t>)</t>
    </r>
  </si>
  <si>
    <t>Surface Water</t>
  </si>
  <si>
    <t>Sea-Freshwater</t>
  </si>
  <si>
    <t>Italy</t>
  </si>
  <si>
    <t>38.1427, 15.0535</t>
  </si>
  <si>
    <t>Arctic Seabirds Transport Marine-Derived Contaminants</t>
  </si>
  <si>
    <t>Blais et al.</t>
  </si>
  <si>
    <r>
      <rPr>
        <sz val="10"/>
        <color theme="1"/>
        <rFont val="Arial"/>
        <family val="2"/>
      </rPr>
      <t>northern fulmars(</t>
    </r>
    <r>
      <rPr>
        <i/>
        <sz val="10"/>
        <color theme="1"/>
        <rFont val="Arial"/>
        <family val="2"/>
      </rPr>
      <t>Fulmarus
glacialis</t>
    </r>
    <r>
      <rPr>
        <sz val="10"/>
        <color theme="1"/>
        <rFont val="Arial"/>
        <family val="2"/>
      </rPr>
      <t>)</t>
    </r>
  </si>
  <si>
    <t>Pond Sediment</t>
  </si>
  <si>
    <t>Sea-Pond</t>
  </si>
  <si>
    <t>76.15, -89.15</t>
  </si>
  <si>
    <t>Impacts of seabird-derived nutrients on water quality and diatom assemblages from Cape Vera, Devon Island, Canadian High Arctic</t>
  </si>
  <si>
    <t>Keatly et al.</t>
  </si>
  <si>
    <t>Nitrogen, Major Ions, Nutrients</t>
  </si>
  <si>
    <t>76.15, -89.16</t>
  </si>
  <si>
    <t>Ammonia nitrogen dynamics in coastal rockpools affected by gull guano</t>
  </si>
  <si>
    <t>Loder et al.</t>
  </si>
  <si>
    <r>
      <rPr>
        <sz val="10"/>
        <color theme="1"/>
        <rFont val="Arial"/>
        <family val="2"/>
      </rPr>
      <t>Herring Gulls(</t>
    </r>
    <r>
      <rPr>
        <i/>
        <sz val="10"/>
        <color theme="1"/>
        <rFont val="Arial"/>
        <family val="2"/>
      </rPr>
      <t>Larus argentatus</t>
    </r>
    <r>
      <rPr>
        <sz val="10"/>
        <color theme="1"/>
        <rFont val="Arial"/>
        <family val="2"/>
      </rPr>
      <t>)</t>
    </r>
  </si>
  <si>
    <t>Soil/Sediment</t>
  </si>
  <si>
    <t>42.9914, -70.6166</t>
  </si>
  <si>
    <r>
      <rPr>
        <sz val="10"/>
        <color theme="1"/>
        <rFont val="Arial"/>
        <family val="2"/>
      </rPr>
      <t>Black-Backed Gulls(</t>
    </r>
    <r>
      <rPr>
        <i/>
        <sz val="10"/>
        <color theme="1"/>
        <rFont val="Arial"/>
        <family val="2"/>
      </rPr>
      <t>Larus marinus</t>
    </r>
    <r>
      <rPr>
        <sz val="10"/>
        <color theme="1"/>
        <rFont val="Arial"/>
        <family val="2"/>
      </rPr>
      <t>)</t>
    </r>
  </si>
  <si>
    <t>42.9914, -70.6167</t>
  </si>
  <si>
    <t>Variability in δ15N, δ13C and Kjeldahl nitrogen of soils from islands with and without seabirds in the Marlborough Sounds, New</t>
  </si>
  <si>
    <t>Markwell and Daugherty</t>
  </si>
  <si>
    <t>Pachyptila turtur</t>
  </si>
  <si>
    <t>Vegetation</t>
  </si>
  <si>
    <t>-40.40, 174.00</t>
  </si>
  <si>
    <t>Puffinus griseus</t>
  </si>
  <si>
    <t>-40.40, 174.01</t>
  </si>
  <si>
    <t>P. gavia</t>
  </si>
  <si>
    <t>-40.40, 174.02</t>
  </si>
  <si>
    <t>Pelecanoides urinatrix</t>
  </si>
  <si>
    <t>-40.40, 174.03</t>
  </si>
  <si>
    <t>P. carneipes</t>
  </si>
  <si>
    <t>-40.40, 174.04</t>
  </si>
  <si>
    <t>Trophic position influences the efficacy of seabirds as metal biovectors</t>
  </si>
  <si>
    <t>Michelutti et al.</t>
  </si>
  <si>
    <t>Metals</t>
  </si>
  <si>
    <r>
      <rPr>
        <sz val="10"/>
        <color rgb="FF000000"/>
        <rFont val="Calibri"/>
        <family val="2"/>
        <scheme val="minor"/>
      </rPr>
      <t>Arctic terns (</t>
    </r>
    <r>
      <rPr>
        <i/>
        <sz val="10"/>
        <color rgb="FF000000"/>
        <rFont val="Calibri"/>
        <family val="2"/>
        <scheme val="minor"/>
      </rPr>
      <t>Sterna paradisaea</t>
    </r>
    <r>
      <rPr>
        <sz val="10"/>
        <color rgb="FF000000"/>
        <rFont val="Calibri"/>
        <family val="2"/>
        <scheme val="minor"/>
      </rPr>
      <t>)</t>
    </r>
  </si>
  <si>
    <t>Sea-land</t>
  </si>
  <si>
    <t>75.50, -96.20</t>
  </si>
  <si>
    <t>Common eiders</t>
  </si>
  <si>
    <t>75.50, -96.21</t>
  </si>
  <si>
    <t>Seabird Chapter</t>
  </si>
  <si>
    <t>Resources from another place and time: responses to pulses in a spacially subsidized system</t>
  </si>
  <si>
    <t>Anderson, W.B, et al.</t>
  </si>
  <si>
    <t>KH</t>
  </si>
  <si>
    <t>Sea to Land</t>
  </si>
  <si>
    <t>28.916667, -113.500000</t>
  </si>
  <si>
    <t>Environmental Response to burrowing seabird colonies: a study in ecosystem engineering</t>
  </si>
  <si>
    <t>Bancroft</t>
  </si>
  <si>
    <t>Guano</t>
  </si>
  <si>
    <t>Wedge Tailed Shearwater</t>
  </si>
  <si>
    <t>-32.0069667,97.5743097</t>
  </si>
  <si>
    <t>Marine subsidies alter the diet and abundance of insular and coastal lizard populations</t>
  </si>
  <si>
    <t xml:space="preserve">Barrett, K. </t>
  </si>
  <si>
    <r>
      <rPr>
        <sz val="10"/>
        <color theme="1"/>
        <rFont val="Arial"/>
        <family val="2"/>
      </rPr>
      <t>Plasma fatty acids, triacylglycerol and cholesterol of the tuatara (</t>
    </r>
    <r>
      <rPr>
        <i/>
        <sz val="10"/>
        <color theme="1"/>
        <rFont val="Arial"/>
        <family val="2"/>
      </rPr>
      <t>sphenodon punctatus punctatus</t>
    </r>
    <r>
      <rPr>
        <sz val="10"/>
        <color theme="1"/>
        <rFont val="Arial"/>
        <family val="2"/>
      </rPr>
      <t>) from islands differing in the presence of rats and the abundance of seabirds</t>
    </r>
  </si>
  <si>
    <t>Blair, T. et al</t>
  </si>
  <si>
    <t>fatty acids, tricylglycerol and cholesterol</t>
  </si>
  <si>
    <t>Tuatara (Reptile)</t>
  </si>
  <si>
    <t>Land</t>
  </si>
  <si>
    <t>Cold Tundra</t>
  </si>
  <si>
    <t>South Pacific Ocean</t>
  </si>
  <si>
    <t>Coppermine Island</t>
  </si>
  <si>
    <t>-35.933333, 175.750000</t>
  </si>
  <si>
    <t>The effects of enrichment on the dynamics of apparent competitive interactions in stage-structured systems.</t>
  </si>
  <si>
    <t>Bonsall, M.B. and R.D. Holt</t>
  </si>
  <si>
    <t>What determines the strength of a trophic cascade?</t>
  </si>
  <si>
    <t>Borer E.T., et al</t>
  </si>
  <si>
    <t>Seabird guano as determinant of rocky intertidal community structure</t>
  </si>
  <si>
    <t>Bosman AL, Hockey PAR</t>
  </si>
  <si>
    <t>Seabird Guano</t>
  </si>
  <si>
    <t>algal, invertebrate, avlan</t>
  </si>
  <si>
    <t xml:space="preserve">Intertidal </t>
  </si>
  <si>
    <t>Yes?</t>
  </si>
  <si>
    <t>-26.283333, 14.933333</t>
  </si>
  <si>
    <t>Ecosystem Engineers: Feedback and Population Dynamics</t>
  </si>
  <si>
    <t>Cuddington, K. et al</t>
  </si>
  <si>
    <t>Influence of diet on the distribution of nitrogen isotopes in animals</t>
  </si>
  <si>
    <t>DeNiro, M.J. and S. Epstein</t>
  </si>
  <si>
    <t>Varied</t>
  </si>
  <si>
    <t>Various Animals</t>
  </si>
  <si>
    <t>18.466506, -97.400380</t>
  </si>
  <si>
    <t>The ecology of tick parasitism on densely nesting peruvian seabird</t>
  </si>
  <si>
    <t>Duffy, D.C.</t>
  </si>
  <si>
    <t>Birds</t>
  </si>
  <si>
    <t>Guanay Cormorant</t>
  </si>
  <si>
    <t>Ticks</t>
  </si>
  <si>
    <t>Peru</t>
  </si>
  <si>
    <t>-11.383333, -79.750000</t>
  </si>
  <si>
    <t>Peruvian Booby</t>
  </si>
  <si>
    <t>-11.383333, -79.750001</t>
  </si>
  <si>
    <t>Peruvian Brown Pelican</t>
  </si>
  <si>
    <t>-11.383333, -79.750002</t>
  </si>
  <si>
    <t>Marine birds on land: a review of plant biomass, species richness, and community composition in seabird colonies</t>
  </si>
  <si>
    <t>Ellis, J.C.</t>
  </si>
  <si>
    <t>Global analysis of nitrogen and phosphorus limitation of primary producers in freshwater, marine and terrestrrial ecosystems</t>
  </si>
  <si>
    <t>Elser, JJ et al</t>
  </si>
  <si>
    <t>Predator-prey body size, interaction strength and stability of a real food web</t>
  </si>
  <si>
    <t>Emmerson, M.C. and D. Raffelli</t>
  </si>
  <si>
    <t>Above-and below-ground impacts of introduced predators in seabird-dominated island and ecosystems</t>
  </si>
  <si>
    <t>Fukami, T. et al</t>
  </si>
  <si>
    <t>Nutrients</t>
  </si>
  <si>
    <t>-72.4167, 166.3667</t>
  </si>
  <si>
    <t>-35.4719, 174.7356</t>
  </si>
  <si>
    <t>-44.7819, 6.8696</t>
  </si>
  <si>
    <t>Incorporation of marine-derived nutrient from petrel breeding colonies into stream food webs</t>
  </si>
  <si>
    <t>Harding, J.S. et al</t>
  </si>
  <si>
    <t>N and C</t>
  </si>
  <si>
    <t>-42.106667, 171.335000</t>
  </si>
  <si>
    <t xml:space="preserve">Ecosystem Engineering in space and time. </t>
  </si>
  <si>
    <t>Hastings, A., et al</t>
  </si>
  <si>
    <t>Consequences of nitrogen and phosphorus limitation for the performance of two planthoppers with divergent life-history strategies</t>
  </si>
  <si>
    <t>Huberty, A.F. and R.F. Denno</t>
  </si>
  <si>
    <t>Insects</t>
  </si>
  <si>
    <t>Intertidal</t>
  </si>
  <si>
    <t>Moderate</t>
  </si>
  <si>
    <t>39.513333, -74.316667</t>
  </si>
  <si>
    <t>Playing chutes and ladders- heterogeneity and the relative roles of bottom-up and top-down forces in natural communities</t>
  </si>
  <si>
    <t>Hunter, M.D. and P.W. Price</t>
  </si>
  <si>
    <t>Grazing and reproductive success of red deer: The effect of local enrichment by gull colonies</t>
  </si>
  <si>
    <t>Iason, G.R., et al</t>
  </si>
  <si>
    <t>57.0095, 6.3239</t>
  </si>
  <si>
    <t>Effects of the common cormorant, Phalacrocorax carbo, on evergreen forests in two nest sites at Lake Biwa, Japan.</t>
  </si>
  <si>
    <t xml:space="preserve">Ishida, A. </t>
  </si>
  <si>
    <r>
      <rPr>
        <i/>
        <sz val="10"/>
        <color theme="1"/>
        <rFont val="Arial"/>
        <family val="2"/>
      </rPr>
      <t xml:space="preserve">Phalacrocorax carbo </t>
    </r>
    <r>
      <rPr>
        <sz val="10"/>
        <color theme="1"/>
        <rFont val="Arial"/>
        <family val="2"/>
      </rPr>
      <t>Kuroda</t>
    </r>
  </si>
  <si>
    <t>Forests</t>
  </si>
  <si>
    <t>28.416667, 136.150000</t>
  </si>
  <si>
    <t>35.200000, 136.083333</t>
  </si>
  <si>
    <t>Faeces deposition and numbers of vertebrate herbivores in the vicinity of planktivorous and piscivorous seabird colonies in Hornsund, Spitsbergen</t>
  </si>
  <si>
    <t>Jakubas D., et al</t>
  </si>
  <si>
    <r>
      <rPr>
        <sz val="10"/>
        <color theme="1"/>
        <rFont val="Arial"/>
        <family val="2"/>
      </rPr>
      <t>Environmental modifications of a Subantartic peatt-bog by the wandering albatross (</t>
    </r>
    <r>
      <rPr>
        <i/>
        <sz val="10"/>
        <color theme="1"/>
        <rFont val="Arial"/>
        <family val="2"/>
      </rPr>
      <t>Diomedea exulands</t>
    </r>
    <r>
      <rPr>
        <sz val="10"/>
        <color theme="1"/>
        <rFont val="Arial"/>
        <family val="2"/>
      </rPr>
      <t>): A preliminary study.</t>
    </r>
  </si>
  <si>
    <t>Joly, Y. et al</t>
  </si>
  <si>
    <t>Organic Nutrients</t>
  </si>
  <si>
    <t>Diomedea exulans</t>
  </si>
  <si>
    <t>Vegetation and Invertebrate Fauna</t>
  </si>
  <si>
    <t>Sea</t>
  </si>
  <si>
    <t>Indian Ocean</t>
  </si>
  <si>
    <t>-46.416667, 51.750000</t>
  </si>
  <si>
    <t>Bottom-up trophic cascades and material transfer interrestrial food webs</t>
  </si>
  <si>
    <t>Kagata, H and T. Ohgushi</t>
  </si>
  <si>
    <t>The Nitrogen Pathway in a Penguin Rookery</t>
  </si>
  <si>
    <t>Lindeboom, H.J.</t>
  </si>
  <si>
    <t>Penguins</t>
  </si>
  <si>
    <t>Microorganisms</t>
  </si>
  <si>
    <t>-46.900000, 37.733333</t>
  </si>
  <si>
    <t>Meta-analysis: Trophic level, habitat, and productivity shape the food web effects of resource subsidies</t>
  </si>
  <si>
    <t>Marczak, L.B., et al.</t>
  </si>
  <si>
    <t>Invertebrate and lizard abundance is greater on seabird-inhabited islands than on seabird-free islands in the Marlborough Sounds, New Zealand</t>
  </si>
  <si>
    <t>Markwell, T.J. and C.H. Daugherty</t>
  </si>
  <si>
    <t>-40.666667, 174.000000</t>
  </si>
  <si>
    <t>An introduced predator alters Aleutian Island plant communities by thwarting nutrient subsidies</t>
  </si>
  <si>
    <t>Maron, J.L., et al</t>
  </si>
  <si>
    <t>island vegetation + consumers</t>
  </si>
  <si>
    <t>52.259591, -172.569770</t>
  </si>
  <si>
    <t>Herbivory in relation to plant nitrogen-content</t>
  </si>
  <si>
    <t>Mattson, W.J.</t>
  </si>
  <si>
    <r>
      <rPr>
        <sz val="10"/>
        <color theme="1"/>
        <rFont val="Arial"/>
        <family val="2"/>
      </rPr>
      <t xml:space="preserve">Burrow use and population densities of tuatara </t>
    </r>
    <r>
      <rPr>
        <i/>
        <sz val="10"/>
        <color theme="1"/>
        <rFont val="Arial"/>
        <family val="2"/>
      </rPr>
      <t>(Spenodon punctatus)</t>
    </r>
    <r>
      <rPr>
        <sz val="10"/>
        <color theme="1"/>
        <rFont val="Arial"/>
        <family val="2"/>
      </rPr>
      <t xml:space="preserve"> and how they are infuenced by fairy prions </t>
    </r>
    <r>
      <rPr>
        <i/>
        <sz val="10"/>
        <color theme="1"/>
        <rFont val="Arial"/>
        <family val="2"/>
      </rPr>
      <t>(Pachyptila turtur)</t>
    </r>
    <r>
      <rPr>
        <sz val="10"/>
        <color theme="1"/>
        <rFont val="Arial"/>
        <family val="2"/>
      </rPr>
      <t xml:space="preserve"> on Stephens Island, New Zealand</t>
    </r>
  </si>
  <si>
    <t xml:space="preserve">Newman, D.G. </t>
  </si>
  <si>
    <t>Tuatara</t>
  </si>
  <si>
    <t>Sphenodon punctatus</t>
  </si>
  <si>
    <t>Fairy Prions</t>
  </si>
  <si>
    <t>Interactions of nutrients, plant growth and herbivory in a mangrove ecosystem</t>
  </si>
  <si>
    <t>Onuf, C.P., et al</t>
  </si>
  <si>
    <t>Mangrove</t>
  </si>
  <si>
    <t>Rhizophora mangle</t>
  </si>
  <si>
    <t>Environment</t>
  </si>
  <si>
    <t>27.450000, -80.333333</t>
  </si>
  <si>
    <t>Colonial seabirds change beetles assemblages on a Mediterranean island</t>
  </si>
  <si>
    <t>Orgeas, J., et al</t>
  </si>
  <si>
    <t>Beetles</t>
  </si>
  <si>
    <t>Yellow-legged gull</t>
  </si>
  <si>
    <t>Mediteranean</t>
  </si>
  <si>
    <t>43.000000, 6.416667</t>
  </si>
  <si>
    <t>Oh the locusts sang, then they dropped dead</t>
  </si>
  <si>
    <t>Ostfeld, R.S. and F. Keesing</t>
  </si>
  <si>
    <t>Pulsed resources and community dynamics of consumers in terrestrial ecosystems</t>
  </si>
  <si>
    <t>Trophic cascades revealed in diverse ecosystems</t>
  </si>
  <si>
    <t>Pace, M.L. et al</t>
  </si>
  <si>
    <t>Food webs: Linkage, interaction strength and community infrastructure</t>
  </si>
  <si>
    <t>Paine, R.T.</t>
  </si>
  <si>
    <t>Productivity and consumer regulation-concepts, patterns and mechanism</t>
  </si>
  <si>
    <t>Persson, L. et al</t>
  </si>
  <si>
    <t>Stable isotopes in ecosystem studies</t>
  </si>
  <si>
    <t>Peterson, B.J. and B. Fry</t>
  </si>
  <si>
    <t>Extraordinarily high spider densities on islands- the flow of energy from the marine to terrestrial food webs and the absence of predation</t>
  </si>
  <si>
    <t>Polis, G.A. and S.D. Hurd</t>
  </si>
  <si>
    <t>Spiders</t>
  </si>
  <si>
    <t>Scorpions and lizards</t>
  </si>
  <si>
    <t>Marine to Terrestrial</t>
  </si>
  <si>
    <t>Mediteranean/Arid</t>
  </si>
  <si>
    <t>Trophic Flows from Water to Land: Marine Input Affects Food Webs of Island and Costal Ecosystems Worldwide</t>
  </si>
  <si>
    <t>Polis, G.A., et al</t>
  </si>
  <si>
    <t>El Nino effects on the dynamics and control of an island ecosystem in the Gulf of California</t>
  </si>
  <si>
    <t>Plants and Insects</t>
  </si>
  <si>
    <t>Unsepcified</t>
  </si>
  <si>
    <t>Abiotic and Biotic</t>
  </si>
  <si>
    <t>Terrestrial communities</t>
  </si>
  <si>
    <t>Invertebrates in ornithogenic soils on Ross Island, Antarctica</t>
  </si>
  <si>
    <t>Porazinska, D.L., et al</t>
  </si>
  <si>
    <t>Organic C</t>
  </si>
  <si>
    <t>Invertebrates</t>
  </si>
  <si>
    <t>Various Nematodes</t>
  </si>
  <si>
    <t>Soil biotic communities</t>
  </si>
  <si>
    <t>Ross Island</t>
  </si>
  <si>
    <t>77.216667, -166.433333</t>
  </si>
  <si>
    <t>Ecology</t>
  </si>
  <si>
    <t>Ricklefs, R.E. and G.L. Miller</t>
  </si>
  <si>
    <t>The influence of physical factors and ornithogenic products on plant and arthropod abundance at an island Nunatak group in Antarctica</t>
  </si>
  <si>
    <t>Ryan, P.G. and B.P Watkins</t>
  </si>
  <si>
    <t>Ornithogenic products</t>
  </si>
  <si>
    <t>Plants and Arthropods</t>
  </si>
  <si>
    <t>Robertskollen</t>
  </si>
  <si>
    <t>-71.466667, 3.250000</t>
  </si>
  <si>
    <t>Bottom-up dynamics of allochthonous input: Direct and indirect effects of seabirds on islands</t>
  </si>
  <si>
    <t>Sanchez-Pinero, F. and Polis, G.A.</t>
  </si>
  <si>
    <t>Terrestrial coastal</t>
  </si>
  <si>
    <t>28.950000, -113.466667</t>
  </si>
  <si>
    <t>On distribution of terrestrial invertebrates at Cape Bird, Ross Island, Antarctica</t>
  </si>
  <si>
    <t>Sinclair, B.J.</t>
  </si>
  <si>
    <t>Gomphiocephalus hodgsoni</t>
  </si>
  <si>
    <t>Terrestrial Habitat</t>
  </si>
  <si>
    <t>Cape Bird</t>
  </si>
  <si>
    <t>-77.216667, 166.433333</t>
  </si>
  <si>
    <t>Stereotydeus mollis</t>
  </si>
  <si>
    <t>-77.216667, 166.433334</t>
  </si>
  <si>
    <t>Nanorochestes antarcticus</t>
  </si>
  <si>
    <t>-77.216667, 166.433335</t>
  </si>
  <si>
    <t>Panagrolaimus davidi</t>
  </si>
  <si>
    <t>-77.216667, 166.433336</t>
  </si>
  <si>
    <t>Plectus sp</t>
  </si>
  <si>
    <t>-77.216667, 166.433337</t>
  </si>
  <si>
    <t>Scottnema lindsayae</t>
  </si>
  <si>
    <t>-77.216667, 166.433338</t>
  </si>
  <si>
    <t>Tardigrada</t>
  </si>
  <si>
    <t>-77.216667, 166.433339</t>
  </si>
  <si>
    <t>Rotifera</t>
  </si>
  <si>
    <t>-77.216667, 166.433340</t>
  </si>
  <si>
    <t>Protozoa</t>
  </si>
  <si>
    <t>-77.216667, 166.433341</t>
  </si>
  <si>
    <t>Caterpillars benefit from thermal ecosystem engineering by wandering albatrosses on sub-Antarctic Marion Island</t>
  </si>
  <si>
    <t>Nutrients (from seabird nests)</t>
  </si>
  <si>
    <r>
      <rPr>
        <sz val="10"/>
        <color theme="1"/>
        <rFont val="Arial"/>
        <family val="2"/>
      </rPr>
      <t>Wandering albatrosses (</t>
    </r>
    <r>
      <rPr>
        <i/>
        <sz val="10"/>
        <color theme="1"/>
        <rFont val="Arial"/>
        <family val="2"/>
      </rPr>
      <t>Diomedea exulans)</t>
    </r>
  </si>
  <si>
    <t>30.3730° N, 81.5495° W</t>
  </si>
  <si>
    <t>On lumping species in food webs</t>
  </si>
  <si>
    <t>Solow, A.R and A.R. Beet</t>
  </si>
  <si>
    <t>Linking aphid honeydew, throughfall, and forest floor solution chemistry of Norway spruce</t>
  </si>
  <si>
    <t>Stadler, B and B. Michalzik</t>
  </si>
  <si>
    <t>C and N</t>
  </si>
  <si>
    <t>Trees</t>
  </si>
  <si>
    <t>Aphid</t>
  </si>
  <si>
    <t>Norway spruce trees</t>
  </si>
  <si>
    <t>Terrestrial</t>
  </si>
  <si>
    <t>49.9983° N, 11.9932° E</t>
  </si>
  <si>
    <t>Stapp, P. and G.A. Polis</t>
  </si>
  <si>
    <t>C and N (from guano)</t>
  </si>
  <si>
    <r>
      <rPr>
        <sz val="10"/>
        <color theme="1"/>
        <rFont val="Arial"/>
        <family val="2"/>
      </rPr>
      <t>Rodents (</t>
    </r>
    <r>
      <rPr>
        <i/>
        <sz val="10"/>
        <color theme="1"/>
        <rFont val="Arial"/>
        <family val="2"/>
      </rPr>
      <t xml:space="preserve">C. rudinoris </t>
    </r>
    <r>
      <rPr>
        <sz val="10"/>
        <color theme="1"/>
        <rFont val="Arial"/>
        <family val="2"/>
      </rPr>
      <t xml:space="preserve">and </t>
    </r>
    <r>
      <rPr>
        <i/>
        <sz val="10"/>
        <color theme="1"/>
        <rFont val="Arial"/>
        <family val="2"/>
      </rPr>
      <t>P. maniculatus)</t>
    </r>
  </si>
  <si>
    <t>Arid/Mediteranean</t>
  </si>
  <si>
    <t>Predation of seabirds by invasive rats: multiple indirect consequences for invertebrate communities</t>
  </si>
  <si>
    <t>Towns, D.P., et al</t>
  </si>
  <si>
    <t>N,P, other minerals</t>
  </si>
  <si>
    <t>Soil (to be used by rodents)</t>
  </si>
  <si>
    <t>-38.160000, 175.825000</t>
  </si>
  <si>
    <t>Nitrogen limitation in land and in the sea- how can it occur?</t>
  </si>
  <si>
    <t>Vitousek, P.M.</t>
  </si>
  <si>
    <t>Utilitation of nitrogen derived from seabird guano by terrestrial and marine plant at St. Paul, Pribilor Islands, Berring Sea, Alaska</t>
  </si>
  <si>
    <t>Wainwright, S.C. et al</t>
  </si>
  <si>
    <t>Heracleum</t>
  </si>
  <si>
    <t>Terrestrial - Marine</t>
  </si>
  <si>
    <t>Arctic Coastal</t>
  </si>
  <si>
    <t>57.145800, -170.344400</t>
  </si>
  <si>
    <t>Draba</t>
  </si>
  <si>
    <t>57.145800, -170.344401</t>
  </si>
  <si>
    <t>Glyceria</t>
  </si>
  <si>
    <t>57.145800, -170.344402</t>
  </si>
  <si>
    <t>Vascular plants; mammals unspecified</t>
  </si>
  <si>
    <t>53.76018,-166.92241</t>
  </si>
  <si>
    <t>57.250000, -169.970000</t>
  </si>
  <si>
    <t>57.280000, -169.870000</t>
  </si>
  <si>
    <t>57.410000, -169.480000</t>
  </si>
  <si>
    <t>57.290000, -170.600000</t>
  </si>
  <si>
    <t>57.470000, -171.080000</t>
  </si>
  <si>
    <t>57.42, -169.62</t>
  </si>
  <si>
    <t>56.35, -169.49</t>
  </si>
  <si>
    <t>57.13, -170.32</t>
  </si>
  <si>
    <t>57.13, 170.32</t>
  </si>
  <si>
    <t>Indirect effects of invasive predators in litter decomposition and nutrient resorption on seabird-dominated islands</t>
  </si>
  <si>
    <t>Wardle, D.A., et al</t>
  </si>
  <si>
    <t>Rats</t>
  </si>
  <si>
    <t>Ocean to Land</t>
  </si>
  <si>
    <t>-41.45827,173.80018</t>
  </si>
  <si>
    <t>Communities and Ecosystems</t>
  </si>
  <si>
    <t>Whittack, R.H.</t>
  </si>
  <si>
    <t xml:space="preserve">Food webs: What do they tell us about the world? </t>
  </si>
  <si>
    <t>Winemiller, K.O. and G.A. Polis</t>
  </si>
  <si>
    <t>The concept of organisms as ecosystem engineers ten years on: progress, limitations, and challenges</t>
  </si>
  <si>
    <t>Wright, J.P. and C.G. Jones</t>
  </si>
  <si>
    <t>Post-mating survival in a small marsupial is associated with nutrient inputs from seabirds</t>
  </si>
  <si>
    <t>Wolfe, K.M., et al</t>
  </si>
  <si>
    <t>Nutrients (Ammonia N, Nitrate N, P, K, S, Fe)</t>
  </si>
  <si>
    <t>Marsupials, Red Deer</t>
  </si>
  <si>
    <t>37.9030° S, 145.3300° E</t>
  </si>
  <si>
    <t>Mulder</t>
  </si>
  <si>
    <t>Nutrient fluxes from water to land: Seabirds affect plant nutrient status on Gulf of California Islands</t>
  </si>
  <si>
    <t>Anderson, W.B. and G.A. Polis</t>
  </si>
  <si>
    <t>Mediterranean/arid</t>
  </si>
  <si>
    <t>Resources from another place and time; responses to pulses in a spatially subsidized system</t>
  </si>
  <si>
    <t>Anderson, W.B., et al</t>
  </si>
  <si>
    <t>Decline of acid-sensitive plant species in healthland can be attributed to ammonium toxicity in combination with low pH</t>
  </si>
  <si>
    <t>van den Berg, Leon J., et al</t>
  </si>
  <si>
    <t>Ammonium/N</t>
  </si>
  <si>
    <t>Various Plant spcies</t>
  </si>
  <si>
    <t>A. dioica</t>
  </si>
  <si>
    <t>LABORATORY</t>
  </si>
  <si>
    <t>G. pneumonathe</t>
  </si>
  <si>
    <t>Netherlands</t>
  </si>
  <si>
    <t>52.800000, 5.883333</t>
  </si>
  <si>
    <t>S.pratensis</t>
  </si>
  <si>
    <t>C. vulgaris</t>
  </si>
  <si>
    <t>51.783333, 5.883333</t>
  </si>
  <si>
    <t>D. flexuosa</t>
  </si>
  <si>
    <t>Soil Nutrient Avaliability</t>
  </si>
  <si>
    <t>Barber, S.A.</t>
  </si>
  <si>
    <t>Accumulation and use of nitrogen and phosphorus following fertilization in two alpine tundra communities</t>
  </si>
  <si>
    <t xml:space="preserve">Bowman, W.D. </t>
  </si>
  <si>
    <t>Alpine tundra</t>
  </si>
  <si>
    <t>40.058333, -105.583333</t>
  </si>
  <si>
    <t>How temperature, humidity and burrow selection affect evaporative water loss in desert tortoises</t>
  </si>
  <si>
    <t>Bulova, S.J.</t>
  </si>
  <si>
    <t>Water</t>
  </si>
  <si>
    <t>Desert Tortoises</t>
  </si>
  <si>
    <t>Gopherus agassizii</t>
  </si>
  <si>
    <t>Air</t>
  </si>
  <si>
    <t>35.950000, -155.250000</t>
  </si>
  <si>
    <t>The mineral and energy contributions of guano of select species of birds to the Marion Island terrestrial ecosystem</t>
  </si>
  <si>
    <t>Burger, A.E., et al</t>
  </si>
  <si>
    <t>Seabirds + Penguins</t>
  </si>
  <si>
    <t>soil</t>
  </si>
  <si>
    <t>Mechanisms of posiitive biodiversity-production relationships: insight provided by 13C analysis in experimental Mediterranean grassland plots</t>
  </si>
  <si>
    <t>Caldeira, M.C., et al</t>
  </si>
  <si>
    <t>Carbon and Water</t>
  </si>
  <si>
    <t>Portugal</t>
  </si>
  <si>
    <t>38.766667, -8.633333</t>
  </si>
  <si>
    <t>The mineral nutrition of wild plants</t>
  </si>
  <si>
    <t xml:space="preserve">Chapin, F.S. </t>
  </si>
  <si>
    <t>Principles of Terrestrial Ecosystem Ecology</t>
  </si>
  <si>
    <t>Chapin, F.S. , et al</t>
  </si>
  <si>
    <t xml:space="preserve">Various articles from this book </t>
  </si>
  <si>
    <t>Organic P in soils 1: The extraction and separation of organic phosphorus compounds from soils</t>
  </si>
  <si>
    <t>Dyer, B. and C.I. Wrenshall</t>
  </si>
  <si>
    <t>Phosphorus</t>
  </si>
  <si>
    <t>Correlations between carbon isotope ratio and microhabitat in desert plants</t>
  </si>
  <si>
    <t>Ehleringer, J.R. and T.A. Cooper</t>
  </si>
  <si>
    <t>Carbon</t>
  </si>
  <si>
    <t>Desert Plants</t>
  </si>
  <si>
    <t>34.950000, -114.416667</t>
  </si>
  <si>
    <t>Stable Isotopes</t>
  </si>
  <si>
    <t>Ehleringer, J.R. and C.B. Osmond</t>
  </si>
  <si>
    <t>Marine birds on land: a review of plant biomass, species richness, and community compositioin in seabird colonies</t>
  </si>
  <si>
    <t>Nutrient transfer from sea to land: the case of gulls and cormorants in the Gulf of Marine</t>
  </si>
  <si>
    <t>Ellis, J.C., et al</t>
  </si>
  <si>
    <t>Gulls</t>
  </si>
  <si>
    <t>Temperate Island</t>
  </si>
  <si>
    <t>42.9869631,-70.6319124</t>
  </si>
  <si>
    <t>Subantarctic Macquarie Island- a model ecosystem for studying animal derived nitrogen sources using 15N natural abundance</t>
  </si>
  <si>
    <t>Enkine, P.D., et al</t>
  </si>
  <si>
    <t>Sea Birds</t>
  </si>
  <si>
    <t>Subantarctic</t>
  </si>
  <si>
    <t>Pacific Ocean</t>
  </si>
  <si>
    <t>Macquarie Island</t>
  </si>
  <si>
    <t>-54.6315058,158.5818896</t>
  </si>
  <si>
    <t>Nitrogen excess in North American ecosystems: predisposing factors, ecosystem responses, and management strategies</t>
  </si>
  <si>
    <t>Fenn, M.E., et al</t>
  </si>
  <si>
    <t>Above- and below-ground impacts of introduced predators on seabird dominated islands</t>
  </si>
  <si>
    <t>C,N,P</t>
  </si>
  <si>
    <t>-35.4862886,174.744502</t>
  </si>
  <si>
    <t>The occurrence of burrow nesting-among birrds and its influence on soil fertility and stability</t>
  </si>
  <si>
    <t>Furness, R.W.</t>
  </si>
  <si>
    <t>Cannot find paper</t>
  </si>
  <si>
    <t>Garcia, L.V., et al</t>
  </si>
  <si>
    <t>K, NO2, Zn, Fe, water, N</t>
  </si>
  <si>
    <t>Suaeda vera</t>
  </si>
  <si>
    <t>Semi-Arid Mediterranean</t>
  </si>
  <si>
    <t>Mediterranean Sea</t>
  </si>
  <si>
    <t>35.176531,-2.4599782</t>
  </si>
  <si>
    <t>Salsola oppositifolia</t>
  </si>
  <si>
    <t>Atriplex halimus</t>
  </si>
  <si>
    <t>Ecology of the Pembrokeshire Islands: V. Manuring by the colonial seabirds and mammals, with a note on seed distribution by gulls</t>
  </si>
  <si>
    <t>Gillham, M.E.</t>
  </si>
  <si>
    <t>Vegetation of New Zealand shag colonies</t>
  </si>
  <si>
    <t>Alteration of the breeding habitat by sea-birds and seals in western Australia</t>
  </si>
  <si>
    <t>Differential effects of ammonium and nitrate on three heathland species</t>
  </si>
  <si>
    <t>de Graaf, M.C.C., et al</t>
  </si>
  <si>
    <t>Nitrogen/Ammonia</t>
  </si>
  <si>
    <t>Arnica Montana</t>
  </si>
  <si>
    <t>Heathlands/Grasslands</t>
  </si>
  <si>
    <t>Maritime</t>
  </si>
  <si>
    <t>Cirsium dissectum</t>
  </si>
  <si>
    <t>Invasive rats alter woody seedling composition on seabird-dominated islands in New Zealand</t>
  </si>
  <si>
    <t>Grant-Hoffman, M.N., et al</t>
  </si>
  <si>
    <t>36.95, 176.09</t>
  </si>
  <si>
    <t>R. norvegicus</t>
  </si>
  <si>
    <t>36.95, 176.10</t>
  </si>
  <si>
    <t>R. exulans</t>
  </si>
  <si>
    <t>36.95, 176.11</t>
  </si>
  <si>
    <t>Evidence for the existence of three prrimary strategies in plants and its relevance to ecological and evolutionary theory</t>
  </si>
  <si>
    <t>Grime, J.P.</t>
  </si>
  <si>
    <t>Plant strategies and vegetation processes</t>
  </si>
  <si>
    <t>Guano as a nitrogen-source for fertigation in organic farming</t>
  </si>
  <si>
    <t>Hadas, A. and R. Rosenberg</t>
  </si>
  <si>
    <t>Guano (N)</t>
  </si>
  <si>
    <t>Farmland</t>
  </si>
  <si>
    <t>Lab Conditions</t>
  </si>
  <si>
    <t>Forest floor quality and N transformations in a temperate forest affected by avian-derived N deposition</t>
  </si>
  <si>
    <t>Hobara, S. T. Osono, et al</t>
  </si>
  <si>
    <t xml:space="preserve">N and C. </t>
  </si>
  <si>
    <t>Nitrogen and phosphorus enrichment and balance in forests colonized by cormorants: Implications of the influence of soil adsoption</t>
  </si>
  <si>
    <t>Unspcecied</t>
  </si>
  <si>
    <t>35.416667, 136.150000</t>
  </si>
  <si>
    <t>Survey of Contemporary Knowledge of Biogeochemistry</t>
  </si>
  <si>
    <t>Hutchinson, G.E.</t>
  </si>
  <si>
    <t>13N natural abundance in soil plant-systems</t>
  </si>
  <si>
    <t xml:space="preserve">Hogberg, P. </t>
  </si>
  <si>
    <t>Cannot access full paper</t>
  </si>
  <si>
    <r>
      <rPr>
        <sz val="10"/>
        <color theme="1"/>
        <rFont val="Arial"/>
        <family val="2"/>
      </rPr>
      <t xml:space="preserve">Effects of the common cormorant, </t>
    </r>
    <r>
      <rPr>
        <i/>
        <sz val="10"/>
        <color theme="1"/>
        <rFont val="Arial"/>
        <family val="2"/>
      </rPr>
      <t xml:space="preserve">Phalacrocorax carbo, </t>
    </r>
    <r>
      <rPr>
        <sz val="10"/>
        <color theme="1"/>
        <rFont val="Arial"/>
        <family val="2"/>
      </rPr>
      <t>on evergreen forests in two nest sites at Lake Biwa, Japan</t>
    </r>
  </si>
  <si>
    <t>Prognosis for ecosystem recovery following rodent eradication and seabird resoration in an island archipelago</t>
  </si>
  <si>
    <t>Jones, H.P.</t>
  </si>
  <si>
    <t>Guano (N, C)</t>
  </si>
  <si>
    <t>Islands</t>
  </si>
  <si>
    <t>-41.4087266,173.9136005</t>
  </si>
  <si>
    <t>The absolute abundance of the nitrogen isotopes in the atmosphere and compressed gas from various sources</t>
  </si>
  <si>
    <t>Junk, G. and H.V. Svec</t>
  </si>
  <si>
    <t>Atomosphere</t>
  </si>
  <si>
    <t>Lab setting</t>
  </si>
  <si>
    <t>Lab</t>
  </si>
  <si>
    <t xml:space="preserve">Lab </t>
  </si>
  <si>
    <t>Separation of the nitrogen isotopes by the exchange reaction between ammonia and solutions of ammonium nitrate</t>
  </si>
  <si>
    <t>Kirschenbaum, I., et al</t>
  </si>
  <si>
    <t xml:space="preserve">Ecosystem structure and productivity of tropical rain forests along altitudinal gradients with contrasting soil phosphorus pools on Mount Kinabalu, Borneo </t>
  </si>
  <si>
    <t>Kitayama, K. and S.I. Aiba</t>
  </si>
  <si>
    <t>N and P, ANPP</t>
  </si>
  <si>
    <t>Geological Substrates and Ecosystem (Unspecified)</t>
  </si>
  <si>
    <t>Humid  Tropical</t>
  </si>
  <si>
    <t>Malaysia</t>
  </si>
  <si>
    <t>6.083333, 116.550000</t>
  </si>
  <si>
    <t>Nutrient supply, nutrient demand, and plant rersponse to mycorrhizal infection</t>
  </si>
  <si>
    <t>Koide, R.T.</t>
  </si>
  <si>
    <t>The nitrogen pathway in a penguin rookery</t>
  </si>
  <si>
    <t>semiarid</t>
  </si>
  <si>
    <t>Macaroni Penguin</t>
  </si>
  <si>
    <t>Loder, T.C.</t>
  </si>
  <si>
    <t>Seabird guano (N,P)</t>
  </si>
  <si>
    <t>Seagulls</t>
  </si>
  <si>
    <t>Coastal rockpools</t>
  </si>
  <si>
    <t>42.990333, -70.615000</t>
  </si>
  <si>
    <t>Atmospheric nitrogen is a reliable standard for natural 15N abundance measurements</t>
  </si>
  <si>
    <t>Mariotti, A</t>
  </si>
  <si>
    <t>An introduced predator alters Aleutian island plant communities by thwarting nutrient subsidies</t>
  </si>
  <si>
    <t>Nutrients including N</t>
  </si>
  <si>
    <t>Soil (inhabited by foxes)</t>
  </si>
  <si>
    <t>Yes (for locations but not specified in the paper)</t>
  </si>
  <si>
    <t>Sea to land</t>
  </si>
  <si>
    <t>Aleutian Archipelago</t>
  </si>
  <si>
    <t>Biopedturbation by an island ecosystem engineer: burrowing volumes and litter deposition by sooty shearwaters</t>
  </si>
  <si>
    <t>McKechnie, S.</t>
  </si>
  <si>
    <t>Burrowing</t>
  </si>
  <si>
    <t>-48.916667, 166.600000</t>
  </si>
  <si>
    <t>-48.916667, 168.233333</t>
  </si>
  <si>
    <t>-47.216667, 167.383333</t>
  </si>
  <si>
    <t>Stepwise enrichment of 15N along food chains: further evidence and the relation between 15N and animal age</t>
  </si>
  <si>
    <t>Minagawa, M. and E. Wada</t>
  </si>
  <si>
    <t>Molluscs</t>
  </si>
  <si>
    <t>30.3953° N, 125.9152° E</t>
  </si>
  <si>
    <t>Plankton</t>
  </si>
  <si>
    <t>56.9073° N, 178.1395° W</t>
  </si>
  <si>
    <t>Insecta</t>
  </si>
  <si>
    <t>35.2096° N, 139.0035° E</t>
  </si>
  <si>
    <t>Amphibia</t>
  </si>
  <si>
    <t>Ave</t>
  </si>
  <si>
    <t>The abundance ratio of 15N/14N in marine environments</t>
  </si>
  <si>
    <t>Miyaki, Y. and E. Wada</t>
  </si>
  <si>
    <t>Cannot find article</t>
  </si>
  <si>
    <t>Ammonia volatilization and high 15N/14N in a penguin rookery in antarctica</t>
  </si>
  <si>
    <t>Mizutani, H. et al</t>
  </si>
  <si>
    <t>Cannot access article</t>
  </si>
  <si>
    <t>High nitroogen isotope ratio for soils of seabird rookeries</t>
  </si>
  <si>
    <t xml:space="preserve">Nitrogen </t>
  </si>
  <si>
    <t>Various Birds</t>
  </si>
  <si>
    <t>Penguin</t>
  </si>
  <si>
    <t>Polar</t>
  </si>
  <si>
    <t>-77.200000, 166.466667</t>
  </si>
  <si>
    <t>40.536667, 141.561389</t>
  </si>
  <si>
    <t>40.502222, 141.623056</t>
  </si>
  <si>
    <t>38.933056, 141.720556</t>
  </si>
  <si>
    <t>35.443889, 132.629444</t>
  </si>
  <si>
    <t>35.080000, 132.325833</t>
  </si>
  <si>
    <t>35.072222, 132.320556</t>
  </si>
  <si>
    <t>Albatross</t>
  </si>
  <si>
    <t>30.483333, 140.300000</t>
  </si>
  <si>
    <t>Nitrogen and carbon isotope ratios in seabird rookeries and their ecological implications</t>
  </si>
  <si>
    <t>Mitzutani, H. and E. Wada</t>
  </si>
  <si>
    <t>Nitrogen and Carbon</t>
  </si>
  <si>
    <t>Black-tailed Gull</t>
  </si>
  <si>
    <t>Soil and other Birds</t>
  </si>
  <si>
    <t>Adelie Penguin</t>
  </si>
  <si>
    <t>Direct and indirect effects of rats: does rate eradication restore functioning of New Zealand seabird islands?</t>
  </si>
  <si>
    <t>Mulder, C.P.H., et al</t>
  </si>
  <si>
    <t>N,P,C, pH</t>
  </si>
  <si>
    <t>Soil and Plants</t>
  </si>
  <si>
    <t>36.64,175.85</t>
  </si>
  <si>
    <t>36.60, 175.85</t>
  </si>
  <si>
    <t>35.49, 174.74</t>
  </si>
  <si>
    <t>35.45,174.71</t>
  </si>
  <si>
    <t>35.48, 174.72</t>
  </si>
  <si>
    <t>36.97,176.06</t>
  </si>
  <si>
    <t>35.48, 174.71</t>
  </si>
  <si>
    <t>36.71,175.88</t>
  </si>
  <si>
    <t>37.22, 175.89</t>
  </si>
  <si>
    <t>36.41, 174.58</t>
  </si>
  <si>
    <t>36.41, 174.57</t>
  </si>
  <si>
    <t>36.51, 174.74</t>
  </si>
  <si>
    <t>36.78, 175.4</t>
  </si>
  <si>
    <t>36.82, 175.39</t>
  </si>
  <si>
    <t>37.21, 175.89</t>
  </si>
  <si>
    <t>36.03, 175.39</t>
  </si>
  <si>
    <t>36.26, 174.80</t>
  </si>
  <si>
    <t>36.68, 175.37</t>
  </si>
  <si>
    <t>36.73, 175.4</t>
  </si>
  <si>
    <t>36.54, 175.10</t>
  </si>
  <si>
    <t>Burrowing seabirds and reptiles: impacts on seeds, seedlings, and soils in an island forest in New Zealand</t>
  </si>
  <si>
    <t>Mulder, C.P.H. and S.N. Keall</t>
  </si>
  <si>
    <t>Guano (P, N)</t>
  </si>
  <si>
    <t>Seabirds and Tuatara</t>
  </si>
  <si>
    <t>Macropiper excelsum</t>
  </si>
  <si>
    <t>Coprosma repens</t>
  </si>
  <si>
    <t>-40.666667, 174.000001</t>
  </si>
  <si>
    <t>Melicytus</t>
  </si>
  <si>
    <t>-40.666667, 174.000002</t>
  </si>
  <si>
    <t>Ecological role of the current and abandoned penguin rookeries in the land environment of the maritime Antarctic</t>
  </si>
  <si>
    <t>Myrcha, A. and A. Tatur</t>
  </si>
  <si>
    <t>Polyphenol control of nitrogen release from pine litter</t>
  </si>
  <si>
    <t>Northup, R.R., et al</t>
  </si>
  <si>
    <t>N and P in New Zealand soil chronosequences and relationships with foliar N and P.</t>
  </si>
  <si>
    <t>Parfitt, R.L., et al</t>
  </si>
  <si>
    <t>Human activity</t>
  </si>
  <si>
    <t>Fertilizer, atmosphere</t>
  </si>
  <si>
    <t>-38.000000, 176.000000</t>
  </si>
  <si>
    <t>-43.230000, 170.110000</t>
  </si>
  <si>
    <t>-46.120000, 167.050000</t>
  </si>
  <si>
    <t>-42.070000, 171.520000</t>
  </si>
  <si>
    <t>Linking marine and terrestrial food webs: Allochthonous input from the ocean supports high secoondary productivity on small islands and coastal land communities</t>
  </si>
  <si>
    <t>Plants and Guano</t>
  </si>
  <si>
    <t>Leaf life-span in relation to leaf, plant and stand characteristics among diverse ecosystems</t>
  </si>
  <si>
    <t>Reich, P.B., et al</t>
  </si>
  <si>
    <t>Using stable isotopes to quantify material transport in food webs</t>
  </si>
  <si>
    <t>Schindler, D.E. and S.C. Lubetkin</t>
  </si>
  <si>
    <t>Cannot access online</t>
  </si>
  <si>
    <t>Atmospheric concentrations of ammonia and nitrogen dioxide at a tropical coral cay with high seabird density</t>
  </si>
  <si>
    <t>Schmidt, S., et al</t>
  </si>
  <si>
    <t>Guano (NO)</t>
  </si>
  <si>
    <t>Coral</t>
  </si>
  <si>
    <t>Coral Sea</t>
  </si>
  <si>
    <t>-23.450000, 155.916667</t>
  </si>
  <si>
    <r>
      <rPr>
        <sz val="10"/>
        <color theme="1"/>
        <rFont val="Arial"/>
        <family val="2"/>
      </rPr>
      <t>Air pollution and forest decline in a spruce (</t>
    </r>
    <r>
      <rPr>
        <i/>
        <sz val="10"/>
        <color theme="1"/>
        <rFont val="Arial"/>
        <family val="2"/>
      </rPr>
      <t>Picea abies) forest</t>
    </r>
  </si>
  <si>
    <t>Schulze, F.D.</t>
  </si>
  <si>
    <t>Nitrogen and phosphorus fate from long -term poultry litter applications to Oklahoma soils</t>
  </si>
  <si>
    <t>Sharpley, A.N. et al</t>
  </si>
  <si>
    <t>The Great Guano Rush: Entrepreneurs and American Overseas Expansion</t>
  </si>
  <si>
    <t>Skaggs, J.M.</t>
  </si>
  <si>
    <t>The relationship between herring gulls and the vegetation of their breeding colonies</t>
  </si>
  <si>
    <t>Sobey, D.G. and J.B. Kenworthy</t>
  </si>
  <si>
    <t>57.149651, -2.099075</t>
  </si>
  <si>
    <t>56.1833° N, 2.5667° W</t>
  </si>
  <si>
    <t xml:space="preserve">Nutrient inputs from seabirrds and humans on a populated coral cay </t>
  </si>
  <si>
    <t>Staunton Smith, J. and C.R. Johnson</t>
  </si>
  <si>
    <t>Guano (N, P)</t>
  </si>
  <si>
    <t>Coral reefs, Atmosphere</t>
  </si>
  <si>
    <t>-23.450000, 151.916667</t>
  </si>
  <si>
    <t>Sewage</t>
  </si>
  <si>
    <t>Coral reefs</t>
  </si>
  <si>
    <t>Austrialia</t>
  </si>
  <si>
    <t>Impact of gaseous nitrogen deposition on plant functioning</t>
  </si>
  <si>
    <t>Stulen, I., et al</t>
  </si>
  <si>
    <t>Resource partitioning for soil phosphorus: a hypothesis</t>
  </si>
  <si>
    <t>Turner, B.L.</t>
  </si>
  <si>
    <t>Contribution of alien and indigenous species to plant-community assemblages near penguin rookeries at Crozet archipelago</t>
  </si>
  <si>
    <t>Vidal, E., et al</t>
  </si>
  <si>
    <t>Guano and Salt</t>
  </si>
  <si>
    <t>King Penguins</t>
  </si>
  <si>
    <t>Insula flora</t>
  </si>
  <si>
    <t>South Indian Ocean</t>
  </si>
  <si>
    <t>-46.416667, 51.850000</t>
  </si>
  <si>
    <t>Nutrient Cycling and Limitation - Hawaii as a Model System</t>
  </si>
  <si>
    <t>Nitrogen limitation on land and in the sea: How can it occur?</t>
  </si>
  <si>
    <t>Vitousek, P.M. and R.W. Howarth</t>
  </si>
  <si>
    <t>The fate of phosphorus during pedogenesis</t>
  </si>
  <si>
    <t>Walker, T.R. and Syers, J.K.</t>
  </si>
  <si>
    <t>Seabird guano influences on desert islands: soil chemistry and herbaceoous species richness and productivity</t>
  </si>
  <si>
    <t>Wait, D.A, et al</t>
  </si>
  <si>
    <t>Guano (NO3, NH4, N)</t>
  </si>
  <si>
    <t>Hermann gull</t>
  </si>
  <si>
    <t>Mediterranean/Arid</t>
  </si>
  <si>
    <t>California gull</t>
  </si>
  <si>
    <t>28.916667, -113.500001</t>
  </si>
  <si>
    <t>Brown Pelicans</t>
  </si>
  <si>
    <t>28.916667, -113.500002</t>
  </si>
  <si>
    <t>Blue-footed Boobies</t>
  </si>
  <si>
    <t>28.916667, -113.500003</t>
  </si>
  <si>
    <t>Brown Boobies</t>
  </si>
  <si>
    <t>28.916667, -113.500004</t>
  </si>
  <si>
    <t>Common Cormorants</t>
  </si>
  <si>
    <t>28.916667, -113.500005</t>
  </si>
  <si>
    <t>Various other bird species</t>
  </si>
  <si>
    <t>28.916667, -113.500006</t>
  </si>
  <si>
    <t>The influence of a tuatara on fairy prion breeding on Stephens Island, Cook Stait</t>
  </si>
  <si>
    <t>Walls, G.Y.</t>
  </si>
  <si>
    <t>Pachyptila tutur</t>
  </si>
  <si>
    <t>40.6702° S, 173.9969° E</t>
  </si>
  <si>
    <t>Soils of Stephens Island</t>
  </si>
  <si>
    <t xml:space="preserve">Ward, W.T. </t>
  </si>
  <si>
    <t>Indirect effects of invasive predators on plant litter quality, decomposition, and nutrient resorption on seabird-dominated islands</t>
  </si>
  <si>
    <t>R. rattus</t>
  </si>
  <si>
    <t>-38.4000, 175.7167</t>
  </si>
  <si>
    <t>R. rnorvegious</t>
  </si>
  <si>
    <t>Promotion of ecosystem carbon sequestration by invasive predators</t>
  </si>
  <si>
    <t>Plants and soil</t>
  </si>
  <si>
    <t>-38.4000, 175.7168</t>
  </si>
  <si>
    <t>The petrels: their ecology and breeding systems</t>
  </si>
  <si>
    <t xml:space="preserve">Warham, J. </t>
  </si>
  <si>
    <t>Anthropoogenic impacts upon plant species richness and net primary productivity in California.</t>
  </si>
  <si>
    <t>Williams, J.W., et al</t>
  </si>
  <si>
    <t>The spatial distribution of ammonia emitted from seabirds and its contribution to atmospheric niitrogen diposition in the UK</t>
  </si>
  <si>
    <t>Wilson, L.J., et al</t>
  </si>
  <si>
    <r>
      <rPr>
        <sz val="10"/>
        <color theme="1"/>
        <rFont val="Arial"/>
        <family val="2"/>
      </rPr>
      <t xml:space="preserve">Environmental constraints on the growth, photosynthesis and reproductive development of </t>
    </r>
    <r>
      <rPr>
        <i/>
        <sz val="10"/>
        <color theme="1"/>
        <rFont val="Arial"/>
        <family val="2"/>
      </rPr>
      <t xml:space="preserve">Dryas octopetala </t>
    </r>
    <r>
      <rPr>
        <sz val="10"/>
        <color theme="1"/>
        <rFont val="Arial"/>
        <family val="2"/>
      </rPr>
      <t>at a high arctic polar semidesert, Svalbard</t>
    </r>
  </si>
  <si>
    <t>Wookey, P.A., et al</t>
  </si>
  <si>
    <t>Temperature</t>
  </si>
  <si>
    <t>D. octopetala</t>
  </si>
  <si>
    <t>Polar semi-desert</t>
  </si>
  <si>
    <t>78.935333, 11.840000</t>
  </si>
  <si>
    <t>N, P, K</t>
  </si>
  <si>
    <t>78.935333, 11.840001</t>
  </si>
  <si>
    <t>Seeds</t>
  </si>
  <si>
    <t>78.935333, 11.840002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</si>
</sst>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8">
    <font>
      <sz val="11"/>
      <color theme="1"/>
      <name val="Calibri"/>
      <family val="2"/>
      <scheme val="minor"/>
    </font>
    <font>
      <sz val="11"/>
      <color theme="1"/>
      <name val="Calibri"/>
      <scheme val="minor"/>
    </font>
    <font>
      <sz val="12"/>
      <color theme="1"/>
      <name val="Calibri"/>
      <family val="2"/>
      <scheme val="minor"/>
    </font>
    <font>
      <b/>
      <sz val="10"/>
      <color rgb="FF000000"/>
      <name val="Arial"/>
      <family val="2"/>
    </font>
    <font>
      <b/>
      <sz val="11"/>
      <color theme="1"/>
      <name val="Calibri"/>
      <family val="2"/>
      <scheme val="minor"/>
    </font>
    <font>
      <sz val="10"/>
      <color rgb="FF000000"/>
      <name val="Arial"/>
      <family val="2"/>
    </font>
    <font>
      <sz val="10"/>
      <color theme="1"/>
      <name val="Arial"/>
      <family val="2"/>
    </font>
    <font>
      <u/>
      <sz val="11"/>
      <color theme="10"/>
      <name val="Calibri"/>
      <family val="2"/>
      <scheme val="minor"/>
    </font>
    <font>
      <sz val="11"/>
      <color theme="10"/>
      <name val="Calibri"/>
      <family val="2"/>
      <scheme val="minor"/>
    </font>
    <font>
      <sz val="14"/>
      <name val="Arial"/>
      <family val="2"/>
    </font>
    <font>
      <b/>
      <sz val="10"/>
      <color theme="1"/>
      <name val="Calibri"/>
      <family val="2"/>
      <scheme val="minor"/>
    </font>
    <font>
      <sz val="10"/>
      <color theme="1"/>
      <name val="Calibri"/>
      <family val="2"/>
      <scheme val="minor"/>
    </font>
    <font>
      <b/>
      <sz val="10"/>
      <color rgb="FF222222"/>
      <name val="-apple-system"/>
    </font>
    <font>
      <sz val="10"/>
      <color rgb="FF222222"/>
      <name val="Calibri"/>
      <family val="2"/>
      <scheme val="minor"/>
    </font>
    <font>
      <i/>
      <sz val="10"/>
      <color theme="1"/>
      <name val="Arial"/>
      <family val="2"/>
    </font>
    <font>
      <sz val="10"/>
      <color rgb="FF1C1D1E"/>
      <name val="Calibri"/>
      <family val="2"/>
      <scheme val="minor"/>
    </font>
    <font>
      <sz val="10"/>
      <color rgb="FF202124"/>
      <name val="Arial"/>
      <family val="2"/>
    </font>
    <font>
      <sz val="10"/>
      <color theme="1"/>
      <name val="AdvPS_TII"/>
    </font>
    <font>
      <i/>
      <sz val="12"/>
      <color rgb="FF1C1D1E"/>
      <name val="&quot;Open Sans&quot;"/>
    </font>
    <font>
      <sz val="11"/>
      <color theme="1"/>
      <name val="G_d1_f8"/>
    </font>
    <font>
      <sz val="10"/>
      <color theme="1"/>
      <name val="G_d0_f8"/>
    </font>
    <font>
      <sz val="10"/>
      <color rgb="FF1C1D1E"/>
      <name val="&quot;Open Sans&quot;"/>
    </font>
    <font>
      <i/>
      <sz val="10"/>
      <color theme="1"/>
      <name val="Calibri"/>
      <family val="2"/>
      <scheme val="minor"/>
    </font>
    <font>
      <sz val="10"/>
      <color rgb="FF000000"/>
      <name val="Roboto"/>
    </font>
    <font>
      <sz val="10"/>
      <color rgb="FF000000"/>
      <name val="Calibri"/>
      <family val="2"/>
      <scheme val="minor"/>
    </font>
    <font>
      <i/>
      <sz val="10"/>
      <color rgb="FF000000"/>
      <name val="Calibri"/>
      <family val="2"/>
      <scheme val="minor"/>
    </font>
    <font>
      <sz val="11"/>
      <color rgb="FF4D5156"/>
      <name val="Roboto"/>
    </font>
    <font>
      <sz val="10"/>
      <color rgb="FF000000"/>
      <name val="Inherit"/>
    </font>
    <font>
      <sz val="11"/>
      <color rgb="FF202124"/>
      <name val="&quot;Google Sans&quot;"/>
    </font>
    <font>
      <sz val="10"/>
      <color rgb="FF000000"/>
      <name val="Docs-Roboto"/>
    </font>
    <font>
      <sz val="10"/>
      <color rgb="FF202124"/>
      <name val="&quot;Google Sans&quot;"/>
    </font>
    <font>
      <sz val="11"/>
      <color rgb="FF202124"/>
      <name val="Roboto"/>
    </font>
    <font>
      <sz val="10"/>
      <color rgb="FF202124"/>
      <name val="Calibri"/>
      <family val="2"/>
      <scheme val="minor"/>
    </font>
    <font>
      <sz val="10"/>
      <color rgb="FF202124"/>
      <name val="Roboto"/>
    </font>
    <font>
      <sz val="10"/>
      <color theme="1"/>
      <name val="&quot;Arial Narrow&quot;"/>
    </font>
    <font>
      <b/>
      <sz val="12"/>
      <color theme="1"/>
      <name val="Calibri"/>
      <family val="2"/>
    </font>
    <font>
      <sz val="12"/>
      <color theme="1"/>
      <name val="Calibri"/>
      <family val="2"/>
    </font>
    <font>
      <u/>
      <sz val="12"/>
      <color theme="10"/>
      <name val="Calibri"/>
      <family val="2"/>
    </font>
    <font>
      <i/>
      <sz val="12"/>
      <color theme="1"/>
      <name val="Calibri"/>
      <family val="2"/>
    </font>
    <font>
      <u/>
      <sz val="12"/>
      <color rgb="FF0000FF"/>
      <name val="Calibri"/>
      <family val="2"/>
    </font>
    <font>
      <sz val="12"/>
      <color rgb="FF000000"/>
      <name val="Calibri"/>
      <family val="2"/>
    </font>
    <font>
      <u/>
      <sz val="12"/>
      <color theme="1"/>
      <name val="Calibri"/>
      <family val="2"/>
    </font>
    <font>
      <sz val="12"/>
      <color theme="10"/>
      <name val="Calibri"/>
      <family val="2"/>
    </font>
    <font>
      <sz val="9"/>
      <color rgb="FF1F1F1F"/>
      <name val="&quot;Google Sans&quot;"/>
    </font>
    <font>
      <sz val="12"/>
      <color rgb="FF000000"/>
      <name val="Docs-Calibri"/>
    </font>
    <font>
      <sz val="12"/>
      <color rgb="FF000000"/>
      <name val="Roboto"/>
    </font>
    <font>
      <u/>
      <sz val="12"/>
      <color rgb="FF000000"/>
      <name val="Calibri"/>
      <family val="2"/>
    </font>
    <font>
      <sz val="14"/>
      <color rgb="FF676765"/>
      <name val="Helvetica Neue"/>
      <family val="2"/>
    </font>
    <font>
      <u/>
      <sz val="9"/>
      <color rgb="FF1F1F1F"/>
      <name val="&quot;Google Sans&quot;"/>
    </font>
    <font>
      <sz val="12"/>
      <color rgb="FF222222"/>
      <name val="Calibri"/>
      <family val="2"/>
    </font>
    <font>
      <u/>
      <sz val="11"/>
      <color rgb="FF005274"/>
      <name val="&quot;Open Sans&quot;"/>
    </font>
    <font>
      <sz val="12"/>
      <color rgb="FF000000"/>
      <name val="Calibri"/>
      <family val="2"/>
      <scheme val="minor"/>
    </font>
    <font>
      <b/>
      <sz val="12"/>
      <color rgb="FF000000"/>
      <name val="Calibri"/>
      <family val="2"/>
    </font>
    <font>
      <sz val="12"/>
      <color rgb="FF000000"/>
      <name val="Arial"/>
      <family val="2"/>
    </font>
    <font>
      <u/>
      <sz val="11"/>
      <color rgb="FF000000"/>
      <name val="Calibri"/>
      <family val="2"/>
    </font>
    <font>
      <sz val="11"/>
      <color rgb="FF000000"/>
      <name val="Calibri"/>
      <family val="2"/>
    </font>
    <font>
      <sz val="12"/>
      <color rgb="FF666666"/>
      <name val="-apple-system"/>
    </font>
    <font>
      <b/>
      <u/>
      <sz val="11"/>
      <color rgb="FF5F6368"/>
      <name val="Roboto"/>
    </font>
    <font>
      <sz val="9"/>
      <color rgb="FF1A73E8"/>
      <name val="Roboto"/>
    </font>
    <font>
      <sz val="12"/>
      <color rgb="FF3C4043"/>
      <name val="Roboto"/>
    </font>
    <font>
      <sz val="11"/>
      <color rgb="FF000000"/>
      <name val="Roboto"/>
    </font>
    <font>
      <sz val="11"/>
      <color rgb="FF000000"/>
      <name val="&quot;Open Sans&quot;"/>
    </font>
    <font>
      <u/>
      <sz val="9"/>
      <color rgb="FF1A73E8"/>
      <name val="Roboto"/>
    </font>
    <font>
      <u/>
      <sz val="11"/>
      <color rgb="FF000000"/>
      <name val="Lato"/>
    </font>
    <font>
      <sz val="12"/>
      <color rgb="FF000000"/>
      <name val="&quot;Ivar Headline&quot;"/>
    </font>
    <font>
      <u/>
      <sz val="12"/>
      <color rgb="FF0000FF"/>
      <name val="Inherit"/>
    </font>
    <font>
      <u/>
      <sz val="12"/>
      <color rgb="FF1A73E8"/>
      <name val="Roboto"/>
    </font>
    <font>
      <u/>
      <sz val="12"/>
      <color theme="1"/>
      <name val="Roboto"/>
    </font>
    <font>
      <sz val="12"/>
      <color theme="1"/>
      <name val="Roboto"/>
    </font>
    <font>
      <sz val="12"/>
      <color rgb="FF000000"/>
      <name val="Aptos Narrow"/>
    </font>
    <font>
      <sz val="11"/>
      <color rgb="FF000000"/>
      <name val="Calibri"/>
      <charset val="1"/>
    </font>
    <font>
      <sz val="11"/>
      <color rgb="FF000000"/>
      <name val="Consolas"/>
      <charset val="1"/>
    </font>
    <font>
      <sz val="10"/>
      <color rgb="FF000000"/>
      <name val="Plantin"/>
    </font>
    <font>
      <sz val="10"/>
      <color rgb="FF000000"/>
      <name val="Symbol"/>
    </font>
    <font>
      <sz val="10"/>
      <color rgb="FF000000"/>
      <name val="Plantin"/>
      <charset val="1"/>
    </font>
    <font>
      <sz val="12"/>
      <color rgb="FF000000"/>
      <name val="Aptos Narrow"/>
      <family val="2"/>
    </font>
    <font>
      <sz val="10"/>
      <color rgb="FF000000"/>
      <name val="AdvGulliv"/>
      <charset val="1"/>
    </font>
    <font>
      <sz val="10"/>
      <color rgb="FF000000"/>
      <name val="AdvGulliv"/>
    </font>
    <font>
      <sz val="10"/>
      <color rgb="FF000000"/>
      <name val="AdvPSSym"/>
    </font>
    <font>
      <sz val="10"/>
      <color rgb="FF000000"/>
      <name val="AdvP4C4E74"/>
    </font>
    <font>
      <b/>
      <sz val="10"/>
      <color rgb="FF000000"/>
      <name val="Arial"/>
    </font>
    <font>
      <sz val="10"/>
      <color rgb="FF000000"/>
      <name val="Arial"/>
      <family val="2"/>
      <charset val="1"/>
    </font>
    <font>
      <sz val="12"/>
      <color rgb="FF1F1F1F"/>
      <name val="ElsevierGulliver"/>
      <charset val="1"/>
    </font>
    <font>
      <sz val="11"/>
      <color rgb="FF444444"/>
      <name val="Calibri"/>
      <family val="2"/>
      <charset val="1"/>
    </font>
    <font>
      <sz val="11"/>
      <color rgb="FF202122"/>
      <name val="Arial"/>
      <charset val="1"/>
    </font>
    <font>
      <sz val="11"/>
      <color rgb="FF202124"/>
      <name val="Roboto"/>
      <charset val="1"/>
    </font>
    <font>
      <sz val="11"/>
      <color rgb="FF271900"/>
      <name val="Arial"/>
    </font>
    <font>
      <sz val="10"/>
      <name val="Arial"/>
    </font>
    <font>
      <sz val="11"/>
      <color rgb="FF000000"/>
      <name val="Calibri"/>
      <family val="2"/>
      <scheme val="minor"/>
    </font>
    <font>
      <sz val="11"/>
      <color rgb="FF000000"/>
      <name val="Arial"/>
    </font>
    <font>
      <sz val="11"/>
      <color theme="1"/>
      <name val="Calibri"/>
      <charset val="1"/>
    </font>
    <font>
      <sz val="11"/>
      <color theme="1"/>
      <name val="Arial"/>
      <charset val="1"/>
    </font>
    <font>
      <sz val="11"/>
      <color rgb="FF000000"/>
      <name val="Roboto"/>
      <charset val="1"/>
    </font>
    <font>
      <sz val="11"/>
      <color theme="1"/>
      <name val="Arial"/>
    </font>
    <font>
      <sz val="12"/>
      <color rgb="FF000000"/>
      <name val="Cambria"/>
      <scheme val="major"/>
    </font>
    <font>
      <i/>
      <sz val="12"/>
      <color rgb="FF000000"/>
      <name val="Calibri"/>
      <scheme val="minor"/>
    </font>
    <font>
      <sz val="12"/>
      <color rgb="FF000000"/>
      <name val="Calibri"/>
      <scheme val="minor"/>
    </font>
    <font>
      <i/>
      <sz val="11"/>
      <color rgb="FF2A2A2A"/>
      <name val="Merriweather"/>
      <family val="1"/>
      <charset val="1"/>
    </font>
    <font>
      <sz val="12"/>
      <color rgb="FF333333"/>
      <name val="Calibri"/>
      <charset val="1"/>
    </font>
    <font>
      <sz val="13.5"/>
      <color rgb="FF1A73E8"/>
      <name val="Roboto"/>
      <charset val="1"/>
    </font>
    <font>
      <u/>
      <sz val="9"/>
      <color rgb="FF1A73E8"/>
      <name val="Roboto"/>
      <charset val="1"/>
    </font>
    <font>
      <sz val="11"/>
      <color rgb="FF444444"/>
      <name val="Calibri"/>
      <charset val="1"/>
    </font>
    <font>
      <sz val="11"/>
      <color rgb="FF444444"/>
      <name val="Consolas"/>
      <charset val="1"/>
    </font>
    <font>
      <sz val="11"/>
      <color rgb="FF000000"/>
      <name val="Calibri"/>
      <scheme val="minor"/>
    </font>
    <font>
      <sz val="9"/>
      <color rgb="FF1A73E8"/>
      <name val="Roboto"/>
      <charset val="1"/>
    </font>
    <font>
      <sz val="11"/>
      <color rgb="FF474747"/>
      <name val="Arial"/>
      <family val="2"/>
      <charset val="1"/>
    </font>
    <font>
      <sz val="11"/>
      <color rgb="FF333333"/>
      <name val="Roboto"/>
      <charset val="1"/>
    </font>
    <font>
      <sz val="11"/>
      <color rgb="FF333333"/>
      <name val="Calibri"/>
      <scheme val="minor"/>
    </font>
  </fonts>
  <fills count="7">
    <fill>
      <patternFill patternType="none"/>
    </fill>
    <fill>
      <patternFill patternType="gray125"/>
    </fill>
    <fill>
      <patternFill patternType="solid">
        <fgColor rgb="FFFFFFFF"/>
        <bgColor rgb="FFFFFFFF"/>
      </patternFill>
    </fill>
    <fill>
      <patternFill patternType="solid">
        <fgColor rgb="FFFFE599"/>
        <bgColor rgb="FFFFE599"/>
      </patternFill>
    </fill>
    <fill>
      <patternFill patternType="solid">
        <fgColor rgb="FFFCFCFC"/>
        <bgColor rgb="FFFCFCFC"/>
      </patternFill>
    </fill>
    <fill>
      <patternFill patternType="solid">
        <fgColor rgb="FFFFFF00"/>
        <bgColor rgb="FFFFFF00"/>
      </patternFill>
    </fill>
    <fill>
      <patternFill patternType="solid">
        <fgColor rgb="FFFFE598"/>
        <bgColor rgb="FFFFE598"/>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44">
    <xf numFmtId="0" fontId="0" fillId="0" borderId="0" xfId="0"/>
    <xf numFmtId="0" fontId="3" fillId="0" borderId="0" xfId="0" applyFont="1" applyAlignment="1">
      <alignment wrapText="1"/>
    </xf>
    <xf numFmtId="0" fontId="3" fillId="0" borderId="0" xfId="0" applyFont="1"/>
    <xf numFmtId="0" fontId="4" fillId="0" borderId="0" xfId="0" applyFont="1"/>
    <xf numFmtId="0" fontId="5" fillId="0" borderId="0" xfId="0" applyFont="1" applyAlignment="1">
      <alignment wrapText="1"/>
    </xf>
    <xf numFmtId="0" fontId="7" fillId="0" borderId="0" xfId="1"/>
    <xf numFmtId="0" fontId="8" fillId="0" borderId="0" xfId="1" applyFont="1"/>
    <xf numFmtId="0" fontId="5" fillId="0" borderId="0" xfId="0" applyFont="1"/>
    <xf numFmtId="0" fontId="0" fillId="0" borderId="0" xfId="0" quotePrefix="1"/>
    <xf numFmtId="0" fontId="9" fillId="0" borderId="0" xfId="0" applyFont="1" applyAlignment="1">
      <alignment vertical="center"/>
    </xf>
    <xf numFmtId="0" fontId="10" fillId="0" borderId="0" xfId="0" applyFont="1" applyAlignment="1">
      <alignment wrapText="1"/>
    </xf>
    <xf numFmtId="0" fontId="10" fillId="0" borderId="0" xfId="0" applyFont="1"/>
    <xf numFmtId="0" fontId="5" fillId="0" borderId="0" xfId="0" applyFont="1" applyAlignment="1">
      <alignment horizontal="center"/>
    </xf>
    <xf numFmtId="0" fontId="11" fillId="0" borderId="0" xfId="0" applyFont="1"/>
    <xf numFmtId="0" fontId="12" fillId="2" borderId="0" xfId="0" applyFont="1" applyFill="1"/>
    <xf numFmtId="0" fontId="0" fillId="2" borderId="0" xfId="0" applyFill="1" applyAlignment="1">
      <alignment horizontal="left"/>
    </xf>
    <xf numFmtId="0" fontId="11" fillId="3" borderId="0" xfId="0" applyFont="1" applyFill="1"/>
    <xf numFmtId="0" fontId="13" fillId="2" borderId="0" xfId="0" applyFont="1" applyFill="1" applyAlignment="1">
      <alignment horizontal="left"/>
    </xf>
    <xf numFmtId="0" fontId="15" fillId="2" borderId="0" xfId="0" applyFont="1" applyFill="1"/>
    <xf numFmtId="0" fontId="16" fillId="2" borderId="0" xfId="0" applyFont="1" applyFill="1" applyAlignment="1">
      <alignment horizontal="left"/>
    </xf>
    <xf numFmtId="0" fontId="17" fillId="0" borderId="0" xfId="0" applyFont="1"/>
    <xf numFmtId="0" fontId="0" fillId="4" borderId="0" xfId="0" applyFill="1"/>
    <xf numFmtId="0" fontId="0" fillId="3" borderId="0" xfId="0" applyFill="1"/>
    <xf numFmtId="0" fontId="18" fillId="2" borderId="0" xfId="0" applyFont="1" applyFill="1" applyAlignment="1">
      <alignment horizontal="left"/>
    </xf>
    <xf numFmtId="0" fontId="5" fillId="2" borderId="0" xfId="0" applyFont="1" applyFill="1" applyAlignment="1">
      <alignment horizontal="left"/>
    </xf>
    <xf numFmtId="0" fontId="19" fillId="2" borderId="0" xfId="0" applyFont="1" applyFill="1" applyAlignment="1">
      <alignment horizontal="left"/>
    </xf>
    <xf numFmtId="0" fontId="6" fillId="0" borderId="0" xfId="0" applyFont="1"/>
    <xf numFmtId="0" fontId="6" fillId="0" borderId="0" xfId="0" applyFont="1" applyAlignment="1">
      <alignment horizontal="right"/>
    </xf>
    <xf numFmtId="0" fontId="18" fillId="2" borderId="0" xfId="0" applyFont="1" applyFill="1"/>
    <xf numFmtId="0" fontId="20" fillId="2" borderId="0" xfId="0" applyFont="1" applyFill="1" applyAlignment="1">
      <alignment horizontal="left"/>
    </xf>
    <xf numFmtId="0" fontId="21" fillId="2" borderId="0" xfId="0" applyFont="1" applyFill="1"/>
    <xf numFmtId="0" fontId="22" fillId="0" borderId="0" xfId="0" applyFont="1"/>
    <xf numFmtId="0" fontId="23" fillId="2" borderId="0" xfId="0" applyFont="1" applyFill="1"/>
    <xf numFmtId="0" fontId="23" fillId="2" borderId="0" xfId="0" applyFont="1" applyFill="1" applyAlignment="1">
      <alignment horizontal="left"/>
    </xf>
    <xf numFmtId="0" fontId="26" fillId="2" borderId="0" xfId="0" applyFont="1" applyFill="1" applyAlignment="1">
      <alignment horizontal="left"/>
    </xf>
    <xf numFmtId="0" fontId="27" fillId="0" borderId="0" xfId="0" applyFont="1" applyAlignment="1">
      <alignment horizontal="left"/>
    </xf>
    <xf numFmtId="0" fontId="28" fillId="2" borderId="0" xfId="0" applyFont="1" applyFill="1" applyAlignment="1">
      <alignment horizontal="left"/>
    </xf>
    <xf numFmtId="0" fontId="29" fillId="2" borderId="0" xfId="0" applyFont="1" applyFill="1" applyAlignment="1">
      <alignment horizontal="left"/>
    </xf>
    <xf numFmtId="0" fontId="11" fillId="5" borderId="0" xfId="0" applyFont="1" applyFill="1"/>
    <xf numFmtId="0" fontId="30" fillId="2" borderId="0" xfId="0" applyFont="1" applyFill="1" applyAlignment="1">
      <alignment horizontal="left"/>
    </xf>
    <xf numFmtId="0" fontId="31" fillId="2" borderId="0" xfId="0" applyFont="1" applyFill="1" applyAlignment="1">
      <alignment horizontal="left"/>
    </xf>
    <xf numFmtId="0" fontId="32" fillId="2" borderId="0" xfId="0" applyFont="1" applyFill="1" applyAlignment="1">
      <alignment horizontal="left" wrapText="1"/>
    </xf>
    <xf numFmtId="0" fontId="33" fillId="2" borderId="0" xfId="0" applyFont="1" applyFill="1" applyAlignment="1">
      <alignment horizontal="left" wrapText="1"/>
    </xf>
    <xf numFmtId="0" fontId="34" fillId="0" borderId="0" xfId="0" applyFont="1" applyAlignment="1">
      <alignment horizontal="center"/>
    </xf>
    <xf numFmtId="0" fontId="32" fillId="2" borderId="0" xfId="0" applyFont="1" applyFill="1" applyAlignment="1">
      <alignment horizontal="left"/>
    </xf>
    <xf numFmtId="0" fontId="33" fillId="2" borderId="0" xfId="0" applyFont="1" applyFill="1" applyAlignment="1">
      <alignment horizontal="left"/>
    </xf>
    <xf numFmtId="0" fontId="35" fillId="6" borderId="0" xfId="0" applyFont="1" applyFill="1" applyAlignment="1">
      <alignment wrapText="1"/>
    </xf>
    <xf numFmtId="0" fontId="35" fillId="6" borderId="0" xfId="0" applyFont="1" applyFill="1"/>
    <xf numFmtId="0" fontId="35" fillId="6" borderId="0" xfId="0" applyFont="1" applyFill="1" applyAlignment="1">
      <alignment horizontal="center"/>
    </xf>
    <xf numFmtId="0" fontId="36" fillId="0" borderId="0" xfId="0" applyFont="1"/>
    <xf numFmtId="0" fontId="36" fillId="5" borderId="0" xfId="0" applyFont="1" applyFill="1"/>
    <xf numFmtId="0" fontId="36" fillId="0" borderId="0" xfId="0" applyFont="1" applyAlignment="1">
      <alignment horizontal="center"/>
    </xf>
    <xf numFmtId="0" fontId="37" fillId="0" borderId="0" xfId="0" applyFont="1" applyAlignment="1">
      <alignment horizontal="center"/>
    </xf>
    <xf numFmtId="0" fontId="37" fillId="0" borderId="0" xfId="0" applyFont="1"/>
    <xf numFmtId="0" fontId="2" fillId="0" borderId="0" xfId="0" applyFont="1"/>
    <xf numFmtId="0" fontId="39" fillId="0" borderId="0" xfId="0" applyFont="1"/>
    <xf numFmtId="0" fontId="40" fillId="0" borderId="0" xfId="0" applyFont="1"/>
    <xf numFmtId="0" fontId="38" fillId="0" borderId="0" xfId="0" applyFont="1"/>
    <xf numFmtId="0" fontId="39" fillId="0" borderId="0" xfId="0" applyFont="1" applyAlignment="1">
      <alignment horizontal="center"/>
    </xf>
    <xf numFmtId="0" fontId="41" fillId="0" borderId="0" xfId="0" applyFont="1"/>
    <xf numFmtId="0" fontId="42" fillId="0" borderId="0" xfId="0" applyFont="1" applyAlignment="1">
      <alignment horizontal="center"/>
    </xf>
    <xf numFmtId="0" fontId="40" fillId="2" borderId="0" xfId="0" applyFont="1" applyFill="1"/>
    <xf numFmtId="0" fontId="42" fillId="0" borderId="0" xfId="0" applyFont="1"/>
    <xf numFmtId="0" fontId="31" fillId="2" borderId="0" xfId="0" applyFont="1" applyFill="1"/>
    <xf numFmtId="0" fontId="43" fillId="2" borderId="0" xfId="0" applyFont="1" applyFill="1"/>
    <xf numFmtId="0" fontId="44" fillId="2" borderId="0" xfId="0" applyFont="1" applyFill="1" applyAlignment="1">
      <alignment horizontal="left"/>
    </xf>
    <xf numFmtId="0" fontId="45" fillId="2" borderId="0" xfId="0" applyFont="1" applyFill="1"/>
    <xf numFmtId="0" fontId="46" fillId="0" borderId="0" xfId="0" applyFont="1"/>
    <xf numFmtId="0" fontId="47" fillId="0" borderId="0" xfId="0" applyFont="1" applyAlignment="1">
      <alignment horizontal="center"/>
    </xf>
    <xf numFmtId="0" fontId="47" fillId="0" borderId="0" xfId="0" applyFont="1"/>
    <xf numFmtId="0" fontId="48" fillId="2" borderId="0" xfId="0" applyFont="1" applyFill="1"/>
    <xf numFmtId="0" fontId="49" fillId="0" borderId="0" xfId="0" applyFont="1"/>
    <xf numFmtId="0" fontId="50" fillId="0" borderId="0" xfId="0" applyFont="1"/>
    <xf numFmtId="0" fontId="51" fillId="2" borderId="0" xfId="0" applyFont="1" applyFill="1"/>
    <xf numFmtId="0" fontId="37" fillId="0" borderId="0" xfId="0" applyFont="1" applyAlignment="1">
      <alignment horizontal="left"/>
    </xf>
    <xf numFmtId="0" fontId="52" fillId="6" borderId="0" xfId="0" applyFont="1" applyFill="1"/>
    <xf numFmtId="0" fontId="36" fillId="0" borderId="0" xfId="0" applyFont="1" applyAlignment="1">
      <alignment wrapText="1"/>
    </xf>
    <xf numFmtId="0" fontId="35" fillId="0" borderId="0" xfId="0" applyFont="1"/>
    <xf numFmtId="0" fontId="35" fillId="0" borderId="0" xfId="0" applyFont="1" applyAlignment="1">
      <alignment wrapText="1"/>
    </xf>
    <xf numFmtId="0" fontId="52" fillId="0" borderId="0" xfId="0" applyFont="1"/>
    <xf numFmtId="0" fontId="52" fillId="6" borderId="0" xfId="0" applyFont="1" applyFill="1" applyAlignment="1">
      <alignment wrapText="1"/>
    </xf>
    <xf numFmtId="0" fontId="40" fillId="0" borderId="0" xfId="0" applyFont="1" applyAlignment="1">
      <alignment horizontal="center"/>
    </xf>
    <xf numFmtId="0" fontId="6" fillId="0" borderId="0" xfId="0" applyFont="1" applyAlignment="1">
      <alignment wrapText="1"/>
    </xf>
    <xf numFmtId="0" fontId="53" fillId="2" borderId="0" xfId="0" applyFont="1" applyFill="1"/>
    <xf numFmtId="0" fontId="40" fillId="0" borderId="0" xfId="0" applyFont="1" applyAlignment="1">
      <alignment horizontal="left"/>
    </xf>
    <xf numFmtId="0" fontId="54" fillId="2" borderId="0" xfId="0" applyFont="1" applyFill="1"/>
    <xf numFmtId="0" fontId="55" fillId="2" borderId="0" xfId="0" applyFont="1" applyFill="1"/>
    <xf numFmtId="0" fontId="56" fillId="2" borderId="0" xfId="0" applyFont="1" applyFill="1" applyAlignment="1">
      <alignment horizontal="left"/>
    </xf>
    <xf numFmtId="0" fontId="57" fillId="2" borderId="0" xfId="0" applyFont="1" applyFill="1" applyAlignment="1">
      <alignment horizontal="left"/>
    </xf>
    <xf numFmtId="0" fontId="58" fillId="2" borderId="0" xfId="0" applyFont="1" applyFill="1" applyAlignment="1">
      <alignment horizontal="left"/>
    </xf>
    <xf numFmtId="0" fontId="45" fillId="2" borderId="0" xfId="0" applyFont="1" applyFill="1" applyAlignment="1">
      <alignment wrapText="1"/>
    </xf>
    <xf numFmtId="0" fontId="59" fillId="2" borderId="0" xfId="0" applyFont="1" applyFill="1" applyAlignment="1">
      <alignment horizontal="left"/>
    </xf>
    <xf numFmtId="0" fontId="45" fillId="0" borderId="0" xfId="0" applyFont="1" applyAlignment="1">
      <alignment horizontal="left"/>
    </xf>
    <xf numFmtId="0" fontId="60" fillId="2" borderId="0" xfId="0" applyFont="1" applyFill="1" applyAlignment="1">
      <alignment horizontal="left"/>
    </xf>
    <xf numFmtId="0" fontId="51" fillId="2" borderId="0" xfId="0" applyFont="1" applyFill="1" applyAlignment="1">
      <alignment horizontal="left"/>
    </xf>
    <xf numFmtId="0" fontId="61" fillId="0" borderId="0" xfId="0" applyFont="1"/>
    <xf numFmtId="0" fontId="62" fillId="2" borderId="0" xfId="0" applyFont="1" applyFill="1" applyAlignment="1">
      <alignment horizontal="left"/>
    </xf>
    <xf numFmtId="0" fontId="63" fillId="2" borderId="0" xfId="0" applyFont="1" applyFill="1"/>
    <xf numFmtId="0" fontId="64" fillId="0" borderId="0" xfId="0" applyFont="1"/>
    <xf numFmtId="0" fontId="65" fillId="0" borderId="0" xfId="0" applyFont="1"/>
    <xf numFmtId="0" fontId="66" fillId="0" borderId="0" xfId="0" applyFont="1" applyAlignment="1">
      <alignment horizontal="left"/>
    </xf>
    <xf numFmtId="0" fontId="67" fillId="0" borderId="0" xfId="0" applyFont="1"/>
    <xf numFmtId="0" fontId="68" fillId="0" borderId="0" xfId="0" applyFont="1"/>
    <xf numFmtId="0" fontId="0" fillId="0" borderId="0" xfId="0" applyAlignment="1">
      <alignment vertical="center" wrapText="1"/>
    </xf>
    <xf numFmtId="0" fontId="69" fillId="0" borderId="0" xfId="0" applyFont="1" applyAlignment="1">
      <alignment wrapText="1"/>
    </xf>
    <xf numFmtId="0" fontId="70" fillId="0" borderId="0" xfId="0" applyFont="1"/>
    <xf numFmtId="0" fontId="71" fillId="0" borderId="0" xfId="0" applyFont="1"/>
    <xf numFmtId="0" fontId="74" fillId="0" borderId="0" xfId="0" applyFont="1"/>
    <xf numFmtId="0" fontId="69" fillId="0" borderId="0" xfId="0" applyFont="1" applyAlignment="1">
      <alignment vertical="center" wrapText="1"/>
    </xf>
    <xf numFmtId="0" fontId="69" fillId="0" borderId="0" xfId="0" applyFont="1"/>
    <xf numFmtId="0" fontId="75" fillId="0" borderId="0" xfId="0" applyFont="1"/>
    <xf numFmtId="0" fontId="76" fillId="0" borderId="0" xfId="0" applyFont="1"/>
    <xf numFmtId="0" fontId="0" fillId="0" borderId="0" xfId="0" applyAlignment="1"/>
    <xf numFmtId="0" fontId="80" fillId="0" borderId="0" xfId="0" applyFont="1" applyAlignment="1">
      <alignment wrapText="1"/>
    </xf>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applyFill="1" applyBorder="1" applyAlignment="1"/>
    <xf numFmtId="0" fontId="88" fillId="0" borderId="0" xfId="1" applyFont="1" applyFill="1" applyBorder="1" applyAlignment="1"/>
    <xf numFmtId="0" fontId="89" fillId="0" borderId="0" xfId="0" applyFont="1" applyAlignment="1">
      <alignment wrapText="1"/>
    </xf>
    <xf numFmtId="0" fontId="89" fillId="0" borderId="0" xfId="0" applyFont="1"/>
    <xf numFmtId="0" fontId="91" fillId="0" borderId="0" xfId="0" applyFont="1"/>
    <xf numFmtId="0" fontId="90" fillId="0" borderId="0" xfId="0" applyFont="1" applyBorder="1" applyAlignment="1">
      <alignment wrapText="1" readingOrder="1"/>
    </xf>
    <xf numFmtId="0" fontId="92" fillId="0" borderId="0" xfId="0" applyFont="1"/>
    <xf numFmtId="0" fontId="93" fillId="0" borderId="0" xfId="0" applyFont="1"/>
    <xf numFmtId="0" fontId="0" fillId="0" borderId="0" xfId="0" applyFill="1"/>
    <xf numFmtId="0" fontId="94" fillId="0" borderId="0" xfId="0" applyFont="1"/>
    <xf numFmtId="0" fontId="90" fillId="0" borderId="0" xfId="0" applyFont="1" applyBorder="1" applyAlignment="1">
      <alignment readingOrder="1"/>
    </xf>
    <xf numFmtId="0" fontId="95" fillId="0" borderId="0" xfId="0" applyFont="1"/>
    <xf numFmtId="0" fontId="96" fillId="0" borderId="0" xfId="0" applyFont="1"/>
    <xf numFmtId="0" fontId="97" fillId="0" borderId="0" xfId="0" applyFont="1"/>
    <xf numFmtId="0" fontId="98" fillId="0" borderId="0" xfId="0" applyFont="1"/>
    <xf numFmtId="0" fontId="99" fillId="0" borderId="0" xfId="0" applyFont="1" applyAlignment="1">
      <alignment wrapText="1"/>
    </xf>
    <xf numFmtId="0" fontId="100" fillId="0" borderId="0" xfId="0" applyFont="1"/>
    <xf numFmtId="0" fontId="101" fillId="0" borderId="0" xfId="0" applyFont="1"/>
    <xf numFmtId="0" fontId="102" fillId="0" borderId="0" xfId="0" applyFont="1"/>
    <xf numFmtId="0" fontId="103" fillId="0" borderId="0" xfId="0" applyFont="1"/>
    <xf numFmtId="0" fontId="0" fillId="0" borderId="0" xfId="0" applyFont="1"/>
    <xf numFmtId="0" fontId="104" fillId="0" borderId="0" xfId="0" applyFont="1"/>
    <xf numFmtId="0" fontId="105" fillId="0" borderId="0" xfId="0" applyFont="1"/>
    <xf numFmtId="0" fontId="106" fillId="0" borderId="0" xfId="0" applyFont="1"/>
    <xf numFmtId="0" fontId="107" fillId="0" borderId="0" xfId="0" applyFont="1"/>
    <xf numFmtId="0" fontId="1"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www.sciencedirect.com/topics/agricultural-and-biological-sciences/pusa-hispida" TargetMode="External"/><Relationship Id="rId21" Type="http://schemas.openxmlformats.org/officeDocument/2006/relationships/hyperlink" Target="https://www.tandfonline.com/doi/pdf/10.1080/15627020.2000.11657097" TargetMode="External"/><Relationship Id="rId42" Type="http://schemas.openxmlformats.org/officeDocument/2006/relationships/hyperlink" Target="https://www.sciencedirect.com/topics/agricultural-and-biological-sciences/pusa-hispida" TargetMode="External"/><Relationship Id="rId47" Type="http://schemas.openxmlformats.org/officeDocument/2006/relationships/hyperlink" Target="http://dx.doi.org/10.1007/s00300-010-0826-8" TargetMode="External"/><Relationship Id="rId63" Type="http://schemas.openxmlformats.org/officeDocument/2006/relationships/hyperlink" Target="http://dx.doi.org/10.1656/058.022.0402" TargetMode="External"/><Relationship Id="rId68" Type="http://schemas.openxmlformats.org/officeDocument/2006/relationships/hyperlink" Target="https://doi.org/10.1111/2041-210X.12446" TargetMode="External"/><Relationship Id="rId7" Type="http://schemas.openxmlformats.org/officeDocument/2006/relationships/hyperlink" Target="https://www.tandfonline.com/doi/pdf/10.1080/15627020.2000.11657097" TargetMode="External"/><Relationship Id="rId71" Type="http://schemas.openxmlformats.org/officeDocument/2006/relationships/hyperlink" Target="http://dx.doi.org/10.1139/Z07-036" TargetMode="External"/><Relationship Id="rId2" Type="http://schemas.openxmlformats.org/officeDocument/2006/relationships/hyperlink" Target="https://doi.org/10.3398/064.078.0313" TargetMode="External"/><Relationship Id="rId16" Type="http://schemas.openxmlformats.org/officeDocument/2006/relationships/hyperlink" Target="https://www.tandfonline.com/doi/pdf/10.1080/15627020.2000.11657097" TargetMode="External"/><Relationship Id="rId29" Type="http://schemas.openxmlformats.org/officeDocument/2006/relationships/hyperlink" Target="https://www.sciencedirect.com/topics/agricultural-and-biological-sciences/pusa-hispida" TargetMode="External"/><Relationship Id="rId11" Type="http://schemas.openxmlformats.org/officeDocument/2006/relationships/hyperlink" Target="https://www.tandfonline.com/doi/pdf/10.1080/15627020.2000.11657097" TargetMode="External"/><Relationship Id="rId24" Type="http://schemas.openxmlformats.org/officeDocument/2006/relationships/hyperlink" Target="https://www.tandfonline.com/doi/pdf/10.1080/15627020.2000.11657097" TargetMode="External"/><Relationship Id="rId32" Type="http://schemas.openxmlformats.org/officeDocument/2006/relationships/hyperlink" Target="https://www.sciencedirect.com/topics/agricultural-and-biological-sciences/pusa-hispida" TargetMode="External"/><Relationship Id="rId37" Type="http://schemas.openxmlformats.org/officeDocument/2006/relationships/hyperlink" Target="https://www.sciencedirect.com/topics/agricultural-and-biological-sciences/pusa-hispida" TargetMode="External"/><Relationship Id="rId40" Type="http://schemas.openxmlformats.org/officeDocument/2006/relationships/hyperlink" Target="https://www.sciencedirect.com/topics/agricultural-and-biological-sciences/odobenus-rosmarus" TargetMode="External"/><Relationship Id="rId45" Type="http://schemas.openxmlformats.org/officeDocument/2006/relationships/hyperlink" Target="http://dx.doi.org/10.1007/s00300-010-0826-8" TargetMode="External"/><Relationship Id="rId53" Type="http://schemas.openxmlformats.org/officeDocument/2006/relationships/hyperlink" Target="http://dx.doi.org/10.1007/s00300-010-0826-8" TargetMode="External"/><Relationship Id="rId58" Type="http://schemas.openxmlformats.org/officeDocument/2006/relationships/hyperlink" Target="http://dx.doi.org/10.1371/journal.pone.0142781" TargetMode="External"/><Relationship Id="rId66" Type="http://schemas.openxmlformats.org/officeDocument/2006/relationships/hyperlink" Target="http://dx.doi.org/10.1656/058.022.0402" TargetMode="External"/><Relationship Id="rId5" Type="http://schemas.openxmlformats.org/officeDocument/2006/relationships/hyperlink" Target="https://www.tandfonline.com/doi/pdf/10.1080/15627020.2000.11657097" TargetMode="External"/><Relationship Id="rId61" Type="http://schemas.openxmlformats.org/officeDocument/2006/relationships/hyperlink" Target="http://dx.doi.org/10.1656/058.022.0402" TargetMode="External"/><Relationship Id="rId19" Type="http://schemas.openxmlformats.org/officeDocument/2006/relationships/hyperlink" Target="https://www.tandfonline.com/doi/pdf/10.1080/15627020.2000.11657097" TargetMode="External"/><Relationship Id="rId14" Type="http://schemas.openxmlformats.org/officeDocument/2006/relationships/hyperlink" Target="https://www.tandfonline.com/doi/pdf/10.1080/15627020.2000.11657097" TargetMode="External"/><Relationship Id="rId22" Type="http://schemas.openxmlformats.org/officeDocument/2006/relationships/hyperlink" Target="https://www.tandfonline.com/doi/pdf/10.1080/15627020.2000.11657097" TargetMode="External"/><Relationship Id="rId27" Type="http://schemas.openxmlformats.org/officeDocument/2006/relationships/hyperlink" Target="https://www.sciencedirect.com/topics/agricultural-and-biological-sciences/odobenus-rosmarus" TargetMode="External"/><Relationship Id="rId30" Type="http://schemas.openxmlformats.org/officeDocument/2006/relationships/hyperlink" Target="https://www.sciencedirect.com/topics/agricultural-and-biological-sciences/pusa-hispida" TargetMode="External"/><Relationship Id="rId35" Type="http://schemas.openxmlformats.org/officeDocument/2006/relationships/hyperlink" Target="https://www.sciencedirect.com/topics/agricultural-and-biological-sciences/odobenus-rosmarus" TargetMode="External"/><Relationship Id="rId43" Type="http://schemas.openxmlformats.org/officeDocument/2006/relationships/hyperlink" Target="https://www.sciencedirect.com/topics/agricultural-and-biological-sciences/odobenus-rosmarus" TargetMode="External"/><Relationship Id="rId48" Type="http://schemas.openxmlformats.org/officeDocument/2006/relationships/hyperlink" Target="http://dx.doi.org/10.1007/s00300-010-0826-8" TargetMode="External"/><Relationship Id="rId56" Type="http://schemas.openxmlformats.org/officeDocument/2006/relationships/hyperlink" Target="http://dx.doi.org/10.1002/ecs2.2420" TargetMode="External"/><Relationship Id="rId64" Type="http://schemas.openxmlformats.org/officeDocument/2006/relationships/hyperlink" Target="http://dx.doi.org/10.1656/058.022.0402" TargetMode="External"/><Relationship Id="rId69" Type="http://schemas.openxmlformats.org/officeDocument/2006/relationships/hyperlink" Target="http://dx.doi.org/10.1139/Z07-036" TargetMode="External"/><Relationship Id="rId8" Type="http://schemas.openxmlformats.org/officeDocument/2006/relationships/hyperlink" Target="https://www.tandfonline.com/doi/pdf/10.1080/15627020.2000.11657097" TargetMode="External"/><Relationship Id="rId51" Type="http://schemas.openxmlformats.org/officeDocument/2006/relationships/hyperlink" Target="http://dx.doi.org/10.1007/s00300-010-0826-8" TargetMode="External"/><Relationship Id="rId72" Type="http://schemas.openxmlformats.org/officeDocument/2006/relationships/printerSettings" Target="../printerSettings/printerSettings1.bin"/><Relationship Id="rId3" Type="http://schemas.openxmlformats.org/officeDocument/2006/relationships/hyperlink" Target="https://www.scielo.cl/pdf/gayana/v84n2/0717-6538-gayana-84-02-158.pdf" TargetMode="External"/><Relationship Id="rId12" Type="http://schemas.openxmlformats.org/officeDocument/2006/relationships/hyperlink" Target="https://www.tandfonline.com/doi/pdf/10.1080/15627020.2000.11657097" TargetMode="External"/><Relationship Id="rId17" Type="http://schemas.openxmlformats.org/officeDocument/2006/relationships/hyperlink" Target="https://www.tandfonline.com/doi/pdf/10.1080/15627020.2000.11657097" TargetMode="External"/><Relationship Id="rId25" Type="http://schemas.openxmlformats.org/officeDocument/2006/relationships/hyperlink" Target="https://www.tandfonline.com/doi/pdf/10.1080/15627020.2000.11657097" TargetMode="External"/><Relationship Id="rId33" Type="http://schemas.openxmlformats.org/officeDocument/2006/relationships/hyperlink" Target="https://www.sciencedirect.com/topics/agricultural-and-biological-sciences/odobenus-rosmarus" TargetMode="External"/><Relationship Id="rId38" Type="http://schemas.openxmlformats.org/officeDocument/2006/relationships/hyperlink" Target="https://www.sciencedirect.com/topics/agricultural-and-biological-sciences/odobenus-rosmarus" TargetMode="External"/><Relationship Id="rId46" Type="http://schemas.openxmlformats.org/officeDocument/2006/relationships/hyperlink" Target="http://dx.doi.org/10.1007/s00300-010-0826-8" TargetMode="External"/><Relationship Id="rId59" Type="http://schemas.openxmlformats.org/officeDocument/2006/relationships/hyperlink" Target="http://dx.doi.org/10.1371/journal.pone.0142781" TargetMode="External"/><Relationship Id="rId67" Type="http://schemas.openxmlformats.org/officeDocument/2006/relationships/hyperlink" Target="https://doi.org/10.1111/2041-210X.12446" TargetMode="External"/><Relationship Id="rId20" Type="http://schemas.openxmlformats.org/officeDocument/2006/relationships/hyperlink" Target="https://www.tandfonline.com/doi/pdf/10.1080/15627020.2000.11657097" TargetMode="External"/><Relationship Id="rId41" Type="http://schemas.openxmlformats.org/officeDocument/2006/relationships/hyperlink" Target="https://www.sciencedirect.com/topics/agricultural-and-biological-sciences/pusa-hispida" TargetMode="External"/><Relationship Id="rId54" Type="http://schemas.openxmlformats.org/officeDocument/2006/relationships/hyperlink" Target="http://dx.doi.org/10.1002/ecs2.2420" TargetMode="External"/><Relationship Id="rId62" Type="http://schemas.openxmlformats.org/officeDocument/2006/relationships/hyperlink" Target="http://dx.doi.org/10.1656/058.022.0402" TargetMode="External"/><Relationship Id="rId70" Type="http://schemas.openxmlformats.org/officeDocument/2006/relationships/hyperlink" Target="http://dx.doi.org/10.1139/Z07-036" TargetMode="External"/><Relationship Id="rId1" Type="http://schemas.openxmlformats.org/officeDocument/2006/relationships/hyperlink" Target="https://doi.org/10.3398/064.078.0313" TargetMode="External"/><Relationship Id="rId6" Type="http://schemas.openxmlformats.org/officeDocument/2006/relationships/hyperlink" Target="https://www.tandfonline.com/doi/pdf/10.1080/15627020.2000.11657097" TargetMode="External"/><Relationship Id="rId15" Type="http://schemas.openxmlformats.org/officeDocument/2006/relationships/hyperlink" Target="https://www.tandfonline.com/doi/pdf/10.1080/15627020.2000.11657097" TargetMode="External"/><Relationship Id="rId23" Type="http://schemas.openxmlformats.org/officeDocument/2006/relationships/hyperlink" Target="https://www.tandfonline.com/doi/pdf/10.1080/15627020.2000.11657097" TargetMode="External"/><Relationship Id="rId28" Type="http://schemas.openxmlformats.org/officeDocument/2006/relationships/hyperlink" Target="https://www.sciencedirect.com/topics/agricultural-and-biological-sciences/odobenus-rosmarus" TargetMode="External"/><Relationship Id="rId36" Type="http://schemas.openxmlformats.org/officeDocument/2006/relationships/hyperlink" Target="https://www.sciencedirect.com/topics/agricultural-and-biological-sciences/pusa-hispida" TargetMode="External"/><Relationship Id="rId49" Type="http://schemas.openxmlformats.org/officeDocument/2006/relationships/hyperlink" Target="http://dx.doi.org/10.1007/s00300-010-0826-8" TargetMode="External"/><Relationship Id="rId57" Type="http://schemas.openxmlformats.org/officeDocument/2006/relationships/hyperlink" Target="http://dx.doi.org/10.1371/journal.pone.0142781" TargetMode="External"/><Relationship Id="rId10" Type="http://schemas.openxmlformats.org/officeDocument/2006/relationships/hyperlink" Target="https://www.tandfonline.com/doi/pdf/10.1080/15627020.2000.11657097" TargetMode="External"/><Relationship Id="rId31" Type="http://schemas.openxmlformats.org/officeDocument/2006/relationships/hyperlink" Target="https://www.sciencedirect.com/topics/agricultural-and-biological-sciences/odobenus-rosmarus" TargetMode="External"/><Relationship Id="rId44" Type="http://schemas.openxmlformats.org/officeDocument/2006/relationships/hyperlink" Target="http://dx.doi.org/10.1007/s00300-010-0826-8" TargetMode="External"/><Relationship Id="rId52" Type="http://schemas.openxmlformats.org/officeDocument/2006/relationships/hyperlink" Target="http://dx.doi.org/10.1007/s00300-010-0826-8" TargetMode="External"/><Relationship Id="rId60" Type="http://schemas.openxmlformats.org/officeDocument/2006/relationships/hyperlink" Target="https://www.sciencedirect.com/topics/agricultural-and-biological-sciences/spheniscus" TargetMode="External"/><Relationship Id="rId65" Type="http://schemas.openxmlformats.org/officeDocument/2006/relationships/hyperlink" Target="http://dx.doi.org/10.1656/058.022.0402" TargetMode="External"/><Relationship Id="rId4" Type="http://schemas.openxmlformats.org/officeDocument/2006/relationships/hyperlink" Target="https://www.tandfonline.com/doi/pdf/10.1080/15627020.2000.11657097" TargetMode="External"/><Relationship Id="rId9" Type="http://schemas.openxmlformats.org/officeDocument/2006/relationships/hyperlink" Target="https://www.tandfonline.com/doi/pdf/10.1080/15627020.2000.11657097" TargetMode="External"/><Relationship Id="rId13" Type="http://schemas.openxmlformats.org/officeDocument/2006/relationships/hyperlink" Target="https://www.tandfonline.com/doi/pdf/10.1080/15627020.2000.11657097" TargetMode="External"/><Relationship Id="rId18" Type="http://schemas.openxmlformats.org/officeDocument/2006/relationships/hyperlink" Target="https://www.tandfonline.com/doi/pdf/10.1080/15627020.2000.11657097" TargetMode="External"/><Relationship Id="rId39" Type="http://schemas.openxmlformats.org/officeDocument/2006/relationships/hyperlink" Target="https://www.sciencedirect.com/topics/agricultural-and-biological-sciences/pusa-hispida" TargetMode="External"/><Relationship Id="rId34" Type="http://schemas.openxmlformats.org/officeDocument/2006/relationships/hyperlink" Target="https://www.sciencedirect.com/topics/agricultural-and-biological-sciences/pusa-hispida" TargetMode="External"/><Relationship Id="rId50" Type="http://schemas.openxmlformats.org/officeDocument/2006/relationships/hyperlink" Target="http://dx.doi.org/10.1007/s00300-010-0826-8" TargetMode="External"/><Relationship Id="rId55" Type="http://schemas.openxmlformats.org/officeDocument/2006/relationships/hyperlink" Target="http://dx.doi.org/10.1002/ecs2.242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doi.org/10.3398/064.078.0313" TargetMode="External"/><Relationship Id="rId1" Type="http://schemas.openxmlformats.org/officeDocument/2006/relationships/hyperlink" Target="https://doi.org/10.3398/064.078.031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archive.westernfieldornithologists.org/archive/V44/WB-Tyner-44(2).pdf" TargetMode="External"/><Relationship Id="rId18" Type="http://schemas.openxmlformats.org/officeDocument/2006/relationships/hyperlink" Target="https://www.jstor.org/stable/info/10.2307/4087553" TargetMode="External"/><Relationship Id="rId26" Type="http://schemas.openxmlformats.org/officeDocument/2006/relationships/hyperlink" Target="https://doi.org/10.1111/j.1365-2699.2004.01141.x" TargetMode="External"/><Relationship Id="rId39" Type="http://schemas.openxmlformats.org/officeDocument/2006/relationships/hyperlink" Target="https://journals.co.za/doi/pdf/10.10520/AJA03794369_3499" TargetMode="External"/><Relationship Id="rId21" Type="http://schemas.openxmlformats.org/officeDocument/2006/relationships/hyperlink" Target="http://www.bioone.org/doi/abs/10.1898/1051-1733-90.1.51" TargetMode="External"/><Relationship Id="rId34" Type="http://schemas.openxmlformats.org/officeDocument/2006/relationships/hyperlink" Target="https://doi.org/10.1007/978-3-642-84074-6_7" TargetMode="External"/><Relationship Id="rId42" Type="http://schemas.openxmlformats.org/officeDocument/2006/relationships/hyperlink" Target="https://www.uap.ualberta.ca/book-images/Open%20Access/9781772121742_WEB.pdf" TargetMode="External"/><Relationship Id="rId7" Type="http://schemas.openxmlformats.org/officeDocument/2006/relationships/hyperlink" Target="https://archive.org/details/nje-A-volume3-stander/page/n1/mode/2up" TargetMode="External"/><Relationship Id="rId2" Type="http://schemas.openxmlformats.org/officeDocument/2006/relationships/hyperlink" Target="https://doi.org/10.1525/cond.2013.110150" TargetMode="External"/><Relationship Id="rId16" Type="http://schemas.openxmlformats.org/officeDocument/2006/relationships/hyperlink" Target="https://hdl.handle.net/10520/AJA10115498_430" TargetMode="External"/><Relationship Id="rId20" Type="http://schemas.openxmlformats.org/officeDocument/2006/relationships/hyperlink" Target="https://muse-jhu-edu.oca.ucsc.edu/book/61021" TargetMode="External"/><Relationship Id="rId29" Type="http://schemas.openxmlformats.org/officeDocument/2006/relationships/hyperlink" Target="https://mersociety.wordpress.com/2016/02/26/terrestrial-predators-feeding-on-marine-mammals/" TargetMode="External"/><Relationship Id="rId41" Type="http://schemas.openxmlformats.org/officeDocument/2006/relationships/hyperlink" Target="http://dx.doi.org/10.14430/arctic4382" TargetMode="External"/><Relationship Id="rId1" Type="http://schemas.openxmlformats.org/officeDocument/2006/relationships/hyperlink" Target="http://www.tandfonline.com/doi/abs/10.1080/00359190809519219" TargetMode="External"/><Relationship Id="rId6" Type="http://schemas.openxmlformats.org/officeDocument/2006/relationships/hyperlink" Target="https://doi-org.oca.ucsc.edu/10.1016/j.ecolind.2015.12.015" TargetMode="External"/><Relationship Id="rId11" Type="http://schemas.openxmlformats.org/officeDocument/2006/relationships/hyperlink" Target="https://doi-org.oca.ucsc.edu/10.1007/s10344-021-01474-6" TargetMode="External"/><Relationship Id="rId24" Type="http://schemas.openxmlformats.org/officeDocument/2006/relationships/hyperlink" Target="https://onlinelibrary.wiley.com/doi/10.1002/ecy.2513" TargetMode="External"/><Relationship Id="rId32" Type="http://schemas.openxmlformats.org/officeDocument/2006/relationships/hyperlink" Target="https://www.canadianfieldnaturalist.ca/index.php/cfNArticle/view/2028" TargetMode="External"/><Relationship Id="rId37" Type="http://schemas.openxmlformats.org/officeDocument/2006/relationships/hyperlink" Target="https://journals.co.za/doi/pdf/10.10520/EJC117019" TargetMode="External"/><Relationship Id="rId40" Type="http://schemas.openxmlformats.org/officeDocument/2006/relationships/hyperlink" Target="https://doi.org/10.1111/j.1469-7998.1987.tb03679.x" TargetMode="External"/><Relationship Id="rId5" Type="http://schemas.openxmlformats.org/officeDocument/2006/relationships/hyperlink" Target="https://doi.org/10.1371/journal.pone.0184349" TargetMode="External"/><Relationship Id="rId15" Type="http://schemas.openxmlformats.org/officeDocument/2006/relationships/hyperlink" Target="https://journals.co.za/doi/pdf/10.10520/EJC117019" TargetMode="External"/><Relationship Id="rId23" Type="http://schemas.openxmlformats.org/officeDocument/2006/relationships/hyperlink" Target="https://bodegahead.blogspot.com/2018/07/scavenging.html" TargetMode="External"/><Relationship Id="rId28" Type="http://schemas.openxmlformats.org/officeDocument/2006/relationships/hyperlink" Target="https://www.canids.org/canidnews/7/Coyote_kills_harp_seal.pdf" TargetMode="External"/><Relationship Id="rId36" Type="http://schemas.openxmlformats.org/officeDocument/2006/relationships/hyperlink" Target="https://www.stuartonnature.com/resources/Scientific_papers/20_Jan_2016/Content%20H%20brunnea%20C%20meso%20scats%20southern%20coastal%20Namibia%201984.pdf" TargetMode="External"/><Relationship Id="rId10" Type="http://schemas.openxmlformats.org/officeDocument/2006/relationships/hyperlink" Target="https://mersociety.wordpress.com/2016/02/26/terrestrial-predators-feeding-on-marine-mammals/" TargetMode="External"/><Relationship Id="rId19" Type="http://schemas.openxmlformats.org/officeDocument/2006/relationships/hyperlink" Target="https://muse-jhu-edu.oca.ucsc.edu/book/61021" TargetMode="External"/><Relationship Id="rId31" Type="http://schemas.openxmlformats.org/officeDocument/2006/relationships/hyperlink" Target="https://doi.org/10.1111/j.1095-8312.1973.tb00708.x" TargetMode="External"/><Relationship Id="rId4" Type="http://schemas.openxmlformats.org/officeDocument/2006/relationships/hyperlink" Target="https://www.wildrevelation.com/kodiak-bear-vs-bald-eagle-food-fight/" TargetMode="External"/><Relationship Id="rId9" Type="http://schemas.openxmlformats.org/officeDocument/2006/relationships/hyperlink" Target="https://ecos.fws.gov/ServCat/DownloadFile/138932" TargetMode="External"/><Relationship Id="rId14" Type="http://schemas.openxmlformats.org/officeDocument/2006/relationships/hyperlink" Target="https://doi.org/10.1525/cond.2013.110150" TargetMode="External"/><Relationship Id="rId22" Type="http://schemas.openxmlformats.org/officeDocument/2006/relationships/hyperlink" Target="https://doi.org/10.7589/0090-3558-25.3.319" TargetMode="External"/><Relationship Id="rId27" Type="http://schemas.openxmlformats.org/officeDocument/2006/relationships/hyperlink" Target="https://doi.org/10.7589/0090-3558-25.3.319" TargetMode="External"/><Relationship Id="rId30" Type="http://schemas.openxmlformats.org/officeDocument/2006/relationships/hyperlink" Target="https://www.fs.fed.us/psw/publications/zabel/zabel7.pdf" TargetMode="External"/><Relationship Id="rId35" Type="http://schemas.openxmlformats.org/officeDocument/2006/relationships/hyperlink" Target="https://hdl.handle.net/10520/AJA10115498_430" TargetMode="External"/><Relationship Id="rId8" Type="http://schemas.openxmlformats.org/officeDocument/2006/relationships/hyperlink" Target="https://doi.org/10.1525/cond.2013.110150" TargetMode="External"/><Relationship Id="rId3" Type="http://schemas.openxmlformats.org/officeDocument/2006/relationships/hyperlink" Target="https://www.wildrevelation.com/kodiak-bear-vs-bald-eagle-food-fight/" TargetMode="External"/><Relationship Id="rId12" Type="http://schemas.openxmlformats.org/officeDocument/2006/relationships/hyperlink" Target="https://www.agefotostock.com/age/en/details-photo/steller-s-sea-eagle-haliaeetus-pelagicus-adult-and-immature-fighting-squabbling-over-seal-carcass-on-beach-shiretoko-peninsula-hokkaido-japan-winter/FHR-02126-00046-850" TargetMode="External"/><Relationship Id="rId17" Type="http://schemas.openxmlformats.org/officeDocument/2006/relationships/hyperlink" Target="https://muse-jhu-edu.oca.ucsc.edu/book/61021" TargetMode="External"/><Relationship Id="rId25" Type="http://schemas.openxmlformats.org/officeDocument/2006/relationships/hyperlink" Target="https://onlinelibrary.wiley.com/doi/10.1002/ecs2.3297" TargetMode="External"/><Relationship Id="rId33" Type="http://schemas.openxmlformats.org/officeDocument/2006/relationships/hyperlink" Target="https://doi-org.oca.ucsc.edu/10.1029/AR070p0015" TargetMode="External"/><Relationship Id="rId38" Type="http://schemas.openxmlformats.org/officeDocument/2006/relationships/hyperlink" Target="https://journals.co.za/doi/pdf/10.10520/EJC1170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1B0F-7AE8-4A98-B2EE-8065B4541E4F}">
  <dimension ref="A1:B17"/>
  <sheetViews>
    <sheetView workbookViewId="0">
      <selection activeCell="B5" sqref="B5"/>
    </sheetView>
  </sheetViews>
  <sheetFormatPr defaultRowHeight="15"/>
  <cols>
    <col min="1" max="1" width="18.28515625" customWidth="1"/>
    <col min="2" max="2" width="91.85546875" customWidth="1"/>
  </cols>
  <sheetData>
    <row r="1" spans="1:2">
      <c r="A1" t="s">
        <v>0</v>
      </c>
      <c r="B1" t="s">
        <v>1</v>
      </c>
    </row>
    <row r="3" spans="1:2">
      <c r="A3" t="s">
        <v>2</v>
      </c>
      <c r="B3" t="s">
        <v>3</v>
      </c>
    </row>
    <row r="4" spans="1:2">
      <c r="A4" t="s">
        <v>4</v>
      </c>
      <c r="B4" t="s">
        <v>5</v>
      </c>
    </row>
    <row r="5" spans="1:2">
      <c r="A5" t="s">
        <v>6</v>
      </c>
      <c r="B5" t="s">
        <v>7</v>
      </c>
    </row>
    <row r="6" spans="1:2">
      <c r="A6" t="s">
        <v>8</v>
      </c>
      <c r="B6" t="s">
        <v>9</v>
      </c>
    </row>
    <row r="7" spans="1:2">
      <c r="A7" t="s">
        <v>10</v>
      </c>
      <c r="B7" t="s">
        <v>11</v>
      </c>
    </row>
    <row r="8" spans="1:2">
      <c r="A8" t="s">
        <v>12</v>
      </c>
      <c r="B8" t="s">
        <v>13</v>
      </c>
    </row>
    <row r="9" spans="1:2">
      <c r="A9" t="s">
        <v>14</v>
      </c>
      <c r="B9" t="s">
        <v>15</v>
      </c>
    </row>
    <row r="10" spans="1:2">
      <c r="A10" t="s">
        <v>16</v>
      </c>
      <c r="B10" t="s">
        <v>17</v>
      </c>
    </row>
    <row r="11" spans="1:2">
      <c r="A11" t="s">
        <v>18</v>
      </c>
      <c r="B11" t="s">
        <v>19</v>
      </c>
    </row>
    <row r="12" spans="1:2">
      <c r="A12" t="s">
        <v>20</v>
      </c>
      <c r="B12" t="s">
        <v>21</v>
      </c>
    </row>
    <row r="13" spans="1:2">
      <c r="A13" t="s">
        <v>22</v>
      </c>
      <c r="B13" t="s">
        <v>23</v>
      </c>
    </row>
    <row r="14" spans="1:2">
      <c r="A14" t="s">
        <v>24</v>
      </c>
      <c r="B14" t="s">
        <v>25</v>
      </c>
    </row>
    <row r="15" spans="1:2">
      <c r="A15" t="s">
        <v>26</v>
      </c>
      <c r="B15" t="s">
        <v>27</v>
      </c>
    </row>
    <row r="17" spans="1:2">
      <c r="A17" t="s">
        <v>28</v>
      </c>
      <c r="B17"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10"/>
  <sheetViews>
    <sheetView tabSelected="1" workbookViewId="0">
      <pane ySplit="1" topLeftCell="A5" activePane="bottomLeft" state="frozen"/>
      <selection pane="bottomLeft" activeCell="H18" sqref="H18"/>
    </sheetView>
  </sheetViews>
  <sheetFormatPr defaultColWidth="24.28515625" defaultRowHeight="15"/>
  <cols>
    <col min="1" max="1" width="16.7109375" customWidth="1"/>
    <col min="2" max="2" width="51.7109375" customWidth="1"/>
    <col min="3" max="3" width="12.5703125" customWidth="1"/>
    <col min="4" max="4" width="7" customWidth="1"/>
    <col min="5" max="6" width="9.140625" bestFit="1" customWidth="1"/>
    <col min="7" max="7" width="17" customWidth="1"/>
    <col min="8" max="8" width="10.85546875" customWidth="1"/>
    <col min="9" max="11" width="13.42578125" customWidth="1"/>
    <col min="12" max="12" width="9.28515625" customWidth="1"/>
    <col min="13" max="13" width="9.42578125" customWidth="1"/>
    <col min="14" max="16" width="11.85546875" customWidth="1"/>
    <col min="20" max="20" width="21.85546875" customWidth="1"/>
    <col min="25" max="25" width="9.140625"/>
  </cols>
  <sheetData>
    <row r="1" spans="1:27">
      <c r="A1" t="s">
        <v>30</v>
      </c>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t="s">
        <v>49</v>
      </c>
      <c r="U1" t="s">
        <v>50</v>
      </c>
      <c r="V1" t="s">
        <v>51</v>
      </c>
      <c r="W1" t="s">
        <v>52</v>
      </c>
      <c r="X1" t="s">
        <v>53</v>
      </c>
      <c r="Y1" t="s">
        <v>54</v>
      </c>
      <c r="Z1" t="s">
        <v>55</v>
      </c>
      <c r="AA1" t="s">
        <v>56</v>
      </c>
    </row>
    <row r="2" spans="1:27">
      <c r="A2" t="s">
        <v>57</v>
      </c>
      <c r="B2" t="s">
        <v>58</v>
      </c>
      <c r="C2" t="s">
        <v>59</v>
      </c>
      <c r="D2">
        <v>2011</v>
      </c>
      <c r="F2" t="s">
        <v>60</v>
      </c>
      <c r="G2" t="s">
        <v>61</v>
      </c>
      <c r="H2">
        <v>70.416666300000003</v>
      </c>
      <c r="I2">
        <v>29.500000100000001</v>
      </c>
      <c r="J2" t="s">
        <v>62</v>
      </c>
      <c r="L2">
        <v>2005</v>
      </c>
      <c r="M2">
        <v>2007</v>
      </c>
      <c r="R2" t="s">
        <v>63</v>
      </c>
      <c r="T2" t="s">
        <v>64</v>
      </c>
      <c r="U2" t="s">
        <v>65</v>
      </c>
      <c r="V2" t="s">
        <v>66</v>
      </c>
      <c r="W2" t="s">
        <v>67</v>
      </c>
      <c r="X2" t="s">
        <v>64</v>
      </c>
      <c r="Y2" t="s">
        <v>68</v>
      </c>
      <c r="Z2" t="s">
        <v>69</v>
      </c>
      <c r="AA2" t="s">
        <v>70</v>
      </c>
    </row>
    <row r="3" spans="1:27">
      <c r="A3" t="s">
        <v>57</v>
      </c>
      <c r="B3" t="s">
        <v>58</v>
      </c>
      <c r="C3" t="s">
        <v>59</v>
      </c>
      <c r="D3">
        <v>2011</v>
      </c>
      <c r="F3" t="s">
        <v>60</v>
      </c>
      <c r="G3" t="s">
        <v>61</v>
      </c>
      <c r="H3">
        <v>70.416666300000003</v>
      </c>
      <c r="I3">
        <v>29.500000100000001</v>
      </c>
      <c r="J3" t="s">
        <v>62</v>
      </c>
      <c r="L3">
        <v>2005</v>
      </c>
      <c r="M3">
        <v>2007</v>
      </c>
      <c r="R3" t="s">
        <v>71</v>
      </c>
      <c r="T3" t="s">
        <v>64</v>
      </c>
      <c r="U3" t="s">
        <v>65</v>
      </c>
      <c r="V3" t="s">
        <v>66</v>
      </c>
      <c r="W3" t="s">
        <v>67</v>
      </c>
      <c r="X3" t="s">
        <v>64</v>
      </c>
      <c r="Y3" t="s">
        <v>68</v>
      </c>
      <c r="Z3" t="s">
        <v>69</v>
      </c>
      <c r="AA3" t="s">
        <v>70</v>
      </c>
    </row>
    <row r="4" spans="1:27">
      <c r="A4" t="s">
        <v>57</v>
      </c>
      <c r="B4" t="s">
        <v>58</v>
      </c>
      <c r="C4" t="s">
        <v>59</v>
      </c>
      <c r="D4">
        <v>2011</v>
      </c>
      <c r="F4" t="s">
        <v>60</v>
      </c>
      <c r="G4" t="s">
        <v>61</v>
      </c>
      <c r="H4">
        <v>70.416666300000003</v>
      </c>
      <c r="I4">
        <v>29.500000100000001</v>
      </c>
      <c r="J4" t="s">
        <v>62</v>
      </c>
      <c r="L4">
        <v>2005</v>
      </c>
      <c r="M4">
        <v>2007</v>
      </c>
      <c r="R4" t="s">
        <v>72</v>
      </c>
      <c r="T4" t="s">
        <v>64</v>
      </c>
      <c r="U4" t="s">
        <v>65</v>
      </c>
      <c r="V4" t="s">
        <v>66</v>
      </c>
      <c r="W4" t="s">
        <v>67</v>
      </c>
      <c r="X4" t="s">
        <v>64</v>
      </c>
      <c r="Y4" t="s">
        <v>68</v>
      </c>
      <c r="Z4" t="s">
        <v>69</v>
      </c>
      <c r="AA4" t="s">
        <v>70</v>
      </c>
    </row>
    <row r="5" spans="1:27">
      <c r="A5" t="s">
        <v>73</v>
      </c>
      <c r="B5" t="s">
        <v>74</v>
      </c>
      <c r="C5" t="s">
        <v>75</v>
      </c>
      <c r="D5">
        <v>2023</v>
      </c>
      <c r="F5" t="s">
        <v>76</v>
      </c>
      <c r="G5" t="s">
        <v>61</v>
      </c>
      <c r="H5">
        <v>-33.942988999999997</v>
      </c>
      <c r="I5">
        <v>18.630956999999999</v>
      </c>
      <c r="J5" t="s">
        <v>77</v>
      </c>
      <c r="L5">
        <v>2014</v>
      </c>
      <c r="M5">
        <v>2017</v>
      </c>
      <c r="R5" t="s">
        <v>78</v>
      </c>
      <c r="T5" t="s">
        <v>64</v>
      </c>
      <c r="U5" t="s">
        <v>79</v>
      </c>
      <c r="V5" t="s">
        <v>80</v>
      </c>
      <c r="W5" t="s">
        <v>81</v>
      </c>
      <c r="X5" t="s">
        <v>64</v>
      </c>
      <c r="Z5" t="s">
        <v>82</v>
      </c>
      <c r="AA5" t="s">
        <v>70</v>
      </c>
    </row>
    <row r="6" spans="1:27">
      <c r="A6" t="s">
        <v>73</v>
      </c>
      <c r="B6" t="s">
        <v>74</v>
      </c>
      <c r="C6" t="s">
        <v>75</v>
      </c>
      <c r="D6">
        <v>2023</v>
      </c>
      <c r="F6" t="s">
        <v>76</v>
      </c>
      <c r="G6" t="s">
        <v>61</v>
      </c>
      <c r="H6">
        <v>-33.942988999999997</v>
      </c>
      <c r="I6">
        <v>18.630956999999999</v>
      </c>
      <c r="J6" t="s">
        <v>77</v>
      </c>
      <c r="L6">
        <v>2014</v>
      </c>
      <c r="M6">
        <v>2017</v>
      </c>
      <c r="R6" t="s">
        <v>83</v>
      </c>
      <c r="T6" t="s">
        <v>64</v>
      </c>
      <c r="U6" t="s">
        <v>79</v>
      </c>
      <c r="V6" t="s">
        <v>80</v>
      </c>
      <c r="W6" t="s">
        <v>81</v>
      </c>
      <c r="X6" t="s">
        <v>64</v>
      </c>
      <c r="Z6" t="s">
        <v>82</v>
      </c>
      <c r="AA6" t="s">
        <v>70</v>
      </c>
    </row>
    <row r="7" spans="1:27">
      <c r="A7" t="s">
        <v>84</v>
      </c>
      <c r="B7" t="s">
        <v>85</v>
      </c>
      <c r="C7" t="s">
        <v>86</v>
      </c>
      <c r="D7">
        <v>2016</v>
      </c>
      <c r="F7" t="s">
        <v>87</v>
      </c>
      <c r="G7" t="s">
        <v>88</v>
      </c>
      <c r="J7" t="s">
        <v>89</v>
      </c>
      <c r="L7">
        <v>1960</v>
      </c>
      <c r="M7">
        <v>2014</v>
      </c>
      <c r="R7" t="s">
        <v>90</v>
      </c>
      <c r="T7" t="s">
        <v>64</v>
      </c>
      <c r="U7" t="s">
        <v>91</v>
      </c>
      <c r="V7" t="s">
        <v>92</v>
      </c>
      <c r="W7" t="s">
        <v>93</v>
      </c>
      <c r="X7" t="s">
        <v>64</v>
      </c>
      <c r="Z7" t="s">
        <v>94</v>
      </c>
      <c r="AA7" t="s">
        <v>70</v>
      </c>
    </row>
    <row r="8" spans="1:27">
      <c r="A8" t="s">
        <v>84</v>
      </c>
      <c r="B8" t="s">
        <v>95</v>
      </c>
      <c r="C8" t="s">
        <v>96</v>
      </c>
      <c r="D8">
        <v>2010</v>
      </c>
      <c r="F8" t="s">
        <v>97</v>
      </c>
      <c r="G8" t="s">
        <v>98</v>
      </c>
      <c r="J8" t="s">
        <v>99</v>
      </c>
      <c r="L8">
        <v>2006</v>
      </c>
      <c r="M8">
        <v>2009</v>
      </c>
      <c r="N8" t="s">
        <v>100</v>
      </c>
      <c r="R8" t="s">
        <v>101</v>
      </c>
      <c r="U8" t="s">
        <v>102</v>
      </c>
      <c r="V8" t="s">
        <v>103</v>
      </c>
      <c r="W8" t="s">
        <v>104</v>
      </c>
      <c r="X8" t="s">
        <v>64</v>
      </c>
      <c r="Z8" t="s">
        <v>105</v>
      </c>
      <c r="AA8" t="s">
        <v>70</v>
      </c>
    </row>
    <row r="9" spans="1:27">
      <c r="A9" t="s">
        <v>84</v>
      </c>
      <c r="B9" t="s">
        <v>95</v>
      </c>
      <c r="C9" t="s">
        <v>96</v>
      </c>
      <c r="D9">
        <v>2010</v>
      </c>
      <c r="F9" t="s">
        <v>97</v>
      </c>
      <c r="G9" t="s">
        <v>98</v>
      </c>
      <c r="J9" t="s">
        <v>99</v>
      </c>
      <c r="L9">
        <v>2006</v>
      </c>
      <c r="M9">
        <v>2009</v>
      </c>
      <c r="N9" t="s">
        <v>100</v>
      </c>
      <c r="R9" t="s">
        <v>106</v>
      </c>
      <c r="U9" t="s">
        <v>107</v>
      </c>
      <c r="V9" t="s">
        <v>108</v>
      </c>
      <c r="W9" t="s">
        <v>67</v>
      </c>
      <c r="X9" t="s">
        <v>64</v>
      </c>
      <c r="Z9" t="s">
        <v>105</v>
      </c>
      <c r="AA9" t="s">
        <v>70</v>
      </c>
    </row>
    <row r="10" spans="1:27">
      <c r="A10" t="s">
        <v>84</v>
      </c>
      <c r="B10" t="s">
        <v>95</v>
      </c>
      <c r="C10" t="s">
        <v>96</v>
      </c>
      <c r="D10">
        <v>2010</v>
      </c>
      <c r="F10" t="s">
        <v>97</v>
      </c>
      <c r="G10" t="s">
        <v>98</v>
      </c>
      <c r="J10" t="s">
        <v>99</v>
      </c>
      <c r="L10">
        <v>2006</v>
      </c>
      <c r="M10">
        <v>2009</v>
      </c>
      <c r="N10" t="s">
        <v>100</v>
      </c>
      <c r="R10" t="s">
        <v>109</v>
      </c>
      <c r="U10" t="s">
        <v>110</v>
      </c>
      <c r="V10" t="s">
        <v>111</v>
      </c>
      <c r="W10" t="s">
        <v>104</v>
      </c>
      <c r="X10" t="s">
        <v>112</v>
      </c>
      <c r="Z10" t="s">
        <v>105</v>
      </c>
      <c r="AA10" t="s">
        <v>70</v>
      </c>
    </row>
    <row r="11" spans="1:27">
      <c r="A11" t="s">
        <v>84</v>
      </c>
      <c r="B11" t="s">
        <v>95</v>
      </c>
      <c r="C11" t="s">
        <v>96</v>
      </c>
      <c r="D11">
        <v>2010</v>
      </c>
      <c r="F11" t="s">
        <v>97</v>
      </c>
      <c r="G11" t="s">
        <v>98</v>
      </c>
      <c r="J11" t="s">
        <v>99</v>
      </c>
      <c r="L11">
        <v>2006</v>
      </c>
      <c r="M11">
        <v>2009</v>
      </c>
      <c r="N11" t="s">
        <v>100</v>
      </c>
      <c r="R11" t="s">
        <v>106</v>
      </c>
      <c r="U11" t="s">
        <v>113</v>
      </c>
      <c r="V11" t="s">
        <v>114</v>
      </c>
      <c r="W11" t="s">
        <v>67</v>
      </c>
      <c r="X11" t="s">
        <v>112</v>
      </c>
      <c r="Z11" t="s">
        <v>105</v>
      </c>
      <c r="AA11" t="s">
        <v>70</v>
      </c>
    </row>
    <row r="12" spans="1:27">
      <c r="A12" t="s">
        <v>84</v>
      </c>
      <c r="B12" t="s">
        <v>115</v>
      </c>
      <c r="C12" t="s">
        <v>116</v>
      </c>
      <c r="D12">
        <v>2014</v>
      </c>
      <c r="E12" t="s">
        <v>117</v>
      </c>
      <c r="F12" t="s">
        <v>60</v>
      </c>
      <c r="G12" t="s">
        <v>98</v>
      </c>
      <c r="J12" t="s">
        <v>118</v>
      </c>
      <c r="L12">
        <v>2001</v>
      </c>
      <c r="M12">
        <v>2009</v>
      </c>
      <c r="Q12" t="s">
        <v>119</v>
      </c>
      <c r="R12" t="s">
        <v>120</v>
      </c>
      <c r="U12" t="s">
        <v>110</v>
      </c>
      <c r="V12" t="s">
        <v>111</v>
      </c>
      <c r="W12" t="s">
        <v>104</v>
      </c>
      <c r="X12" t="s">
        <v>112</v>
      </c>
      <c r="Y12" t="s">
        <v>121</v>
      </c>
      <c r="AA12" t="s">
        <v>122</v>
      </c>
    </row>
    <row r="13" spans="1:27">
      <c r="A13" t="s">
        <v>84</v>
      </c>
      <c r="B13" t="s">
        <v>115</v>
      </c>
      <c r="C13" t="s">
        <v>116</v>
      </c>
      <c r="D13">
        <v>2014</v>
      </c>
      <c r="E13" t="s">
        <v>117</v>
      </c>
      <c r="F13" t="s">
        <v>60</v>
      </c>
      <c r="G13" t="s">
        <v>98</v>
      </c>
      <c r="J13" t="s">
        <v>118</v>
      </c>
      <c r="L13">
        <v>2001</v>
      </c>
      <c r="M13">
        <v>2009</v>
      </c>
      <c r="Q13" t="s">
        <v>119</v>
      </c>
      <c r="R13" t="s">
        <v>123</v>
      </c>
      <c r="U13" t="s">
        <v>110</v>
      </c>
      <c r="V13" t="s">
        <v>111</v>
      </c>
      <c r="W13" t="s">
        <v>104</v>
      </c>
      <c r="X13" t="s">
        <v>112</v>
      </c>
      <c r="Y13" t="s">
        <v>121</v>
      </c>
      <c r="AA13" t="s">
        <v>122</v>
      </c>
    </row>
    <row r="14" spans="1:27">
      <c r="A14" t="s">
        <v>84</v>
      </c>
      <c r="B14" t="s">
        <v>115</v>
      </c>
      <c r="C14" t="s">
        <v>116</v>
      </c>
      <c r="D14">
        <v>2014</v>
      </c>
      <c r="E14" t="s">
        <v>117</v>
      </c>
      <c r="F14" t="s">
        <v>60</v>
      </c>
      <c r="G14" t="s">
        <v>98</v>
      </c>
      <c r="J14" t="s">
        <v>118</v>
      </c>
      <c r="L14">
        <v>2001</v>
      </c>
      <c r="M14">
        <v>2009</v>
      </c>
      <c r="Q14" t="s">
        <v>119</v>
      </c>
      <c r="R14" t="s">
        <v>124</v>
      </c>
      <c r="U14" t="s">
        <v>110</v>
      </c>
      <c r="V14" t="s">
        <v>111</v>
      </c>
      <c r="W14" t="s">
        <v>104</v>
      </c>
      <c r="X14" t="s">
        <v>112</v>
      </c>
      <c r="Y14" t="s">
        <v>121</v>
      </c>
      <c r="AA14" t="s">
        <v>122</v>
      </c>
    </row>
    <row r="15" spans="1:27">
      <c r="A15" t="s">
        <v>84</v>
      </c>
      <c r="B15" t="s">
        <v>115</v>
      </c>
      <c r="C15" t="s">
        <v>116</v>
      </c>
      <c r="D15">
        <v>2014</v>
      </c>
      <c r="E15" t="s">
        <v>117</v>
      </c>
      <c r="F15" t="s">
        <v>60</v>
      </c>
      <c r="G15" t="s">
        <v>98</v>
      </c>
      <c r="J15" t="s">
        <v>118</v>
      </c>
      <c r="L15">
        <v>2001</v>
      </c>
      <c r="M15">
        <v>2009</v>
      </c>
      <c r="Q15" t="s">
        <v>119</v>
      </c>
      <c r="R15" t="s">
        <v>125</v>
      </c>
      <c r="U15" t="s">
        <v>110</v>
      </c>
      <c r="V15" t="s">
        <v>111</v>
      </c>
      <c r="W15" t="s">
        <v>104</v>
      </c>
      <c r="X15" t="s">
        <v>112</v>
      </c>
      <c r="Y15" t="s">
        <v>121</v>
      </c>
      <c r="AA15" t="s">
        <v>122</v>
      </c>
    </row>
    <row r="16" spans="1:27">
      <c r="A16" t="s">
        <v>84</v>
      </c>
      <c r="B16" t="s">
        <v>115</v>
      </c>
      <c r="C16" t="s">
        <v>116</v>
      </c>
      <c r="D16">
        <v>2014</v>
      </c>
      <c r="E16" t="s">
        <v>117</v>
      </c>
      <c r="F16" t="s">
        <v>60</v>
      </c>
      <c r="G16" t="s">
        <v>98</v>
      </c>
      <c r="J16" t="s">
        <v>118</v>
      </c>
      <c r="L16">
        <v>2001</v>
      </c>
      <c r="M16">
        <v>2009</v>
      </c>
      <c r="Q16" t="s">
        <v>119</v>
      </c>
      <c r="R16" t="s">
        <v>126</v>
      </c>
      <c r="U16" t="s">
        <v>110</v>
      </c>
      <c r="V16" t="s">
        <v>111</v>
      </c>
      <c r="W16" t="s">
        <v>104</v>
      </c>
      <c r="X16" t="s">
        <v>112</v>
      </c>
      <c r="Y16" t="s">
        <v>121</v>
      </c>
      <c r="AA16" t="s">
        <v>122</v>
      </c>
    </row>
    <row r="17" spans="1:27">
      <c r="A17" t="s">
        <v>84</v>
      </c>
      <c r="B17" t="s">
        <v>115</v>
      </c>
      <c r="C17" t="s">
        <v>116</v>
      </c>
      <c r="D17">
        <v>2014</v>
      </c>
      <c r="E17" t="s">
        <v>117</v>
      </c>
      <c r="F17" t="s">
        <v>60</v>
      </c>
      <c r="G17" t="s">
        <v>98</v>
      </c>
      <c r="J17" t="s">
        <v>118</v>
      </c>
      <c r="L17">
        <v>2001</v>
      </c>
      <c r="M17">
        <v>2009</v>
      </c>
      <c r="Q17" t="s">
        <v>119</v>
      </c>
      <c r="R17" t="s">
        <v>127</v>
      </c>
      <c r="U17" t="s">
        <v>110</v>
      </c>
      <c r="V17" t="s">
        <v>111</v>
      </c>
      <c r="W17" t="s">
        <v>104</v>
      </c>
      <c r="X17" t="s">
        <v>112</v>
      </c>
      <c r="Y17" t="s">
        <v>121</v>
      </c>
      <c r="AA17" t="s">
        <v>122</v>
      </c>
    </row>
    <row r="18" spans="1:27">
      <c r="A18" t="s">
        <v>84</v>
      </c>
      <c r="B18" t="s">
        <v>115</v>
      </c>
      <c r="C18" t="s">
        <v>116</v>
      </c>
      <c r="D18">
        <v>2014</v>
      </c>
      <c r="E18" t="s">
        <v>117</v>
      </c>
      <c r="F18" t="s">
        <v>60</v>
      </c>
      <c r="G18" t="s">
        <v>98</v>
      </c>
      <c r="J18" t="s">
        <v>118</v>
      </c>
      <c r="L18">
        <v>2001</v>
      </c>
      <c r="M18">
        <v>2009</v>
      </c>
      <c r="Q18" t="s">
        <v>119</v>
      </c>
      <c r="R18" t="s">
        <v>128</v>
      </c>
      <c r="U18" t="s">
        <v>110</v>
      </c>
      <c r="V18" t="s">
        <v>111</v>
      </c>
      <c r="W18" t="s">
        <v>104</v>
      </c>
      <c r="X18" t="s">
        <v>112</v>
      </c>
      <c r="Y18" t="s">
        <v>121</v>
      </c>
      <c r="AA18" t="s">
        <v>122</v>
      </c>
    </row>
    <row r="19" spans="1:27">
      <c r="A19" t="s">
        <v>84</v>
      </c>
      <c r="B19" t="s">
        <v>115</v>
      </c>
      <c r="C19" t="s">
        <v>116</v>
      </c>
      <c r="D19">
        <v>2014</v>
      </c>
      <c r="E19" t="s">
        <v>117</v>
      </c>
      <c r="F19" t="s">
        <v>60</v>
      </c>
      <c r="G19" t="s">
        <v>98</v>
      </c>
      <c r="J19" t="s">
        <v>118</v>
      </c>
      <c r="L19">
        <v>2001</v>
      </c>
      <c r="M19">
        <v>2009</v>
      </c>
      <c r="Q19" t="s">
        <v>119</v>
      </c>
      <c r="R19" t="s">
        <v>129</v>
      </c>
      <c r="U19" t="s">
        <v>110</v>
      </c>
      <c r="V19" t="s">
        <v>111</v>
      </c>
      <c r="W19" t="s">
        <v>104</v>
      </c>
      <c r="X19" t="s">
        <v>112</v>
      </c>
      <c r="Y19" t="s">
        <v>121</v>
      </c>
      <c r="AA19" t="s">
        <v>122</v>
      </c>
    </row>
    <row r="20" spans="1:27">
      <c r="A20" t="s">
        <v>84</v>
      </c>
      <c r="B20" t="s">
        <v>115</v>
      </c>
      <c r="C20" t="s">
        <v>116</v>
      </c>
      <c r="D20">
        <v>2014</v>
      </c>
      <c r="E20" t="s">
        <v>117</v>
      </c>
      <c r="F20" t="s">
        <v>60</v>
      </c>
      <c r="G20" t="s">
        <v>98</v>
      </c>
      <c r="J20" t="s">
        <v>118</v>
      </c>
      <c r="L20">
        <v>2001</v>
      </c>
      <c r="M20">
        <v>2009</v>
      </c>
      <c r="Q20" t="s">
        <v>119</v>
      </c>
      <c r="R20" t="s">
        <v>130</v>
      </c>
      <c r="U20" t="s">
        <v>110</v>
      </c>
      <c r="V20" t="s">
        <v>111</v>
      </c>
      <c r="W20" t="s">
        <v>104</v>
      </c>
      <c r="X20" t="s">
        <v>112</v>
      </c>
      <c r="Y20" t="s">
        <v>121</v>
      </c>
      <c r="AA20" t="s">
        <v>122</v>
      </c>
    </row>
    <row r="21" spans="1:27">
      <c r="A21" t="s">
        <v>84</v>
      </c>
      <c r="B21" t="s">
        <v>115</v>
      </c>
      <c r="C21" t="s">
        <v>116</v>
      </c>
      <c r="D21">
        <v>2014</v>
      </c>
      <c r="E21" t="s">
        <v>117</v>
      </c>
      <c r="F21" t="s">
        <v>60</v>
      </c>
      <c r="G21" t="s">
        <v>98</v>
      </c>
      <c r="J21" t="s">
        <v>118</v>
      </c>
      <c r="L21">
        <v>2001</v>
      </c>
      <c r="M21">
        <v>2009</v>
      </c>
      <c r="Q21" t="s">
        <v>119</v>
      </c>
      <c r="R21" t="s">
        <v>131</v>
      </c>
      <c r="U21" t="s">
        <v>110</v>
      </c>
      <c r="V21" t="s">
        <v>111</v>
      </c>
      <c r="W21" t="s">
        <v>104</v>
      </c>
      <c r="X21" t="s">
        <v>112</v>
      </c>
      <c r="Y21" t="s">
        <v>121</v>
      </c>
      <c r="AA21" t="s">
        <v>122</v>
      </c>
    </row>
    <row r="22" spans="1:27">
      <c r="A22" t="s">
        <v>84</v>
      </c>
      <c r="B22" t="s">
        <v>132</v>
      </c>
      <c r="C22" t="s">
        <v>133</v>
      </c>
      <c r="D22">
        <v>2018</v>
      </c>
      <c r="E22" t="s">
        <v>134</v>
      </c>
      <c r="F22" t="s">
        <v>87</v>
      </c>
      <c r="G22" t="s">
        <v>135</v>
      </c>
      <c r="J22" t="s">
        <v>136</v>
      </c>
      <c r="L22">
        <v>1995</v>
      </c>
      <c r="M22">
        <v>2015</v>
      </c>
      <c r="Q22" t="s">
        <v>137</v>
      </c>
      <c r="R22" t="s">
        <v>138</v>
      </c>
      <c r="U22" t="s">
        <v>139</v>
      </c>
      <c r="V22" t="s">
        <v>140</v>
      </c>
      <c r="W22" t="s">
        <v>141</v>
      </c>
      <c r="X22" t="s">
        <v>64</v>
      </c>
      <c r="Y22" t="s">
        <v>142</v>
      </c>
      <c r="AA22" t="s">
        <v>143</v>
      </c>
    </row>
    <row r="23" spans="1:27">
      <c r="A23" t="s">
        <v>84</v>
      </c>
      <c r="B23" t="s">
        <v>132</v>
      </c>
      <c r="C23" t="s">
        <v>133</v>
      </c>
      <c r="D23">
        <v>2018</v>
      </c>
      <c r="E23" t="s">
        <v>144</v>
      </c>
      <c r="F23" t="s">
        <v>87</v>
      </c>
      <c r="G23" t="s">
        <v>135</v>
      </c>
      <c r="J23" t="s">
        <v>136</v>
      </c>
      <c r="L23">
        <v>1995</v>
      </c>
      <c r="M23">
        <v>2015</v>
      </c>
      <c r="Q23" t="s">
        <v>137</v>
      </c>
      <c r="R23" t="s">
        <v>138</v>
      </c>
      <c r="U23" t="s">
        <v>145</v>
      </c>
      <c r="V23" t="s">
        <v>146</v>
      </c>
      <c r="W23" t="s">
        <v>147</v>
      </c>
      <c r="X23" t="s">
        <v>64</v>
      </c>
      <c r="Y23" t="s">
        <v>142</v>
      </c>
      <c r="AA23" t="s">
        <v>143</v>
      </c>
    </row>
    <row r="24" spans="1:27">
      <c r="A24" t="s">
        <v>84</v>
      </c>
      <c r="B24" t="s">
        <v>148</v>
      </c>
      <c r="C24" t="s">
        <v>149</v>
      </c>
      <c r="D24">
        <v>1998</v>
      </c>
      <c r="E24" t="s">
        <v>150</v>
      </c>
      <c r="F24" t="s">
        <v>60</v>
      </c>
      <c r="G24" t="s">
        <v>61</v>
      </c>
      <c r="H24" t="s">
        <v>151</v>
      </c>
      <c r="I24" t="s">
        <v>152</v>
      </c>
      <c r="L24">
        <v>1994</v>
      </c>
      <c r="M24">
        <v>1995</v>
      </c>
      <c r="Q24" t="s">
        <v>137</v>
      </c>
      <c r="R24" t="s">
        <v>153</v>
      </c>
      <c r="U24" t="s">
        <v>65</v>
      </c>
      <c r="V24" t="s">
        <v>66</v>
      </c>
      <c r="W24" t="s">
        <v>67</v>
      </c>
      <c r="X24" t="s">
        <v>64</v>
      </c>
      <c r="Y24" t="s">
        <v>154</v>
      </c>
      <c r="AA24" t="s">
        <v>70</v>
      </c>
    </row>
    <row r="25" spans="1:27">
      <c r="A25" t="s">
        <v>84</v>
      </c>
      <c r="B25" t="s">
        <v>148</v>
      </c>
      <c r="C25" t="s">
        <v>149</v>
      </c>
      <c r="D25">
        <v>1998</v>
      </c>
      <c r="E25" t="s">
        <v>150</v>
      </c>
      <c r="F25" t="s">
        <v>60</v>
      </c>
      <c r="G25" t="s">
        <v>61</v>
      </c>
      <c r="H25" t="s">
        <v>151</v>
      </c>
      <c r="I25" t="s">
        <v>152</v>
      </c>
      <c r="L25">
        <v>1994</v>
      </c>
      <c r="M25">
        <v>1995</v>
      </c>
      <c r="Q25" t="s">
        <v>137</v>
      </c>
      <c r="R25" t="s">
        <v>155</v>
      </c>
      <c r="U25" t="s">
        <v>65</v>
      </c>
      <c r="V25" t="s">
        <v>66</v>
      </c>
      <c r="W25" t="s">
        <v>67</v>
      </c>
      <c r="X25" t="s">
        <v>64</v>
      </c>
      <c r="Y25" t="s">
        <v>154</v>
      </c>
      <c r="AA25" t="s">
        <v>70</v>
      </c>
    </row>
    <row r="26" spans="1:27">
      <c r="A26" t="s">
        <v>84</v>
      </c>
      <c r="B26" t="s">
        <v>148</v>
      </c>
      <c r="C26" t="s">
        <v>149</v>
      </c>
      <c r="D26">
        <v>1998</v>
      </c>
      <c r="E26" t="s">
        <v>150</v>
      </c>
      <c r="F26" t="s">
        <v>60</v>
      </c>
      <c r="G26" t="s">
        <v>61</v>
      </c>
      <c r="H26" t="s">
        <v>151</v>
      </c>
      <c r="I26" t="s">
        <v>152</v>
      </c>
      <c r="L26">
        <v>1994</v>
      </c>
      <c r="M26">
        <v>1995</v>
      </c>
      <c r="Q26" t="s">
        <v>137</v>
      </c>
      <c r="R26" t="s">
        <v>156</v>
      </c>
      <c r="U26" t="s">
        <v>65</v>
      </c>
      <c r="V26" t="s">
        <v>66</v>
      </c>
      <c r="W26" t="s">
        <v>67</v>
      </c>
      <c r="X26" t="s">
        <v>64</v>
      </c>
      <c r="Y26" t="s">
        <v>154</v>
      </c>
      <c r="AA26" t="s">
        <v>70</v>
      </c>
    </row>
    <row r="27" spans="1:27">
      <c r="A27" t="s">
        <v>84</v>
      </c>
      <c r="B27" t="s">
        <v>148</v>
      </c>
      <c r="C27" t="s">
        <v>149</v>
      </c>
      <c r="D27">
        <v>1998</v>
      </c>
      <c r="E27" t="s">
        <v>150</v>
      </c>
      <c r="F27" t="s">
        <v>60</v>
      </c>
      <c r="G27" t="s">
        <v>61</v>
      </c>
      <c r="H27" t="s">
        <v>151</v>
      </c>
      <c r="I27" t="s">
        <v>152</v>
      </c>
      <c r="L27">
        <v>1994</v>
      </c>
      <c r="M27">
        <v>1995</v>
      </c>
      <c r="Q27" t="s">
        <v>137</v>
      </c>
      <c r="R27" t="s">
        <v>157</v>
      </c>
      <c r="U27" t="s">
        <v>65</v>
      </c>
      <c r="V27" t="s">
        <v>66</v>
      </c>
      <c r="W27" t="s">
        <v>67</v>
      </c>
      <c r="X27" t="s">
        <v>64</v>
      </c>
      <c r="Y27" t="s">
        <v>154</v>
      </c>
      <c r="AA27" t="s">
        <v>70</v>
      </c>
    </row>
    <row r="28" spans="1:27">
      <c r="A28" t="s">
        <v>84</v>
      </c>
      <c r="B28" t="s">
        <v>158</v>
      </c>
      <c r="C28" t="s">
        <v>159</v>
      </c>
      <c r="D28">
        <v>2018</v>
      </c>
      <c r="E28" t="s">
        <v>160</v>
      </c>
      <c r="F28" t="s">
        <v>87</v>
      </c>
      <c r="G28" t="s">
        <v>61</v>
      </c>
      <c r="H28" t="s">
        <v>161</v>
      </c>
      <c r="I28" t="s">
        <v>162</v>
      </c>
      <c r="J28" t="s">
        <v>163</v>
      </c>
      <c r="L28">
        <v>2011</v>
      </c>
      <c r="M28">
        <v>2013</v>
      </c>
      <c r="Q28" t="s">
        <v>119</v>
      </c>
      <c r="R28" t="s">
        <v>164</v>
      </c>
      <c r="U28" t="s">
        <v>165</v>
      </c>
      <c r="V28" t="s">
        <v>166</v>
      </c>
      <c r="W28" t="s">
        <v>67</v>
      </c>
      <c r="X28" t="s">
        <v>64</v>
      </c>
      <c r="Y28" t="s">
        <v>167</v>
      </c>
      <c r="AA28" t="s">
        <v>168</v>
      </c>
    </row>
    <row r="29" spans="1:27">
      <c r="A29" t="s">
        <v>84</v>
      </c>
      <c r="B29" t="s">
        <v>169</v>
      </c>
      <c r="C29" t="s">
        <v>170</v>
      </c>
      <c r="D29">
        <v>2023</v>
      </c>
      <c r="E29" t="s">
        <v>171</v>
      </c>
      <c r="F29" t="s">
        <v>87</v>
      </c>
      <c r="G29" t="s">
        <v>98</v>
      </c>
      <c r="J29" t="s">
        <v>172</v>
      </c>
      <c r="L29">
        <v>2016</v>
      </c>
      <c r="M29">
        <v>2017</v>
      </c>
      <c r="Q29" t="s">
        <v>137</v>
      </c>
      <c r="R29" t="s">
        <v>173</v>
      </c>
      <c r="U29" t="s">
        <v>174</v>
      </c>
      <c r="V29" t="s">
        <v>175</v>
      </c>
      <c r="W29" t="s">
        <v>67</v>
      </c>
      <c r="X29" t="s">
        <v>64</v>
      </c>
      <c r="AA29" t="s">
        <v>176</v>
      </c>
    </row>
    <row r="30" spans="1:27">
      <c r="A30" t="s">
        <v>84</v>
      </c>
      <c r="B30" t="s">
        <v>169</v>
      </c>
      <c r="C30" t="s">
        <v>170</v>
      </c>
      <c r="D30">
        <v>2023</v>
      </c>
      <c r="E30" t="s">
        <v>171</v>
      </c>
      <c r="F30" t="s">
        <v>87</v>
      </c>
      <c r="G30" t="s">
        <v>98</v>
      </c>
      <c r="J30" t="s">
        <v>172</v>
      </c>
      <c r="L30">
        <v>2016</v>
      </c>
      <c r="M30">
        <v>2017</v>
      </c>
      <c r="Q30" t="s">
        <v>137</v>
      </c>
      <c r="R30" t="s">
        <v>177</v>
      </c>
      <c r="U30" t="s">
        <v>174</v>
      </c>
      <c r="V30" t="s">
        <v>175</v>
      </c>
      <c r="W30" t="s">
        <v>67</v>
      </c>
      <c r="X30" t="s">
        <v>64</v>
      </c>
      <c r="AA30" t="s">
        <v>176</v>
      </c>
    </row>
    <row r="31" spans="1:27">
      <c r="A31" t="s">
        <v>84</v>
      </c>
      <c r="B31" t="s">
        <v>178</v>
      </c>
      <c r="C31" t="s">
        <v>179</v>
      </c>
      <c r="D31">
        <v>2021</v>
      </c>
      <c r="E31" t="str">
        <f>HYPERLINK("http://dx.doi.org/10.1016/j.sjbs.2020.12.044","http://dx.doi.org/10.1016/j.sjbs.2020.12.044")</f>
        <v>http://dx.doi.org/10.1016/j.sjbs.2020.12.044</v>
      </c>
      <c r="F31" t="s">
        <v>180</v>
      </c>
      <c r="G31" t="s">
        <v>61</v>
      </c>
      <c r="H31" t="s">
        <v>181</v>
      </c>
      <c r="I31" t="s">
        <v>182</v>
      </c>
      <c r="L31">
        <v>2013</v>
      </c>
      <c r="M31">
        <v>2013</v>
      </c>
      <c r="Q31" t="s">
        <v>137</v>
      </c>
      <c r="R31" t="s">
        <v>183</v>
      </c>
      <c r="U31" t="s">
        <v>184</v>
      </c>
      <c r="V31" t="s">
        <v>185</v>
      </c>
      <c r="W31" t="s">
        <v>104</v>
      </c>
      <c r="X31" t="s">
        <v>64</v>
      </c>
      <c r="AA31" t="s">
        <v>70</v>
      </c>
    </row>
    <row r="32" spans="1:27">
      <c r="A32" t="s">
        <v>84</v>
      </c>
      <c r="B32" t="s">
        <v>186</v>
      </c>
      <c r="C32" t="s">
        <v>187</v>
      </c>
      <c r="D32">
        <v>2021</v>
      </c>
      <c r="E32" t="s">
        <v>188</v>
      </c>
      <c r="F32" t="s">
        <v>87</v>
      </c>
      <c r="G32" t="s">
        <v>98</v>
      </c>
      <c r="J32" t="s">
        <v>189</v>
      </c>
      <c r="L32">
        <v>2010</v>
      </c>
      <c r="M32">
        <v>2018</v>
      </c>
      <c r="Q32" t="s">
        <v>119</v>
      </c>
      <c r="R32" t="s">
        <v>190</v>
      </c>
      <c r="U32" t="s">
        <v>191</v>
      </c>
      <c r="V32" t="s">
        <v>192</v>
      </c>
      <c r="W32" t="s">
        <v>93</v>
      </c>
      <c r="X32" t="s">
        <v>64</v>
      </c>
      <c r="AA32" t="s">
        <v>193</v>
      </c>
    </row>
    <row r="33" spans="1:27">
      <c r="A33" t="s">
        <v>84</v>
      </c>
      <c r="B33" t="s">
        <v>186</v>
      </c>
      <c r="C33" t="s">
        <v>187</v>
      </c>
      <c r="D33">
        <v>2021</v>
      </c>
      <c r="E33" t="s">
        <v>188</v>
      </c>
      <c r="F33" t="s">
        <v>87</v>
      </c>
      <c r="G33" t="s">
        <v>98</v>
      </c>
      <c r="J33" t="s">
        <v>189</v>
      </c>
      <c r="L33">
        <v>2010</v>
      </c>
      <c r="M33">
        <v>2018</v>
      </c>
      <c r="Q33" t="s">
        <v>119</v>
      </c>
      <c r="R33" t="s">
        <v>194</v>
      </c>
      <c r="U33" t="s">
        <v>191</v>
      </c>
      <c r="V33" t="s">
        <v>192</v>
      </c>
      <c r="W33" t="s">
        <v>93</v>
      </c>
      <c r="X33" t="s">
        <v>64</v>
      </c>
      <c r="AA33" t="s">
        <v>193</v>
      </c>
    </row>
    <row r="34" spans="1:27">
      <c r="A34" t="s">
        <v>84</v>
      </c>
      <c r="B34" t="s">
        <v>186</v>
      </c>
      <c r="C34" t="s">
        <v>187</v>
      </c>
      <c r="D34">
        <v>2021</v>
      </c>
      <c r="E34" t="s">
        <v>188</v>
      </c>
      <c r="F34" t="s">
        <v>87</v>
      </c>
      <c r="G34" t="s">
        <v>98</v>
      </c>
      <c r="J34" t="s">
        <v>189</v>
      </c>
      <c r="L34">
        <v>2010</v>
      </c>
      <c r="M34">
        <v>2018</v>
      </c>
      <c r="Q34" t="s">
        <v>119</v>
      </c>
      <c r="R34" t="s">
        <v>173</v>
      </c>
      <c r="U34" t="s">
        <v>191</v>
      </c>
      <c r="V34" t="s">
        <v>192</v>
      </c>
      <c r="W34" t="s">
        <v>93</v>
      </c>
      <c r="X34" t="s">
        <v>64</v>
      </c>
      <c r="AA34" t="s">
        <v>193</v>
      </c>
    </row>
    <row r="35" spans="1:27">
      <c r="A35" t="s">
        <v>84</v>
      </c>
      <c r="B35" t="s">
        <v>186</v>
      </c>
      <c r="C35" t="s">
        <v>187</v>
      </c>
      <c r="D35">
        <v>2021</v>
      </c>
      <c r="E35" t="s">
        <v>188</v>
      </c>
      <c r="F35" t="s">
        <v>87</v>
      </c>
      <c r="G35" t="s">
        <v>98</v>
      </c>
      <c r="J35" t="s">
        <v>189</v>
      </c>
      <c r="L35">
        <v>2010</v>
      </c>
      <c r="M35">
        <v>2018</v>
      </c>
      <c r="Q35" t="s">
        <v>119</v>
      </c>
      <c r="R35" t="s">
        <v>195</v>
      </c>
      <c r="U35" t="s">
        <v>191</v>
      </c>
      <c r="V35" t="s">
        <v>192</v>
      </c>
      <c r="W35" t="s">
        <v>93</v>
      </c>
      <c r="X35" t="s">
        <v>64</v>
      </c>
      <c r="AA35" t="s">
        <v>193</v>
      </c>
    </row>
    <row r="36" spans="1:27">
      <c r="A36" t="s">
        <v>84</v>
      </c>
      <c r="B36" t="s">
        <v>186</v>
      </c>
      <c r="C36" t="s">
        <v>187</v>
      </c>
      <c r="D36">
        <v>2021</v>
      </c>
      <c r="E36" t="s">
        <v>188</v>
      </c>
      <c r="F36" t="s">
        <v>87</v>
      </c>
      <c r="G36" t="s">
        <v>98</v>
      </c>
      <c r="J36" t="s">
        <v>189</v>
      </c>
      <c r="L36">
        <v>2010</v>
      </c>
      <c r="M36">
        <v>2018</v>
      </c>
      <c r="Q36" t="s">
        <v>119</v>
      </c>
      <c r="R36" t="s">
        <v>196</v>
      </c>
      <c r="U36" t="s">
        <v>191</v>
      </c>
      <c r="V36" t="s">
        <v>192</v>
      </c>
      <c r="W36" t="s">
        <v>93</v>
      </c>
      <c r="X36" t="s">
        <v>64</v>
      </c>
      <c r="AA36" t="s">
        <v>193</v>
      </c>
    </row>
    <row r="37" spans="1:27">
      <c r="A37" t="s">
        <v>84</v>
      </c>
      <c r="B37" t="s">
        <v>186</v>
      </c>
      <c r="C37" t="s">
        <v>187</v>
      </c>
      <c r="D37">
        <v>2021</v>
      </c>
      <c r="E37" t="s">
        <v>188</v>
      </c>
      <c r="F37" t="s">
        <v>87</v>
      </c>
      <c r="G37" t="s">
        <v>98</v>
      </c>
      <c r="J37" t="s">
        <v>189</v>
      </c>
      <c r="L37">
        <v>2010</v>
      </c>
      <c r="M37">
        <v>2018</v>
      </c>
      <c r="Q37" t="s">
        <v>119</v>
      </c>
      <c r="R37" t="s">
        <v>197</v>
      </c>
      <c r="U37" t="s">
        <v>191</v>
      </c>
      <c r="V37" t="s">
        <v>192</v>
      </c>
      <c r="W37" t="s">
        <v>93</v>
      </c>
      <c r="X37" t="s">
        <v>64</v>
      </c>
      <c r="AA37" t="s">
        <v>193</v>
      </c>
    </row>
    <row r="38" spans="1:27">
      <c r="A38" t="s">
        <v>84</v>
      </c>
      <c r="B38" t="s">
        <v>198</v>
      </c>
      <c r="C38" t="s">
        <v>187</v>
      </c>
      <c r="D38">
        <v>2015</v>
      </c>
      <c r="E38" t="s">
        <v>199</v>
      </c>
      <c r="L38">
        <v>2010</v>
      </c>
      <c r="M38">
        <v>2012</v>
      </c>
      <c r="Q38" t="s">
        <v>119</v>
      </c>
      <c r="R38" t="s">
        <v>200</v>
      </c>
      <c r="U38" t="s">
        <v>191</v>
      </c>
      <c r="V38" t="s">
        <v>192</v>
      </c>
      <c r="W38" t="s">
        <v>93</v>
      </c>
      <c r="X38" t="s">
        <v>64</v>
      </c>
      <c r="AA38" t="s">
        <v>70</v>
      </c>
    </row>
    <row r="39" spans="1:27">
      <c r="A39" t="s">
        <v>84</v>
      </c>
      <c r="B39" t="s">
        <v>198</v>
      </c>
      <c r="C39" t="s">
        <v>187</v>
      </c>
      <c r="D39">
        <v>2015</v>
      </c>
      <c r="E39" t="s">
        <v>199</v>
      </c>
      <c r="L39">
        <v>2010</v>
      </c>
      <c r="M39">
        <v>2012</v>
      </c>
      <c r="Q39" t="s">
        <v>119</v>
      </c>
      <c r="R39" t="s">
        <v>201</v>
      </c>
      <c r="U39" t="s">
        <v>191</v>
      </c>
      <c r="V39" t="s">
        <v>192</v>
      </c>
      <c r="W39" t="s">
        <v>93</v>
      </c>
      <c r="X39" t="s">
        <v>64</v>
      </c>
      <c r="AA39" t="s">
        <v>70</v>
      </c>
    </row>
    <row r="40" spans="1:27">
      <c r="A40" t="s">
        <v>84</v>
      </c>
      <c r="B40" t="s">
        <v>198</v>
      </c>
      <c r="C40" t="s">
        <v>187</v>
      </c>
      <c r="D40">
        <v>2015</v>
      </c>
      <c r="E40" t="s">
        <v>199</v>
      </c>
      <c r="L40">
        <v>2010</v>
      </c>
      <c r="M40">
        <v>2012</v>
      </c>
      <c r="Q40" t="s">
        <v>119</v>
      </c>
      <c r="R40" t="s">
        <v>202</v>
      </c>
      <c r="U40" t="s">
        <v>191</v>
      </c>
      <c r="V40" t="s">
        <v>192</v>
      </c>
      <c r="W40" t="s">
        <v>93</v>
      </c>
      <c r="X40" t="s">
        <v>64</v>
      </c>
      <c r="AA40" t="s">
        <v>70</v>
      </c>
    </row>
    <row r="41" spans="1:27">
      <c r="A41" t="s">
        <v>84</v>
      </c>
      <c r="B41" t="s">
        <v>198</v>
      </c>
      <c r="C41" t="s">
        <v>187</v>
      </c>
      <c r="D41">
        <v>2015</v>
      </c>
      <c r="E41" t="s">
        <v>199</v>
      </c>
      <c r="L41">
        <v>2010</v>
      </c>
      <c r="M41">
        <v>2012</v>
      </c>
      <c r="Q41" t="s">
        <v>119</v>
      </c>
      <c r="R41" t="s">
        <v>203</v>
      </c>
      <c r="U41" t="s">
        <v>191</v>
      </c>
      <c r="V41" t="s">
        <v>192</v>
      </c>
      <c r="W41" t="s">
        <v>93</v>
      </c>
      <c r="X41" t="s">
        <v>64</v>
      </c>
      <c r="AA41" t="s">
        <v>70</v>
      </c>
    </row>
    <row r="42" spans="1:27">
      <c r="A42" t="s">
        <v>84</v>
      </c>
      <c r="B42" t="s">
        <v>198</v>
      </c>
      <c r="C42" t="s">
        <v>187</v>
      </c>
      <c r="D42">
        <v>2015</v>
      </c>
      <c r="E42" t="s">
        <v>199</v>
      </c>
      <c r="L42">
        <v>2010</v>
      </c>
      <c r="M42">
        <v>2012</v>
      </c>
      <c r="Q42" t="s">
        <v>119</v>
      </c>
      <c r="R42" t="s">
        <v>204</v>
      </c>
      <c r="U42" t="s">
        <v>191</v>
      </c>
      <c r="V42" t="s">
        <v>192</v>
      </c>
      <c r="W42" t="s">
        <v>93</v>
      </c>
      <c r="X42" t="s">
        <v>64</v>
      </c>
      <c r="AA42" t="s">
        <v>70</v>
      </c>
    </row>
    <row r="43" spans="1:27">
      <c r="A43" t="s">
        <v>84</v>
      </c>
      <c r="B43" t="s">
        <v>198</v>
      </c>
      <c r="C43" t="s">
        <v>187</v>
      </c>
      <c r="D43">
        <v>2015</v>
      </c>
      <c r="E43" t="s">
        <v>199</v>
      </c>
      <c r="L43">
        <v>2010</v>
      </c>
      <c r="M43">
        <v>2012</v>
      </c>
      <c r="Q43" t="s">
        <v>119</v>
      </c>
      <c r="R43" t="s">
        <v>205</v>
      </c>
      <c r="U43" t="s">
        <v>191</v>
      </c>
      <c r="V43" t="s">
        <v>192</v>
      </c>
      <c r="W43" t="s">
        <v>93</v>
      </c>
      <c r="X43" t="s">
        <v>64</v>
      </c>
      <c r="AA43" t="s">
        <v>70</v>
      </c>
    </row>
    <row r="44" spans="1:27">
      <c r="A44" t="s">
        <v>84</v>
      </c>
      <c r="B44" t="s">
        <v>198</v>
      </c>
      <c r="C44" t="s">
        <v>187</v>
      </c>
      <c r="D44">
        <v>2015</v>
      </c>
      <c r="E44" t="s">
        <v>199</v>
      </c>
      <c r="L44">
        <v>2010</v>
      </c>
      <c r="M44">
        <v>2012</v>
      </c>
      <c r="Q44" t="s">
        <v>119</v>
      </c>
      <c r="R44" t="s">
        <v>206</v>
      </c>
      <c r="U44" t="s">
        <v>191</v>
      </c>
      <c r="V44" t="s">
        <v>192</v>
      </c>
      <c r="W44" t="s">
        <v>93</v>
      </c>
      <c r="X44" t="s">
        <v>64</v>
      </c>
      <c r="AA44" t="s">
        <v>70</v>
      </c>
    </row>
    <row r="45" spans="1:27">
      <c r="A45" t="s">
        <v>57</v>
      </c>
      <c r="B45" t="s">
        <v>207</v>
      </c>
      <c r="C45" t="s">
        <v>208</v>
      </c>
      <c r="D45">
        <v>2013</v>
      </c>
      <c r="E45" t="str">
        <f>HYPERLINK("http://dx.doi.org/10.1644/12-MAMM-A-281.1","http://dx.doi.org/10.1644/12-MAMM-A-281.1")</f>
        <v>http://dx.doi.org/10.1644/12-MAMM-A-281.1</v>
      </c>
      <c r="F45" t="s">
        <v>87</v>
      </c>
      <c r="G45" t="s">
        <v>61</v>
      </c>
      <c r="H45" t="s">
        <v>209</v>
      </c>
      <c r="I45" t="s">
        <v>210</v>
      </c>
      <c r="J45" t="s">
        <v>211</v>
      </c>
      <c r="L45">
        <v>2008</v>
      </c>
      <c r="M45">
        <v>2009</v>
      </c>
      <c r="N45" t="s">
        <v>212</v>
      </c>
      <c r="O45" t="s">
        <v>100</v>
      </c>
      <c r="Q45" t="s">
        <v>137</v>
      </c>
      <c r="R45" t="s">
        <v>213</v>
      </c>
      <c r="T45" t="s">
        <v>64</v>
      </c>
      <c r="U45" t="s">
        <v>214</v>
      </c>
      <c r="V45" t="s">
        <v>215</v>
      </c>
      <c r="W45" t="s">
        <v>216</v>
      </c>
      <c r="X45" t="s">
        <v>64</v>
      </c>
      <c r="AA45" t="s">
        <v>217</v>
      </c>
    </row>
    <row r="46" spans="1:27">
      <c r="A46" t="s">
        <v>57</v>
      </c>
      <c r="B46" t="s">
        <v>207</v>
      </c>
      <c r="C46" t="s">
        <v>208</v>
      </c>
      <c r="D46">
        <v>2013</v>
      </c>
      <c r="E46" t="str">
        <f>HYPERLINK("http://dx.doi.org/10.1644/12-MAMM-A-281.1","http://dx.doi.org/10.1644/12-MAMM-A-281.1")</f>
        <v>http://dx.doi.org/10.1644/12-MAMM-A-281.1</v>
      </c>
      <c r="F46" t="s">
        <v>87</v>
      </c>
      <c r="G46" t="s">
        <v>61</v>
      </c>
      <c r="H46" t="s">
        <v>209</v>
      </c>
      <c r="I46" t="s">
        <v>210</v>
      </c>
      <c r="J46" t="s">
        <v>211</v>
      </c>
      <c r="L46">
        <v>2008</v>
      </c>
      <c r="M46">
        <v>2009</v>
      </c>
      <c r="N46" t="s">
        <v>212</v>
      </c>
      <c r="O46" t="s">
        <v>100</v>
      </c>
      <c r="Q46" t="s">
        <v>137</v>
      </c>
      <c r="R46" t="s">
        <v>218</v>
      </c>
      <c r="T46" t="s">
        <v>64</v>
      </c>
      <c r="U46" t="s">
        <v>214</v>
      </c>
      <c r="V46" t="s">
        <v>215</v>
      </c>
      <c r="W46" t="s">
        <v>216</v>
      </c>
      <c r="X46" t="s">
        <v>64</v>
      </c>
      <c r="AA46" t="s">
        <v>217</v>
      </c>
    </row>
    <row r="47" spans="1:27">
      <c r="A47" t="s">
        <v>57</v>
      </c>
      <c r="B47" t="s">
        <v>207</v>
      </c>
      <c r="C47" t="s">
        <v>208</v>
      </c>
      <c r="D47">
        <v>2013</v>
      </c>
      <c r="E47" t="str">
        <f>HYPERLINK("http://dx.doi.org/10.1644/12-MAMM-A-281.1","http://dx.doi.org/10.1644/12-MAMM-A-281.1")</f>
        <v>http://dx.doi.org/10.1644/12-MAMM-A-281.1</v>
      </c>
      <c r="F47" t="s">
        <v>87</v>
      </c>
      <c r="G47" t="s">
        <v>61</v>
      </c>
      <c r="H47" t="s">
        <v>209</v>
      </c>
      <c r="I47" t="s">
        <v>210</v>
      </c>
      <c r="J47" t="s">
        <v>211</v>
      </c>
      <c r="L47">
        <v>2008</v>
      </c>
      <c r="M47">
        <v>2009</v>
      </c>
      <c r="N47" t="s">
        <v>212</v>
      </c>
      <c r="O47" t="s">
        <v>100</v>
      </c>
      <c r="Q47" t="s">
        <v>137</v>
      </c>
      <c r="R47" t="s">
        <v>219</v>
      </c>
      <c r="T47" t="s">
        <v>64</v>
      </c>
      <c r="U47" t="s">
        <v>214</v>
      </c>
      <c r="V47" t="s">
        <v>215</v>
      </c>
      <c r="W47" t="s">
        <v>216</v>
      </c>
      <c r="X47" t="s">
        <v>64</v>
      </c>
      <c r="AA47" t="s">
        <v>217</v>
      </c>
    </row>
    <row r="48" spans="1:27">
      <c r="A48" t="s">
        <v>57</v>
      </c>
      <c r="B48" t="s">
        <v>220</v>
      </c>
      <c r="C48" t="s">
        <v>221</v>
      </c>
      <c r="D48">
        <v>1993</v>
      </c>
      <c r="E48" t="str">
        <f>HYPERLINK("http://dx.doi.org/10.3354/meps092187","http://dx.doi.org/10.3354/meps092187")</f>
        <v>http://dx.doi.org/10.3354/meps092187</v>
      </c>
      <c r="F48" t="s">
        <v>97</v>
      </c>
      <c r="G48" t="s">
        <v>61</v>
      </c>
      <c r="H48" t="s">
        <v>222</v>
      </c>
      <c r="I48" t="s">
        <v>223</v>
      </c>
      <c r="J48" t="s">
        <v>224</v>
      </c>
      <c r="L48">
        <v>1988</v>
      </c>
      <c r="M48">
        <v>1989</v>
      </c>
      <c r="N48" t="s">
        <v>225</v>
      </c>
      <c r="O48" t="s">
        <v>226</v>
      </c>
      <c r="P48" t="s">
        <v>227</v>
      </c>
      <c r="Q48" t="s">
        <v>137</v>
      </c>
      <c r="R48" t="s">
        <v>228</v>
      </c>
      <c r="T48" t="s">
        <v>64</v>
      </c>
      <c r="U48" t="s">
        <v>229</v>
      </c>
      <c r="V48" t="s">
        <v>230</v>
      </c>
      <c r="W48" t="s">
        <v>231</v>
      </c>
      <c r="X48" t="s">
        <v>112</v>
      </c>
      <c r="AA48" t="s">
        <v>217</v>
      </c>
    </row>
    <row r="49" spans="1:27">
      <c r="A49" t="s">
        <v>57</v>
      </c>
      <c r="B49" t="s">
        <v>220</v>
      </c>
      <c r="C49" t="s">
        <v>221</v>
      </c>
      <c r="D49">
        <v>1993</v>
      </c>
      <c r="E49" t="str">
        <f>HYPERLINK("http://dx.doi.org/10.3354/meps092187","http://dx.doi.org/10.3354/meps092187")</f>
        <v>http://dx.doi.org/10.3354/meps092187</v>
      </c>
      <c r="F49" t="s">
        <v>97</v>
      </c>
      <c r="G49" t="s">
        <v>61</v>
      </c>
      <c r="H49" t="s">
        <v>222</v>
      </c>
      <c r="I49" t="s">
        <v>223</v>
      </c>
      <c r="J49" t="s">
        <v>224</v>
      </c>
      <c r="L49">
        <v>1988</v>
      </c>
      <c r="M49">
        <v>1989</v>
      </c>
      <c r="N49" t="s">
        <v>225</v>
      </c>
      <c r="O49" t="s">
        <v>226</v>
      </c>
      <c r="P49" t="s">
        <v>227</v>
      </c>
      <c r="Q49" t="s">
        <v>137</v>
      </c>
      <c r="R49" t="s">
        <v>232</v>
      </c>
      <c r="T49" t="s">
        <v>64</v>
      </c>
      <c r="U49" t="s">
        <v>229</v>
      </c>
      <c r="V49" t="s">
        <v>230</v>
      </c>
      <c r="W49" t="s">
        <v>231</v>
      </c>
      <c r="X49" t="s">
        <v>112</v>
      </c>
      <c r="AA49" t="s">
        <v>217</v>
      </c>
    </row>
    <row r="50" spans="1:27">
      <c r="A50" t="s">
        <v>57</v>
      </c>
      <c r="B50" t="s">
        <v>220</v>
      </c>
      <c r="C50" t="s">
        <v>221</v>
      </c>
      <c r="D50">
        <v>1993</v>
      </c>
      <c r="E50" t="str">
        <f>HYPERLINK("http://dx.doi.org/10.3354/meps092187","http://dx.doi.org/10.3354/meps092187")</f>
        <v>http://dx.doi.org/10.3354/meps092187</v>
      </c>
      <c r="F50" t="s">
        <v>97</v>
      </c>
      <c r="G50" t="s">
        <v>61</v>
      </c>
      <c r="H50" t="s">
        <v>222</v>
      </c>
      <c r="I50" t="s">
        <v>223</v>
      </c>
      <c r="J50" t="s">
        <v>224</v>
      </c>
      <c r="L50">
        <v>1988</v>
      </c>
      <c r="M50">
        <v>1989</v>
      </c>
      <c r="N50" t="s">
        <v>225</v>
      </c>
      <c r="O50" t="s">
        <v>226</v>
      </c>
      <c r="P50" t="s">
        <v>227</v>
      </c>
      <c r="Q50" t="s">
        <v>137</v>
      </c>
      <c r="R50" t="s">
        <v>233</v>
      </c>
      <c r="T50" t="s">
        <v>64</v>
      </c>
      <c r="U50" t="s">
        <v>229</v>
      </c>
      <c r="V50" t="s">
        <v>230</v>
      </c>
      <c r="W50" t="s">
        <v>231</v>
      </c>
      <c r="X50" t="s">
        <v>112</v>
      </c>
      <c r="AA50" t="s">
        <v>217</v>
      </c>
    </row>
    <row r="51" spans="1:27">
      <c r="A51" t="s">
        <v>57</v>
      </c>
      <c r="B51" t="s">
        <v>220</v>
      </c>
      <c r="C51" t="s">
        <v>221</v>
      </c>
      <c r="D51">
        <v>1993</v>
      </c>
      <c r="E51" t="str">
        <f>HYPERLINK("http://dx.doi.org/10.3354/meps092187","http://dx.doi.org/10.3354/meps092187")</f>
        <v>http://dx.doi.org/10.3354/meps092187</v>
      </c>
      <c r="F51" t="s">
        <v>97</v>
      </c>
      <c r="G51" t="s">
        <v>61</v>
      </c>
      <c r="H51" t="s">
        <v>222</v>
      </c>
      <c r="I51" t="s">
        <v>223</v>
      </c>
      <c r="J51" t="s">
        <v>224</v>
      </c>
      <c r="L51">
        <v>1988</v>
      </c>
      <c r="M51">
        <v>1989</v>
      </c>
      <c r="N51" t="s">
        <v>225</v>
      </c>
      <c r="O51" t="s">
        <v>226</v>
      </c>
      <c r="P51" t="s">
        <v>227</v>
      </c>
      <c r="Q51" t="s">
        <v>137</v>
      </c>
      <c r="R51" t="s">
        <v>234</v>
      </c>
      <c r="T51" t="s">
        <v>64</v>
      </c>
      <c r="U51" t="s">
        <v>229</v>
      </c>
      <c r="V51" t="s">
        <v>230</v>
      </c>
      <c r="W51" t="s">
        <v>231</v>
      </c>
      <c r="X51" t="s">
        <v>112</v>
      </c>
      <c r="AA51" t="s">
        <v>217</v>
      </c>
    </row>
    <row r="52" spans="1:27">
      <c r="A52" t="s">
        <v>57</v>
      </c>
      <c r="B52" t="s">
        <v>220</v>
      </c>
      <c r="C52" t="s">
        <v>221</v>
      </c>
      <c r="D52">
        <v>1993</v>
      </c>
      <c r="E52" t="str">
        <f>HYPERLINK("http://dx.doi.org/10.3354/meps092187","http://dx.doi.org/10.3354/meps092187")</f>
        <v>http://dx.doi.org/10.3354/meps092187</v>
      </c>
      <c r="F52" t="s">
        <v>97</v>
      </c>
      <c r="G52" t="s">
        <v>61</v>
      </c>
      <c r="H52" t="s">
        <v>222</v>
      </c>
      <c r="I52" t="s">
        <v>223</v>
      </c>
      <c r="J52" t="s">
        <v>224</v>
      </c>
      <c r="L52">
        <v>1988</v>
      </c>
      <c r="M52">
        <v>1989</v>
      </c>
      <c r="N52" t="s">
        <v>225</v>
      </c>
      <c r="O52" t="s">
        <v>226</v>
      </c>
      <c r="P52" t="s">
        <v>227</v>
      </c>
      <c r="Q52" t="s">
        <v>137</v>
      </c>
      <c r="R52" t="s">
        <v>235</v>
      </c>
      <c r="T52" t="s">
        <v>64</v>
      </c>
      <c r="U52" t="s">
        <v>229</v>
      </c>
      <c r="V52" t="s">
        <v>230</v>
      </c>
      <c r="W52" t="s">
        <v>231</v>
      </c>
      <c r="X52" t="s">
        <v>112</v>
      </c>
      <c r="AA52" t="s">
        <v>217</v>
      </c>
    </row>
    <row r="53" spans="1:27">
      <c r="A53" t="s">
        <v>57</v>
      </c>
      <c r="B53" t="s">
        <v>220</v>
      </c>
      <c r="C53" t="s">
        <v>221</v>
      </c>
      <c r="D53">
        <v>1993</v>
      </c>
      <c r="E53" t="str">
        <f>HYPERLINK("http://dx.doi.org/10.3354/meps092187","http://dx.doi.org/10.3354/meps092187")</f>
        <v>http://dx.doi.org/10.3354/meps092187</v>
      </c>
      <c r="F53" t="s">
        <v>97</v>
      </c>
      <c r="G53" t="s">
        <v>61</v>
      </c>
      <c r="H53" t="s">
        <v>222</v>
      </c>
      <c r="I53" t="s">
        <v>223</v>
      </c>
      <c r="J53" t="s">
        <v>224</v>
      </c>
      <c r="L53">
        <v>1988</v>
      </c>
      <c r="M53">
        <v>1989</v>
      </c>
      <c r="N53" t="s">
        <v>225</v>
      </c>
      <c r="O53" t="s">
        <v>226</v>
      </c>
      <c r="P53" t="s">
        <v>227</v>
      </c>
      <c r="Q53" t="s">
        <v>137</v>
      </c>
      <c r="R53" t="s">
        <v>236</v>
      </c>
      <c r="T53" t="s">
        <v>64</v>
      </c>
      <c r="U53" t="s">
        <v>229</v>
      </c>
      <c r="V53" t="s">
        <v>230</v>
      </c>
      <c r="W53" t="s">
        <v>231</v>
      </c>
      <c r="X53" t="s">
        <v>112</v>
      </c>
      <c r="AA53" t="s">
        <v>217</v>
      </c>
    </row>
    <row r="54" spans="1:27">
      <c r="A54" t="s">
        <v>57</v>
      </c>
      <c r="B54" t="s">
        <v>220</v>
      </c>
      <c r="C54" t="s">
        <v>221</v>
      </c>
      <c r="D54">
        <v>1993</v>
      </c>
      <c r="E54" t="str">
        <f>HYPERLINK("http://dx.doi.org/10.3354/meps092187","http://dx.doi.org/10.3354/meps092187")</f>
        <v>http://dx.doi.org/10.3354/meps092187</v>
      </c>
      <c r="F54" t="s">
        <v>97</v>
      </c>
      <c r="G54" t="s">
        <v>61</v>
      </c>
      <c r="H54" t="s">
        <v>222</v>
      </c>
      <c r="I54" t="s">
        <v>223</v>
      </c>
      <c r="J54" t="s">
        <v>224</v>
      </c>
      <c r="L54">
        <v>1988</v>
      </c>
      <c r="M54">
        <v>1989</v>
      </c>
      <c r="N54" t="s">
        <v>225</v>
      </c>
      <c r="O54" t="s">
        <v>226</v>
      </c>
      <c r="P54" t="s">
        <v>227</v>
      </c>
      <c r="Q54" t="s">
        <v>137</v>
      </c>
      <c r="R54" t="s">
        <v>237</v>
      </c>
      <c r="T54" t="s">
        <v>64</v>
      </c>
      <c r="U54" t="s">
        <v>229</v>
      </c>
      <c r="V54" t="s">
        <v>230</v>
      </c>
      <c r="W54" t="s">
        <v>231</v>
      </c>
      <c r="X54" t="s">
        <v>112</v>
      </c>
      <c r="AA54" t="s">
        <v>217</v>
      </c>
    </row>
    <row r="55" spans="1:27">
      <c r="A55" t="s">
        <v>57</v>
      </c>
      <c r="B55" t="s">
        <v>220</v>
      </c>
      <c r="C55" t="s">
        <v>221</v>
      </c>
      <c r="D55">
        <v>1993</v>
      </c>
      <c r="E55" t="str">
        <f>HYPERLINK("http://dx.doi.org/10.3354/meps092187","http://dx.doi.org/10.3354/meps092187")</f>
        <v>http://dx.doi.org/10.3354/meps092187</v>
      </c>
      <c r="F55" t="s">
        <v>97</v>
      </c>
      <c r="G55" t="s">
        <v>61</v>
      </c>
      <c r="H55" t="s">
        <v>222</v>
      </c>
      <c r="I55" t="s">
        <v>223</v>
      </c>
      <c r="J55" t="s">
        <v>224</v>
      </c>
      <c r="L55">
        <v>1988</v>
      </c>
      <c r="M55">
        <v>1989</v>
      </c>
      <c r="N55" t="s">
        <v>225</v>
      </c>
      <c r="O55" t="s">
        <v>226</v>
      </c>
      <c r="P55" t="s">
        <v>227</v>
      </c>
      <c r="Q55" t="s">
        <v>137</v>
      </c>
      <c r="R55" t="s">
        <v>238</v>
      </c>
      <c r="T55" t="s">
        <v>64</v>
      </c>
      <c r="U55" t="s">
        <v>229</v>
      </c>
      <c r="V55" t="s">
        <v>230</v>
      </c>
      <c r="W55" t="s">
        <v>231</v>
      </c>
      <c r="X55" t="s">
        <v>112</v>
      </c>
      <c r="AA55" t="s">
        <v>217</v>
      </c>
    </row>
    <row r="56" spans="1:27">
      <c r="A56" t="s">
        <v>57</v>
      </c>
      <c r="B56" t="s">
        <v>220</v>
      </c>
      <c r="C56" t="s">
        <v>221</v>
      </c>
      <c r="D56">
        <v>1993</v>
      </c>
      <c r="E56" t="str">
        <f>HYPERLINK("http://dx.doi.org/10.3354/meps092187","http://dx.doi.org/10.3354/meps092187")</f>
        <v>http://dx.doi.org/10.3354/meps092187</v>
      </c>
      <c r="F56" t="s">
        <v>97</v>
      </c>
      <c r="G56" t="s">
        <v>61</v>
      </c>
      <c r="H56" t="s">
        <v>222</v>
      </c>
      <c r="I56" t="s">
        <v>223</v>
      </c>
      <c r="J56" t="s">
        <v>224</v>
      </c>
      <c r="L56">
        <v>1988</v>
      </c>
      <c r="M56">
        <v>1989</v>
      </c>
      <c r="N56" t="s">
        <v>225</v>
      </c>
      <c r="O56" t="s">
        <v>226</v>
      </c>
      <c r="P56" t="s">
        <v>227</v>
      </c>
      <c r="Q56" t="s">
        <v>137</v>
      </c>
      <c r="R56" t="s">
        <v>239</v>
      </c>
      <c r="T56" t="s">
        <v>64</v>
      </c>
      <c r="U56" t="s">
        <v>229</v>
      </c>
      <c r="V56" t="s">
        <v>230</v>
      </c>
      <c r="W56" t="s">
        <v>231</v>
      </c>
      <c r="X56" t="s">
        <v>112</v>
      </c>
      <c r="AA56" t="s">
        <v>217</v>
      </c>
    </row>
    <row r="57" spans="1:27">
      <c r="A57" t="s">
        <v>57</v>
      </c>
      <c r="B57" t="s">
        <v>220</v>
      </c>
      <c r="C57" t="s">
        <v>221</v>
      </c>
      <c r="D57">
        <v>1993</v>
      </c>
      <c r="E57" t="str">
        <f>HYPERLINK("http://dx.doi.org/10.3354/meps092187","http://dx.doi.org/10.3354/meps092187")</f>
        <v>http://dx.doi.org/10.3354/meps092187</v>
      </c>
      <c r="F57" t="s">
        <v>97</v>
      </c>
      <c r="G57" t="s">
        <v>61</v>
      </c>
      <c r="H57" t="s">
        <v>222</v>
      </c>
      <c r="I57" t="s">
        <v>223</v>
      </c>
      <c r="J57" t="s">
        <v>224</v>
      </c>
      <c r="L57">
        <v>1988</v>
      </c>
      <c r="M57">
        <v>1989</v>
      </c>
      <c r="N57" t="s">
        <v>225</v>
      </c>
      <c r="O57" t="s">
        <v>226</v>
      </c>
      <c r="P57" t="s">
        <v>227</v>
      </c>
      <c r="Q57" t="s">
        <v>137</v>
      </c>
      <c r="R57" t="s">
        <v>240</v>
      </c>
      <c r="T57" t="s">
        <v>64</v>
      </c>
      <c r="U57" t="s">
        <v>229</v>
      </c>
      <c r="V57" t="s">
        <v>230</v>
      </c>
      <c r="W57" t="s">
        <v>231</v>
      </c>
      <c r="X57" t="s">
        <v>112</v>
      </c>
      <c r="AA57" t="s">
        <v>217</v>
      </c>
    </row>
    <row r="58" spans="1:27">
      <c r="A58" t="s">
        <v>57</v>
      </c>
      <c r="B58" t="s">
        <v>220</v>
      </c>
      <c r="C58" t="s">
        <v>221</v>
      </c>
      <c r="D58">
        <v>1993</v>
      </c>
      <c r="E58" t="str">
        <f>HYPERLINK("http://dx.doi.org/10.3354/meps092187","http://dx.doi.org/10.3354/meps092187")</f>
        <v>http://dx.doi.org/10.3354/meps092187</v>
      </c>
      <c r="F58" t="s">
        <v>97</v>
      </c>
      <c r="G58" t="s">
        <v>61</v>
      </c>
      <c r="H58" t="s">
        <v>222</v>
      </c>
      <c r="I58" t="s">
        <v>223</v>
      </c>
      <c r="J58" t="s">
        <v>224</v>
      </c>
      <c r="L58">
        <v>1988</v>
      </c>
      <c r="M58">
        <v>1989</v>
      </c>
      <c r="N58" t="s">
        <v>225</v>
      </c>
      <c r="O58" t="s">
        <v>226</v>
      </c>
      <c r="P58" t="s">
        <v>227</v>
      </c>
      <c r="Q58" t="s">
        <v>137</v>
      </c>
      <c r="R58" t="s">
        <v>241</v>
      </c>
      <c r="T58" t="s">
        <v>64</v>
      </c>
      <c r="U58" t="s">
        <v>229</v>
      </c>
      <c r="V58" t="s">
        <v>230</v>
      </c>
      <c r="W58" t="s">
        <v>231</v>
      </c>
      <c r="X58" t="s">
        <v>112</v>
      </c>
      <c r="AA58" t="s">
        <v>217</v>
      </c>
    </row>
    <row r="59" spans="1:27">
      <c r="A59" t="s">
        <v>57</v>
      </c>
      <c r="B59" t="s">
        <v>220</v>
      </c>
      <c r="C59" t="s">
        <v>221</v>
      </c>
      <c r="D59">
        <v>1993</v>
      </c>
      <c r="E59" t="str">
        <f>HYPERLINK("http://dx.doi.org/10.3354/meps092187","http://dx.doi.org/10.3354/meps092187")</f>
        <v>http://dx.doi.org/10.3354/meps092187</v>
      </c>
      <c r="F59" t="s">
        <v>97</v>
      </c>
      <c r="G59" t="s">
        <v>61</v>
      </c>
      <c r="H59" t="s">
        <v>222</v>
      </c>
      <c r="I59" t="s">
        <v>223</v>
      </c>
      <c r="J59" t="s">
        <v>224</v>
      </c>
      <c r="L59">
        <v>1988</v>
      </c>
      <c r="M59">
        <v>1989</v>
      </c>
      <c r="N59" t="s">
        <v>225</v>
      </c>
      <c r="O59" t="s">
        <v>226</v>
      </c>
      <c r="P59" t="s">
        <v>227</v>
      </c>
      <c r="Q59" t="s">
        <v>137</v>
      </c>
      <c r="R59" t="s">
        <v>242</v>
      </c>
      <c r="T59" t="s">
        <v>64</v>
      </c>
      <c r="U59" t="s">
        <v>229</v>
      </c>
      <c r="V59" t="s">
        <v>230</v>
      </c>
      <c r="W59" t="s">
        <v>231</v>
      </c>
      <c r="X59" t="s">
        <v>112</v>
      </c>
      <c r="AA59" t="s">
        <v>217</v>
      </c>
    </row>
    <row r="60" spans="1:27">
      <c r="A60" t="s">
        <v>57</v>
      </c>
      <c r="B60" t="s">
        <v>220</v>
      </c>
      <c r="C60" t="s">
        <v>221</v>
      </c>
      <c r="D60">
        <v>1993</v>
      </c>
      <c r="E60" t="str">
        <f>HYPERLINK("http://dx.doi.org/10.3354/meps092187","http://dx.doi.org/10.3354/meps092187")</f>
        <v>http://dx.doi.org/10.3354/meps092187</v>
      </c>
      <c r="F60" t="s">
        <v>97</v>
      </c>
      <c r="G60" t="s">
        <v>61</v>
      </c>
      <c r="H60" t="s">
        <v>222</v>
      </c>
      <c r="I60" t="s">
        <v>223</v>
      </c>
      <c r="J60" t="s">
        <v>224</v>
      </c>
      <c r="L60">
        <v>1988</v>
      </c>
      <c r="M60">
        <v>1989</v>
      </c>
      <c r="N60" t="s">
        <v>225</v>
      </c>
      <c r="O60" t="s">
        <v>226</v>
      </c>
      <c r="P60" t="s">
        <v>227</v>
      </c>
      <c r="Q60" t="s">
        <v>137</v>
      </c>
      <c r="R60" t="s">
        <v>243</v>
      </c>
      <c r="T60" t="s">
        <v>64</v>
      </c>
      <c r="U60" t="s">
        <v>229</v>
      </c>
      <c r="V60" t="s">
        <v>230</v>
      </c>
      <c r="W60" t="s">
        <v>231</v>
      </c>
      <c r="X60" t="s">
        <v>112</v>
      </c>
      <c r="AA60" t="s">
        <v>217</v>
      </c>
    </row>
    <row r="61" spans="1:27">
      <c r="A61" t="s">
        <v>57</v>
      </c>
      <c r="B61" t="s">
        <v>220</v>
      </c>
      <c r="C61" t="s">
        <v>221</v>
      </c>
      <c r="D61">
        <v>1993</v>
      </c>
      <c r="E61" t="str">
        <f>HYPERLINK("http://dx.doi.org/10.3354/meps092187","http://dx.doi.org/10.3354/meps092187")</f>
        <v>http://dx.doi.org/10.3354/meps092187</v>
      </c>
      <c r="F61" t="s">
        <v>97</v>
      </c>
      <c r="G61" t="s">
        <v>61</v>
      </c>
      <c r="H61" t="s">
        <v>222</v>
      </c>
      <c r="I61" t="s">
        <v>223</v>
      </c>
      <c r="J61" t="s">
        <v>224</v>
      </c>
      <c r="L61">
        <v>1988</v>
      </c>
      <c r="M61">
        <v>1989</v>
      </c>
      <c r="N61" t="s">
        <v>225</v>
      </c>
      <c r="O61" t="s">
        <v>226</v>
      </c>
      <c r="P61" t="s">
        <v>227</v>
      </c>
      <c r="Q61" t="s">
        <v>137</v>
      </c>
      <c r="R61" t="s">
        <v>244</v>
      </c>
      <c r="T61" t="s">
        <v>64</v>
      </c>
      <c r="U61" t="s">
        <v>229</v>
      </c>
      <c r="V61" t="s">
        <v>230</v>
      </c>
      <c r="W61" t="s">
        <v>231</v>
      </c>
      <c r="X61" t="s">
        <v>112</v>
      </c>
      <c r="AA61" t="s">
        <v>217</v>
      </c>
    </row>
    <row r="62" spans="1:27">
      <c r="A62" t="s">
        <v>57</v>
      </c>
      <c r="B62" t="s">
        <v>220</v>
      </c>
      <c r="C62" t="s">
        <v>221</v>
      </c>
      <c r="D62">
        <v>1993</v>
      </c>
      <c r="E62" t="str">
        <f>HYPERLINK("http://dx.doi.org/10.3354/meps092187","http://dx.doi.org/10.3354/meps092187")</f>
        <v>http://dx.doi.org/10.3354/meps092187</v>
      </c>
      <c r="F62" t="s">
        <v>97</v>
      </c>
      <c r="G62" t="s">
        <v>61</v>
      </c>
      <c r="H62" t="s">
        <v>222</v>
      </c>
      <c r="I62" t="s">
        <v>223</v>
      </c>
      <c r="J62" t="s">
        <v>224</v>
      </c>
      <c r="L62">
        <v>1988</v>
      </c>
      <c r="M62">
        <v>1989</v>
      </c>
      <c r="N62" t="s">
        <v>225</v>
      </c>
      <c r="O62" t="s">
        <v>226</v>
      </c>
      <c r="P62" t="s">
        <v>227</v>
      </c>
      <c r="Q62" t="s">
        <v>137</v>
      </c>
      <c r="R62" t="s">
        <v>245</v>
      </c>
      <c r="T62" t="s">
        <v>64</v>
      </c>
      <c r="U62" t="s">
        <v>229</v>
      </c>
      <c r="V62" t="s">
        <v>230</v>
      </c>
      <c r="W62" t="s">
        <v>231</v>
      </c>
      <c r="X62" t="s">
        <v>112</v>
      </c>
      <c r="AA62" t="s">
        <v>217</v>
      </c>
    </row>
    <row r="63" spans="1:27">
      <c r="A63" t="s">
        <v>57</v>
      </c>
      <c r="B63" t="s">
        <v>220</v>
      </c>
      <c r="C63" t="s">
        <v>221</v>
      </c>
      <c r="D63">
        <v>1993</v>
      </c>
      <c r="E63" t="str">
        <f>HYPERLINK("http://dx.doi.org/10.3354/meps092187","http://dx.doi.org/10.3354/meps092187")</f>
        <v>http://dx.doi.org/10.3354/meps092187</v>
      </c>
      <c r="F63" t="s">
        <v>97</v>
      </c>
      <c r="G63" t="s">
        <v>61</v>
      </c>
      <c r="H63" t="s">
        <v>222</v>
      </c>
      <c r="I63" t="s">
        <v>223</v>
      </c>
      <c r="J63" t="s">
        <v>224</v>
      </c>
      <c r="L63">
        <v>1988</v>
      </c>
      <c r="M63">
        <v>1989</v>
      </c>
      <c r="N63" t="s">
        <v>225</v>
      </c>
      <c r="O63" t="s">
        <v>226</v>
      </c>
      <c r="P63" t="s">
        <v>227</v>
      </c>
      <c r="Q63" t="s">
        <v>137</v>
      </c>
      <c r="R63" t="s">
        <v>246</v>
      </c>
      <c r="T63" t="s">
        <v>64</v>
      </c>
      <c r="U63" t="s">
        <v>229</v>
      </c>
      <c r="V63" t="s">
        <v>230</v>
      </c>
      <c r="W63" t="s">
        <v>231</v>
      </c>
      <c r="X63" t="s">
        <v>112</v>
      </c>
      <c r="AA63" t="s">
        <v>217</v>
      </c>
    </row>
    <row r="64" spans="1:27">
      <c r="A64" t="s">
        <v>57</v>
      </c>
      <c r="B64" t="s">
        <v>220</v>
      </c>
      <c r="C64" t="s">
        <v>221</v>
      </c>
      <c r="D64">
        <v>1993</v>
      </c>
      <c r="E64" t="str">
        <f>HYPERLINK("http://dx.doi.org/10.3354/meps092187","http://dx.doi.org/10.3354/meps092187")</f>
        <v>http://dx.doi.org/10.3354/meps092187</v>
      </c>
      <c r="F64" t="s">
        <v>97</v>
      </c>
      <c r="G64" t="s">
        <v>61</v>
      </c>
      <c r="H64" t="s">
        <v>222</v>
      </c>
      <c r="I64" t="s">
        <v>223</v>
      </c>
      <c r="J64" t="s">
        <v>224</v>
      </c>
      <c r="L64">
        <v>1988</v>
      </c>
      <c r="M64">
        <v>1989</v>
      </c>
      <c r="N64" t="s">
        <v>225</v>
      </c>
      <c r="O64" t="s">
        <v>226</v>
      </c>
      <c r="P64" t="s">
        <v>227</v>
      </c>
      <c r="Q64" t="s">
        <v>137</v>
      </c>
      <c r="R64" t="s">
        <v>247</v>
      </c>
      <c r="T64" t="s">
        <v>64</v>
      </c>
      <c r="U64" t="s">
        <v>229</v>
      </c>
      <c r="V64" t="s">
        <v>230</v>
      </c>
      <c r="W64" t="s">
        <v>231</v>
      </c>
      <c r="X64" t="s">
        <v>112</v>
      </c>
      <c r="AA64" t="s">
        <v>217</v>
      </c>
    </row>
    <row r="65" spans="1:27">
      <c r="A65" t="s">
        <v>57</v>
      </c>
      <c r="B65" t="s">
        <v>220</v>
      </c>
      <c r="C65" t="s">
        <v>221</v>
      </c>
      <c r="D65">
        <v>1993</v>
      </c>
      <c r="E65" t="str">
        <f>HYPERLINK("http://dx.doi.org/10.3354/meps092187","http://dx.doi.org/10.3354/meps092187")</f>
        <v>http://dx.doi.org/10.3354/meps092187</v>
      </c>
      <c r="F65" t="s">
        <v>97</v>
      </c>
      <c r="G65" t="s">
        <v>61</v>
      </c>
      <c r="H65" t="s">
        <v>222</v>
      </c>
      <c r="I65" t="s">
        <v>223</v>
      </c>
      <c r="J65" t="s">
        <v>224</v>
      </c>
      <c r="L65">
        <v>1988</v>
      </c>
      <c r="M65">
        <v>1989</v>
      </c>
      <c r="N65" t="s">
        <v>225</v>
      </c>
      <c r="O65" t="s">
        <v>226</v>
      </c>
      <c r="P65" t="s">
        <v>227</v>
      </c>
      <c r="Q65" t="s">
        <v>137</v>
      </c>
      <c r="R65" t="s">
        <v>248</v>
      </c>
      <c r="T65" t="s">
        <v>64</v>
      </c>
      <c r="U65" t="s">
        <v>229</v>
      </c>
      <c r="V65" t="s">
        <v>230</v>
      </c>
      <c r="W65" t="s">
        <v>231</v>
      </c>
      <c r="X65" t="s">
        <v>112</v>
      </c>
      <c r="AA65" t="s">
        <v>217</v>
      </c>
    </row>
    <row r="66" spans="1:27">
      <c r="A66" t="s">
        <v>57</v>
      </c>
      <c r="B66" t="s">
        <v>220</v>
      </c>
      <c r="C66" t="s">
        <v>221</v>
      </c>
      <c r="D66">
        <v>1993</v>
      </c>
      <c r="E66" t="str">
        <f>HYPERLINK("http://dx.doi.org/10.3354/meps092187","http://dx.doi.org/10.3354/meps092187")</f>
        <v>http://dx.doi.org/10.3354/meps092187</v>
      </c>
      <c r="F66" t="s">
        <v>97</v>
      </c>
      <c r="G66" t="s">
        <v>61</v>
      </c>
      <c r="H66" t="s">
        <v>222</v>
      </c>
      <c r="I66" t="s">
        <v>223</v>
      </c>
      <c r="J66" t="s">
        <v>224</v>
      </c>
      <c r="L66">
        <v>1988</v>
      </c>
      <c r="M66">
        <v>1989</v>
      </c>
      <c r="N66" t="s">
        <v>225</v>
      </c>
      <c r="O66" t="s">
        <v>226</v>
      </c>
      <c r="P66" t="s">
        <v>227</v>
      </c>
      <c r="Q66" t="s">
        <v>137</v>
      </c>
      <c r="R66" t="s">
        <v>249</v>
      </c>
      <c r="T66" t="s">
        <v>64</v>
      </c>
      <c r="U66" t="s">
        <v>229</v>
      </c>
      <c r="V66" t="s">
        <v>230</v>
      </c>
      <c r="W66" t="s">
        <v>231</v>
      </c>
      <c r="X66" t="s">
        <v>112</v>
      </c>
      <c r="AA66" t="s">
        <v>217</v>
      </c>
    </row>
    <row r="67" spans="1:27">
      <c r="A67" t="s">
        <v>57</v>
      </c>
      <c r="B67" t="s">
        <v>220</v>
      </c>
      <c r="C67" t="s">
        <v>221</v>
      </c>
      <c r="D67">
        <v>1993</v>
      </c>
      <c r="E67" t="str">
        <f>HYPERLINK("http://dx.doi.org/10.3354/meps092187","http://dx.doi.org/10.3354/meps092187")</f>
        <v>http://dx.doi.org/10.3354/meps092187</v>
      </c>
      <c r="F67" t="s">
        <v>97</v>
      </c>
      <c r="G67" t="s">
        <v>61</v>
      </c>
      <c r="H67" t="s">
        <v>222</v>
      </c>
      <c r="I67" t="s">
        <v>223</v>
      </c>
      <c r="J67" t="s">
        <v>224</v>
      </c>
      <c r="L67">
        <v>1988</v>
      </c>
      <c r="M67">
        <v>1989</v>
      </c>
      <c r="N67" t="s">
        <v>225</v>
      </c>
      <c r="O67" t="s">
        <v>226</v>
      </c>
      <c r="P67" t="s">
        <v>227</v>
      </c>
      <c r="Q67" t="s">
        <v>137</v>
      </c>
      <c r="R67" t="s">
        <v>250</v>
      </c>
      <c r="T67" t="s">
        <v>64</v>
      </c>
      <c r="U67" t="s">
        <v>229</v>
      </c>
      <c r="V67" t="s">
        <v>230</v>
      </c>
      <c r="W67" t="s">
        <v>231</v>
      </c>
      <c r="X67" t="s">
        <v>112</v>
      </c>
      <c r="AA67" t="s">
        <v>217</v>
      </c>
    </row>
    <row r="68" spans="1:27">
      <c r="A68" t="s">
        <v>57</v>
      </c>
      <c r="B68" t="s">
        <v>220</v>
      </c>
      <c r="C68" t="s">
        <v>221</v>
      </c>
      <c r="D68">
        <v>1993</v>
      </c>
      <c r="E68" t="str">
        <f>HYPERLINK("http://dx.doi.org/10.3354/meps092187","http://dx.doi.org/10.3354/meps092187")</f>
        <v>http://dx.doi.org/10.3354/meps092187</v>
      </c>
      <c r="F68" t="s">
        <v>97</v>
      </c>
      <c r="G68" t="s">
        <v>61</v>
      </c>
      <c r="H68" t="s">
        <v>222</v>
      </c>
      <c r="I68" t="s">
        <v>223</v>
      </c>
      <c r="J68" t="s">
        <v>224</v>
      </c>
      <c r="L68">
        <v>1988</v>
      </c>
      <c r="M68">
        <v>1989</v>
      </c>
      <c r="N68" t="s">
        <v>225</v>
      </c>
      <c r="O68" t="s">
        <v>226</v>
      </c>
      <c r="P68" t="s">
        <v>227</v>
      </c>
      <c r="Q68" t="s">
        <v>137</v>
      </c>
      <c r="R68" t="s">
        <v>251</v>
      </c>
      <c r="T68" t="s">
        <v>64</v>
      </c>
      <c r="U68" t="s">
        <v>229</v>
      </c>
      <c r="V68" t="s">
        <v>230</v>
      </c>
      <c r="W68" t="s">
        <v>231</v>
      </c>
      <c r="X68" t="s">
        <v>112</v>
      </c>
      <c r="AA68" t="s">
        <v>217</v>
      </c>
    </row>
    <row r="69" spans="1:27">
      <c r="A69" t="s">
        <v>57</v>
      </c>
      <c r="B69" t="s">
        <v>220</v>
      </c>
      <c r="C69" t="s">
        <v>221</v>
      </c>
      <c r="D69">
        <v>1993</v>
      </c>
      <c r="E69" t="str">
        <f>HYPERLINK("http://dx.doi.org/10.3354/meps092187","http://dx.doi.org/10.3354/meps092187")</f>
        <v>http://dx.doi.org/10.3354/meps092187</v>
      </c>
      <c r="F69" t="s">
        <v>97</v>
      </c>
      <c r="G69" t="s">
        <v>61</v>
      </c>
      <c r="H69" t="s">
        <v>222</v>
      </c>
      <c r="I69" t="s">
        <v>223</v>
      </c>
      <c r="J69" t="s">
        <v>224</v>
      </c>
      <c r="L69">
        <v>1988</v>
      </c>
      <c r="M69">
        <v>1989</v>
      </c>
      <c r="N69" t="s">
        <v>225</v>
      </c>
      <c r="O69" t="s">
        <v>226</v>
      </c>
      <c r="P69" t="s">
        <v>227</v>
      </c>
      <c r="Q69" t="s">
        <v>137</v>
      </c>
      <c r="R69" t="s">
        <v>252</v>
      </c>
      <c r="T69" t="s">
        <v>64</v>
      </c>
      <c r="U69" t="s">
        <v>229</v>
      </c>
      <c r="V69" t="s">
        <v>230</v>
      </c>
      <c r="W69" t="s">
        <v>231</v>
      </c>
      <c r="X69" t="s">
        <v>112</v>
      </c>
      <c r="AA69" t="s">
        <v>217</v>
      </c>
    </row>
    <row r="70" spans="1:27">
      <c r="A70" t="s">
        <v>57</v>
      </c>
      <c r="B70" t="s">
        <v>220</v>
      </c>
      <c r="C70" t="s">
        <v>221</v>
      </c>
      <c r="D70">
        <v>1993</v>
      </c>
      <c r="E70" t="str">
        <f>HYPERLINK("http://dx.doi.org/10.3354/meps092187","http://dx.doi.org/10.3354/meps092187")</f>
        <v>http://dx.doi.org/10.3354/meps092187</v>
      </c>
      <c r="F70" t="s">
        <v>97</v>
      </c>
      <c r="G70" t="s">
        <v>61</v>
      </c>
      <c r="H70" t="s">
        <v>222</v>
      </c>
      <c r="I70" t="s">
        <v>223</v>
      </c>
      <c r="J70" t="s">
        <v>224</v>
      </c>
      <c r="L70">
        <v>1988</v>
      </c>
      <c r="M70">
        <v>1989</v>
      </c>
      <c r="N70" t="s">
        <v>225</v>
      </c>
      <c r="O70" t="s">
        <v>226</v>
      </c>
      <c r="P70" t="s">
        <v>227</v>
      </c>
      <c r="Q70" t="s">
        <v>137</v>
      </c>
      <c r="R70" t="s">
        <v>253</v>
      </c>
      <c r="T70" t="s">
        <v>64</v>
      </c>
      <c r="U70" t="s">
        <v>229</v>
      </c>
      <c r="V70" t="s">
        <v>230</v>
      </c>
      <c r="W70" t="s">
        <v>231</v>
      </c>
      <c r="X70" t="s">
        <v>112</v>
      </c>
      <c r="AA70" t="s">
        <v>217</v>
      </c>
    </row>
    <row r="71" spans="1:27">
      <c r="A71" t="s">
        <v>57</v>
      </c>
      <c r="B71" t="s">
        <v>220</v>
      </c>
      <c r="C71" t="s">
        <v>221</v>
      </c>
      <c r="D71">
        <v>1993</v>
      </c>
      <c r="E71" t="str">
        <f>HYPERLINK("http://dx.doi.org/10.3354/meps092187","http://dx.doi.org/10.3354/meps092187")</f>
        <v>http://dx.doi.org/10.3354/meps092187</v>
      </c>
      <c r="F71" t="s">
        <v>97</v>
      </c>
      <c r="G71" t="s">
        <v>61</v>
      </c>
      <c r="H71" t="s">
        <v>222</v>
      </c>
      <c r="I71" t="s">
        <v>223</v>
      </c>
      <c r="J71" t="s">
        <v>224</v>
      </c>
      <c r="L71">
        <v>1988</v>
      </c>
      <c r="M71">
        <v>1989</v>
      </c>
      <c r="N71" t="s">
        <v>225</v>
      </c>
      <c r="O71" t="s">
        <v>226</v>
      </c>
      <c r="P71" t="s">
        <v>227</v>
      </c>
      <c r="Q71" t="s">
        <v>137</v>
      </c>
      <c r="R71" t="s">
        <v>254</v>
      </c>
      <c r="T71" t="s">
        <v>64</v>
      </c>
      <c r="U71" t="s">
        <v>229</v>
      </c>
      <c r="V71" t="s">
        <v>230</v>
      </c>
      <c r="W71" t="s">
        <v>231</v>
      </c>
      <c r="X71" t="s">
        <v>112</v>
      </c>
      <c r="AA71" t="s">
        <v>217</v>
      </c>
    </row>
    <row r="72" spans="1:27">
      <c r="A72" t="s">
        <v>57</v>
      </c>
      <c r="B72" t="s">
        <v>220</v>
      </c>
      <c r="C72" t="s">
        <v>221</v>
      </c>
      <c r="D72">
        <v>1993</v>
      </c>
      <c r="E72" t="str">
        <f>HYPERLINK("http://dx.doi.org/10.3354/meps092187","http://dx.doi.org/10.3354/meps092187")</f>
        <v>http://dx.doi.org/10.3354/meps092187</v>
      </c>
      <c r="F72" t="s">
        <v>97</v>
      </c>
      <c r="G72" t="s">
        <v>61</v>
      </c>
      <c r="H72" t="s">
        <v>222</v>
      </c>
      <c r="I72" t="s">
        <v>223</v>
      </c>
      <c r="J72" t="s">
        <v>224</v>
      </c>
      <c r="L72">
        <v>1988</v>
      </c>
      <c r="M72">
        <v>1989</v>
      </c>
      <c r="N72" t="s">
        <v>225</v>
      </c>
      <c r="O72" t="s">
        <v>226</v>
      </c>
      <c r="P72" t="s">
        <v>227</v>
      </c>
      <c r="Q72" t="s">
        <v>137</v>
      </c>
      <c r="R72" t="s">
        <v>255</v>
      </c>
      <c r="T72" t="s">
        <v>64</v>
      </c>
      <c r="U72" t="s">
        <v>229</v>
      </c>
      <c r="V72" t="s">
        <v>230</v>
      </c>
      <c r="W72" t="s">
        <v>231</v>
      </c>
      <c r="X72" t="s">
        <v>112</v>
      </c>
      <c r="AA72" t="s">
        <v>217</v>
      </c>
    </row>
    <row r="73" spans="1:27">
      <c r="A73" t="s">
        <v>57</v>
      </c>
      <c r="B73" t="s">
        <v>220</v>
      </c>
      <c r="C73" t="s">
        <v>221</v>
      </c>
      <c r="D73">
        <v>1993</v>
      </c>
      <c r="E73" t="str">
        <f>HYPERLINK("http://dx.doi.org/10.3354/meps092187","http://dx.doi.org/10.3354/meps092187")</f>
        <v>http://dx.doi.org/10.3354/meps092187</v>
      </c>
      <c r="F73" t="s">
        <v>97</v>
      </c>
      <c r="G73" t="s">
        <v>61</v>
      </c>
      <c r="H73" t="s">
        <v>222</v>
      </c>
      <c r="I73" t="s">
        <v>223</v>
      </c>
      <c r="J73" t="s">
        <v>224</v>
      </c>
      <c r="L73">
        <v>1988</v>
      </c>
      <c r="M73">
        <v>1989</v>
      </c>
      <c r="N73" t="s">
        <v>225</v>
      </c>
      <c r="O73" t="s">
        <v>226</v>
      </c>
      <c r="P73" t="s">
        <v>227</v>
      </c>
      <c r="Q73" t="s">
        <v>137</v>
      </c>
      <c r="R73" t="s">
        <v>256</v>
      </c>
      <c r="T73" t="s">
        <v>64</v>
      </c>
      <c r="U73" t="s">
        <v>229</v>
      </c>
      <c r="V73" t="s">
        <v>230</v>
      </c>
      <c r="W73" t="s">
        <v>231</v>
      </c>
      <c r="X73" t="s">
        <v>112</v>
      </c>
      <c r="AA73" t="s">
        <v>217</v>
      </c>
    </row>
    <row r="74" spans="1:27">
      <c r="A74" t="s">
        <v>57</v>
      </c>
      <c r="B74" t="s">
        <v>220</v>
      </c>
      <c r="C74" t="s">
        <v>221</v>
      </c>
      <c r="D74">
        <v>1993</v>
      </c>
      <c r="E74" t="str">
        <f>HYPERLINK("http://dx.doi.org/10.3354/meps092187","http://dx.doi.org/10.3354/meps092187")</f>
        <v>http://dx.doi.org/10.3354/meps092187</v>
      </c>
      <c r="F74" t="s">
        <v>97</v>
      </c>
      <c r="G74" t="s">
        <v>61</v>
      </c>
      <c r="H74" t="s">
        <v>222</v>
      </c>
      <c r="I74" t="s">
        <v>223</v>
      </c>
      <c r="J74" t="s">
        <v>224</v>
      </c>
      <c r="L74">
        <v>1988</v>
      </c>
      <c r="M74">
        <v>1989</v>
      </c>
      <c r="N74" t="s">
        <v>225</v>
      </c>
      <c r="O74" t="s">
        <v>226</v>
      </c>
      <c r="P74" t="s">
        <v>227</v>
      </c>
      <c r="Q74" t="s">
        <v>137</v>
      </c>
      <c r="R74" t="s">
        <v>257</v>
      </c>
      <c r="T74" t="s">
        <v>64</v>
      </c>
      <c r="U74" t="s">
        <v>229</v>
      </c>
      <c r="V74" t="s">
        <v>230</v>
      </c>
      <c r="W74" t="s">
        <v>231</v>
      </c>
      <c r="X74" t="s">
        <v>112</v>
      </c>
      <c r="AA74" t="s">
        <v>217</v>
      </c>
    </row>
    <row r="75" spans="1:27">
      <c r="A75" t="s">
        <v>57</v>
      </c>
      <c r="B75" t="s">
        <v>220</v>
      </c>
      <c r="C75" t="s">
        <v>221</v>
      </c>
      <c r="D75">
        <v>1993</v>
      </c>
      <c r="E75" t="str">
        <f>HYPERLINK("http://dx.doi.org/10.3354/meps092187","http://dx.doi.org/10.3354/meps092187")</f>
        <v>http://dx.doi.org/10.3354/meps092187</v>
      </c>
      <c r="F75" t="s">
        <v>97</v>
      </c>
      <c r="G75" t="s">
        <v>61</v>
      </c>
      <c r="H75" t="s">
        <v>222</v>
      </c>
      <c r="I75" t="s">
        <v>223</v>
      </c>
      <c r="J75" t="s">
        <v>224</v>
      </c>
      <c r="L75">
        <v>1988</v>
      </c>
      <c r="M75">
        <v>1989</v>
      </c>
      <c r="N75" t="s">
        <v>225</v>
      </c>
      <c r="O75" t="s">
        <v>226</v>
      </c>
      <c r="P75" t="s">
        <v>227</v>
      </c>
      <c r="Q75" t="s">
        <v>137</v>
      </c>
      <c r="R75" t="s">
        <v>258</v>
      </c>
      <c r="T75" t="s">
        <v>64</v>
      </c>
      <c r="U75" t="s">
        <v>229</v>
      </c>
      <c r="V75" t="s">
        <v>230</v>
      </c>
      <c r="W75" t="s">
        <v>231</v>
      </c>
      <c r="X75" t="s">
        <v>112</v>
      </c>
      <c r="AA75" t="s">
        <v>217</v>
      </c>
    </row>
    <row r="76" spans="1:27">
      <c r="A76" t="s">
        <v>57</v>
      </c>
      <c r="B76" t="s">
        <v>220</v>
      </c>
      <c r="C76" t="s">
        <v>221</v>
      </c>
      <c r="D76">
        <v>1993</v>
      </c>
      <c r="E76" t="str">
        <f>HYPERLINK("http://dx.doi.org/10.3354/meps092187","http://dx.doi.org/10.3354/meps092187")</f>
        <v>http://dx.doi.org/10.3354/meps092187</v>
      </c>
      <c r="F76" t="s">
        <v>97</v>
      </c>
      <c r="G76" t="s">
        <v>61</v>
      </c>
      <c r="H76" t="s">
        <v>222</v>
      </c>
      <c r="I76" t="s">
        <v>223</v>
      </c>
      <c r="J76" t="s">
        <v>224</v>
      </c>
      <c r="L76">
        <v>1988</v>
      </c>
      <c r="M76">
        <v>1989</v>
      </c>
      <c r="N76" t="s">
        <v>225</v>
      </c>
      <c r="O76" t="s">
        <v>226</v>
      </c>
      <c r="P76" t="s">
        <v>227</v>
      </c>
      <c r="Q76" t="s">
        <v>137</v>
      </c>
      <c r="R76" t="s">
        <v>259</v>
      </c>
      <c r="T76" t="s">
        <v>64</v>
      </c>
      <c r="U76" t="s">
        <v>229</v>
      </c>
      <c r="V76" t="s">
        <v>230</v>
      </c>
      <c r="W76" t="s">
        <v>231</v>
      </c>
      <c r="X76" t="s">
        <v>112</v>
      </c>
      <c r="AA76" t="s">
        <v>217</v>
      </c>
    </row>
    <row r="77" spans="1:27">
      <c r="A77" t="s">
        <v>57</v>
      </c>
      <c r="B77" t="s">
        <v>220</v>
      </c>
      <c r="C77" t="s">
        <v>221</v>
      </c>
      <c r="D77">
        <v>1993</v>
      </c>
      <c r="E77" t="str">
        <f>HYPERLINK("http://dx.doi.org/10.3354/meps092187","http://dx.doi.org/10.3354/meps092187")</f>
        <v>http://dx.doi.org/10.3354/meps092187</v>
      </c>
      <c r="F77" t="s">
        <v>97</v>
      </c>
      <c r="G77" t="s">
        <v>61</v>
      </c>
      <c r="H77" t="s">
        <v>222</v>
      </c>
      <c r="I77" t="s">
        <v>223</v>
      </c>
      <c r="J77" t="s">
        <v>224</v>
      </c>
      <c r="L77">
        <v>1988</v>
      </c>
      <c r="M77">
        <v>1989</v>
      </c>
      <c r="N77" t="s">
        <v>225</v>
      </c>
      <c r="O77" t="s">
        <v>226</v>
      </c>
      <c r="P77" t="s">
        <v>227</v>
      </c>
      <c r="Q77" t="s">
        <v>137</v>
      </c>
      <c r="R77" t="s">
        <v>260</v>
      </c>
      <c r="T77" t="s">
        <v>64</v>
      </c>
      <c r="U77" t="s">
        <v>229</v>
      </c>
      <c r="V77" t="s">
        <v>230</v>
      </c>
      <c r="W77" t="s">
        <v>231</v>
      </c>
      <c r="X77" t="s">
        <v>112</v>
      </c>
      <c r="AA77" t="s">
        <v>217</v>
      </c>
    </row>
    <row r="78" spans="1:27">
      <c r="A78" t="s">
        <v>57</v>
      </c>
      <c r="B78" t="s">
        <v>220</v>
      </c>
      <c r="C78" t="s">
        <v>221</v>
      </c>
      <c r="D78">
        <v>1993</v>
      </c>
      <c r="E78" t="str">
        <f>HYPERLINK("http://dx.doi.org/10.3354/meps092187","http://dx.doi.org/10.3354/meps092187")</f>
        <v>http://dx.doi.org/10.3354/meps092187</v>
      </c>
      <c r="F78" t="s">
        <v>97</v>
      </c>
      <c r="G78" t="s">
        <v>61</v>
      </c>
      <c r="H78" t="s">
        <v>222</v>
      </c>
      <c r="I78" t="s">
        <v>223</v>
      </c>
      <c r="J78" t="s">
        <v>224</v>
      </c>
      <c r="L78">
        <v>1988</v>
      </c>
      <c r="M78">
        <v>1989</v>
      </c>
      <c r="N78" t="s">
        <v>225</v>
      </c>
      <c r="O78" t="s">
        <v>226</v>
      </c>
      <c r="P78" t="s">
        <v>227</v>
      </c>
      <c r="Q78" t="s">
        <v>137</v>
      </c>
      <c r="R78" t="s">
        <v>261</v>
      </c>
      <c r="T78" t="s">
        <v>64</v>
      </c>
      <c r="U78" t="s">
        <v>229</v>
      </c>
      <c r="V78" t="s">
        <v>230</v>
      </c>
      <c r="W78" t="s">
        <v>231</v>
      </c>
      <c r="X78" t="s">
        <v>112</v>
      </c>
      <c r="AA78" t="s">
        <v>217</v>
      </c>
    </row>
    <row r="79" spans="1:27">
      <c r="A79" t="s">
        <v>57</v>
      </c>
      <c r="B79" t="s">
        <v>220</v>
      </c>
      <c r="C79" t="s">
        <v>221</v>
      </c>
      <c r="D79">
        <v>1993</v>
      </c>
      <c r="E79" t="str">
        <f>HYPERLINK("http://dx.doi.org/10.3354/meps092187","http://dx.doi.org/10.3354/meps092187")</f>
        <v>http://dx.doi.org/10.3354/meps092187</v>
      </c>
      <c r="F79" t="s">
        <v>97</v>
      </c>
      <c r="G79" t="s">
        <v>61</v>
      </c>
      <c r="H79" t="s">
        <v>222</v>
      </c>
      <c r="I79" t="s">
        <v>223</v>
      </c>
      <c r="J79" t="s">
        <v>224</v>
      </c>
      <c r="L79">
        <v>1988</v>
      </c>
      <c r="M79">
        <v>1989</v>
      </c>
      <c r="N79" t="s">
        <v>225</v>
      </c>
      <c r="O79" t="s">
        <v>226</v>
      </c>
      <c r="P79" t="s">
        <v>227</v>
      </c>
      <c r="Q79" t="s">
        <v>137</v>
      </c>
      <c r="R79" t="s">
        <v>262</v>
      </c>
      <c r="T79" t="s">
        <v>64</v>
      </c>
      <c r="U79" t="s">
        <v>229</v>
      </c>
      <c r="V79" t="s">
        <v>230</v>
      </c>
      <c r="W79" t="s">
        <v>231</v>
      </c>
      <c r="X79" t="s">
        <v>112</v>
      </c>
      <c r="AA79" t="s">
        <v>217</v>
      </c>
    </row>
    <row r="80" spans="1:27">
      <c r="A80" t="s">
        <v>57</v>
      </c>
      <c r="B80" t="s">
        <v>220</v>
      </c>
      <c r="C80" t="s">
        <v>221</v>
      </c>
      <c r="D80">
        <v>1993</v>
      </c>
      <c r="E80" t="str">
        <f>HYPERLINK("http://dx.doi.org/10.3354/meps092187","http://dx.doi.org/10.3354/meps092187")</f>
        <v>http://dx.doi.org/10.3354/meps092187</v>
      </c>
      <c r="F80" t="s">
        <v>97</v>
      </c>
      <c r="G80" t="s">
        <v>61</v>
      </c>
      <c r="H80" t="s">
        <v>222</v>
      </c>
      <c r="I80" t="s">
        <v>223</v>
      </c>
      <c r="J80" t="s">
        <v>224</v>
      </c>
      <c r="L80">
        <v>1988</v>
      </c>
      <c r="M80">
        <v>1989</v>
      </c>
      <c r="N80" t="s">
        <v>225</v>
      </c>
      <c r="O80" t="s">
        <v>226</v>
      </c>
      <c r="P80" t="s">
        <v>227</v>
      </c>
      <c r="Q80" t="s">
        <v>137</v>
      </c>
      <c r="R80" t="s">
        <v>263</v>
      </c>
      <c r="T80" t="s">
        <v>64</v>
      </c>
      <c r="U80" t="s">
        <v>229</v>
      </c>
      <c r="V80" t="s">
        <v>230</v>
      </c>
      <c r="W80" t="s">
        <v>231</v>
      </c>
      <c r="X80" t="s">
        <v>112</v>
      </c>
      <c r="AA80" t="s">
        <v>217</v>
      </c>
    </row>
    <row r="81" spans="1:27">
      <c r="A81" t="s">
        <v>57</v>
      </c>
      <c r="B81" t="s">
        <v>220</v>
      </c>
      <c r="C81" t="s">
        <v>221</v>
      </c>
      <c r="D81">
        <v>1993</v>
      </c>
      <c r="E81" t="str">
        <f>HYPERLINK("http://dx.doi.org/10.3354/meps092187","http://dx.doi.org/10.3354/meps092187")</f>
        <v>http://dx.doi.org/10.3354/meps092187</v>
      </c>
      <c r="F81" t="s">
        <v>97</v>
      </c>
      <c r="G81" t="s">
        <v>61</v>
      </c>
      <c r="H81" t="s">
        <v>222</v>
      </c>
      <c r="I81" t="s">
        <v>223</v>
      </c>
      <c r="J81" t="s">
        <v>224</v>
      </c>
      <c r="L81">
        <v>1988</v>
      </c>
      <c r="M81">
        <v>1989</v>
      </c>
      <c r="N81" t="s">
        <v>225</v>
      </c>
      <c r="O81" t="s">
        <v>226</v>
      </c>
      <c r="P81" t="s">
        <v>227</v>
      </c>
      <c r="Q81" t="s">
        <v>137</v>
      </c>
      <c r="R81" t="s">
        <v>264</v>
      </c>
      <c r="T81" t="s">
        <v>64</v>
      </c>
      <c r="U81" t="s">
        <v>229</v>
      </c>
      <c r="V81" t="s">
        <v>230</v>
      </c>
      <c r="W81" t="s">
        <v>231</v>
      </c>
      <c r="X81" t="s">
        <v>112</v>
      </c>
      <c r="AA81" t="s">
        <v>217</v>
      </c>
    </row>
    <row r="82" spans="1:27">
      <c r="A82" t="s">
        <v>57</v>
      </c>
      <c r="B82" t="s">
        <v>220</v>
      </c>
      <c r="C82" t="s">
        <v>221</v>
      </c>
      <c r="D82">
        <v>1993</v>
      </c>
      <c r="E82" t="str">
        <f>HYPERLINK("http://dx.doi.org/10.3354/meps092187","http://dx.doi.org/10.3354/meps092187")</f>
        <v>http://dx.doi.org/10.3354/meps092187</v>
      </c>
      <c r="F82" t="s">
        <v>97</v>
      </c>
      <c r="G82" t="s">
        <v>61</v>
      </c>
      <c r="H82" t="s">
        <v>222</v>
      </c>
      <c r="I82" t="s">
        <v>223</v>
      </c>
      <c r="J82" t="s">
        <v>224</v>
      </c>
      <c r="L82">
        <v>1988</v>
      </c>
      <c r="M82">
        <v>1989</v>
      </c>
      <c r="N82" t="s">
        <v>225</v>
      </c>
      <c r="O82" t="s">
        <v>226</v>
      </c>
      <c r="P82" t="s">
        <v>227</v>
      </c>
      <c r="Q82" t="s">
        <v>137</v>
      </c>
      <c r="R82" t="s">
        <v>265</v>
      </c>
      <c r="T82" t="s">
        <v>64</v>
      </c>
      <c r="U82" t="s">
        <v>229</v>
      </c>
      <c r="V82" t="s">
        <v>230</v>
      </c>
      <c r="W82" t="s">
        <v>231</v>
      </c>
      <c r="X82" t="s">
        <v>112</v>
      </c>
      <c r="AA82" t="s">
        <v>217</v>
      </c>
    </row>
    <row r="83" spans="1:27">
      <c r="A83" t="s">
        <v>57</v>
      </c>
      <c r="B83" t="s">
        <v>220</v>
      </c>
      <c r="C83" t="s">
        <v>221</v>
      </c>
      <c r="D83">
        <v>1993</v>
      </c>
      <c r="E83" t="str">
        <f>HYPERLINK("http://dx.doi.org/10.3354/meps092187","http://dx.doi.org/10.3354/meps092187")</f>
        <v>http://dx.doi.org/10.3354/meps092187</v>
      </c>
      <c r="F83" t="s">
        <v>97</v>
      </c>
      <c r="G83" t="s">
        <v>61</v>
      </c>
      <c r="H83" t="s">
        <v>222</v>
      </c>
      <c r="I83" t="s">
        <v>223</v>
      </c>
      <c r="J83" t="s">
        <v>224</v>
      </c>
      <c r="L83">
        <v>1988</v>
      </c>
      <c r="M83">
        <v>1989</v>
      </c>
      <c r="N83" t="s">
        <v>225</v>
      </c>
      <c r="O83" t="s">
        <v>226</v>
      </c>
      <c r="P83" t="s">
        <v>227</v>
      </c>
      <c r="Q83" t="s">
        <v>137</v>
      </c>
      <c r="R83" t="s">
        <v>266</v>
      </c>
      <c r="T83" t="s">
        <v>64</v>
      </c>
      <c r="U83" t="s">
        <v>229</v>
      </c>
      <c r="V83" t="s">
        <v>230</v>
      </c>
      <c r="W83" t="s">
        <v>231</v>
      </c>
      <c r="X83" t="s">
        <v>112</v>
      </c>
      <c r="AA83" t="s">
        <v>217</v>
      </c>
    </row>
    <row r="84" spans="1:27">
      <c r="A84" t="s">
        <v>57</v>
      </c>
      <c r="B84" t="s">
        <v>220</v>
      </c>
      <c r="C84" t="s">
        <v>221</v>
      </c>
      <c r="D84">
        <v>1993</v>
      </c>
      <c r="E84" t="str">
        <f>HYPERLINK("http://dx.doi.org/10.3354/meps092187","http://dx.doi.org/10.3354/meps092187")</f>
        <v>http://dx.doi.org/10.3354/meps092187</v>
      </c>
      <c r="F84" t="s">
        <v>97</v>
      </c>
      <c r="G84" t="s">
        <v>61</v>
      </c>
      <c r="H84" t="s">
        <v>222</v>
      </c>
      <c r="I84" t="s">
        <v>223</v>
      </c>
      <c r="J84" t="s">
        <v>224</v>
      </c>
      <c r="L84">
        <v>1988</v>
      </c>
      <c r="M84">
        <v>1989</v>
      </c>
      <c r="N84" t="s">
        <v>225</v>
      </c>
      <c r="O84" t="s">
        <v>226</v>
      </c>
      <c r="P84" t="s">
        <v>227</v>
      </c>
      <c r="Q84" t="s">
        <v>137</v>
      </c>
      <c r="R84" t="s">
        <v>267</v>
      </c>
      <c r="T84" t="s">
        <v>64</v>
      </c>
      <c r="U84" t="s">
        <v>229</v>
      </c>
      <c r="V84" t="s">
        <v>230</v>
      </c>
      <c r="W84" t="s">
        <v>231</v>
      </c>
      <c r="X84" t="s">
        <v>112</v>
      </c>
      <c r="AA84" t="s">
        <v>217</v>
      </c>
    </row>
    <row r="85" spans="1:27">
      <c r="A85" t="s">
        <v>57</v>
      </c>
      <c r="B85" t="s">
        <v>220</v>
      </c>
      <c r="C85" t="s">
        <v>221</v>
      </c>
      <c r="D85">
        <v>1993</v>
      </c>
      <c r="E85" t="str">
        <f>HYPERLINK("http://dx.doi.org/10.3354/meps092187","http://dx.doi.org/10.3354/meps092187")</f>
        <v>http://dx.doi.org/10.3354/meps092187</v>
      </c>
      <c r="F85" t="s">
        <v>97</v>
      </c>
      <c r="G85" t="s">
        <v>61</v>
      </c>
      <c r="H85" t="s">
        <v>222</v>
      </c>
      <c r="I85" t="s">
        <v>223</v>
      </c>
      <c r="J85" t="s">
        <v>224</v>
      </c>
      <c r="L85">
        <v>1988</v>
      </c>
      <c r="M85">
        <v>1989</v>
      </c>
      <c r="N85" t="s">
        <v>225</v>
      </c>
      <c r="O85" t="s">
        <v>226</v>
      </c>
      <c r="P85" t="s">
        <v>227</v>
      </c>
      <c r="Q85" t="s">
        <v>137</v>
      </c>
      <c r="R85" t="s">
        <v>268</v>
      </c>
      <c r="T85" t="s">
        <v>64</v>
      </c>
      <c r="U85" t="s">
        <v>229</v>
      </c>
      <c r="V85" t="s">
        <v>230</v>
      </c>
      <c r="W85" t="s">
        <v>231</v>
      </c>
      <c r="X85" t="s">
        <v>112</v>
      </c>
      <c r="AA85" t="s">
        <v>217</v>
      </c>
    </row>
    <row r="86" spans="1:27">
      <c r="A86" t="s">
        <v>57</v>
      </c>
      <c r="B86" t="s">
        <v>220</v>
      </c>
      <c r="C86" t="s">
        <v>221</v>
      </c>
      <c r="D86">
        <v>1993</v>
      </c>
      <c r="E86" t="str">
        <f>HYPERLINK("http://dx.doi.org/10.3354/meps092187","http://dx.doi.org/10.3354/meps092187")</f>
        <v>http://dx.doi.org/10.3354/meps092187</v>
      </c>
      <c r="F86" t="s">
        <v>97</v>
      </c>
      <c r="G86" t="s">
        <v>61</v>
      </c>
      <c r="H86" t="s">
        <v>222</v>
      </c>
      <c r="I86" t="s">
        <v>223</v>
      </c>
      <c r="J86" t="s">
        <v>224</v>
      </c>
      <c r="L86">
        <v>1988</v>
      </c>
      <c r="M86">
        <v>1989</v>
      </c>
      <c r="N86" t="s">
        <v>225</v>
      </c>
      <c r="O86" t="s">
        <v>226</v>
      </c>
      <c r="P86" t="s">
        <v>227</v>
      </c>
      <c r="Q86" t="s">
        <v>137</v>
      </c>
      <c r="R86" t="s">
        <v>156</v>
      </c>
      <c r="T86" t="s">
        <v>64</v>
      </c>
      <c r="U86" t="s">
        <v>269</v>
      </c>
      <c r="V86" t="s">
        <v>270</v>
      </c>
      <c r="W86" t="s">
        <v>231</v>
      </c>
      <c r="X86" t="s">
        <v>112</v>
      </c>
      <c r="AA86" t="s">
        <v>217</v>
      </c>
    </row>
    <row r="87" spans="1:27">
      <c r="A87" t="s">
        <v>57</v>
      </c>
      <c r="B87" t="s">
        <v>220</v>
      </c>
      <c r="C87" t="s">
        <v>221</v>
      </c>
      <c r="D87">
        <v>1993</v>
      </c>
      <c r="E87" t="str">
        <f>HYPERLINK("http://dx.doi.org/10.3354/meps092187","http://dx.doi.org/10.3354/meps092187")</f>
        <v>http://dx.doi.org/10.3354/meps092187</v>
      </c>
      <c r="F87" t="s">
        <v>97</v>
      </c>
      <c r="G87" t="s">
        <v>61</v>
      </c>
      <c r="H87" t="s">
        <v>222</v>
      </c>
      <c r="I87" t="s">
        <v>223</v>
      </c>
      <c r="J87" t="s">
        <v>224</v>
      </c>
      <c r="L87">
        <v>1988</v>
      </c>
      <c r="M87">
        <v>1989</v>
      </c>
      <c r="N87" t="s">
        <v>225</v>
      </c>
      <c r="O87" t="s">
        <v>226</v>
      </c>
      <c r="P87" t="s">
        <v>227</v>
      </c>
      <c r="Q87" t="s">
        <v>137</v>
      </c>
      <c r="R87" t="s">
        <v>271</v>
      </c>
      <c r="T87" t="s">
        <v>64</v>
      </c>
      <c r="U87" t="s">
        <v>269</v>
      </c>
      <c r="V87" t="s">
        <v>270</v>
      </c>
      <c r="W87" t="s">
        <v>231</v>
      </c>
      <c r="X87" t="s">
        <v>112</v>
      </c>
      <c r="AA87" t="s">
        <v>217</v>
      </c>
    </row>
    <row r="88" spans="1:27">
      <c r="A88" t="s">
        <v>57</v>
      </c>
      <c r="B88" t="s">
        <v>220</v>
      </c>
      <c r="C88" t="s">
        <v>221</v>
      </c>
      <c r="D88">
        <v>1993</v>
      </c>
      <c r="E88" t="str">
        <f>HYPERLINK("http://dx.doi.org/10.3354/meps092187","http://dx.doi.org/10.3354/meps092187")</f>
        <v>http://dx.doi.org/10.3354/meps092187</v>
      </c>
      <c r="F88" t="s">
        <v>97</v>
      </c>
      <c r="G88" t="s">
        <v>61</v>
      </c>
      <c r="H88" t="s">
        <v>222</v>
      </c>
      <c r="I88" t="s">
        <v>223</v>
      </c>
      <c r="J88" t="s">
        <v>224</v>
      </c>
      <c r="L88">
        <v>1988</v>
      </c>
      <c r="M88">
        <v>1989</v>
      </c>
      <c r="N88" t="s">
        <v>225</v>
      </c>
      <c r="O88" t="s">
        <v>226</v>
      </c>
      <c r="P88" t="s">
        <v>227</v>
      </c>
      <c r="Q88" t="s">
        <v>137</v>
      </c>
      <c r="R88" t="s">
        <v>268</v>
      </c>
      <c r="T88" t="s">
        <v>64</v>
      </c>
      <c r="U88" t="s">
        <v>269</v>
      </c>
      <c r="V88" t="s">
        <v>270</v>
      </c>
      <c r="W88" t="s">
        <v>231</v>
      </c>
      <c r="X88" t="s">
        <v>112</v>
      </c>
      <c r="AA88" t="s">
        <v>217</v>
      </c>
    </row>
    <row r="89" spans="1:27">
      <c r="A89" t="s">
        <v>57</v>
      </c>
      <c r="B89" t="s">
        <v>272</v>
      </c>
      <c r="C89" t="s">
        <v>273</v>
      </c>
      <c r="D89">
        <v>2021</v>
      </c>
      <c r="E89" t="str">
        <f t="shared" ref="E89:E104" si="0">HYPERLINK("http://dx.doi.org/10.1371/journal.pone.0258919","http://dx.doi.org/10.1371/journal.pone.0258919")</f>
        <v>http://dx.doi.org/10.1371/journal.pone.0258919</v>
      </c>
      <c r="F89" t="s">
        <v>87</v>
      </c>
      <c r="G89" t="s">
        <v>274</v>
      </c>
      <c r="H89" t="s">
        <v>275</v>
      </c>
      <c r="I89">
        <v>-120.01227188683799</v>
      </c>
      <c r="J89" t="s">
        <v>276</v>
      </c>
      <c r="L89">
        <v>2018</v>
      </c>
      <c r="M89">
        <v>2018</v>
      </c>
      <c r="N89" t="s">
        <v>212</v>
      </c>
      <c r="O89" t="s">
        <v>100</v>
      </c>
      <c r="Q89" t="s">
        <v>119</v>
      </c>
      <c r="R89" t="s">
        <v>277</v>
      </c>
      <c r="T89" t="s">
        <v>64</v>
      </c>
      <c r="U89" t="s">
        <v>278</v>
      </c>
      <c r="V89" t="s">
        <v>279</v>
      </c>
      <c r="W89" t="s">
        <v>67</v>
      </c>
      <c r="X89" t="s">
        <v>64</v>
      </c>
      <c r="AA89" t="s">
        <v>176</v>
      </c>
    </row>
    <row r="90" spans="1:27">
      <c r="A90" t="s">
        <v>57</v>
      </c>
      <c r="B90" t="s">
        <v>272</v>
      </c>
      <c r="C90" t="s">
        <v>273</v>
      </c>
      <c r="D90">
        <v>2021</v>
      </c>
      <c r="E90" t="str">
        <f t="shared" si="0"/>
        <v>http://dx.doi.org/10.1371/journal.pone.0258919</v>
      </c>
      <c r="F90" t="s">
        <v>87</v>
      </c>
      <c r="G90" t="s">
        <v>274</v>
      </c>
      <c r="H90" t="s">
        <v>275</v>
      </c>
      <c r="I90">
        <v>-120.01227188683799</v>
      </c>
      <c r="J90" t="s">
        <v>276</v>
      </c>
      <c r="L90">
        <v>2018</v>
      </c>
      <c r="M90">
        <v>2018</v>
      </c>
      <c r="N90" t="s">
        <v>212</v>
      </c>
      <c r="O90" t="s">
        <v>100</v>
      </c>
      <c r="Q90" t="s">
        <v>119</v>
      </c>
      <c r="R90" t="s">
        <v>280</v>
      </c>
      <c r="T90" t="s">
        <v>64</v>
      </c>
      <c r="U90" t="s">
        <v>278</v>
      </c>
      <c r="V90" t="s">
        <v>279</v>
      </c>
      <c r="W90" t="s">
        <v>67</v>
      </c>
      <c r="X90" t="s">
        <v>64</v>
      </c>
      <c r="AA90" t="s">
        <v>176</v>
      </c>
    </row>
    <row r="91" spans="1:27">
      <c r="A91" t="s">
        <v>57</v>
      </c>
      <c r="B91" t="s">
        <v>272</v>
      </c>
      <c r="C91" t="s">
        <v>273</v>
      </c>
      <c r="D91">
        <v>2021</v>
      </c>
      <c r="E91" t="str">
        <f>HYPERLINK("http://dx.doi.org/10.1371/journal.pone.0258919","http://dx.doi.org/10.1371/journal.pone.0258919")</f>
        <v>http://dx.doi.org/10.1371/journal.pone.0258919</v>
      </c>
      <c r="F91" t="s">
        <v>87</v>
      </c>
      <c r="G91" t="s">
        <v>274</v>
      </c>
      <c r="H91">
        <v>33.9652818471057</v>
      </c>
      <c r="I91">
        <v>-120.11458207182901</v>
      </c>
      <c r="J91" t="s">
        <v>276</v>
      </c>
      <c r="L91">
        <v>2018</v>
      </c>
      <c r="M91">
        <v>2018</v>
      </c>
      <c r="N91" t="s">
        <v>212</v>
      </c>
      <c r="O91" t="s">
        <v>100</v>
      </c>
      <c r="Q91" t="s">
        <v>119</v>
      </c>
      <c r="R91" t="s">
        <v>281</v>
      </c>
      <c r="T91" t="s">
        <v>64</v>
      </c>
      <c r="U91" t="s">
        <v>278</v>
      </c>
      <c r="V91" t="s">
        <v>279</v>
      </c>
      <c r="W91" t="s">
        <v>67</v>
      </c>
      <c r="X91" t="s">
        <v>64</v>
      </c>
      <c r="AA91" t="s">
        <v>176</v>
      </c>
    </row>
    <row r="92" spans="1:27">
      <c r="A92" t="s">
        <v>57</v>
      </c>
      <c r="B92" t="s">
        <v>272</v>
      </c>
      <c r="C92" t="s">
        <v>273</v>
      </c>
      <c r="D92">
        <v>2021</v>
      </c>
      <c r="E92" t="str">
        <f t="shared" si="0"/>
        <v>http://dx.doi.org/10.1371/journal.pone.0258919</v>
      </c>
      <c r="F92" t="s">
        <v>87</v>
      </c>
      <c r="G92" t="s">
        <v>274</v>
      </c>
      <c r="H92" t="s">
        <v>275</v>
      </c>
      <c r="I92">
        <v>-120.01227188683799</v>
      </c>
      <c r="J92" t="s">
        <v>276</v>
      </c>
      <c r="L92">
        <v>2018</v>
      </c>
      <c r="M92">
        <v>2018</v>
      </c>
      <c r="N92" t="s">
        <v>212</v>
      </c>
      <c r="O92" t="s">
        <v>100</v>
      </c>
      <c r="Q92" t="s">
        <v>119</v>
      </c>
      <c r="R92" t="s">
        <v>281</v>
      </c>
      <c r="T92" t="s">
        <v>64</v>
      </c>
      <c r="U92" t="s">
        <v>278</v>
      </c>
      <c r="V92" t="s">
        <v>279</v>
      </c>
      <c r="W92" t="s">
        <v>67</v>
      </c>
      <c r="X92" t="s">
        <v>64</v>
      </c>
      <c r="AA92" t="s">
        <v>176</v>
      </c>
    </row>
    <row r="93" spans="1:27">
      <c r="A93" t="s">
        <v>57</v>
      </c>
      <c r="B93" t="s">
        <v>272</v>
      </c>
      <c r="C93" t="s">
        <v>273</v>
      </c>
      <c r="D93">
        <v>2021</v>
      </c>
      <c r="E93" t="str">
        <f t="shared" si="0"/>
        <v>http://dx.doi.org/10.1371/journal.pone.0258919</v>
      </c>
      <c r="F93" t="s">
        <v>87</v>
      </c>
      <c r="G93" t="s">
        <v>274</v>
      </c>
      <c r="H93">
        <v>33.9652818471057</v>
      </c>
      <c r="I93">
        <v>-120.11458207182901</v>
      </c>
      <c r="J93" t="s">
        <v>276</v>
      </c>
      <c r="L93">
        <v>2018</v>
      </c>
      <c r="M93">
        <v>2018</v>
      </c>
      <c r="N93" t="s">
        <v>212</v>
      </c>
      <c r="O93" t="s">
        <v>100</v>
      </c>
      <c r="Q93" t="s">
        <v>119</v>
      </c>
      <c r="R93" t="s">
        <v>282</v>
      </c>
      <c r="T93" t="s">
        <v>64</v>
      </c>
      <c r="U93" t="s">
        <v>278</v>
      </c>
      <c r="V93" t="s">
        <v>279</v>
      </c>
      <c r="W93" t="s">
        <v>67</v>
      </c>
      <c r="X93" t="s">
        <v>64</v>
      </c>
      <c r="AA93" t="s">
        <v>176</v>
      </c>
    </row>
    <row r="94" spans="1:27">
      <c r="A94" t="s">
        <v>57</v>
      </c>
      <c r="B94" t="s">
        <v>272</v>
      </c>
      <c r="C94" t="s">
        <v>273</v>
      </c>
      <c r="D94">
        <v>2021</v>
      </c>
      <c r="E94" t="str">
        <f t="shared" si="0"/>
        <v>http://dx.doi.org/10.1371/journal.pone.0258919</v>
      </c>
      <c r="F94" t="s">
        <v>87</v>
      </c>
      <c r="G94" t="s">
        <v>274</v>
      </c>
      <c r="H94">
        <v>33.9652818471057</v>
      </c>
      <c r="I94">
        <v>-120.11458207182901</v>
      </c>
      <c r="J94" t="s">
        <v>276</v>
      </c>
      <c r="L94">
        <v>2018</v>
      </c>
      <c r="M94">
        <v>2018</v>
      </c>
      <c r="N94" t="s">
        <v>212</v>
      </c>
      <c r="O94" t="s">
        <v>100</v>
      </c>
      <c r="Q94" t="s">
        <v>119</v>
      </c>
      <c r="R94" t="s">
        <v>283</v>
      </c>
      <c r="T94" t="s">
        <v>64</v>
      </c>
      <c r="U94" t="s">
        <v>278</v>
      </c>
      <c r="V94" t="s">
        <v>279</v>
      </c>
      <c r="W94" t="s">
        <v>67</v>
      </c>
      <c r="X94" t="s">
        <v>64</v>
      </c>
      <c r="AA94" t="s">
        <v>176</v>
      </c>
    </row>
    <row r="95" spans="1:27">
      <c r="A95" t="s">
        <v>57</v>
      </c>
      <c r="B95" t="s">
        <v>272</v>
      </c>
      <c r="C95" t="s">
        <v>273</v>
      </c>
      <c r="D95">
        <v>2021</v>
      </c>
      <c r="E95" t="str">
        <f t="shared" si="0"/>
        <v>http://dx.doi.org/10.1371/journal.pone.0258919</v>
      </c>
      <c r="F95" t="s">
        <v>87</v>
      </c>
      <c r="G95" t="s">
        <v>274</v>
      </c>
      <c r="H95" t="s">
        <v>275</v>
      </c>
      <c r="I95">
        <v>-120.01227188683799</v>
      </c>
      <c r="J95" t="s">
        <v>276</v>
      </c>
      <c r="L95">
        <v>2018</v>
      </c>
      <c r="M95">
        <v>2018</v>
      </c>
      <c r="N95" t="s">
        <v>212</v>
      </c>
      <c r="O95" t="s">
        <v>100</v>
      </c>
      <c r="Q95" t="s">
        <v>119</v>
      </c>
      <c r="R95" t="s">
        <v>284</v>
      </c>
      <c r="T95" t="s">
        <v>64</v>
      </c>
      <c r="U95" t="s">
        <v>278</v>
      </c>
      <c r="V95" t="s">
        <v>279</v>
      </c>
      <c r="W95" t="s">
        <v>67</v>
      </c>
      <c r="X95" t="s">
        <v>64</v>
      </c>
      <c r="AA95" t="s">
        <v>176</v>
      </c>
    </row>
    <row r="96" spans="1:27">
      <c r="A96" t="s">
        <v>57</v>
      </c>
      <c r="B96" t="s">
        <v>272</v>
      </c>
      <c r="C96" t="s">
        <v>273</v>
      </c>
      <c r="D96">
        <v>2021</v>
      </c>
      <c r="E96" t="str">
        <f>HYPERLINK("http://dx.doi.org/10.1371/journal.pone.0258919","http://dx.doi.org/10.1371/journal.pone.0258919")</f>
        <v>http://dx.doi.org/10.1371/journal.pone.0258919</v>
      </c>
      <c r="F96" t="s">
        <v>87</v>
      </c>
      <c r="G96" t="s">
        <v>274</v>
      </c>
      <c r="H96">
        <v>33.9652818471057</v>
      </c>
      <c r="I96">
        <v>-120.11458207182901</v>
      </c>
      <c r="J96" t="s">
        <v>276</v>
      </c>
      <c r="L96">
        <v>2018</v>
      </c>
      <c r="M96">
        <v>2018</v>
      </c>
      <c r="N96" t="s">
        <v>212</v>
      </c>
      <c r="O96" t="s">
        <v>100</v>
      </c>
      <c r="Q96" t="s">
        <v>119</v>
      </c>
      <c r="R96" t="s">
        <v>285</v>
      </c>
      <c r="T96" t="s">
        <v>64</v>
      </c>
      <c r="U96" t="s">
        <v>278</v>
      </c>
      <c r="V96" t="s">
        <v>279</v>
      </c>
      <c r="W96" t="s">
        <v>67</v>
      </c>
      <c r="X96" t="s">
        <v>64</v>
      </c>
      <c r="AA96" t="s">
        <v>176</v>
      </c>
    </row>
    <row r="97" spans="1:27">
      <c r="A97" t="s">
        <v>57</v>
      </c>
      <c r="B97" t="s">
        <v>272</v>
      </c>
      <c r="C97" t="s">
        <v>273</v>
      </c>
      <c r="D97">
        <v>2021</v>
      </c>
      <c r="E97" t="str">
        <f t="shared" si="0"/>
        <v>http://dx.doi.org/10.1371/journal.pone.0258919</v>
      </c>
      <c r="F97" t="s">
        <v>87</v>
      </c>
      <c r="G97" t="s">
        <v>274</v>
      </c>
      <c r="H97" t="s">
        <v>275</v>
      </c>
      <c r="I97">
        <v>-120.01227188683799</v>
      </c>
      <c r="J97" t="s">
        <v>276</v>
      </c>
      <c r="L97">
        <v>2018</v>
      </c>
      <c r="M97">
        <v>2018</v>
      </c>
      <c r="N97" t="s">
        <v>212</v>
      </c>
      <c r="O97" t="s">
        <v>100</v>
      </c>
      <c r="Q97" t="s">
        <v>119</v>
      </c>
      <c r="R97" t="s">
        <v>285</v>
      </c>
      <c r="T97" t="s">
        <v>64</v>
      </c>
      <c r="U97" t="s">
        <v>278</v>
      </c>
      <c r="V97" t="s">
        <v>279</v>
      </c>
      <c r="W97" t="s">
        <v>67</v>
      </c>
      <c r="X97" t="s">
        <v>64</v>
      </c>
      <c r="AA97" t="s">
        <v>176</v>
      </c>
    </row>
    <row r="98" spans="1:27">
      <c r="A98" t="s">
        <v>57</v>
      </c>
      <c r="B98" t="s">
        <v>272</v>
      </c>
      <c r="C98" t="s">
        <v>273</v>
      </c>
      <c r="D98">
        <v>2021</v>
      </c>
      <c r="E98" t="str">
        <f>HYPERLINK("http://dx.doi.org/10.1371/journal.pone.0258919","http://dx.doi.org/10.1371/journal.pone.0258919")</f>
        <v>http://dx.doi.org/10.1371/journal.pone.0258919</v>
      </c>
      <c r="F98" t="s">
        <v>87</v>
      </c>
      <c r="G98" t="s">
        <v>274</v>
      </c>
      <c r="H98">
        <v>33.9652818471057</v>
      </c>
      <c r="I98">
        <v>-120.11458207182901</v>
      </c>
      <c r="J98" t="s">
        <v>276</v>
      </c>
      <c r="L98">
        <v>2018</v>
      </c>
      <c r="M98">
        <v>2018</v>
      </c>
      <c r="N98" t="s">
        <v>212</v>
      </c>
      <c r="O98" t="s">
        <v>100</v>
      </c>
      <c r="Q98" t="s">
        <v>119</v>
      </c>
      <c r="R98" t="s">
        <v>156</v>
      </c>
      <c r="T98" t="s">
        <v>64</v>
      </c>
      <c r="U98" t="s">
        <v>278</v>
      </c>
      <c r="V98" t="s">
        <v>279</v>
      </c>
      <c r="W98" t="s">
        <v>67</v>
      </c>
      <c r="X98" t="s">
        <v>64</v>
      </c>
      <c r="AA98" t="s">
        <v>176</v>
      </c>
    </row>
    <row r="99" spans="1:27">
      <c r="A99" t="s">
        <v>57</v>
      </c>
      <c r="B99" t="s">
        <v>272</v>
      </c>
      <c r="C99" t="s">
        <v>273</v>
      </c>
      <c r="D99">
        <v>2021</v>
      </c>
      <c r="E99" t="str">
        <f t="shared" si="0"/>
        <v>http://dx.doi.org/10.1371/journal.pone.0258919</v>
      </c>
      <c r="F99" t="s">
        <v>87</v>
      </c>
      <c r="G99" t="s">
        <v>274</v>
      </c>
      <c r="H99" t="s">
        <v>275</v>
      </c>
      <c r="I99">
        <v>-120.01227188683799</v>
      </c>
      <c r="J99" t="s">
        <v>276</v>
      </c>
      <c r="L99">
        <v>2018</v>
      </c>
      <c r="M99">
        <v>2018</v>
      </c>
      <c r="N99" t="s">
        <v>212</v>
      </c>
      <c r="O99" t="s">
        <v>100</v>
      </c>
      <c r="Q99" t="s">
        <v>119</v>
      </c>
      <c r="R99" t="s">
        <v>156</v>
      </c>
      <c r="T99" t="s">
        <v>64</v>
      </c>
      <c r="U99" t="s">
        <v>278</v>
      </c>
      <c r="V99" t="s">
        <v>279</v>
      </c>
      <c r="W99" t="s">
        <v>67</v>
      </c>
      <c r="X99" t="s">
        <v>64</v>
      </c>
      <c r="AA99" t="s">
        <v>176</v>
      </c>
    </row>
    <row r="100" spans="1:27">
      <c r="A100" t="s">
        <v>57</v>
      </c>
      <c r="B100" t="s">
        <v>272</v>
      </c>
      <c r="C100" t="s">
        <v>273</v>
      </c>
      <c r="D100">
        <v>2021</v>
      </c>
      <c r="E100" t="str">
        <f t="shared" si="0"/>
        <v>http://dx.doi.org/10.1371/journal.pone.0258919</v>
      </c>
      <c r="F100" t="s">
        <v>87</v>
      </c>
      <c r="G100" t="s">
        <v>274</v>
      </c>
      <c r="H100">
        <v>33.9652818471057</v>
      </c>
      <c r="I100">
        <v>-120.11458207182901</v>
      </c>
      <c r="J100" t="s">
        <v>276</v>
      </c>
      <c r="L100">
        <v>2018</v>
      </c>
      <c r="M100">
        <v>2018</v>
      </c>
      <c r="N100" t="s">
        <v>212</v>
      </c>
      <c r="O100" t="s">
        <v>100</v>
      </c>
      <c r="Q100" t="s">
        <v>119</v>
      </c>
      <c r="R100" t="s">
        <v>286</v>
      </c>
      <c r="T100" t="s">
        <v>64</v>
      </c>
      <c r="U100" t="s">
        <v>278</v>
      </c>
      <c r="V100" t="s">
        <v>279</v>
      </c>
      <c r="W100" t="s">
        <v>67</v>
      </c>
      <c r="X100" t="s">
        <v>64</v>
      </c>
      <c r="AA100" t="s">
        <v>176</v>
      </c>
    </row>
    <row r="101" spans="1:27">
      <c r="A101" t="s">
        <v>57</v>
      </c>
      <c r="B101" t="s">
        <v>272</v>
      </c>
      <c r="C101" t="s">
        <v>273</v>
      </c>
      <c r="D101">
        <v>2021</v>
      </c>
      <c r="E101" t="str">
        <f>HYPERLINK("http://dx.doi.org/10.1371/journal.pone.0258919","http://dx.doi.org/10.1371/journal.pone.0258919")</f>
        <v>http://dx.doi.org/10.1371/journal.pone.0258919</v>
      </c>
      <c r="F101" t="s">
        <v>87</v>
      </c>
      <c r="G101" t="s">
        <v>274</v>
      </c>
      <c r="H101">
        <v>33.9652818471057</v>
      </c>
      <c r="I101">
        <v>-120.11458207182901</v>
      </c>
      <c r="J101" t="s">
        <v>276</v>
      </c>
      <c r="L101">
        <v>2018</v>
      </c>
      <c r="M101">
        <v>2018</v>
      </c>
      <c r="N101" t="s">
        <v>212</v>
      </c>
      <c r="O101" t="s">
        <v>100</v>
      </c>
      <c r="Q101" t="s">
        <v>119</v>
      </c>
      <c r="R101" t="s">
        <v>287</v>
      </c>
      <c r="T101" t="s">
        <v>64</v>
      </c>
      <c r="U101" t="s">
        <v>278</v>
      </c>
      <c r="V101" t="s">
        <v>279</v>
      </c>
      <c r="W101" t="s">
        <v>67</v>
      </c>
      <c r="X101" t="s">
        <v>64</v>
      </c>
      <c r="AA101" t="s">
        <v>176</v>
      </c>
    </row>
    <row r="102" spans="1:27">
      <c r="A102" t="s">
        <v>57</v>
      </c>
      <c r="B102" t="s">
        <v>272</v>
      </c>
      <c r="C102" t="s">
        <v>273</v>
      </c>
      <c r="D102">
        <v>2021</v>
      </c>
      <c r="E102" t="str">
        <f t="shared" si="0"/>
        <v>http://dx.doi.org/10.1371/journal.pone.0258919</v>
      </c>
      <c r="F102" t="s">
        <v>87</v>
      </c>
      <c r="G102" t="s">
        <v>274</v>
      </c>
      <c r="H102" t="s">
        <v>275</v>
      </c>
      <c r="I102">
        <v>-120.01227188683799</v>
      </c>
      <c r="J102" t="s">
        <v>276</v>
      </c>
      <c r="L102">
        <v>2018</v>
      </c>
      <c r="M102">
        <v>2018</v>
      </c>
      <c r="N102" t="s">
        <v>212</v>
      </c>
      <c r="O102" t="s">
        <v>100</v>
      </c>
      <c r="Q102" t="s">
        <v>119</v>
      </c>
      <c r="R102" t="s">
        <v>287</v>
      </c>
      <c r="T102" t="s">
        <v>64</v>
      </c>
      <c r="U102" t="s">
        <v>278</v>
      </c>
      <c r="V102" t="s">
        <v>279</v>
      </c>
      <c r="W102" t="s">
        <v>67</v>
      </c>
      <c r="X102" t="s">
        <v>64</v>
      </c>
      <c r="AA102" t="s">
        <v>176</v>
      </c>
    </row>
    <row r="103" spans="1:27">
      <c r="A103" t="s">
        <v>57</v>
      </c>
      <c r="B103" t="s">
        <v>272</v>
      </c>
      <c r="C103" t="s">
        <v>273</v>
      </c>
      <c r="D103">
        <v>2021</v>
      </c>
      <c r="E103" t="str">
        <f t="shared" si="0"/>
        <v>http://dx.doi.org/10.1371/journal.pone.0258919</v>
      </c>
      <c r="F103" t="s">
        <v>87</v>
      </c>
      <c r="G103" t="s">
        <v>274</v>
      </c>
      <c r="H103" t="s">
        <v>275</v>
      </c>
      <c r="I103">
        <v>-120.01227188683799</v>
      </c>
      <c r="J103" t="s">
        <v>276</v>
      </c>
      <c r="L103">
        <v>2018</v>
      </c>
      <c r="M103">
        <v>2018</v>
      </c>
      <c r="N103" t="s">
        <v>212</v>
      </c>
      <c r="O103" t="s">
        <v>100</v>
      </c>
      <c r="Q103" t="s">
        <v>119</v>
      </c>
      <c r="R103" t="s">
        <v>288</v>
      </c>
      <c r="T103" t="s">
        <v>64</v>
      </c>
      <c r="U103" t="s">
        <v>278</v>
      </c>
      <c r="V103" t="s">
        <v>279</v>
      </c>
      <c r="W103" t="s">
        <v>67</v>
      </c>
      <c r="X103" t="s">
        <v>64</v>
      </c>
      <c r="AA103" t="s">
        <v>176</v>
      </c>
    </row>
    <row r="104" spans="1:27">
      <c r="A104" t="s">
        <v>57</v>
      </c>
      <c r="B104" t="s">
        <v>272</v>
      </c>
      <c r="C104" t="s">
        <v>273</v>
      </c>
      <c r="D104">
        <v>2021</v>
      </c>
      <c r="E104" t="str">
        <f t="shared" si="0"/>
        <v>http://dx.doi.org/10.1371/journal.pone.0258919</v>
      </c>
      <c r="F104" t="s">
        <v>87</v>
      </c>
      <c r="G104" t="s">
        <v>274</v>
      </c>
      <c r="H104">
        <v>33.9652818471057</v>
      </c>
      <c r="I104">
        <v>-120.11458207182901</v>
      </c>
      <c r="J104" t="s">
        <v>276</v>
      </c>
      <c r="L104">
        <v>2018</v>
      </c>
      <c r="M104">
        <v>2018</v>
      </c>
      <c r="N104" t="s">
        <v>212</v>
      </c>
      <c r="O104" t="s">
        <v>100</v>
      </c>
      <c r="Q104" t="s">
        <v>119</v>
      </c>
      <c r="R104" t="s">
        <v>289</v>
      </c>
      <c r="T104" t="s">
        <v>64</v>
      </c>
      <c r="U104" t="s">
        <v>278</v>
      </c>
      <c r="V104" t="s">
        <v>279</v>
      </c>
      <c r="W104" t="s">
        <v>67</v>
      </c>
      <c r="X104" t="s">
        <v>64</v>
      </c>
      <c r="AA104" t="s">
        <v>176</v>
      </c>
    </row>
    <row r="105" spans="1:27">
      <c r="A105" t="s">
        <v>57</v>
      </c>
      <c r="B105" t="s">
        <v>272</v>
      </c>
      <c r="C105" t="s">
        <v>273</v>
      </c>
      <c r="D105">
        <v>2021</v>
      </c>
      <c r="E105" t="str">
        <f>HYPERLINK("http://dx.doi.org/10.1371/journal.pone.0258919","http://dx.doi.org/10.1371/journal.pone.0258919")</f>
        <v>http://dx.doi.org/10.1371/journal.pone.0258919</v>
      </c>
      <c r="F105" t="s">
        <v>87</v>
      </c>
      <c r="G105" t="s">
        <v>274</v>
      </c>
      <c r="H105">
        <v>33.9652818471057</v>
      </c>
      <c r="I105">
        <v>-120.11458207182901</v>
      </c>
      <c r="J105" t="s">
        <v>276</v>
      </c>
      <c r="L105">
        <v>2018</v>
      </c>
      <c r="M105">
        <v>2018</v>
      </c>
      <c r="N105" t="s">
        <v>212</v>
      </c>
      <c r="O105" t="s">
        <v>100</v>
      </c>
      <c r="Q105" t="s">
        <v>119</v>
      </c>
      <c r="R105" t="s">
        <v>290</v>
      </c>
      <c r="T105" t="s">
        <v>64</v>
      </c>
      <c r="U105" t="s">
        <v>278</v>
      </c>
      <c r="V105" t="s">
        <v>279</v>
      </c>
      <c r="W105" t="s">
        <v>67</v>
      </c>
      <c r="X105" t="s">
        <v>64</v>
      </c>
      <c r="AA105" t="s">
        <v>176</v>
      </c>
    </row>
    <row r="106" spans="1:27">
      <c r="A106" t="s">
        <v>57</v>
      </c>
      <c r="B106" t="s">
        <v>272</v>
      </c>
      <c r="C106" t="s">
        <v>273</v>
      </c>
      <c r="D106">
        <v>2021</v>
      </c>
      <c r="E106" t="str">
        <f>HYPERLINK("http://dx.doi.org/10.1371/journal.pone.0258919","http://dx.doi.org/10.1371/journal.pone.0258919")</f>
        <v>http://dx.doi.org/10.1371/journal.pone.0258919</v>
      </c>
      <c r="F106" t="s">
        <v>87</v>
      </c>
      <c r="G106" t="s">
        <v>274</v>
      </c>
      <c r="H106" t="s">
        <v>275</v>
      </c>
      <c r="I106">
        <v>-120.01227188683799</v>
      </c>
      <c r="J106" t="s">
        <v>276</v>
      </c>
      <c r="L106">
        <v>2018</v>
      </c>
      <c r="M106">
        <v>2018</v>
      </c>
      <c r="N106" t="s">
        <v>212</v>
      </c>
      <c r="O106" t="s">
        <v>100</v>
      </c>
      <c r="Q106" t="s">
        <v>119</v>
      </c>
      <c r="R106" t="s">
        <v>290</v>
      </c>
      <c r="T106" t="s">
        <v>64</v>
      </c>
      <c r="U106" t="s">
        <v>278</v>
      </c>
      <c r="V106" t="s">
        <v>279</v>
      </c>
      <c r="W106" t="s">
        <v>67</v>
      </c>
      <c r="X106" t="s">
        <v>64</v>
      </c>
      <c r="AA106" t="s">
        <v>176</v>
      </c>
    </row>
    <row r="107" spans="1:27">
      <c r="A107" t="s">
        <v>57</v>
      </c>
      <c r="B107" t="s">
        <v>291</v>
      </c>
      <c r="C107" t="s">
        <v>292</v>
      </c>
      <c r="D107">
        <v>2021</v>
      </c>
      <c r="E107" t="str">
        <f>HYPERLINK("http://dx.doi.org/10.1139/cjz-2020-0076","http://dx.doi.org/10.1139/cjz-2020-0076")</f>
        <v>http://dx.doi.org/10.1139/cjz-2020-0076</v>
      </c>
      <c r="F107" t="s">
        <v>87</v>
      </c>
      <c r="G107" t="s">
        <v>135</v>
      </c>
      <c r="J107" t="s">
        <v>293</v>
      </c>
      <c r="L107">
        <v>2013</v>
      </c>
      <c r="M107">
        <v>2018</v>
      </c>
      <c r="N107" t="s">
        <v>212</v>
      </c>
      <c r="Q107" t="s">
        <v>119</v>
      </c>
      <c r="R107" t="s">
        <v>294</v>
      </c>
      <c r="T107" t="s">
        <v>64</v>
      </c>
      <c r="U107" t="s">
        <v>295</v>
      </c>
      <c r="V107" t="s">
        <v>296</v>
      </c>
      <c r="W107" t="s">
        <v>104</v>
      </c>
      <c r="X107" t="s">
        <v>64</v>
      </c>
      <c r="Z107" t="s">
        <v>297</v>
      </c>
      <c r="AA107" t="s">
        <v>70</v>
      </c>
    </row>
    <row r="108" spans="1:27">
      <c r="A108" t="s">
        <v>57</v>
      </c>
      <c r="B108" t="s">
        <v>291</v>
      </c>
      <c r="C108" t="s">
        <v>292</v>
      </c>
      <c r="D108">
        <v>2021</v>
      </c>
      <c r="E108" t="str">
        <f>HYPERLINK("http://dx.doi.org/10.1139/cjz-2020-0076","http://dx.doi.org/10.1139/cjz-2020-0076")</f>
        <v>http://dx.doi.org/10.1139/cjz-2020-0076</v>
      </c>
      <c r="F108" t="s">
        <v>87</v>
      </c>
      <c r="G108" t="s">
        <v>135</v>
      </c>
      <c r="J108" t="s">
        <v>293</v>
      </c>
      <c r="L108">
        <v>2013</v>
      </c>
      <c r="M108">
        <v>2018</v>
      </c>
      <c r="N108" t="s">
        <v>212</v>
      </c>
      <c r="Q108" t="s">
        <v>119</v>
      </c>
      <c r="R108" t="s">
        <v>298</v>
      </c>
      <c r="T108" t="s">
        <v>64</v>
      </c>
      <c r="U108" t="s">
        <v>295</v>
      </c>
      <c r="V108" t="s">
        <v>296</v>
      </c>
      <c r="W108" t="s">
        <v>104</v>
      </c>
      <c r="X108" t="s">
        <v>64</v>
      </c>
      <c r="AA108" t="s">
        <v>70</v>
      </c>
    </row>
    <row r="109" spans="1:27">
      <c r="A109" t="s">
        <v>57</v>
      </c>
      <c r="B109" t="s">
        <v>291</v>
      </c>
      <c r="C109" t="s">
        <v>292</v>
      </c>
      <c r="D109">
        <v>2021</v>
      </c>
      <c r="E109" t="str">
        <f>HYPERLINK("http://dx.doi.org/10.1139/cjz-2020-0076","http://dx.doi.org/10.1139/cjz-2020-0076")</f>
        <v>http://dx.doi.org/10.1139/cjz-2020-0076</v>
      </c>
      <c r="F109" t="s">
        <v>87</v>
      </c>
      <c r="G109" t="s">
        <v>135</v>
      </c>
      <c r="J109" t="s">
        <v>293</v>
      </c>
      <c r="L109">
        <v>2013</v>
      </c>
      <c r="M109">
        <v>2018</v>
      </c>
      <c r="N109" t="s">
        <v>212</v>
      </c>
      <c r="Q109" t="s">
        <v>119</v>
      </c>
      <c r="R109" t="s">
        <v>299</v>
      </c>
      <c r="T109" t="s">
        <v>64</v>
      </c>
      <c r="U109" t="s">
        <v>295</v>
      </c>
      <c r="V109" t="s">
        <v>296</v>
      </c>
      <c r="W109" t="s">
        <v>104</v>
      </c>
      <c r="X109" t="s">
        <v>64</v>
      </c>
      <c r="AA109" t="s">
        <v>70</v>
      </c>
    </row>
    <row r="110" spans="1:27">
      <c r="A110" t="s">
        <v>57</v>
      </c>
      <c r="B110" t="s">
        <v>291</v>
      </c>
      <c r="C110" t="s">
        <v>292</v>
      </c>
      <c r="D110">
        <v>2021</v>
      </c>
      <c r="E110" t="str">
        <f>HYPERLINK("http://dx.doi.org/10.1139/cjz-2020-0076","http://dx.doi.org/10.1139/cjz-2020-0076")</f>
        <v>http://dx.doi.org/10.1139/cjz-2020-0076</v>
      </c>
      <c r="F110" t="s">
        <v>87</v>
      </c>
      <c r="G110" t="s">
        <v>135</v>
      </c>
      <c r="J110" t="s">
        <v>293</v>
      </c>
      <c r="L110">
        <v>2013</v>
      </c>
      <c r="M110">
        <v>2018</v>
      </c>
      <c r="N110" t="s">
        <v>212</v>
      </c>
      <c r="Q110" t="s">
        <v>119</v>
      </c>
      <c r="R110" t="s">
        <v>300</v>
      </c>
      <c r="T110" t="s">
        <v>64</v>
      </c>
      <c r="U110" t="s">
        <v>295</v>
      </c>
      <c r="V110" t="s">
        <v>296</v>
      </c>
      <c r="W110" t="s">
        <v>104</v>
      </c>
      <c r="X110" t="s">
        <v>64</v>
      </c>
      <c r="AA110" t="s">
        <v>70</v>
      </c>
    </row>
    <row r="111" spans="1:27">
      <c r="A111" t="s">
        <v>57</v>
      </c>
      <c r="B111" t="s">
        <v>291</v>
      </c>
      <c r="C111" t="s">
        <v>292</v>
      </c>
      <c r="D111">
        <v>2021</v>
      </c>
      <c r="E111" t="str">
        <f>HYPERLINK("http://dx.doi.org/10.1139/cjz-2020-0076","http://dx.doi.org/10.1139/cjz-2020-0076")</f>
        <v>http://dx.doi.org/10.1139/cjz-2020-0076</v>
      </c>
      <c r="F111" t="s">
        <v>87</v>
      </c>
      <c r="G111" t="s">
        <v>135</v>
      </c>
      <c r="J111" t="s">
        <v>293</v>
      </c>
      <c r="L111">
        <v>2013</v>
      </c>
      <c r="M111">
        <v>2018</v>
      </c>
      <c r="N111" t="s">
        <v>212</v>
      </c>
      <c r="Q111" t="s">
        <v>119</v>
      </c>
      <c r="R111" t="s">
        <v>301</v>
      </c>
      <c r="T111" t="s">
        <v>64</v>
      </c>
      <c r="U111" t="s">
        <v>295</v>
      </c>
      <c r="V111" t="s">
        <v>296</v>
      </c>
      <c r="W111" t="s">
        <v>104</v>
      </c>
      <c r="X111" t="s">
        <v>64</v>
      </c>
      <c r="AA111" t="s">
        <v>70</v>
      </c>
    </row>
    <row r="112" spans="1:27">
      <c r="A112" t="s">
        <v>57</v>
      </c>
      <c r="B112" t="s">
        <v>291</v>
      </c>
      <c r="C112" t="s">
        <v>292</v>
      </c>
      <c r="D112">
        <v>2021</v>
      </c>
      <c r="E112" t="str">
        <f>HYPERLINK("http://dx.doi.org/10.1139/cjz-2020-0076","http://dx.doi.org/10.1139/cjz-2020-0076")</f>
        <v>http://dx.doi.org/10.1139/cjz-2020-0076</v>
      </c>
      <c r="F112" t="s">
        <v>87</v>
      </c>
      <c r="G112" t="s">
        <v>135</v>
      </c>
      <c r="J112" t="s">
        <v>293</v>
      </c>
      <c r="L112">
        <v>2013</v>
      </c>
      <c r="M112">
        <v>2018</v>
      </c>
      <c r="N112" t="s">
        <v>212</v>
      </c>
      <c r="Q112" t="s">
        <v>119</v>
      </c>
      <c r="R112" t="s">
        <v>271</v>
      </c>
      <c r="T112" t="s">
        <v>64</v>
      </c>
      <c r="U112" t="s">
        <v>295</v>
      </c>
      <c r="V112" t="s">
        <v>296</v>
      </c>
      <c r="W112" t="s">
        <v>104</v>
      </c>
      <c r="X112" t="s">
        <v>64</v>
      </c>
      <c r="AA112" t="s">
        <v>70</v>
      </c>
    </row>
    <row r="113" spans="1:27">
      <c r="A113" t="s">
        <v>57</v>
      </c>
      <c r="B113" t="s">
        <v>291</v>
      </c>
      <c r="C113" t="s">
        <v>292</v>
      </c>
      <c r="D113">
        <v>2021</v>
      </c>
      <c r="E113" t="str">
        <f>HYPERLINK("http://dx.doi.org/10.1139/cjz-2020-0076","http://dx.doi.org/10.1139/cjz-2020-0076")</f>
        <v>http://dx.doi.org/10.1139/cjz-2020-0076</v>
      </c>
      <c r="F113" t="s">
        <v>87</v>
      </c>
      <c r="G113" t="s">
        <v>135</v>
      </c>
      <c r="J113" t="s">
        <v>293</v>
      </c>
      <c r="L113">
        <v>2013</v>
      </c>
      <c r="M113">
        <v>2018</v>
      </c>
      <c r="N113" t="s">
        <v>212</v>
      </c>
      <c r="Q113" t="s">
        <v>119</v>
      </c>
      <c r="R113" t="s">
        <v>302</v>
      </c>
      <c r="T113" t="s">
        <v>64</v>
      </c>
      <c r="U113" t="s">
        <v>295</v>
      </c>
      <c r="V113" t="s">
        <v>296</v>
      </c>
      <c r="W113" t="s">
        <v>104</v>
      </c>
      <c r="X113" t="s">
        <v>64</v>
      </c>
      <c r="AA113" t="s">
        <v>70</v>
      </c>
    </row>
    <row r="114" spans="1:27">
      <c r="A114" t="s">
        <v>57</v>
      </c>
      <c r="B114" t="s">
        <v>303</v>
      </c>
      <c r="C114" t="s">
        <v>304</v>
      </c>
      <c r="D114">
        <v>2004</v>
      </c>
      <c r="E114" t="str">
        <f>HYPERLINK("http://dx.doi.org/10.1023/B:BINV.0000022141.47102.5c","http://dx.doi.org/10.1023/B:BINV.0000022141.47102.5c")</f>
        <v>http://dx.doi.org/10.1023/B:BINV.0000022141.47102.5c</v>
      </c>
      <c r="F114" t="s">
        <v>60</v>
      </c>
      <c r="G114" t="s">
        <v>61</v>
      </c>
      <c r="H114" t="s">
        <v>305</v>
      </c>
      <c r="I114" t="s">
        <v>306</v>
      </c>
      <c r="J114" t="s">
        <v>307</v>
      </c>
      <c r="L114">
        <v>1997</v>
      </c>
      <c r="M114">
        <v>1999</v>
      </c>
      <c r="N114" t="s">
        <v>100</v>
      </c>
      <c r="O114" t="s">
        <v>227</v>
      </c>
      <c r="Q114" t="s">
        <v>119</v>
      </c>
      <c r="R114" t="s">
        <v>308</v>
      </c>
      <c r="T114" t="s">
        <v>64</v>
      </c>
      <c r="U114" t="s">
        <v>309</v>
      </c>
      <c r="V114" t="s">
        <v>310</v>
      </c>
      <c r="W114" t="s">
        <v>104</v>
      </c>
      <c r="X114" t="s">
        <v>112</v>
      </c>
      <c r="AA114" t="s">
        <v>122</v>
      </c>
    </row>
    <row r="115" spans="1:27">
      <c r="A115" t="s">
        <v>57</v>
      </c>
      <c r="B115" t="s">
        <v>303</v>
      </c>
      <c r="C115" t="s">
        <v>304</v>
      </c>
      <c r="D115">
        <v>2004</v>
      </c>
      <c r="E115" t="str">
        <f>HYPERLINK("http://dx.doi.org/10.1023/B:BINV.0000022141.47102.5c","http://dx.doi.org/10.1023/B:BINV.0000022141.47102.5c")</f>
        <v>http://dx.doi.org/10.1023/B:BINV.0000022141.47102.5c</v>
      </c>
      <c r="F115" t="s">
        <v>60</v>
      </c>
      <c r="G115" t="s">
        <v>61</v>
      </c>
      <c r="H115" t="s">
        <v>305</v>
      </c>
      <c r="I115" t="s">
        <v>306</v>
      </c>
      <c r="J115" t="s">
        <v>307</v>
      </c>
      <c r="L115">
        <v>1997</v>
      </c>
      <c r="M115">
        <v>1999</v>
      </c>
      <c r="N115" t="s">
        <v>100</v>
      </c>
      <c r="O115" t="s">
        <v>227</v>
      </c>
      <c r="Q115" t="s">
        <v>119</v>
      </c>
      <c r="R115" t="s">
        <v>311</v>
      </c>
      <c r="T115" t="s">
        <v>64</v>
      </c>
      <c r="U115" t="s">
        <v>309</v>
      </c>
      <c r="V115" t="s">
        <v>310</v>
      </c>
      <c r="W115" t="s">
        <v>104</v>
      </c>
      <c r="X115" t="s">
        <v>112</v>
      </c>
      <c r="AA115" t="s">
        <v>122</v>
      </c>
    </row>
    <row r="116" spans="1:27">
      <c r="A116" t="s">
        <v>57</v>
      </c>
      <c r="B116" t="s">
        <v>303</v>
      </c>
      <c r="C116" t="s">
        <v>304</v>
      </c>
      <c r="D116">
        <v>2004</v>
      </c>
      <c r="E116" t="str">
        <f>HYPERLINK("http://dx.doi.org/10.1023/B:BINV.0000022141.47102.5c","http://dx.doi.org/10.1023/B:BINV.0000022141.47102.5c")</f>
        <v>http://dx.doi.org/10.1023/B:BINV.0000022141.47102.5c</v>
      </c>
      <c r="F116" t="s">
        <v>60</v>
      </c>
      <c r="G116" t="s">
        <v>61</v>
      </c>
      <c r="H116" t="s">
        <v>305</v>
      </c>
      <c r="I116" t="s">
        <v>306</v>
      </c>
      <c r="J116" t="s">
        <v>307</v>
      </c>
      <c r="L116">
        <v>1997</v>
      </c>
      <c r="M116">
        <v>1999</v>
      </c>
      <c r="N116" t="s">
        <v>100</v>
      </c>
      <c r="O116" t="s">
        <v>227</v>
      </c>
      <c r="Q116" t="s">
        <v>119</v>
      </c>
      <c r="R116" t="s">
        <v>312</v>
      </c>
      <c r="T116" t="s">
        <v>64</v>
      </c>
      <c r="U116" t="s">
        <v>309</v>
      </c>
      <c r="V116" t="s">
        <v>310</v>
      </c>
      <c r="W116" t="s">
        <v>104</v>
      </c>
      <c r="X116" t="s">
        <v>112</v>
      </c>
      <c r="AA116" t="s">
        <v>122</v>
      </c>
    </row>
    <row r="117" spans="1:27">
      <c r="A117" t="s">
        <v>57</v>
      </c>
      <c r="B117" t="s">
        <v>303</v>
      </c>
      <c r="C117" t="s">
        <v>304</v>
      </c>
      <c r="D117">
        <v>2004</v>
      </c>
      <c r="E117" t="str">
        <f>HYPERLINK("http://dx.doi.org/10.1023/B:BINV.0000022141.47102.5c","http://dx.doi.org/10.1023/B:BINV.0000022141.47102.5c")</f>
        <v>http://dx.doi.org/10.1023/B:BINV.0000022141.47102.5c</v>
      </c>
      <c r="F117" t="s">
        <v>60</v>
      </c>
      <c r="G117" t="s">
        <v>61</v>
      </c>
      <c r="H117" t="s">
        <v>305</v>
      </c>
      <c r="I117" t="s">
        <v>306</v>
      </c>
      <c r="J117" t="s">
        <v>307</v>
      </c>
      <c r="L117">
        <v>1997</v>
      </c>
      <c r="M117">
        <v>1999</v>
      </c>
      <c r="N117" t="s">
        <v>100</v>
      </c>
      <c r="O117" t="s">
        <v>227</v>
      </c>
      <c r="Q117" t="s">
        <v>119</v>
      </c>
      <c r="R117" t="s">
        <v>313</v>
      </c>
      <c r="T117" t="s">
        <v>64</v>
      </c>
      <c r="U117" t="s">
        <v>309</v>
      </c>
      <c r="V117" t="s">
        <v>310</v>
      </c>
      <c r="W117" t="s">
        <v>104</v>
      </c>
      <c r="X117" t="s">
        <v>112</v>
      </c>
      <c r="AA117" t="s">
        <v>122</v>
      </c>
    </row>
    <row r="118" spans="1:27">
      <c r="A118" t="s">
        <v>57</v>
      </c>
      <c r="B118" t="s">
        <v>303</v>
      </c>
      <c r="C118" t="s">
        <v>304</v>
      </c>
      <c r="D118">
        <v>2004</v>
      </c>
      <c r="E118" t="str">
        <f>HYPERLINK("http://dx.doi.org/10.1023/B:BINV.0000022141.47102.5c","http://dx.doi.org/10.1023/B:BINV.0000022141.47102.5c")</f>
        <v>http://dx.doi.org/10.1023/B:BINV.0000022141.47102.5c</v>
      </c>
      <c r="F118" t="s">
        <v>60</v>
      </c>
      <c r="G118" t="s">
        <v>61</v>
      </c>
      <c r="H118" t="s">
        <v>305</v>
      </c>
      <c r="I118" t="s">
        <v>306</v>
      </c>
      <c r="J118" t="s">
        <v>307</v>
      </c>
      <c r="L118">
        <v>1997</v>
      </c>
      <c r="M118">
        <v>1999</v>
      </c>
      <c r="N118" t="s">
        <v>100</v>
      </c>
      <c r="O118" t="s">
        <v>227</v>
      </c>
      <c r="Q118" t="s">
        <v>119</v>
      </c>
      <c r="R118" t="s">
        <v>314</v>
      </c>
      <c r="T118" t="s">
        <v>64</v>
      </c>
      <c r="U118" t="s">
        <v>309</v>
      </c>
      <c r="V118" t="s">
        <v>310</v>
      </c>
      <c r="W118" t="s">
        <v>104</v>
      </c>
      <c r="X118" t="s">
        <v>112</v>
      </c>
      <c r="AA118" t="s">
        <v>122</v>
      </c>
    </row>
    <row r="119" spans="1:27">
      <c r="A119" t="s">
        <v>57</v>
      </c>
      <c r="B119" t="s">
        <v>303</v>
      </c>
      <c r="C119" t="s">
        <v>304</v>
      </c>
      <c r="D119">
        <v>2004</v>
      </c>
      <c r="E119" t="str">
        <f>HYPERLINK("http://dx.doi.org/10.1023/B:BINV.0000022141.47102.5c","http://dx.doi.org/10.1023/B:BINV.0000022141.47102.5c")</f>
        <v>http://dx.doi.org/10.1023/B:BINV.0000022141.47102.5c</v>
      </c>
      <c r="F119" t="s">
        <v>60</v>
      </c>
      <c r="G119" t="s">
        <v>61</v>
      </c>
      <c r="H119" t="s">
        <v>305</v>
      </c>
      <c r="I119" t="s">
        <v>306</v>
      </c>
      <c r="J119" t="s">
        <v>307</v>
      </c>
      <c r="L119">
        <v>1997</v>
      </c>
      <c r="M119">
        <v>1999</v>
      </c>
      <c r="N119" t="s">
        <v>100</v>
      </c>
      <c r="O119" t="s">
        <v>227</v>
      </c>
      <c r="Q119" t="s">
        <v>119</v>
      </c>
      <c r="R119" t="s">
        <v>315</v>
      </c>
      <c r="T119" t="s">
        <v>64</v>
      </c>
      <c r="U119" t="s">
        <v>309</v>
      </c>
      <c r="V119" t="s">
        <v>310</v>
      </c>
      <c r="W119" t="s">
        <v>104</v>
      </c>
      <c r="X119" t="s">
        <v>112</v>
      </c>
      <c r="AA119" t="s">
        <v>122</v>
      </c>
    </row>
    <row r="120" spans="1:27">
      <c r="A120" t="s">
        <v>57</v>
      </c>
      <c r="B120" t="s">
        <v>303</v>
      </c>
      <c r="C120" t="s">
        <v>304</v>
      </c>
      <c r="D120">
        <v>2004</v>
      </c>
      <c r="E120" t="str">
        <f>HYPERLINK("http://dx.doi.org/10.1023/B:BINV.0000022141.47102.5c","http://dx.doi.org/10.1023/B:BINV.0000022141.47102.5c")</f>
        <v>http://dx.doi.org/10.1023/B:BINV.0000022141.47102.5c</v>
      </c>
      <c r="F120" t="s">
        <v>60</v>
      </c>
      <c r="G120" t="s">
        <v>61</v>
      </c>
      <c r="H120" t="s">
        <v>305</v>
      </c>
      <c r="I120" t="s">
        <v>306</v>
      </c>
      <c r="J120" t="s">
        <v>307</v>
      </c>
      <c r="L120">
        <v>1997</v>
      </c>
      <c r="M120">
        <v>1999</v>
      </c>
      <c r="N120" t="s">
        <v>100</v>
      </c>
      <c r="O120" t="s">
        <v>227</v>
      </c>
      <c r="Q120" t="s">
        <v>119</v>
      </c>
      <c r="R120" t="s">
        <v>316</v>
      </c>
      <c r="T120" t="s">
        <v>64</v>
      </c>
      <c r="U120" t="s">
        <v>309</v>
      </c>
      <c r="V120" t="s">
        <v>310</v>
      </c>
      <c r="W120" t="s">
        <v>104</v>
      </c>
      <c r="X120" t="s">
        <v>112</v>
      </c>
      <c r="AA120" t="s">
        <v>122</v>
      </c>
    </row>
    <row r="121" spans="1:27">
      <c r="A121" t="s">
        <v>57</v>
      </c>
      <c r="B121" t="s">
        <v>303</v>
      </c>
      <c r="C121" t="s">
        <v>304</v>
      </c>
      <c r="D121">
        <v>2004</v>
      </c>
      <c r="E121" t="str">
        <f>HYPERLINK("http://dx.doi.org/10.1023/B:BINV.0000022141.47102.5c","http://dx.doi.org/10.1023/B:BINV.0000022141.47102.5c")</f>
        <v>http://dx.doi.org/10.1023/B:BINV.0000022141.47102.5c</v>
      </c>
      <c r="F121" t="s">
        <v>60</v>
      </c>
      <c r="G121" t="s">
        <v>61</v>
      </c>
      <c r="H121" t="s">
        <v>305</v>
      </c>
      <c r="I121" t="s">
        <v>306</v>
      </c>
      <c r="J121" t="s">
        <v>307</v>
      </c>
      <c r="L121">
        <v>1997</v>
      </c>
      <c r="M121">
        <v>1999</v>
      </c>
      <c r="N121" t="s">
        <v>100</v>
      </c>
      <c r="O121" t="s">
        <v>227</v>
      </c>
      <c r="Q121" t="s">
        <v>119</v>
      </c>
      <c r="R121" t="s">
        <v>317</v>
      </c>
      <c r="T121" t="s">
        <v>64</v>
      </c>
      <c r="U121" t="s">
        <v>309</v>
      </c>
      <c r="V121" t="s">
        <v>310</v>
      </c>
      <c r="W121" t="s">
        <v>104</v>
      </c>
      <c r="X121" t="s">
        <v>112</v>
      </c>
      <c r="AA121" t="s">
        <v>122</v>
      </c>
    </row>
    <row r="122" spans="1:27">
      <c r="A122" t="s">
        <v>57</v>
      </c>
      <c r="B122" t="s">
        <v>318</v>
      </c>
      <c r="C122" t="s">
        <v>319</v>
      </c>
      <c r="D122">
        <v>2012</v>
      </c>
      <c r="E122" t="str">
        <f>HYPERLINK("http://dx.doi.org/10.1071/ZO12073","http://dx.doi.org/10.1071/ZO12073")</f>
        <v>http://dx.doi.org/10.1071/ZO12073</v>
      </c>
      <c r="F122" t="s">
        <v>320</v>
      </c>
      <c r="G122" t="s">
        <v>61</v>
      </c>
      <c r="H122" t="s">
        <v>321</v>
      </c>
      <c r="I122" t="s">
        <v>322</v>
      </c>
      <c r="J122" t="s">
        <v>323</v>
      </c>
      <c r="L122">
        <v>2005</v>
      </c>
      <c r="M122">
        <v>2007</v>
      </c>
      <c r="N122" t="s">
        <v>212</v>
      </c>
      <c r="O122" t="s">
        <v>324</v>
      </c>
      <c r="Q122" t="s">
        <v>325</v>
      </c>
      <c r="R122" t="s">
        <v>326</v>
      </c>
      <c r="T122" t="s">
        <v>64</v>
      </c>
      <c r="U122" t="s">
        <v>327</v>
      </c>
      <c r="V122" t="s">
        <v>328</v>
      </c>
      <c r="W122" t="s">
        <v>329</v>
      </c>
      <c r="X122" t="s">
        <v>64</v>
      </c>
      <c r="Z122" t="s">
        <v>330</v>
      </c>
      <c r="AA122" t="s">
        <v>331</v>
      </c>
    </row>
    <row r="123" spans="1:27">
      <c r="A123" t="s">
        <v>57</v>
      </c>
      <c r="B123" t="s">
        <v>332</v>
      </c>
      <c r="C123" t="s">
        <v>333</v>
      </c>
      <c r="D123">
        <v>2023</v>
      </c>
      <c r="E123" t="str">
        <f>HYPERLINK("http://dx.doi.org/10.1016/j.fooweb.2023.e00311","http://dx.doi.org/10.1016/j.fooweb.2023.e00311")</f>
        <v>http://dx.doi.org/10.1016/j.fooweb.2023.e00311</v>
      </c>
      <c r="F123" t="s">
        <v>87</v>
      </c>
      <c r="G123" t="s">
        <v>274</v>
      </c>
      <c r="H123">
        <v>34.545914646069598</v>
      </c>
      <c r="I123">
        <v>-120.56619956757601</v>
      </c>
      <c r="J123" t="s">
        <v>334</v>
      </c>
      <c r="L123">
        <v>2022</v>
      </c>
      <c r="M123">
        <v>2023</v>
      </c>
      <c r="N123" t="s">
        <v>335</v>
      </c>
      <c r="Q123" t="s">
        <v>325</v>
      </c>
      <c r="R123" t="s">
        <v>336</v>
      </c>
      <c r="T123" t="s">
        <v>64</v>
      </c>
      <c r="U123" t="s">
        <v>337</v>
      </c>
      <c r="V123" t="s">
        <v>166</v>
      </c>
      <c r="W123" t="s">
        <v>67</v>
      </c>
      <c r="X123" t="s">
        <v>64</v>
      </c>
      <c r="AA123" t="s">
        <v>176</v>
      </c>
    </row>
    <row r="124" spans="1:27">
      <c r="A124" t="s">
        <v>57</v>
      </c>
      <c r="B124" t="s">
        <v>332</v>
      </c>
      <c r="C124" t="s">
        <v>333</v>
      </c>
      <c r="D124">
        <v>2023</v>
      </c>
      <c r="E124" t="str">
        <f>HYPERLINK("http://dx.doi.org/10.1016/j.fooweb.2023.e00311","http://dx.doi.org/10.1016/j.fooweb.2023.e00311")</f>
        <v>http://dx.doi.org/10.1016/j.fooweb.2023.e00311</v>
      </c>
      <c r="F124" t="s">
        <v>87</v>
      </c>
      <c r="G124" t="s">
        <v>274</v>
      </c>
      <c r="H124">
        <v>34.545914646069598</v>
      </c>
      <c r="I124">
        <v>-120.56619956757601</v>
      </c>
      <c r="J124" t="s">
        <v>334</v>
      </c>
      <c r="L124">
        <v>2022</v>
      </c>
      <c r="M124">
        <v>2023</v>
      </c>
      <c r="N124" t="s">
        <v>335</v>
      </c>
      <c r="Q124" t="s">
        <v>338</v>
      </c>
      <c r="R124" t="s">
        <v>339</v>
      </c>
      <c r="T124" t="s">
        <v>64</v>
      </c>
      <c r="U124" t="s">
        <v>337</v>
      </c>
      <c r="V124" t="s">
        <v>166</v>
      </c>
      <c r="W124" t="s">
        <v>67</v>
      </c>
      <c r="X124" t="s">
        <v>64</v>
      </c>
      <c r="AA124" t="s">
        <v>176</v>
      </c>
    </row>
    <row r="125" spans="1:27">
      <c r="A125" t="s">
        <v>57</v>
      </c>
      <c r="B125" t="s">
        <v>332</v>
      </c>
      <c r="C125" t="s">
        <v>333</v>
      </c>
      <c r="D125">
        <v>2023</v>
      </c>
      <c r="E125" t="str">
        <f>HYPERLINK("http://dx.doi.org/10.1016/j.fooweb.2023.e00311","http://dx.doi.org/10.1016/j.fooweb.2023.e00311")</f>
        <v>http://dx.doi.org/10.1016/j.fooweb.2023.e00311</v>
      </c>
      <c r="F125" t="s">
        <v>87</v>
      </c>
      <c r="G125" t="s">
        <v>274</v>
      </c>
      <c r="H125">
        <v>34.545914646069598</v>
      </c>
      <c r="I125">
        <v>-120.56619956757601</v>
      </c>
      <c r="J125" t="s">
        <v>334</v>
      </c>
      <c r="L125">
        <v>2022</v>
      </c>
      <c r="M125">
        <v>2023</v>
      </c>
      <c r="N125" t="s">
        <v>335</v>
      </c>
      <c r="Q125" t="s">
        <v>325</v>
      </c>
      <c r="R125" t="s">
        <v>340</v>
      </c>
      <c r="T125" t="s">
        <v>64</v>
      </c>
      <c r="U125" t="s">
        <v>337</v>
      </c>
      <c r="V125" t="s">
        <v>166</v>
      </c>
      <c r="W125" t="s">
        <v>67</v>
      </c>
      <c r="X125" t="s">
        <v>64</v>
      </c>
      <c r="AA125" t="s">
        <v>176</v>
      </c>
    </row>
    <row r="126" spans="1:27">
      <c r="A126" t="s">
        <v>57</v>
      </c>
      <c r="B126" t="s">
        <v>332</v>
      </c>
      <c r="C126" t="s">
        <v>333</v>
      </c>
      <c r="D126">
        <v>2023</v>
      </c>
      <c r="E126" t="str">
        <f>HYPERLINK("http://dx.doi.org/10.1016/j.fooweb.2023.e00311","http://dx.doi.org/10.1016/j.fooweb.2023.e00311")</f>
        <v>http://dx.doi.org/10.1016/j.fooweb.2023.e00311</v>
      </c>
      <c r="F126" t="s">
        <v>87</v>
      </c>
      <c r="G126" t="s">
        <v>274</v>
      </c>
      <c r="H126">
        <v>34.545914646069598</v>
      </c>
      <c r="I126">
        <v>-120.56619956757601</v>
      </c>
      <c r="J126" t="s">
        <v>334</v>
      </c>
      <c r="L126">
        <v>2022</v>
      </c>
      <c r="M126">
        <v>2023</v>
      </c>
      <c r="N126" t="s">
        <v>335</v>
      </c>
      <c r="Q126" t="s">
        <v>325</v>
      </c>
      <c r="R126" t="s">
        <v>341</v>
      </c>
      <c r="T126" t="s">
        <v>64</v>
      </c>
      <c r="U126" t="s">
        <v>337</v>
      </c>
      <c r="V126" t="s">
        <v>166</v>
      </c>
      <c r="W126" t="s">
        <v>67</v>
      </c>
      <c r="X126" t="s">
        <v>64</v>
      </c>
      <c r="AA126" t="s">
        <v>176</v>
      </c>
    </row>
    <row r="127" spans="1:27" ht="15.75">
      <c r="A127" t="s">
        <v>57</v>
      </c>
      <c r="B127" t="s">
        <v>332</v>
      </c>
      <c r="C127" t="s">
        <v>333</v>
      </c>
      <c r="D127">
        <v>2023</v>
      </c>
      <c r="E127" t="str">
        <f>HYPERLINK("http://dx.doi.org/10.1016/j.fooweb.2023.e00311","http://dx.doi.org/10.1016/j.fooweb.2023.e00311")</f>
        <v>http://dx.doi.org/10.1016/j.fooweb.2023.e00311</v>
      </c>
      <c r="F127" t="s">
        <v>87</v>
      </c>
      <c r="G127" t="s">
        <v>274</v>
      </c>
      <c r="H127">
        <v>34.545914646069598</v>
      </c>
      <c r="I127">
        <v>-120.56619956757601</v>
      </c>
      <c r="J127" t="s">
        <v>334</v>
      </c>
      <c r="L127">
        <v>2022</v>
      </c>
      <c r="M127">
        <v>2023</v>
      </c>
      <c r="N127" t="s">
        <v>335</v>
      </c>
      <c r="Q127" t="s">
        <v>325</v>
      </c>
      <c r="R127" t="s">
        <v>342</v>
      </c>
      <c r="T127" t="s">
        <v>64</v>
      </c>
      <c r="U127" t="s">
        <v>337</v>
      </c>
      <c r="V127" t="s">
        <v>166</v>
      </c>
      <c r="W127" t="s">
        <v>67</v>
      </c>
      <c r="X127" t="s">
        <v>64</v>
      </c>
      <c r="AA127" t="s">
        <v>176</v>
      </c>
    </row>
    <row r="128" spans="1:27">
      <c r="A128" t="s">
        <v>57</v>
      </c>
      <c r="B128" t="s">
        <v>332</v>
      </c>
      <c r="C128" t="s">
        <v>333</v>
      </c>
      <c r="D128">
        <v>2023</v>
      </c>
      <c r="E128" t="str">
        <f>HYPERLINK("http://dx.doi.org/10.1016/j.fooweb.2023.e00311","http://dx.doi.org/10.1016/j.fooweb.2023.e00311")</f>
        <v>http://dx.doi.org/10.1016/j.fooweb.2023.e00311</v>
      </c>
      <c r="F128" t="s">
        <v>87</v>
      </c>
      <c r="G128" t="s">
        <v>274</v>
      </c>
      <c r="H128">
        <v>34.545914646069598</v>
      </c>
      <c r="I128">
        <v>-120.56619956757601</v>
      </c>
      <c r="J128" t="s">
        <v>334</v>
      </c>
      <c r="L128">
        <v>2022</v>
      </c>
      <c r="M128">
        <v>2023</v>
      </c>
      <c r="N128" t="s">
        <v>335</v>
      </c>
      <c r="Q128" t="s">
        <v>338</v>
      </c>
      <c r="R128" t="s">
        <v>343</v>
      </c>
      <c r="T128" t="s">
        <v>64</v>
      </c>
      <c r="U128" t="s">
        <v>337</v>
      </c>
      <c r="V128" t="s">
        <v>166</v>
      </c>
      <c r="W128" t="s">
        <v>67</v>
      </c>
      <c r="X128" t="s">
        <v>64</v>
      </c>
      <c r="AA128" t="s">
        <v>176</v>
      </c>
    </row>
    <row r="129" spans="1:27">
      <c r="A129" t="s">
        <v>57</v>
      </c>
      <c r="B129" t="s">
        <v>344</v>
      </c>
      <c r="C129" t="s">
        <v>345</v>
      </c>
      <c r="D129">
        <v>1998</v>
      </c>
      <c r="E129" t="str">
        <f>HYPERLINK("http://dx.doi.org/10.2307/176595","http://dx.doi.org/10.2307/176595")</f>
        <v>http://dx.doi.org/10.2307/176595</v>
      </c>
      <c r="F129" t="s">
        <v>87</v>
      </c>
      <c r="G129" t="s">
        <v>98</v>
      </c>
      <c r="J129" t="s">
        <v>346</v>
      </c>
      <c r="L129">
        <v>1994</v>
      </c>
      <c r="M129">
        <v>1994</v>
      </c>
      <c r="N129" t="s">
        <v>100</v>
      </c>
      <c r="O129" t="s">
        <v>227</v>
      </c>
      <c r="Q129" t="s">
        <v>119</v>
      </c>
      <c r="R129" t="s">
        <v>347</v>
      </c>
      <c r="T129" t="s">
        <v>64</v>
      </c>
      <c r="U129" t="s">
        <v>165</v>
      </c>
      <c r="V129" t="s">
        <v>166</v>
      </c>
      <c r="W129" t="s">
        <v>67</v>
      </c>
      <c r="X129" t="s">
        <v>64</v>
      </c>
      <c r="AA129" t="s">
        <v>122</v>
      </c>
    </row>
    <row r="130" spans="1:27">
      <c r="A130" t="s">
        <v>57</v>
      </c>
      <c r="B130" t="s">
        <v>344</v>
      </c>
      <c r="C130" t="s">
        <v>345</v>
      </c>
      <c r="D130">
        <v>1998</v>
      </c>
      <c r="E130" t="str">
        <f>HYPERLINK("http://dx.doi.org/10.2307/176595","http://dx.doi.org/10.2307/176595")</f>
        <v>http://dx.doi.org/10.2307/176595</v>
      </c>
      <c r="F130" t="s">
        <v>87</v>
      </c>
      <c r="G130" t="s">
        <v>98</v>
      </c>
      <c r="J130" t="s">
        <v>346</v>
      </c>
      <c r="L130">
        <v>1994</v>
      </c>
      <c r="M130">
        <v>1994</v>
      </c>
      <c r="N130" t="s">
        <v>100</v>
      </c>
      <c r="O130" t="s">
        <v>227</v>
      </c>
      <c r="Q130" t="s">
        <v>119</v>
      </c>
      <c r="R130" t="s">
        <v>348</v>
      </c>
      <c r="T130" t="s">
        <v>64</v>
      </c>
      <c r="U130" t="s">
        <v>165</v>
      </c>
      <c r="V130" t="s">
        <v>166</v>
      </c>
      <c r="W130" t="s">
        <v>67</v>
      </c>
      <c r="X130" t="s">
        <v>64</v>
      </c>
      <c r="AA130" t="s">
        <v>122</v>
      </c>
    </row>
    <row r="131" spans="1:27">
      <c r="A131" t="s">
        <v>57</v>
      </c>
      <c r="B131" t="s">
        <v>344</v>
      </c>
      <c r="C131" t="s">
        <v>345</v>
      </c>
      <c r="D131">
        <v>1998</v>
      </c>
      <c r="E131" t="str">
        <f>HYPERLINK("http://dx.doi.org/10.2307/176595","http://dx.doi.org/10.2307/176595")</f>
        <v>http://dx.doi.org/10.2307/176595</v>
      </c>
      <c r="F131" t="s">
        <v>87</v>
      </c>
      <c r="G131" t="s">
        <v>98</v>
      </c>
      <c r="J131" t="s">
        <v>346</v>
      </c>
      <c r="L131">
        <v>1994</v>
      </c>
      <c r="M131">
        <v>1994</v>
      </c>
      <c r="N131" t="s">
        <v>100</v>
      </c>
      <c r="O131" t="s">
        <v>227</v>
      </c>
      <c r="Q131" t="s">
        <v>119</v>
      </c>
      <c r="R131" t="s">
        <v>349</v>
      </c>
      <c r="T131" t="s">
        <v>64</v>
      </c>
      <c r="U131" t="s">
        <v>165</v>
      </c>
      <c r="V131" t="s">
        <v>166</v>
      </c>
      <c r="W131" t="s">
        <v>67</v>
      </c>
      <c r="X131" t="s">
        <v>64</v>
      </c>
      <c r="AA131" t="s">
        <v>122</v>
      </c>
    </row>
    <row r="132" spans="1:27">
      <c r="A132" t="s">
        <v>57</v>
      </c>
      <c r="B132" t="s">
        <v>344</v>
      </c>
      <c r="C132" t="s">
        <v>345</v>
      </c>
      <c r="D132">
        <v>1998</v>
      </c>
      <c r="E132" t="str">
        <f>HYPERLINK("http://dx.doi.org/10.2307/176595","http://dx.doi.org/10.2307/176595")</f>
        <v>http://dx.doi.org/10.2307/176595</v>
      </c>
      <c r="F132" t="s">
        <v>87</v>
      </c>
      <c r="G132" t="s">
        <v>98</v>
      </c>
      <c r="J132" t="s">
        <v>346</v>
      </c>
      <c r="L132">
        <v>1994</v>
      </c>
      <c r="M132">
        <v>1994</v>
      </c>
      <c r="N132" t="s">
        <v>100</v>
      </c>
      <c r="O132" t="s">
        <v>227</v>
      </c>
      <c r="Q132" t="s">
        <v>119</v>
      </c>
      <c r="R132" t="s">
        <v>350</v>
      </c>
      <c r="T132" t="s">
        <v>64</v>
      </c>
      <c r="U132" t="s">
        <v>165</v>
      </c>
      <c r="V132" t="s">
        <v>166</v>
      </c>
      <c r="W132" t="s">
        <v>67</v>
      </c>
      <c r="X132" t="s">
        <v>64</v>
      </c>
      <c r="AA132" t="s">
        <v>122</v>
      </c>
    </row>
    <row r="133" spans="1:27">
      <c r="A133" t="s">
        <v>57</v>
      </c>
      <c r="B133" t="s">
        <v>344</v>
      </c>
      <c r="C133" t="s">
        <v>345</v>
      </c>
      <c r="D133">
        <v>1998</v>
      </c>
      <c r="E133" t="str">
        <f>HYPERLINK("http://dx.doi.org/10.2307/176595","http://dx.doi.org/10.2307/176595")</f>
        <v>http://dx.doi.org/10.2307/176595</v>
      </c>
      <c r="F133" t="s">
        <v>87</v>
      </c>
      <c r="G133" t="s">
        <v>98</v>
      </c>
      <c r="J133" t="s">
        <v>346</v>
      </c>
      <c r="L133">
        <v>1994</v>
      </c>
      <c r="M133">
        <v>1994</v>
      </c>
      <c r="N133" t="s">
        <v>100</v>
      </c>
      <c r="O133" t="s">
        <v>227</v>
      </c>
      <c r="Q133" t="s">
        <v>119</v>
      </c>
      <c r="R133" t="s">
        <v>351</v>
      </c>
      <c r="T133" t="s">
        <v>64</v>
      </c>
      <c r="U133" t="s">
        <v>165</v>
      </c>
      <c r="V133" t="s">
        <v>166</v>
      </c>
      <c r="W133" t="s">
        <v>67</v>
      </c>
      <c r="X133" t="s">
        <v>64</v>
      </c>
      <c r="AA133" t="s">
        <v>122</v>
      </c>
    </row>
    <row r="134" spans="1:27">
      <c r="A134" t="s">
        <v>57</v>
      </c>
      <c r="B134" t="s">
        <v>344</v>
      </c>
      <c r="C134" t="s">
        <v>345</v>
      </c>
      <c r="D134">
        <v>1998</v>
      </c>
      <c r="E134" t="str">
        <f>HYPERLINK("http://dx.doi.org/10.2307/176595","http://dx.doi.org/10.2307/176595")</f>
        <v>http://dx.doi.org/10.2307/176595</v>
      </c>
      <c r="F134" t="s">
        <v>87</v>
      </c>
      <c r="G134" t="s">
        <v>98</v>
      </c>
      <c r="J134" t="s">
        <v>346</v>
      </c>
      <c r="L134">
        <v>1994</v>
      </c>
      <c r="M134">
        <v>1994</v>
      </c>
      <c r="N134" t="s">
        <v>100</v>
      </c>
      <c r="O134" t="s">
        <v>227</v>
      </c>
      <c r="Q134" t="s">
        <v>119</v>
      </c>
      <c r="R134" t="s">
        <v>352</v>
      </c>
      <c r="T134" t="s">
        <v>64</v>
      </c>
      <c r="U134" t="s">
        <v>165</v>
      </c>
      <c r="V134" t="s">
        <v>166</v>
      </c>
      <c r="W134" t="s">
        <v>67</v>
      </c>
      <c r="X134" t="s">
        <v>64</v>
      </c>
      <c r="AA134" t="s">
        <v>122</v>
      </c>
    </row>
    <row r="135" spans="1:27">
      <c r="A135" t="s">
        <v>57</v>
      </c>
      <c r="B135" t="s">
        <v>344</v>
      </c>
      <c r="C135" t="s">
        <v>345</v>
      </c>
      <c r="D135">
        <v>1998</v>
      </c>
      <c r="E135" t="str">
        <f>HYPERLINK("http://dx.doi.org/10.2307/176595","http://dx.doi.org/10.2307/176595")</f>
        <v>http://dx.doi.org/10.2307/176595</v>
      </c>
      <c r="F135" t="s">
        <v>87</v>
      </c>
      <c r="G135" t="s">
        <v>98</v>
      </c>
      <c r="J135" t="s">
        <v>346</v>
      </c>
      <c r="L135">
        <v>1994</v>
      </c>
      <c r="M135">
        <v>1994</v>
      </c>
      <c r="N135" t="s">
        <v>100</v>
      </c>
      <c r="O135" t="s">
        <v>227</v>
      </c>
      <c r="Q135" t="s">
        <v>119</v>
      </c>
      <c r="R135" t="s">
        <v>353</v>
      </c>
      <c r="T135" t="s">
        <v>64</v>
      </c>
      <c r="U135" t="s">
        <v>165</v>
      </c>
      <c r="V135" t="s">
        <v>166</v>
      </c>
      <c r="W135" t="s">
        <v>67</v>
      </c>
      <c r="X135" t="s">
        <v>64</v>
      </c>
      <c r="AA135" t="s">
        <v>122</v>
      </c>
    </row>
    <row r="136" spans="1:27">
      <c r="A136" t="s">
        <v>57</v>
      </c>
      <c r="B136" t="s">
        <v>344</v>
      </c>
      <c r="C136" t="s">
        <v>345</v>
      </c>
      <c r="D136">
        <v>1998</v>
      </c>
      <c r="E136" t="str">
        <f>HYPERLINK("http://dx.doi.org/10.2307/176595","http://dx.doi.org/10.2307/176595")</f>
        <v>http://dx.doi.org/10.2307/176595</v>
      </c>
      <c r="F136" t="s">
        <v>87</v>
      </c>
      <c r="G136" t="s">
        <v>98</v>
      </c>
      <c r="J136" t="s">
        <v>346</v>
      </c>
      <c r="L136">
        <v>1994</v>
      </c>
      <c r="M136">
        <v>1994</v>
      </c>
      <c r="N136" t="s">
        <v>100</v>
      </c>
      <c r="O136" t="s">
        <v>227</v>
      </c>
      <c r="Q136" t="s">
        <v>119</v>
      </c>
      <c r="R136" t="s">
        <v>354</v>
      </c>
      <c r="T136" t="s">
        <v>64</v>
      </c>
      <c r="U136" t="s">
        <v>165</v>
      </c>
      <c r="V136" t="s">
        <v>166</v>
      </c>
      <c r="W136" t="s">
        <v>67</v>
      </c>
      <c r="X136" t="s">
        <v>64</v>
      </c>
      <c r="AA136" t="s">
        <v>122</v>
      </c>
    </row>
    <row r="137" spans="1:27">
      <c r="A137" t="s">
        <v>57</v>
      </c>
      <c r="B137" t="s">
        <v>344</v>
      </c>
      <c r="C137" t="s">
        <v>345</v>
      </c>
      <c r="D137">
        <v>1998</v>
      </c>
      <c r="E137" t="str">
        <f>HYPERLINK("http://dx.doi.org/10.2307/176595","http://dx.doi.org/10.2307/176595")</f>
        <v>http://dx.doi.org/10.2307/176595</v>
      </c>
      <c r="F137" t="s">
        <v>87</v>
      </c>
      <c r="G137" t="s">
        <v>98</v>
      </c>
      <c r="J137" t="s">
        <v>346</v>
      </c>
      <c r="L137">
        <v>1994</v>
      </c>
      <c r="M137">
        <v>1994</v>
      </c>
      <c r="N137" t="s">
        <v>100</v>
      </c>
      <c r="O137" t="s">
        <v>227</v>
      </c>
      <c r="Q137" t="s">
        <v>119</v>
      </c>
      <c r="R137" t="s">
        <v>355</v>
      </c>
      <c r="T137" t="s">
        <v>64</v>
      </c>
      <c r="U137" t="s">
        <v>165</v>
      </c>
      <c r="V137" t="s">
        <v>166</v>
      </c>
      <c r="W137" t="s">
        <v>67</v>
      </c>
      <c r="X137" t="s">
        <v>64</v>
      </c>
      <c r="AA137" t="s">
        <v>122</v>
      </c>
    </row>
    <row r="138" spans="1:27">
      <c r="A138" t="s">
        <v>57</v>
      </c>
      <c r="B138" t="s">
        <v>344</v>
      </c>
      <c r="C138" t="s">
        <v>345</v>
      </c>
      <c r="D138">
        <v>1998</v>
      </c>
      <c r="E138" t="str">
        <f>HYPERLINK("http://dx.doi.org/10.2307/176595","http://dx.doi.org/10.2307/176595")</f>
        <v>http://dx.doi.org/10.2307/176595</v>
      </c>
      <c r="F138" t="s">
        <v>87</v>
      </c>
      <c r="G138" t="s">
        <v>98</v>
      </c>
      <c r="J138" t="s">
        <v>346</v>
      </c>
      <c r="L138">
        <v>1994</v>
      </c>
      <c r="M138">
        <v>1994</v>
      </c>
      <c r="N138" t="s">
        <v>100</v>
      </c>
      <c r="O138" t="s">
        <v>227</v>
      </c>
      <c r="Q138" t="s">
        <v>119</v>
      </c>
      <c r="R138" t="s">
        <v>356</v>
      </c>
      <c r="T138" t="s">
        <v>64</v>
      </c>
      <c r="U138" t="s">
        <v>165</v>
      </c>
      <c r="V138" t="s">
        <v>166</v>
      </c>
      <c r="W138" t="s">
        <v>67</v>
      </c>
      <c r="X138" t="s">
        <v>64</v>
      </c>
      <c r="AA138" t="s">
        <v>122</v>
      </c>
    </row>
    <row r="139" spans="1:27">
      <c r="A139" t="s">
        <v>57</v>
      </c>
      <c r="B139" t="s">
        <v>344</v>
      </c>
      <c r="C139" t="s">
        <v>345</v>
      </c>
      <c r="D139">
        <v>1998</v>
      </c>
      <c r="E139" t="str">
        <f>HYPERLINK("http://dx.doi.org/10.2307/176595","http://dx.doi.org/10.2307/176595")</f>
        <v>http://dx.doi.org/10.2307/176595</v>
      </c>
      <c r="F139" t="s">
        <v>87</v>
      </c>
      <c r="G139" t="s">
        <v>98</v>
      </c>
      <c r="J139" t="s">
        <v>346</v>
      </c>
      <c r="L139">
        <v>1994</v>
      </c>
      <c r="M139">
        <v>1994</v>
      </c>
      <c r="N139" t="s">
        <v>100</v>
      </c>
      <c r="O139" t="s">
        <v>227</v>
      </c>
      <c r="Q139" t="s">
        <v>119</v>
      </c>
      <c r="R139" t="s">
        <v>357</v>
      </c>
      <c r="T139" t="s">
        <v>64</v>
      </c>
      <c r="U139" t="s">
        <v>165</v>
      </c>
      <c r="V139" t="s">
        <v>166</v>
      </c>
      <c r="W139" t="s">
        <v>67</v>
      </c>
      <c r="X139" t="s">
        <v>64</v>
      </c>
      <c r="AA139" t="s">
        <v>122</v>
      </c>
    </row>
    <row r="140" spans="1:27">
      <c r="A140" t="s">
        <v>57</v>
      </c>
      <c r="B140" t="s">
        <v>344</v>
      </c>
      <c r="C140" t="s">
        <v>345</v>
      </c>
      <c r="D140">
        <v>1998</v>
      </c>
      <c r="E140" t="str">
        <f>HYPERLINK("http://dx.doi.org/10.2307/176595","http://dx.doi.org/10.2307/176595")</f>
        <v>http://dx.doi.org/10.2307/176595</v>
      </c>
      <c r="F140" t="s">
        <v>87</v>
      </c>
      <c r="G140" t="s">
        <v>98</v>
      </c>
      <c r="J140" t="s">
        <v>346</v>
      </c>
      <c r="L140">
        <v>1994</v>
      </c>
      <c r="M140">
        <v>1994</v>
      </c>
      <c r="N140" t="s">
        <v>100</v>
      </c>
      <c r="O140" t="s">
        <v>227</v>
      </c>
      <c r="Q140" t="s">
        <v>119</v>
      </c>
      <c r="R140" t="s">
        <v>358</v>
      </c>
      <c r="T140" t="s">
        <v>64</v>
      </c>
      <c r="U140" t="s">
        <v>165</v>
      </c>
      <c r="V140" t="s">
        <v>166</v>
      </c>
      <c r="W140" t="s">
        <v>67</v>
      </c>
      <c r="X140" t="s">
        <v>64</v>
      </c>
      <c r="AA140" t="s">
        <v>122</v>
      </c>
    </row>
    <row r="141" spans="1:27">
      <c r="A141" t="s">
        <v>57</v>
      </c>
      <c r="B141" t="s">
        <v>344</v>
      </c>
      <c r="C141" t="s">
        <v>345</v>
      </c>
      <c r="D141">
        <v>1998</v>
      </c>
      <c r="E141" t="str">
        <f>HYPERLINK("http://dx.doi.org/10.2307/176595","http://dx.doi.org/10.2307/176595")</f>
        <v>http://dx.doi.org/10.2307/176595</v>
      </c>
      <c r="F141" t="s">
        <v>87</v>
      </c>
      <c r="G141" t="s">
        <v>98</v>
      </c>
      <c r="J141" t="s">
        <v>346</v>
      </c>
      <c r="L141">
        <v>1994</v>
      </c>
      <c r="M141">
        <v>1994</v>
      </c>
      <c r="N141" t="s">
        <v>100</v>
      </c>
      <c r="O141" t="s">
        <v>227</v>
      </c>
      <c r="Q141" t="s">
        <v>119</v>
      </c>
      <c r="R141" t="s">
        <v>359</v>
      </c>
      <c r="T141" t="s">
        <v>64</v>
      </c>
      <c r="U141" t="s">
        <v>165</v>
      </c>
      <c r="V141" t="s">
        <v>166</v>
      </c>
      <c r="W141" t="s">
        <v>67</v>
      </c>
      <c r="X141" t="s">
        <v>64</v>
      </c>
      <c r="AA141" t="s">
        <v>122</v>
      </c>
    </row>
    <row r="142" spans="1:27">
      <c r="A142" t="s">
        <v>57</v>
      </c>
      <c r="B142" t="s">
        <v>344</v>
      </c>
      <c r="C142" t="s">
        <v>345</v>
      </c>
      <c r="D142">
        <v>1998</v>
      </c>
      <c r="E142" t="str">
        <f>HYPERLINK("http://dx.doi.org/10.2307/176595","http://dx.doi.org/10.2307/176595")</f>
        <v>http://dx.doi.org/10.2307/176595</v>
      </c>
      <c r="F142" t="s">
        <v>87</v>
      </c>
      <c r="G142" t="s">
        <v>98</v>
      </c>
      <c r="J142" t="s">
        <v>346</v>
      </c>
      <c r="L142">
        <v>1994</v>
      </c>
      <c r="M142">
        <v>1994</v>
      </c>
      <c r="N142" t="s">
        <v>100</v>
      </c>
      <c r="O142" t="s">
        <v>227</v>
      </c>
      <c r="Q142" t="s">
        <v>119</v>
      </c>
      <c r="R142" t="s">
        <v>360</v>
      </c>
      <c r="T142" t="s">
        <v>64</v>
      </c>
      <c r="U142" t="s">
        <v>165</v>
      </c>
      <c r="V142" t="s">
        <v>166</v>
      </c>
      <c r="W142" t="s">
        <v>67</v>
      </c>
      <c r="X142" t="s">
        <v>64</v>
      </c>
      <c r="AA142" t="s">
        <v>122</v>
      </c>
    </row>
    <row r="143" spans="1:27">
      <c r="A143" t="s">
        <v>57</v>
      </c>
      <c r="B143" t="s">
        <v>344</v>
      </c>
      <c r="C143" t="s">
        <v>345</v>
      </c>
      <c r="D143">
        <v>1998</v>
      </c>
      <c r="E143" t="str">
        <f>HYPERLINK("http://dx.doi.org/10.2307/176595","http://dx.doi.org/10.2307/176595")</f>
        <v>http://dx.doi.org/10.2307/176595</v>
      </c>
      <c r="F143" t="s">
        <v>87</v>
      </c>
      <c r="G143" t="s">
        <v>98</v>
      </c>
      <c r="J143" t="s">
        <v>346</v>
      </c>
      <c r="L143">
        <v>1994</v>
      </c>
      <c r="M143">
        <v>1994</v>
      </c>
      <c r="N143" t="s">
        <v>100</v>
      </c>
      <c r="O143" t="s">
        <v>227</v>
      </c>
      <c r="Q143" t="s">
        <v>119</v>
      </c>
      <c r="R143" t="s">
        <v>361</v>
      </c>
      <c r="T143" t="s">
        <v>64</v>
      </c>
      <c r="U143" t="s">
        <v>165</v>
      </c>
      <c r="V143" t="s">
        <v>166</v>
      </c>
      <c r="W143" t="s">
        <v>67</v>
      </c>
      <c r="X143" t="s">
        <v>64</v>
      </c>
      <c r="AA143" t="s">
        <v>122</v>
      </c>
    </row>
    <row r="144" spans="1:27">
      <c r="A144" t="s">
        <v>57</v>
      </c>
      <c r="B144" t="s">
        <v>344</v>
      </c>
      <c r="C144" t="s">
        <v>345</v>
      </c>
      <c r="D144">
        <v>1998</v>
      </c>
      <c r="E144" t="str">
        <f>HYPERLINK("http://dx.doi.org/10.2307/176595","http://dx.doi.org/10.2307/176595")</f>
        <v>http://dx.doi.org/10.2307/176595</v>
      </c>
      <c r="F144" t="s">
        <v>87</v>
      </c>
      <c r="G144" t="s">
        <v>98</v>
      </c>
      <c r="J144" t="s">
        <v>346</v>
      </c>
      <c r="L144">
        <v>1994</v>
      </c>
      <c r="M144">
        <v>1994</v>
      </c>
      <c r="N144" t="s">
        <v>100</v>
      </c>
      <c r="O144" t="s">
        <v>227</v>
      </c>
      <c r="Q144" t="s">
        <v>119</v>
      </c>
      <c r="R144" t="s">
        <v>362</v>
      </c>
      <c r="T144" t="s">
        <v>64</v>
      </c>
      <c r="U144" t="s">
        <v>165</v>
      </c>
      <c r="V144" t="s">
        <v>166</v>
      </c>
      <c r="W144" t="s">
        <v>67</v>
      </c>
      <c r="X144" t="s">
        <v>64</v>
      </c>
      <c r="AA144" t="s">
        <v>122</v>
      </c>
    </row>
    <row r="145" spans="1:27">
      <c r="A145" t="s">
        <v>57</v>
      </c>
      <c r="B145" t="s">
        <v>344</v>
      </c>
      <c r="C145" t="s">
        <v>345</v>
      </c>
      <c r="D145">
        <v>1998</v>
      </c>
      <c r="E145" t="str">
        <f>HYPERLINK("http://dx.doi.org/10.2307/176595","http://dx.doi.org/10.2307/176595")</f>
        <v>http://dx.doi.org/10.2307/176595</v>
      </c>
      <c r="F145" t="s">
        <v>87</v>
      </c>
      <c r="G145" t="s">
        <v>98</v>
      </c>
      <c r="J145" t="s">
        <v>346</v>
      </c>
      <c r="L145">
        <v>1994</v>
      </c>
      <c r="M145">
        <v>1994</v>
      </c>
      <c r="N145" t="s">
        <v>100</v>
      </c>
      <c r="O145" t="s">
        <v>227</v>
      </c>
      <c r="Q145" t="s">
        <v>119</v>
      </c>
      <c r="R145" t="s">
        <v>363</v>
      </c>
      <c r="T145" t="s">
        <v>64</v>
      </c>
      <c r="U145" t="s">
        <v>165</v>
      </c>
      <c r="V145" t="s">
        <v>166</v>
      </c>
      <c r="W145" t="s">
        <v>67</v>
      </c>
      <c r="X145" t="s">
        <v>64</v>
      </c>
      <c r="AA145" t="s">
        <v>122</v>
      </c>
    </row>
    <row r="146" spans="1:27">
      <c r="A146" t="s">
        <v>57</v>
      </c>
      <c r="B146" t="s">
        <v>344</v>
      </c>
      <c r="C146" t="s">
        <v>345</v>
      </c>
      <c r="D146">
        <v>1998</v>
      </c>
      <c r="E146" t="str">
        <f>HYPERLINK("http://dx.doi.org/10.2307/176595","http://dx.doi.org/10.2307/176595")</f>
        <v>http://dx.doi.org/10.2307/176595</v>
      </c>
      <c r="F146" t="s">
        <v>87</v>
      </c>
      <c r="G146" t="s">
        <v>98</v>
      </c>
      <c r="J146" t="s">
        <v>346</v>
      </c>
      <c r="L146">
        <v>1994</v>
      </c>
      <c r="M146">
        <v>1994</v>
      </c>
      <c r="N146" t="s">
        <v>100</v>
      </c>
      <c r="O146" t="s">
        <v>227</v>
      </c>
      <c r="Q146" t="s">
        <v>119</v>
      </c>
      <c r="R146" t="s">
        <v>364</v>
      </c>
      <c r="T146" t="s">
        <v>64</v>
      </c>
      <c r="U146" t="s">
        <v>165</v>
      </c>
      <c r="V146" t="s">
        <v>166</v>
      </c>
      <c r="W146" t="s">
        <v>67</v>
      </c>
      <c r="X146" t="s">
        <v>64</v>
      </c>
      <c r="AA146" t="s">
        <v>122</v>
      </c>
    </row>
    <row r="147" spans="1:27">
      <c r="A147" t="s">
        <v>57</v>
      </c>
      <c r="B147" t="s">
        <v>344</v>
      </c>
      <c r="C147" t="s">
        <v>345</v>
      </c>
      <c r="D147">
        <v>1998</v>
      </c>
      <c r="E147" t="str">
        <f>HYPERLINK("http://dx.doi.org/10.2307/176595","http://dx.doi.org/10.2307/176595")</f>
        <v>http://dx.doi.org/10.2307/176595</v>
      </c>
      <c r="F147" t="s">
        <v>87</v>
      </c>
      <c r="G147" t="s">
        <v>98</v>
      </c>
      <c r="J147" t="s">
        <v>346</v>
      </c>
      <c r="L147">
        <v>1994</v>
      </c>
      <c r="M147">
        <v>1994</v>
      </c>
      <c r="N147" t="s">
        <v>100</v>
      </c>
      <c r="O147" t="s">
        <v>227</v>
      </c>
      <c r="Q147" t="s">
        <v>119</v>
      </c>
      <c r="R147" t="s">
        <v>365</v>
      </c>
      <c r="T147" t="s">
        <v>64</v>
      </c>
      <c r="U147" t="s">
        <v>165</v>
      </c>
      <c r="V147" t="s">
        <v>166</v>
      </c>
      <c r="W147" t="s">
        <v>67</v>
      </c>
      <c r="X147" t="s">
        <v>64</v>
      </c>
      <c r="AA147" t="s">
        <v>122</v>
      </c>
    </row>
    <row r="148" spans="1:27">
      <c r="A148" t="s">
        <v>57</v>
      </c>
      <c r="B148" t="s">
        <v>344</v>
      </c>
      <c r="C148" t="s">
        <v>345</v>
      </c>
      <c r="D148">
        <v>1998</v>
      </c>
      <c r="E148" t="str">
        <f>HYPERLINK("http://dx.doi.org/10.2307/176595","http://dx.doi.org/10.2307/176595")</f>
        <v>http://dx.doi.org/10.2307/176595</v>
      </c>
      <c r="F148" t="s">
        <v>87</v>
      </c>
      <c r="G148" t="s">
        <v>98</v>
      </c>
      <c r="J148" t="s">
        <v>346</v>
      </c>
      <c r="L148">
        <v>1994</v>
      </c>
      <c r="M148">
        <v>1994</v>
      </c>
      <c r="N148" t="s">
        <v>100</v>
      </c>
      <c r="O148" t="s">
        <v>227</v>
      </c>
      <c r="Q148" t="s">
        <v>119</v>
      </c>
      <c r="R148" t="s">
        <v>366</v>
      </c>
      <c r="T148" t="s">
        <v>64</v>
      </c>
      <c r="U148" t="s">
        <v>165</v>
      </c>
      <c r="V148" t="s">
        <v>166</v>
      </c>
      <c r="W148" t="s">
        <v>67</v>
      </c>
      <c r="X148" t="s">
        <v>64</v>
      </c>
      <c r="AA148" t="s">
        <v>122</v>
      </c>
    </row>
    <row r="149" spans="1:27">
      <c r="A149" t="s">
        <v>57</v>
      </c>
      <c r="B149" t="s">
        <v>344</v>
      </c>
      <c r="C149" t="s">
        <v>345</v>
      </c>
      <c r="D149">
        <v>1998</v>
      </c>
      <c r="E149" t="str">
        <f>HYPERLINK("http://dx.doi.org/10.2307/176595","http://dx.doi.org/10.2307/176595")</f>
        <v>http://dx.doi.org/10.2307/176595</v>
      </c>
      <c r="F149" t="s">
        <v>87</v>
      </c>
      <c r="G149" t="s">
        <v>98</v>
      </c>
      <c r="J149" t="s">
        <v>346</v>
      </c>
      <c r="L149">
        <v>1994</v>
      </c>
      <c r="M149">
        <v>1994</v>
      </c>
      <c r="N149" t="s">
        <v>100</v>
      </c>
      <c r="O149" t="s">
        <v>227</v>
      </c>
      <c r="Q149" t="s">
        <v>119</v>
      </c>
      <c r="R149" t="s">
        <v>367</v>
      </c>
      <c r="T149" t="s">
        <v>64</v>
      </c>
      <c r="U149" t="s">
        <v>165</v>
      </c>
      <c r="V149" t="s">
        <v>166</v>
      </c>
      <c r="W149" t="s">
        <v>67</v>
      </c>
      <c r="X149" t="s">
        <v>64</v>
      </c>
      <c r="AA149" t="s">
        <v>122</v>
      </c>
    </row>
    <row r="150" spans="1:27">
      <c r="A150" t="s">
        <v>57</v>
      </c>
      <c r="B150" t="s">
        <v>344</v>
      </c>
      <c r="C150" t="s">
        <v>345</v>
      </c>
      <c r="D150">
        <v>1998</v>
      </c>
      <c r="E150" t="str">
        <f>HYPERLINK("http://dx.doi.org/10.2307/176595","http://dx.doi.org/10.2307/176595")</f>
        <v>http://dx.doi.org/10.2307/176595</v>
      </c>
      <c r="F150" t="s">
        <v>87</v>
      </c>
      <c r="G150" t="s">
        <v>98</v>
      </c>
      <c r="J150" t="s">
        <v>346</v>
      </c>
      <c r="L150">
        <v>1994</v>
      </c>
      <c r="M150">
        <v>1994</v>
      </c>
      <c r="N150" t="s">
        <v>100</v>
      </c>
      <c r="O150" t="s">
        <v>227</v>
      </c>
      <c r="Q150" t="s">
        <v>119</v>
      </c>
      <c r="R150" t="s">
        <v>368</v>
      </c>
      <c r="T150" t="s">
        <v>64</v>
      </c>
      <c r="U150" t="s">
        <v>165</v>
      </c>
      <c r="V150" t="s">
        <v>166</v>
      </c>
      <c r="W150" t="s">
        <v>67</v>
      </c>
      <c r="X150" t="s">
        <v>64</v>
      </c>
      <c r="AA150" t="s">
        <v>122</v>
      </c>
    </row>
    <row r="151" spans="1:27">
      <c r="A151" t="s">
        <v>57</v>
      </c>
      <c r="B151" t="s">
        <v>344</v>
      </c>
      <c r="C151" t="s">
        <v>345</v>
      </c>
      <c r="D151">
        <v>1998</v>
      </c>
      <c r="E151" t="str">
        <f>HYPERLINK("http://dx.doi.org/10.2307/176595","http://dx.doi.org/10.2307/176595")</f>
        <v>http://dx.doi.org/10.2307/176595</v>
      </c>
      <c r="F151" t="s">
        <v>87</v>
      </c>
      <c r="G151" t="s">
        <v>98</v>
      </c>
      <c r="J151" t="s">
        <v>346</v>
      </c>
      <c r="L151">
        <v>1994</v>
      </c>
      <c r="M151">
        <v>1994</v>
      </c>
      <c r="N151" t="s">
        <v>100</v>
      </c>
      <c r="O151" t="s">
        <v>227</v>
      </c>
      <c r="Q151" t="s">
        <v>119</v>
      </c>
      <c r="R151" t="s">
        <v>369</v>
      </c>
      <c r="T151" t="s">
        <v>64</v>
      </c>
      <c r="U151" t="s">
        <v>165</v>
      </c>
      <c r="V151" t="s">
        <v>166</v>
      </c>
      <c r="W151" t="s">
        <v>67</v>
      </c>
      <c r="X151" t="s">
        <v>64</v>
      </c>
      <c r="AA151" t="s">
        <v>122</v>
      </c>
    </row>
    <row r="152" spans="1:27">
      <c r="A152" t="s">
        <v>57</v>
      </c>
      <c r="B152" t="s">
        <v>344</v>
      </c>
      <c r="C152" t="s">
        <v>345</v>
      </c>
      <c r="D152">
        <v>1998</v>
      </c>
      <c r="E152" t="str">
        <f>HYPERLINK("http://dx.doi.org/10.2307/176595","http://dx.doi.org/10.2307/176595")</f>
        <v>http://dx.doi.org/10.2307/176595</v>
      </c>
      <c r="F152" t="s">
        <v>87</v>
      </c>
      <c r="G152" t="s">
        <v>98</v>
      </c>
      <c r="J152" t="s">
        <v>346</v>
      </c>
      <c r="L152">
        <v>1994</v>
      </c>
      <c r="M152">
        <v>1994</v>
      </c>
      <c r="N152" t="s">
        <v>100</v>
      </c>
      <c r="O152" t="s">
        <v>227</v>
      </c>
      <c r="Q152" t="s">
        <v>119</v>
      </c>
      <c r="R152" t="s">
        <v>370</v>
      </c>
      <c r="T152" t="s">
        <v>64</v>
      </c>
      <c r="U152" t="s">
        <v>165</v>
      </c>
      <c r="V152" t="s">
        <v>166</v>
      </c>
      <c r="W152" t="s">
        <v>67</v>
      </c>
      <c r="X152" t="s">
        <v>64</v>
      </c>
      <c r="AA152" t="s">
        <v>122</v>
      </c>
    </row>
    <row r="153" spans="1:27">
      <c r="A153" t="s">
        <v>57</v>
      </c>
      <c r="B153" t="s">
        <v>344</v>
      </c>
      <c r="C153" t="s">
        <v>345</v>
      </c>
      <c r="D153">
        <v>1998</v>
      </c>
      <c r="E153" t="str">
        <f>HYPERLINK("http://dx.doi.org/10.2307/176595","http://dx.doi.org/10.2307/176595")</f>
        <v>http://dx.doi.org/10.2307/176595</v>
      </c>
      <c r="F153" t="s">
        <v>87</v>
      </c>
      <c r="G153" t="s">
        <v>98</v>
      </c>
      <c r="J153" t="s">
        <v>346</v>
      </c>
      <c r="L153">
        <v>1994</v>
      </c>
      <c r="M153">
        <v>1994</v>
      </c>
      <c r="N153" t="s">
        <v>100</v>
      </c>
      <c r="O153" t="s">
        <v>227</v>
      </c>
      <c r="Q153" t="s">
        <v>119</v>
      </c>
      <c r="R153" t="s">
        <v>371</v>
      </c>
      <c r="T153" t="s">
        <v>64</v>
      </c>
      <c r="U153" t="s">
        <v>165</v>
      </c>
      <c r="V153" t="s">
        <v>166</v>
      </c>
      <c r="W153" t="s">
        <v>67</v>
      </c>
      <c r="X153" t="s">
        <v>64</v>
      </c>
      <c r="AA153" t="s">
        <v>122</v>
      </c>
    </row>
    <row r="154" spans="1:27">
      <c r="A154" t="s">
        <v>57</v>
      </c>
      <c r="B154" t="s">
        <v>344</v>
      </c>
      <c r="C154" t="s">
        <v>345</v>
      </c>
      <c r="D154">
        <v>1998</v>
      </c>
      <c r="E154" t="str">
        <f>HYPERLINK("http://dx.doi.org/10.2307/176595","http://dx.doi.org/10.2307/176595")</f>
        <v>http://dx.doi.org/10.2307/176595</v>
      </c>
      <c r="F154" t="s">
        <v>87</v>
      </c>
      <c r="G154" t="s">
        <v>98</v>
      </c>
      <c r="J154" t="s">
        <v>346</v>
      </c>
      <c r="L154">
        <v>1994</v>
      </c>
      <c r="M154">
        <v>1994</v>
      </c>
      <c r="N154" t="s">
        <v>100</v>
      </c>
      <c r="O154" t="s">
        <v>227</v>
      </c>
      <c r="Q154" t="s">
        <v>119</v>
      </c>
      <c r="R154" t="s">
        <v>372</v>
      </c>
      <c r="T154" t="s">
        <v>64</v>
      </c>
      <c r="U154" t="s">
        <v>165</v>
      </c>
      <c r="V154" t="s">
        <v>166</v>
      </c>
      <c r="W154" t="s">
        <v>67</v>
      </c>
      <c r="X154" t="s">
        <v>64</v>
      </c>
      <c r="AA154" t="s">
        <v>122</v>
      </c>
    </row>
    <row r="155" spans="1:27">
      <c r="A155" t="s">
        <v>57</v>
      </c>
      <c r="B155" t="s">
        <v>344</v>
      </c>
      <c r="C155" t="s">
        <v>345</v>
      </c>
      <c r="D155">
        <v>1998</v>
      </c>
      <c r="E155" t="str">
        <f>HYPERLINK("http://dx.doi.org/10.2307/176595","http://dx.doi.org/10.2307/176595")</f>
        <v>http://dx.doi.org/10.2307/176595</v>
      </c>
      <c r="F155" t="s">
        <v>87</v>
      </c>
      <c r="G155" t="s">
        <v>98</v>
      </c>
      <c r="J155" t="s">
        <v>346</v>
      </c>
      <c r="L155">
        <v>1994</v>
      </c>
      <c r="M155">
        <v>1994</v>
      </c>
      <c r="N155" t="s">
        <v>100</v>
      </c>
      <c r="O155" t="s">
        <v>227</v>
      </c>
      <c r="Q155" t="s">
        <v>119</v>
      </c>
      <c r="R155" t="s">
        <v>373</v>
      </c>
      <c r="T155" t="s">
        <v>64</v>
      </c>
      <c r="U155" t="s">
        <v>165</v>
      </c>
      <c r="V155" t="s">
        <v>166</v>
      </c>
      <c r="W155" t="s">
        <v>67</v>
      </c>
      <c r="X155" t="s">
        <v>64</v>
      </c>
      <c r="AA155" t="s">
        <v>122</v>
      </c>
    </row>
    <row r="156" spans="1:27">
      <c r="A156" t="s">
        <v>57</v>
      </c>
      <c r="B156" t="s">
        <v>344</v>
      </c>
      <c r="C156" t="s">
        <v>345</v>
      </c>
      <c r="D156">
        <v>1998</v>
      </c>
      <c r="E156" t="str">
        <f>HYPERLINK("http://dx.doi.org/10.2307/176595","http://dx.doi.org/10.2307/176595")</f>
        <v>http://dx.doi.org/10.2307/176595</v>
      </c>
      <c r="F156" t="s">
        <v>87</v>
      </c>
      <c r="G156" t="s">
        <v>98</v>
      </c>
      <c r="J156" t="s">
        <v>346</v>
      </c>
      <c r="L156">
        <v>1994</v>
      </c>
      <c r="M156">
        <v>1994</v>
      </c>
      <c r="N156" t="s">
        <v>100</v>
      </c>
      <c r="O156" t="s">
        <v>227</v>
      </c>
      <c r="Q156" t="s">
        <v>119</v>
      </c>
      <c r="R156" t="s">
        <v>374</v>
      </c>
      <c r="T156" t="s">
        <v>64</v>
      </c>
      <c r="U156" t="s">
        <v>165</v>
      </c>
      <c r="V156" t="s">
        <v>166</v>
      </c>
      <c r="W156" t="s">
        <v>67</v>
      </c>
      <c r="X156" t="s">
        <v>64</v>
      </c>
      <c r="AA156" t="s">
        <v>122</v>
      </c>
    </row>
    <row r="157" spans="1:27">
      <c r="A157" t="s">
        <v>57</v>
      </c>
      <c r="B157" t="s">
        <v>344</v>
      </c>
      <c r="C157" t="s">
        <v>345</v>
      </c>
      <c r="D157">
        <v>1998</v>
      </c>
      <c r="E157" t="str">
        <f>HYPERLINK("http://dx.doi.org/10.2307/176595","http://dx.doi.org/10.2307/176595")</f>
        <v>http://dx.doi.org/10.2307/176595</v>
      </c>
      <c r="F157" t="s">
        <v>87</v>
      </c>
      <c r="G157" t="s">
        <v>98</v>
      </c>
      <c r="J157" t="s">
        <v>346</v>
      </c>
      <c r="L157">
        <v>1994</v>
      </c>
      <c r="M157">
        <v>1994</v>
      </c>
      <c r="N157" t="s">
        <v>100</v>
      </c>
      <c r="O157" t="s">
        <v>227</v>
      </c>
      <c r="Q157" t="s">
        <v>119</v>
      </c>
      <c r="R157" t="s">
        <v>375</v>
      </c>
      <c r="T157" t="s">
        <v>64</v>
      </c>
      <c r="U157" t="s">
        <v>165</v>
      </c>
      <c r="V157" t="s">
        <v>166</v>
      </c>
      <c r="W157" t="s">
        <v>67</v>
      </c>
      <c r="X157" t="s">
        <v>64</v>
      </c>
      <c r="AA157" t="s">
        <v>122</v>
      </c>
    </row>
    <row r="158" spans="1:27">
      <c r="A158" t="s">
        <v>57</v>
      </c>
      <c r="B158" t="s">
        <v>344</v>
      </c>
      <c r="C158" t="s">
        <v>345</v>
      </c>
      <c r="D158">
        <v>1998</v>
      </c>
      <c r="E158" t="str">
        <f>HYPERLINK("http://dx.doi.org/10.2307/176595","http://dx.doi.org/10.2307/176595")</f>
        <v>http://dx.doi.org/10.2307/176595</v>
      </c>
      <c r="F158" t="s">
        <v>87</v>
      </c>
      <c r="G158" t="s">
        <v>98</v>
      </c>
      <c r="J158" t="s">
        <v>346</v>
      </c>
      <c r="L158">
        <v>1994</v>
      </c>
      <c r="M158">
        <v>1994</v>
      </c>
      <c r="N158" t="s">
        <v>100</v>
      </c>
      <c r="O158" t="s">
        <v>227</v>
      </c>
      <c r="Q158" t="s">
        <v>119</v>
      </c>
      <c r="R158" t="s">
        <v>376</v>
      </c>
      <c r="T158" t="s">
        <v>64</v>
      </c>
      <c r="U158" t="s">
        <v>165</v>
      </c>
      <c r="V158" t="s">
        <v>166</v>
      </c>
      <c r="W158" t="s">
        <v>67</v>
      </c>
      <c r="X158" t="s">
        <v>64</v>
      </c>
      <c r="AA158" t="s">
        <v>122</v>
      </c>
    </row>
    <row r="159" spans="1:27">
      <c r="A159" t="s">
        <v>57</v>
      </c>
      <c r="B159" t="s">
        <v>377</v>
      </c>
      <c r="C159" t="s">
        <v>378</v>
      </c>
      <c r="D159">
        <v>2020</v>
      </c>
      <c r="E159" t="s">
        <v>379</v>
      </c>
      <c r="F159" t="s">
        <v>97</v>
      </c>
      <c r="G159" t="s">
        <v>61</v>
      </c>
      <c r="H159" t="s">
        <v>380</v>
      </c>
      <c r="I159" t="s">
        <v>381</v>
      </c>
      <c r="J159" t="s">
        <v>382</v>
      </c>
      <c r="L159">
        <v>2019</v>
      </c>
      <c r="M159">
        <v>2019</v>
      </c>
      <c r="N159" t="s">
        <v>324</v>
      </c>
      <c r="Q159" t="s">
        <v>137</v>
      </c>
      <c r="R159" t="s">
        <v>383</v>
      </c>
      <c r="T159" t="s">
        <v>64</v>
      </c>
      <c r="U159" t="s">
        <v>384</v>
      </c>
      <c r="V159" t="s">
        <v>385</v>
      </c>
      <c r="W159" t="s">
        <v>67</v>
      </c>
      <c r="X159" t="s">
        <v>64</v>
      </c>
      <c r="Z159" t="s">
        <v>386</v>
      </c>
      <c r="AA159" t="s">
        <v>331</v>
      </c>
    </row>
    <row r="160" spans="1:27">
      <c r="A160" t="s">
        <v>57</v>
      </c>
      <c r="B160" t="s">
        <v>387</v>
      </c>
      <c r="C160" t="s">
        <v>388</v>
      </c>
      <c r="D160">
        <v>2003</v>
      </c>
      <c r="E160" t="str">
        <f>HYPERLINK("http://dx.doi.org/10.1007/s00442-002-1146-7","http://dx.doi.org/10.1007/s00442-002-1146-7")</f>
        <v>http://dx.doi.org/10.1007/s00442-002-1146-7</v>
      </c>
      <c r="F160" t="s">
        <v>87</v>
      </c>
      <c r="G160" t="s">
        <v>61</v>
      </c>
      <c r="H160" t="s">
        <v>389</v>
      </c>
      <c r="J160" t="s">
        <v>390</v>
      </c>
      <c r="L160">
        <v>1997</v>
      </c>
      <c r="M160">
        <v>1997</v>
      </c>
      <c r="N160" t="s">
        <v>100</v>
      </c>
      <c r="O160" t="s">
        <v>212</v>
      </c>
      <c r="P160" t="s">
        <v>227</v>
      </c>
      <c r="Q160" t="s">
        <v>119</v>
      </c>
      <c r="R160" t="s">
        <v>391</v>
      </c>
      <c r="T160" t="s">
        <v>64</v>
      </c>
      <c r="U160" t="s">
        <v>392</v>
      </c>
      <c r="V160" t="s">
        <v>393</v>
      </c>
      <c r="W160" t="s">
        <v>394</v>
      </c>
      <c r="X160" t="s">
        <v>64</v>
      </c>
      <c r="AA160" t="s">
        <v>122</v>
      </c>
    </row>
    <row r="161" spans="1:27">
      <c r="A161" t="s">
        <v>57</v>
      </c>
      <c r="B161" t="s">
        <v>387</v>
      </c>
      <c r="C161" t="s">
        <v>388</v>
      </c>
      <c r="D161">
        <v>2003</v>
      </c>
      <c r="E161" t="str">
        <f>HYPERLINK("http://dx.doi.org/10.1007/s00442-002-1146-7","http://dx.doi.org/10.1007/s00442-002-1146-7")</f>
        <v>http://dx.doi.org/10.1007/s00442-002-1146-7</v>
      </c>
      <c r="F161" t="s">
        <v>87</v>
      </c>
      <c r="G161" t="s">
        <v>61</v>
      </c>
      <c r="H161" t="s">
        <v>389</v>
      </c>
      <c r="J161" t="s">
        <v>390</v>
      </c>
      <c r="L161">
        <v>1997</v>
      </c>
      <c r="M161">
        <v>1997</v>
      </c>
      <c r="N161" t="s">
        <v>100</v>
      </c>
      <c r="O161" t="s">
        <v>212</v>
      </c>
      <c r="P161" t="s">
        <v>227</v>
      </c>
      <c r="Q161" t="s">
        <v>119</v>
      </c>
      <c r="R161" t="s">
        <v>395</v>
      </c>
      <c r="T161" t="s">
        <v>64</v>
      </c>
      <c r="U161" t="s">
        <v>392</v>
      </c>
      <c r="V161" t="s">
        <v>393</v>
      </c>
      <c r="W161" t="s">
        <v>394</v>
      </c>
      <c r="X161" t="s">
        <v>64</v>
      </c>
      <c r="AA161" t="s">
        <v>122</v>
      </c>
    </row>
    <row r="162" spans="1:27">
      <c r="A162" t="s">
        <v>57</v>
      </c>
      <c r="B162" t="s">
        <v>387</v>
      </c>
      <c r="C162" t="s">
        <v>388</v>
      </c>
      <c r="D162">
        <v>2003</v>
      </c>
      <c r="E162" t="str">
        <f>HYPERLINK("http://dx.doi.org/10.1007/s00442-002-1146-7","http://dx.doi.org/10.1007/s00442-002-1146-7")</f>
        <v>http://dx.doi.org/10.1007/s00442-002-1146-7</v>
      </c>
      <c r="F162" t="s">
        <v>87</v>
      </c>
      <c r="G162" t="s">
        <v>61</v>
      </c>
      <c r="H162" t="s">
        <v>389</v>
      </c>
      <c r="J162" t="s">
        <v>390</v>
      </c>
      <c r="L162">
        <v>1997</v>
      </c>
      <c r="M162">
        <v>1997</v>
      </c>
      <c r="N162" t="s">
        <v>100</v>
      </c>
      <c r="O162" t="s">
        <v>212</v>
      </c>
      <c r="P162" t="s">
        <v>227</v>
      </c>
      <c r="Q162" t="s">
        <v>119</v>
      </c>
      <c r="R162" t="s">
        <v>396</v>
      </c>
      <c r="T162" t="s">
        <v>64</v>
      </c>
      <c r="U162" t="s">
        <v>392</v>
      </c>
      <c r="V162" t="s">
        <v>393</v>
      </c>
      <c r="W162" t="s">
        <v>394</v>
      </c>
      <c r="X162" t="s">
        <v>64</v>
      </c>
      <c r="AA162" t="s">
        <v>122</v>
      </c>
    </row>
    <row r="163" spans="1:27">
      <c r="A163" t="s">
        <v>57</v>
      </c>
      <c r="B163" t="s">
        <v>397</v>
      </c>
      <c r="C163" t="s">
        <v>398</v>
      </c>
      <c r="D163">
        <v>2021</v>
      </c>
      <c r="E163" t="str">
        <f>HYPERLINK("http://dx.doi.org/10.1016/j.cub.2021.03.104","http://dx.doi.org/10.1016/j.cub.2021.03.104")</f>
        <v>http://dx.doi.org/10.1016/j.cub.2021.03.104</v>
      </c>
      <c r="F163" t="s">
        <v>180</v>
      </c>
      <c r="G163" t="s">
        <v>98</v>
      </c>
      <c r="W163" t="s">
        <v>394</v>
      </c>
      <c r="X163" t="s">
        <v>112</v>
      </c>
      <c r="Y163" t="s">
        <v>399</v>
      </c>
      <c r="Z163" t="s">
        <v>400</v>
      </c>
    </row>
    <row r="164" spans="1:27">
      <c r="A164" t="s">
        <v>57</v>
      </c>
      <c r="B164" t="s">
        <v>401</v>
      </c>
      <c r="C164" t="s">
        <v>402</v>
      </c>
      <c r="D164">
        <v>2014</v>
      </c>
      <c r="E164" t="str">
        <f>HYPERLINK("http://dx.doi.org/10.14430/arctic4382","http://dx.doi.org/10.14430/arctic4382")</f>
        <v>http://dx.doi.org/10.14430/arctic4382</v>
      </c>
      <c r="F164" t="s">
        <v>87</v>
      </c>
      <c r="G164" t="s">
        <v>61</v>
      </c>
      <c r="H164" t="s">
        <v>403</v>
      </c>
      <c r="I164" t="s">
        <v>404</v>
      </c>
      <c r="J164" t="s">
        <v>405</v>
      </c>
      <c r="L164">
        <v>2010</v>
      </c>
      <c r="M164">
        <v>2011</v>
      </c>
      <c r="N164" t="s">
        <v>100</v>
      </c>
      <c r="Q164" t="s">
        <v>119</v>
      </c>
      <c r="R164" t="s">
        <v>406</v>
      </c>
      <c r="T164" t="s">
        <v>64</v>
      </c>
      <c r="U164" t="s">
        <v>407</v>
      </c>
      <c r="V164" t="s">
        <v>408</v>
      </c>
      <c r="W164" t="s">
        <v>67</v>
      </c>
      <c r="X164" t="s">
        <v>64</v>
      </c>
      <c r="AA164" t="s">
        <v>176</v>
      </c>
    </row>
    <row r="165" spans="1:27">
      <c r="A165" t="s">
        <v>57</v>
      </c>
      <c r="B165" t="s">
        <v>401</v>
      </c>
      <c r="C165" t="s">
        <v>402</v>
      </c>
      <c r="D165">
        <v>2014</v>
      </c>
      <c r="E165" t="str">
        <f>HYPERLINK("http://dx.doi.org/10.14430/arctic4382","http://dx.doi.org/10.14430/arctic4382")</f>
        <v>http://dx.doi.org/10.14430/arctic4382</v>
      </c>
      <c r="F165" t="s">
        <v>87</v>
      </c>
      <c r="G165" t="s">
        <v>61</v>
      </c>
      <c r="H165" t="s">
        <v>403</v>
      </c>
      <c r="I165" t="s">
        <v>404</v>
      </c>
      <c r="J165" t="s">
        <v>405</v>
      </c>
      <c r="L165">
        <v>2010</v>
      </c>
      <c r="M165">
        <v>2011</v>
      </c>
      <c r="N165" t="s">
        <v>100</v>
      </c>
      <c r="Q165" t="s">
        <v>119</v>
      </c>
      <c r="R165" t="s">
        <v>409</v>
      </c>
      <c r="T165" t="s">
        <v>64</v>
      </c>
      <c r="U165" t="s">
        <v>407</v>
      </c>
      <c r="V165" t="s">
        <v>408</v>
      </c>
      <c r="W165" t="s">
        <v>67</v>
      </c>
      <c r="X165" t="s">
        <v>64</v>
      </c>
      <c r="AA165" t="s">
        <v>176</v>
      </c>
    </row>
    <row r="166" spans="1:27">
      <c r="A166" t="s">
        <v>57</v>
      </c>
      <c r="B166" t="s">
        <v>401</v>
      </c>
      <c r="C166" t="s">
        <v>402</v>
      </c>
      <c r="D166">
        <v>2014</v>
      </c>
      <c r="E166" t="str">
        <f>HYPERLINK("http://dx.doi.org/10.14430/arctic4382","http://dx.doi.org/10.14430/arctic4382")</f>
        <v>http://dx.doi.org/10.14430/arctic4382</v>
      </c>
      <c r="F166" t="s">
        <v>87</v>
      </c>
      <c r="G166" t="s">
        <v>61</v>
      </c>
      <c r="H166" t="s">
        <v>403</v>
      </c>
      <c r="I166" t="s">
        <v>404</v>
      </c>
      <c r="J166" t="s">
        <v>405</v>
      </c>
      <c r="L166">
        <v>2010</v>
      </c>
      <c r="M166">
        <v>2011</v>
      </c>
      <c r="N166" t="s">
        <v>100</v>
      </c>
      <c r="Q166" t="s">
        <v>119</v>
      </c>
      <c r="R166" t="s">
        <v>410</v>
      </c>
      <c r="T166" t="s">
        <v>64</v>
      </c>
      <c r="U166" t="s">
        <v>407</v>
      </c>
      <c r="V166" t="s">
        <v>408</v>
      </c>
      <c r="W166" t="s">
        <v>67</v>
      </c>
      <c r="X166" t="s">
        <v>64</v>
      </c>
      <c r="AA166" t="s">
        <v>176</v>
      </c>
    </row>
    <row r="167" spans="1:27">
      <c r="A167" t="s">
        <v>57</v>
      </c>
      <c r="B167" t="s">
        <v>411</v>
      </c>
      <c r="C167" t="s">
        <v>412</v>
      </c>
      <c r="D167">
        <v>2015</v>
      </c>
      <c r="E167" t="str">
        <f>HYPERLINK("http://dx.doi.org/10.1890/15-0027.1","http://dx.doi.org/10.1890/15-0027.1")</f>
        <v>http://dx.doi.org/10.1890/15-0027.1</v>
      </c>
      <c r="F167" t="s">
        <v>320</v>
      </c>
      <c r="G167" t="s">
        <v>274</v>
      </c>
      <c r="H167">
        <v>-27.163951000000001</v>
      </c>
      <c r="I167">
        <v>153.416121</v>
      </c>
      <c r="J167" t="s">
        <v>413</v>
      </c>
      <c r="L167">
        <v>2014</v>
      </c>
      <c r="M167">
        <v>2014</v>
      </c>
      <c r="N167" t="s">
        <v>414</v>
      </c>
      <c r="Q167" t="s">
        <v>325</v>
      </c>
      <c r="R167" t="s">
        <v>415</v>
      </c>
      <c r="T167" t="s">
        <v>64</v>
      </c>
      <c r="U167" t="s">
        <v>416</v>
      </c>
      <c r="V167" t="s">
        <v>417</v>
      </c>
      <c r="W167" t="s">
        <v>418</v>
      </c>
      <c r="X167" t="s">
        <v>112</v>
      </c>
      <c r="Y167" t="s">
        <v>419</v>
      </c>
      <c r="AA167" t="s">
        <v>217</v>
      </c>
    </row>
    <row r="168" spans="1:27">
      <c r="A168" t="s">
        <v>57</v>
      </c>
      <c r="B168" t="s">
        <v>411</v>
      </c>
      <c r="C168" t="s">
        <v>412</v>
      </c>
      <c r="D168">
        <v>2015</v>
      </c>
      <c r="E168" t="str">
        <f>HYPERLINK("http://dx.doi.org/10.1890/15-0027.1","http://dx.doi.org/10.1890/15-0027.1")</f>
        <v>http://dx.doi.org/10.1890/15-0027.1</v>
      </c>
      <c r="F168" t="s">
        <v>320</v>
      </c>
      <c r="G168" t="s">
        <v>274</v>
      </c>
      <c r="H168">
        <v>-27.163951000000001</v>
      </c>
      <c r="I168">
        <v>153.416121</v>
      </c>
      <c r="J168" t="s">
        <v>413</v>
      </c>
      <c r="L168">
        <v>2014</v>
      </c>
      <c r="M168">
        <v>2014</v>
      </c>
      <c r="N168" t="s">
        <v>414</v>
      </c>
      <c r="Q168" t="s">
        <v>325</v>
      </c>
      <c r="R168" t="s">
        <v>415</v>
      </c>
      <c r="T168" t="s">
        <v>64</v>
      </c>
      <c r="U168" t="s">
        <v>420</v>
      </c>
      <c r="V168" t="s">
        <v>421</v>
      </c>
      <c r="W168" t="s">
        <v>394</v>
      </c>
      <c r="X168" t="s">
        <v>64</v>
      </c>
      <c r="Y168" t="s">
        <v>419</v>
      </c>
      <c r="AA168" t="s">
        <v>217</v>
      </c>
    </row>
    <row r="169" spans="1:27">
      <c r="A169" t="s">
        <v>57</v>
      </c>
      <c r="B169" t="s">
        <v>411</v>
      </c>
      <c r="C169" t="s">
        <v>412</v>
      </c>
      <c r="D169">
        <v>2015</v>
      </c>
      <c r="E169" t="str">
        <f>HYPERLINK("http://dx.doi.org/10.1890/15-0027.1","http://dx.doi.org/10.1890/15-0027.1")</f>
        <v>http://dx.doi.org/10.1890/15-0027.1</v>
      </c>
      <c r="F169" t="s">
        <v>320</v>
      </c>
      <c r="G169" t="s">
        <v>274</v>
      </c>
      <c r="H169">
        <v>-27.163951000000001</v>
      </c>
      <c r="I169">
        <v>153.416121</v>
      </c>
      <c r="J169" t="s">
        <v>413</v>
      </c>
      <c r="L169">
        <v>2014</v>
      </c>
      <c r="M169">
        <v>2014</v>
      </c>
      <c r="N169" t="s">
        <v>414</v>
      </c>
      <c r="Q169" t="s">
        <v>325</v>
      </c>
      <c r="R169" t="s">
        <v>415</v>
      </c>
      <c r="T169" t="s">
        <v>64</v>
      </c>
      <c r="U169" t="s">
        <v>422</v>
      </c>
      <c r="V169" t="s">
        <v>423</v>
      </c>
      <c r="W169" t="s">
        <v>394</v>
      </c>
      <c r="X169" t="s">
        <v>64</v>
      </c>
      <c r="Y169" t="s">
        <v>419</v>
      </c>
      <c r="AA169" t="s">
        <v>217</v>
      </c>
    </row>
    <row r="170" spans="1:27">
      <c r="A170" t="s">
        <v>57</v>
      </c>
      <c r="B170" t="s">
        <v>411</v>
      </c>
      <c r="C170" t="s">
        <v>412</v>
      </c>
      <c r="D170">
        <v>2015</v>
      </c>
      <c r="E170" t="str">
        <f>HYPERLINK("http://dx.doi.org/10.1890/15-0027.1","http://dx.doi.org/10.1890/15-0027.1")</f>
        <v>http://dx.doi.org/10.1890/15-0027.1</v>
      </c>
      <c r="F170" t="s">
        <v>320</v>
      </c>
      <c r="G170" t="s">
        <v>274</v>
      </c>
      <c r="H170">
        <v>-27.573487</v>
      </c>
      <c r="I170">
        <v>153.47399799999999</v>
      </c>
      <c r="J170" t="s">
        <v>424</v>
      </c>
      <c r="L170">
        <v>2014</v>
      </c>
      <c r="M170">
        <v>2014</v>
      </c>
      <c r="N170" t="s">
        <v>414</v>
      </c>
      <c r="Q170" t="s">
        <v>325</v>
      </c>
      <c r="R170" t="s">
        <v>415</v>
      </c>
      <c r="T170" t="s">
        <v>64</v>
      </c>
      <c r="U170" t="s">
        <v>65</v>
      </c>
      <c r="V170" t="s">
        <v>66</v>
      </c>
      <c r="W170" t="s">
        <v>67</v>
      </c>
      <c r="X170" t="s">
        <v>112</v>
      </c>
      <c r="Y170" t="s">
        <v>419</v>
      </c>
      <c r="AA170" t="s">
        <v>217</v>
      </c>
    </row>
    <row r="171" spans="1:27">
      <c r="A171" t="s">
        <v>57</v>
      </c>
      <c r="B171" t="s">
        <v>425</v>
      </c>
      <c r="C171" t="s">
        <v>426</v>
      </c>
      <c r="D171">
        <v>2018</v>
      </c>
      <c r="E171" t="str">
        <f>HYPERLINK("http://dx.doi.org/10.1002/ajpa.23332","http://dx.doi.org/10.1002/ajpa.23332")</f>
        <v>http://dx.doi.org/10.1002/ajpa.23332</v>
      </c>
      <c r="F171" t="s">
        <v>76</v>
      </c>
      <c r="G171" t="s">
        <v>274</v>
      </c>
      <c r="H171">
        <v>-34.26</v>
      </c>
      <c r="I171">
        <v>18.420999999999999</v>
      </c>
      <c r="J171" t="s">
        <v>427</v>
      </c>
      <c r="L171">
        <v>2009</v>
      </c>
      <c r="M171">
        <v>2010</v>
      </c>
      <c r="N171" t="s">
        <v>212</v>
      </c>
      <c r="Q171" t="s">
        <v>137</v>
      </c>
      <c r="R171" t="s">
        <v>428</v>
      </c>
      <c r="S171" t="s">
        <v>429</v>
      </c>
      <c r="U171" t="s">
        <v>430</v>
      </c>
      <c r="V171" t="s">
        <v>431</v>
      </c>
      <c r="W171" t="s">
        <v>432</v>
      </c>
      <c r="X171" t="s">
        <v>64</v>
      </c>
      <c r="Z171" t="s">
        <v>433</v>
      </c>
      <c r="AA171" t="s">
        <v>331</v>
      </c>
    </row>
    <row r="172" spans="1:27">
      <c r="A172" t="s">
        <v>57</v>
      </c>
      <c r="B172" t="s">
        <v>425</v>
      </c>
      <c r="C172" t="s">
        <v>426</v>
      </c>
      <c r="D172">
        <v>2018</v>
      </c>
      <c r="E172" t="str">
        <f>HYPERLINK("http://dx.doi.org/10.1002/ajpa.23332","http://dx.doi.org/10.1002/ajpa.23332")</f>
        <v>http://dx.doi.org/10.1002/ajpa.23332</v>
      </c>
      <c r="F172" t="s">
        <v>76</v>
      </c>
      <c r="G172" t="s">
        <v>274</v>
      </c>
      <c r="H172">
        <v>-34.26</v>
      </c>
      <c r="I172">
        <v>18.420999999999999</v>
      </c>
      <c r="J172" t="s">
        <v>427</v>
      </c>
      <c r="L172">
        <v>2009</v>
      </c>
      <c r="M172">
        <v>2010</v>
      </c>
      <c r="N172" t="s">
        <v>212</v>
      </c>
      <c r="Q172" t="s">
        <v>137</v>
      </c>
      <c r="R172" t="s">
        <v>434</v>
      </c>
      <c r="S172" t="s">
        <v>435</v>
      </c>
      <c r="U172" t="s">
        <v>430</v>
      </c>
      <c r="V172" t="s">
        <v>431</v>
      </c>
      <c r="W172" t="s">
        <v>432</v>
      </c>
      <c r="X172" t="s">
        <v>64</v>
      </c>
      <c r="Z172" t="s">
        <v>433</v>
      </c>
      <c r="AA172" t="s">
        <v>331</v>
      </c>
    </row>
    <row r="173" spans="1:27">
      <c r="A173" t="s">
        <v>57</v>
      </c>
      <c r="B173" t="s">
        <v>425</v>
      </c>
      <c r="C173" t="s">
        <v>426</v>
      </c>
      <c r="D173">
        <v>2018</v>
      </c>
      <c r="E173" t="str">
        <f>HYPERLINK("http://dx.doi.org/10.1002/ajpa.23332","http://dx.doi.org/10.1002/ajpa.23332")</f>
        <v>http://dx.doi.org/10.1002/ajpa.23332</v>
      </c>
      <c r="F173" t="s">
        <v>76</v>
      </c>
      <c r="G173" t="s">
        <v>274</v>
      </c>
      <c r="H173">
        <v>-34.26</v>
      </c>
      <c r="I173">
        <v>18.420999999999999</v>
      </c>
      <c r="J173" t="s">
        <v>427</v>
      </c>
      <c r="L173">
        <v>2009</v>
      </c>
      <c r="M173">
        <v>2010</v>
      </c>
      <c r="N173" t="s">
        <v>212</v>
      </c>
      <c r="Q173" t="s">
        <v>137</v>
      </c>
      <c r="R173" t="s">
        <v>436</v>
      </c>
      <c r="S173" t="s">
        <v>437</v>
      </c>
      <c r="U173" t="s">
        <v>430</v>
      </c>
      <c r="V173" t="s">
        <v>431</v>
      </c>
      <c r="W173" t="s">
        <v>432</v>
      </c>
      <c r="X173" t="s">
        <v>64</v>
      </c>
      <c r="Z173" t="s">
        <v>433</v>
      </c>
      <c r="AA173" t="s">
        <v>331</v>
      </c>
    </row>
    <row r="174" spans="1:27">
      <c r="A174" t="s">
        <v>57</v>
      </c>
      <c r="B174" t="s">
        <v>438</v>
      </c>
      <c r="C174" t="s">
        <v>439</v>
      </c>
      <c r="D174">
        <v>2023</v>
      </c>
      <c r="E174" t="str">
        <f>HYPERLINK("http://dx.doi.org/10.1073/pnas.2209037120","http://dx.doi.org/10.1073/pnas.2209037120")</f>
        <v>http://dx.doi.org/10.1073/pnas.2209037120</v>
      </c>
      <c r="G174" t="s">
        <v>88</v>
      </c>
      <c r="H174" t="s">
        <v>440</v>
      </c>
      <c r="I174" t="s">
        <v>441</v>
      </c>
      <c r="J174" t="s">
        <v>442</v>
      </c>
      <c r="K174" t="s">
        <v>443</v>
      </c>
      <c r="L174">
        <v>2015</v>
      </c>
      <c r="M174">
        <v>2020</v>
      </c>
      <c r="N174" t="s">
        <v>212</v>
      </c>
      <c r="O174" t="s">
        <v>444</v>
      </c>
      <c r="Q174" t="s">
        <v>338</v>
      </c>
      <c r="R174" t="s">
        <v>445</v>
      </c>
      <c r="S174" t="s">
        <v>446</v>
      </c>
      <c r="U174" t="s">
        <v>407</v>
      </c>
      <c r="V174" t="s">
        <v>447</v>
      </c>
      <c r="W174" t="s">
        <v>448</v>
      </c>
      <c r="X174" t="s">
        <v>64</v>
      </c>
      <c r="Z174" t="s">
        <v>449</v>
      </c>
      <c r="AA174" t="s">
        <v>331</v>
      </c>
    </row>
    <row r="175" spans="1:27">
      <c r="A175" t="s">
        <v>57</v>
      </c>
      <c r="B175" t="s">
        <v>438</v>
      </c>
      <c r="C175" t="s">
        <v>439</v>
      </c>
      <c r="D175">
        <v>2023</v>
      </c>
      <c r="E175" t="str">
        <f>HYPERLINK("http://dx.doi.org/10.1073/pnas.2209037120","http://dx.doi.org/10.1073/pnas.2209037120")</f>
        <v>http://dx.doi.org/10.1073/pnas.2209037120</v>
      </c>
      <c r="G175" t="s">
        <v>88</v>
      </c>
      <c r="H175" t="s">
        <v>440</v>
      </c>
      <c r="I175" t="s">
        <v>441</v>
      </c>
      <c r="J175" t="s">
        <v>442</v>
      </c>
      <c r="K175" t="s">
        <v>443</v>
      </c>
      <c r="L175">
        <v>2015</v>
      </c>
      <c r="M175">
        <v>2020</v>
      </c>
      <c r="N175" t="s">
        <v>212</v>
      </c>
      <c r="O175" t="s">
        <v>444</v>
      </c>
      <c r="Q175" t="s">
        <v>338</v>
      </c>
      <c r="R175" t="s">
        <v>450</v>
      </c>
      <c r="S175" t="s">
        <v>451</v>
      </c>
      <c r="U175" t="s">
        <v>407</v>
      </c>
      <c r="V175" t="s">
        <v>447</v>
      </c>
      <c r="W175" t="s">
        <v>448</v>
      </c>
      <c r="X175" t="s">
        <v>64</v>
      </c>
      <c r="Z175" t="s">
        <v>449</v>
      </c>
      <c r="AA175" t="s">
        <v>331</v>
      </c>
    </row>
    <row r="176" spans="1:27">
      <c r="A176" t="s">
        <v>57</v>
      </c>
      <c r="B176" t="s">
        <v>438</v>
      </c>
      <c r="C176" t="s">
        <v>439</v>
      </c>
      <c r="D176">
        <v>2023</v>
      </c>
      <c r="E176" t="str">
        <f>HYPERLINK("http://dx.doi.org/10.1073/pnas.2209037120","http://dx.doi.org/10.1073/pnas.2209037120")</f>
        <v>http://dx.doi.org/10.1073/pnas.2209037120</v>
      </c>
      <c r="G176" t="s">
        <v>88</v>
      </c>
      <c r="H176" t="s">
        <v>440</v>
      </c>
      <c r="I176" t="s">
        <v>441</v>
      </c>
      <c r="J176" t="s">
        <v>442</v>
      </c>
      <c r="K176" t="s">
        <v>443</v>
      </c>
      <c r="L176">
        <v>2015</v>
      </c>
      <c r="M176">
        <v>2020</v>
      </c>
      <c r="N176" t="s">
        <v>212</v>
      </c>
      <c r="O176" t="s">
        <v>444</v>
      </c>
      <c r="Q176" t="s">
        <v>338</v>
      </c>
      <c r="R176" t="s">
        <v>177</v>
      </c>
      <c r="S176" t="s">
        <v>452</v>
      </c>
      <c r="U176" t="s">
        <v>407</v>
      </c>
      <c r="V176" t="s">
        <v>447</v>
      </c>
      <c r="W176" t="s">
        <v>448</v>
      </c>
      <c r="X176" t="s">
        <v>64</v>
      </c>
      <c r="Z176" t="s">
        <v>449</v>
      </c>
      <c r="AA176" t="s">
        <v>331</v>
      </c>
    </row>
    <row r="177" spans="1:27">
      <c r="A177" t="s">
        <v>57</v>
      </c>
      <c r="B177" t="s">
        <v>438</v>
      </c>
      <c r="C177" t="s">
        <v>439</v>
      </c>
      <c r="D177">
        <v>2023</v>
      </c>
      <c r="E177" t="str">
        <f>HYPERLINK("http://dx.doi.org/10.1073/pnas.2209037120","http://dx.doi.org/10.1073/pnas.2209037120")</f>
        <v>http://dx.doi.org/10.1073/pnas.2209037120</v>
      </c>
      <c r="G177" t="s">
        <v>88</v>
      </c>
      <c r="H177" t="s">
        <v>440</v>
      </c>
      <c r="I177" t="s">
        <v>441</v>
      </c>
      <c r="J177" t="s">
        <v>442</v>
      </c>
      <c r="K177" t="s">
        <v>443</v>
      </c>
      <c r="L177">
        <v>2015</v>
      </c>
      <c r="M177">
        <v>2020</v>
      </c>
      <c r="N177" t="s">
        <v>212</v>
      </c>
      <c r="O177" t="s">
        <v>444</v>
      </c>
      <c r="Q177" t="s">
        <v>338</v>
      </c>
      <c r="R177" t="s">
        <v>453</v>
      </c>
      <c r="S177" t="s">
        <v>454</v>
      </c>
      <c r="U177" t="s">
        <v>407</v>
      </c>
      <c r="V177" t="s">
        <v>447</v>
      </c>
      <c r="W177" t="s">
        <v>448</v>
      </c>
      <c r="X177" t="s">
        <v>64</v>
      </c>
      <c r="Z177" t="s">
        <v>449</v>
      </c>
      <c r="AA177" t="s">
        <v>331</v>
      </c>
    </row>
    <row r="178" spans="1:27">
      <c r="A178" t="s">
        <v>57</v>
      </c>
      <c r="B178" t="s">
        <v>438</v>
      </c>
      <c r="C178" t="s">
        <v>439</v>
      </c>
      <c r="D178">
        <v>2023</v>
      </c>
      <c r="E178" t="str">
        <f>HYPERLINK("http://dx.doi.org/10.1073/pnas.2209037120","http://dx.doi.org/10.1073/pnas.2209037120")</f>
        <v>http://dx.doi.org/10.1073/pnas.2209037120</v>
      </c>
      <c r="G178" t="s">
        <v>88</v>
      </c>
      <c r="H178" t="s">
        <v>440</v>
      </c>
      <c r="I178" t="s">
        <v>441</v>
      </c>
      <c r="J178" t="s">
        <v>442</v>
      </c>
      <c r="K178" t="s">
        <v>443</v>
      </c>
      <c r="L178">
        <v>2015</v>
      </c>
      <c r="M178">
        <v>2020</v>
      </c>
      <c r="N178" t="s">
        <v>212</v>
      </c>
      <c r="O178" t="s">
        <v>444</v>
      </c>
      <c r="Q178" t="s">
        <v>338</v>
      </c>
      <c r="R178" t="s">
        <v>455</v>
      </c>
      <c r="S178" t="s">
        <v>456</v>
      </c>
      <c r="U178" t="s">
        <v>407</v>
      </c>
      <c r="V178" t="s">
        <v>447</v>
      </c>
      <c r="W178" t="s">
        <v>448</v>
      </c>
      <c r="X178" t="s">
        <v>64</v>
      </c>
      <c r="Z178" t="s">
        <v>449</v>
      </c>
      <c r="AA178" t="s">
        <v>331</v>
      </c>
    </row>
    <row r="179" spans="1:27">
      <c r="A179" t="s">
        <v>57</v>
      </c>
      <c r="B179" t="s">
        <v>438</v>
      </c>
      <c r="C179" t="s">
        <v>439</v>
      </c>
      <c r="D179">
        <v>2023</v>
      </c>
      <c r="E179" t="str">
        <f>HYPERLINK("http://dx.doi.org/10.1073/pnas.2209037120","http://dx.doi.org/10.1073/pnas.2209037120")</f>
        <v>http://dx.doi.org/10.1073/pnas.2209037120</v>
      </c>
      <c r="G179" t="s">
        <v>88</v>
      </c>
      <c r="H179" t="s">
        <v>440</v>
      </c>
      <c r="I179" t="s">
        <v>441</v>
      </c>
      <c r="J179" t="s">
        <v>442</v>
      </c>
      <c r="K179" t="s">
        <v>443</v>
      </c>
      <c r="L179">
        <v>2015</v>
      </c>
      <c r="M179">
        <v>2020</v>
      </c>
      <c r="N179" t="s">
        <v>212</v>
      </c>
      <c r="O179" t="s">
        <v>444</v>
      </c>
      <c r="Q179" t="s">
        <v>338</v>
      </c>
      <c r="R179" t="s">
        <v>457</v>
      </c>
      <c r="S179" t="s">
        <v>458</v>
      </c>
      <c r="U179" t="s">
        <v>407</v>
      </c>
      <c r="V179" t="s">
        <v>447</v>
      </c>
      <c r="W179" t="s">
        <v>448</v>
      </c>
      <c r="X179" t="s">
        <v>64</v>
      </c>
      <c r="Z179" t="s">
        <v>449</v>
      </c>
      <c r="AA179" t="s">
        <v>331</v>
      </c>
    </row>
    <row r="180" spans="1:27">
      <c r="A180" t="s">
        <v>57</v>
      </c>
      <c r="B180" t="s">
        <v>438</v>
      </c>
      <c r="C180" t="s">
        <v>439</v>
      </c>
      <c r="D180">
        <v>2023</v>
      </c>
      <c r="E180" t="str">
        <f>HYPERLINK("http://dx.doi.org/10.1073/pnas.2209037120","http://dx.doi.org/10.1073/pnas.2209037120")</f>
        <v>http://dx.doi.org/10.1073/pnas.2209037120</v>
      </c>
      <c r="G180" t="s">
        <v>88</v>
      </c>
      <c r="H180" t="s">
        <v>440</v>
      </c>
      <c r="I180" t="s">
        <v>441</v>
      </c>
      <c r="J180" t="s">
        <v>442</v>
      </c>
      <c r="K180" t="s">
        <v>443</v>
      </c>
      <c r="L180">
        <v>2015</v>
      </c>
      <c r="M180">
        <v>2020</v>
      </c>
      <c r="N180" t="s">
        <v>212</v>
      </c>
      <c r="O180" t="s">
        <v>444</v>
      </c>
      <c r="Q180" t="s">
        <v>338</v>
      </c>
      <c r="R180" t="s">
        <v>173</v>
      </c>
      <c r="S180" t="s">
        <v>204</v>
      </c>
      <c r="U180" t="s">
        <v>407</v>
      </c>
      <c r="V180" t="s">
        <v>447</v>
      </c>
      <c r="W180" t="s">
        <v>448</v>
      </c>
      <c r="X180" t="s">
        <v>64</v>
      </c>
      <c r="Z180" t="s">
        <v>449</v>
      </c>
      <c r="AA180" t="s">
        <v>331</v>
      </c>
    </row>
    <row r="181" spans="1:27">
      <c r="A181" t="s">
        <v>57</v>
      </c>
      <c r="B181" t="s">
        <v>438</v>
      </c>
      <c r="C181" t="s">
        <v>439</v>
      </c>
      <c r="D181">
        <v>2023</v>
      </c>
      <c r="E181" t="str">
        <f>HYPERLINK("http://dx.doi.org/10.1073/pnas.2209037120","http://dx.doi.org/10.1073/pnas.2209037120")</f>
        <v>http://dx.doi.org/10.1073/pnas.2209037120</v>
      </c>
      <c r="G181" t="s">
        <v>88</v>
      </c>
      <c r="H181" t="s">
        <v>440</v>
      </c>
      <c r="I181" t="s">
        <v>441</v>
      </c>
      <c r="J181" t="s">
        <v>442</v>
      </c>
      <c r="K181" t="s">
        <v>443</v>
      </c>
      <c r="L181">
        <v>2015</v>
      </c>
      <c r="M181">
        <v>2020</v>
      </c>
      <c r="N181" t="s">
        <v>212</v>
      </c>
      <c r="O181" t="s">
        <v>444</v>
      </c>
      <c r="Q181" t="s">
        <v>338</v>
      </c>
      <c r="R181" t="s">
        <v>459</v>
      </c>
      <c r="S181" t="s">
        <v>460</v>
      </c>
      <c r="U181" t="s">
        <v>407</v>
      </c>
      <c r="V181" t="s">
        <v>447</v>
      </c>
      <c r="W181" t="s">
        <v>448</v>
      </c>
      <c r="X181" t="s">
        <v>64</v>
      </c>
      <c r="Z181" t="s">
        <v>449</v>
      </c>
      <c r="AA181" t="s">
        <v>331</v>
      </c>
    </row>
    <row r="182" spans="1:27">
      <c r="A182" t="s">
        <v>57</v>
      </c>
      <c r="B182" t="s">
        <v>438</v>
      </c>
      <c r="C182" t="s">
        <v>439</v>
      </c>
      <c r="D182">
        <v>2023</v>
      </c>
      <c r="E182" t="str">
        <f>HYPERLINK("http://dx.doi.org/10.1073/pnas.2209037120","http://dx.doi.org/10.1073/pnas.2209037120")</f>
        <v>http://dx.doi.org/10.1073/pnas.2209037120</v>
      </c>
      <c r="G182" t="s">
        <v>88</v>
      </c>
      <c r="H182" t="s">
        <v>440</v>
      </c>
      <c r="I182" t="s">
        <v>441</v>
      </c>
      <c r="J182" t="s">
        <v>442</v>
      </c>
      <c r="K182" t="s">
        <v>443</v>
      </c>
      <c r="L182">
        <v>2015</v>
      </c>
      <c r="M182">
        <v>2020</v>
      </c>
      <c r="N182" t="s">
        <v>212</v>
      </c>
      <c r="O182" t="s">
        <v>444</v>
      </c>
      <c r="Q182" t="s">
        <v>338</v>
      </c>
      <c r="R182" t="s">
        <v>461</v>
      </c>
      <c r="S182" t="s">
        <v>462</v>
      </c>
      <c r="U182" t="s">
        <v>407</v>
      </c>
      <c r="V182" t="s">
        <v>447</v>
      </c>
      <c r="W182" t="s">
        <v>448</v>
      </c>
      <c r="X182" t="s">
        <v>64</v>
      </c>
      <c r="Z182" t="s">
        <v>449</v>
      </c>
      <c r="AA182" t="s">
        <v>331</v>
      </c>
    </row>
    <row r="183" spans="1:27">
      <c r="A183" t="s">
        <v>57</v>
      </c>
      <c r="B183" t="s">
        <v>438</v>
      </c>
      <c r="C183" t="s">
        <v>439</v>
      </c>
      <c r="D183">
        <v>2023</v>
      </c>
      <c r="E183" t="str">
        <f>HYPERLINK("http://dx.doi.org/10.1073/pnas.2209037120","http://dx.doi.org/10.1073/pnas.2209037120")</f>
        <v>http://dx.doi.org/10.1073/pnas.2209037120</v>
      </c>
      <c r="G183" t="s">
        <v>88</v>
      </c>
      <c r="H183" t="s">
        <v>440</v>
      </c>
      <c r="I183" t="s">
        <v>441</v>
      </c>
      <c r="J183" t="s">
        <v>442</v>
      </c>
      <c r="K183" t="s">
        <v>443</v>
      </c>
      <c r="L183">
        <v>2015</v>
      </c>
      <c r="M183">
        <v>2020</v>
      </c>
      <c r="N183" t="s">
        <v>212</v>
      </c>
      <c r="O183" t="s">
        <v>444</v>
      </c>
      <c r="Q183" t="s">
        <v>338</v>
      </c>
      <c r="R183" t="s">
        <v>90</v>
      </c>
      <c r="S183" t="s">
        <v>463</v>
      </c>
      <c r="U183" t="s">
        <v>407</v>
      </c>
      <c r="V183" t="s">
        <v>447</v>
      </c>
      <c r="W183" t="s">
        <v>448</v>
      </c>
      <c r="X183" t="s">
        <v>64</v>
      </c>
      <c r="Z183" t="s">
        <v>449</v>
      </c>
      <c r="AA183" t="s">
        <v>331</v>
      </c>
    </row>
    <row r="184" spans="1:27">
      <c r="A184" t="s">
        <v>57</v>
      </c>
      <c r="B184" t="s">
        <v>438</v>
      </c>
      <c r="C184" t="s">
        <v>439</v>
      </c>
      <c r="D184">
        <v>2023</v>
      </c>
      <c r="E184" t="str">
        <f>HYPERLINK("http://dx.doi.org/10.1073/pnas.2209037120","http://dx.doi.org/10.1073/pnas.2209037120")</f>
        <v>http://dx.doi.org/10.1073/pnas.2209037120</v>
      </c>
      <c r="G184" t="s">
        <v>88</v>
      </c>
      <c r="H184" t="s">
        <v>440</v>
      </c>
      <c r="I184" t="s">
        <v>441</v>
      </c>
      <c r="J184" t="s">
        <v>442</v>
      </c>
      <c r="K184" t="s">
        <v>443</v>
      </c>
      <c r="L184">
        <v>2015</v>
      </c>
      <c r="M184">
        <v>2020</v>
      </c>
      <c r="N184" t="s">
        <v>212</v>
      </c>
      <c r="O184" t="s">
        <v>444</v>
      </c>
      <c r="Q184" t="s">
        <v>338</v>
      </c>
      <c r="R184" t="s">
        <v>464</v>
      </c>
      <c r="S184" t="s">
        <v>465</v>
      </c>
      <c r="U184" t="s">
        <v>407</v>
      </c>
      <c r="V184" t="s">
        <v>447</v>
      </c>
      <c r="W184" t="s">
        <v>448</v>
      </c>
      <c r="X184" t="s">
        <v>64</v>
      </c>
      <c r="Z184" t="s">
        <v>449</v>
      </c>
      <c r="AA184" t="s">
        <v>331</v>
      </c>
    </row>
    <row r="185" spans="1:27">
      <c r="A185" t="s">
        <v>57</v>
      </c>
      <c r="B185" t="s">
        <v>438</v>
      </c>
      <c r="C185" t="s">
        <v>439</v>
      </c>
      <c r="D185">
        <v>2023</v>
      </c>
      <c r="E185" t="str">
        <f>HYPERLINK("http://dx.doi.org/10.1073/pnas.2209037120","http://dx.doi.org/10.1073/pnas.2209037120")</f>
        <v>http://dx.doi.org/10.1073/pnas.2209037120</v>
      </c>
      <c r="G185" t="s">
        <v>88</v>
      </c>
      <c r="H185" t="s">
        <v>440</v>
      </c>
      <c r="I185" t="s">
        <v>441</v>
      </c>
      <c r="J185" t="s">
        <v>442</v>
      </c>
      <c r="K185" t="s">
        <v>443</v>
      </c>
      <c r="L185">
        <v>2015</v>
      </c>
      <c r="M185">
        <v>2020</v>
      </c>
      <c r="N185" t="s">
        <v>212</v>
      </c>
      <c r="O185" t="s">
        <v>444</v>
      </c>
      <c r="Q185" t="s">
        <v>338</v>
      </c>
      <c r="R185" t="s">
        <v>466</v>
      </c>
      <c r="S185" t="s">
        <v>467</v>
      </c>
      <c r="U185" t="s">
        <v>407</v>
      </c>
      <c r="V185" t="s">
        <v>447</v>
      </c>
      <c r="W185" t="s">
        <v>448</v>
      </c>
      <c r="X185" t="s">
        <v>64</v>
      </c>
      <c r="Z185" t="s">
        <v>449</v>
      </c>
      <c r="AA185" t="s">
        <v>331</v>
      </c>
    </row>
    <row r="186" spans="1:27">
      <c r="A186" t="s">
        <v>57</v>
      </c>
      <c r="B186" t="s">
        <v>438</v>
      </c>
      <c r="C186" t="s">
        <v>439</v>
      </c>
      <c r="D186">
        <v>2023</v>
      </c>
      <c r="E186" t="str">
        <f>HYPERLINK("http://dx.doi.org/10.1073/pnas.2209037120","http://dx.doi.org/10.1073/pnas.2209037120")</f>
        <v>http://dx.doi.org/10.1073/pnas.2209037120</v>
      </c>
      <c r="G186" t="s">
        <v>88</v>
      </c>
      <c r="H186" t="s">
        <v>440</v>
      </c>
      <c r="I186" t="s">
        <v>441</v>
      </c>
      <c r="J186" t="s">
        <v>442</v>
      </c>
      <c r="K186" t="s">
        <v>443</v>
      </c>
      <c r="L186">
        <v>2015</v>
      </c>
      <c r="M186">
        <v>2020</v>
      </c>
      <c r="N186" t="s">
        <v>212</v>
      </c>
      <c r="O186" t="s">
        <v>444</v>
      </c>
      <c r="Q186" t="s">
        <v>338</v>
      </c>
      <c r="R186" t="s">
        <v>468</v>
      </c>
      <c r="S186" t="s">
        <v>469</v>
      </c>
      <c r="U186" t="s">
        <v>407</v>
      </c>
      <c r="V186" t="s">
        <v>447</v>
      </c>
      <c r="W186" t="s">
        <v>448</v>
      </c>
      <c r="X186" t="s">
        <v>64</v>
      </c>
      <c r="Z186" t="s">
        <v>449</v>
      </c>
      <c r="AA186" t="s">
        <v>331</v>
      </c>
    </row>
    <row r="187" spans="1:27">
      <c r="A187" t="s">
        <v>57</v>
      </c>
      <c r="B187" t="s">
        <v>438</v>
      </c>
      <c r="C187" t="s">
        <v>439</v>
      </c>
      <c r="D187">
        <v>2023</v>
      </c>
      <c r="E187" t="str">
        <f>HYPERLINK("http://dx.doi.org/10.1073/pnas.2209037120","http://dx.doi.org/10.1073/pnas.2209037120")</f>
        <v>http://dx.doi.org/10.1073/pnas.2209037120</v>
      </c>
      <c r="G187" t="s">
        <v>88</v>
      </c>
      <c r="H187" t="s">
        <v>440</v>
      </c>
      <c r="I187" t="s">
        <v>441</v>
      </c>
      <c r="J187" t="s">
        <v>442</v>
      </c>
      <c r="K187" t="s">
        <v>443</v>
      </c>
      <c r="L187">
        <v>2015</v>
      </c>
      <c r="M187">
        <v>2020</v>
      </c>
      <c r="N187" t="s">
        <v>212</v>
      </c>
      <c r="O187" t="s">
        <v>444</v>
      </c>
      <c r="Q187" t="s">
        <v>338</v>
      </c>
      <c r="R187" t="s">
        <v>470</v>
      </c>
      <c r="S187" t="s">
        <v>471</v>
      </c>
      <c r="U187" t="s">
        <v>407</v>
      </c>
      <c r="V187" t="s">
        <v>447</v>
      </c>
      <c r="W187" t="s">
        <v>448</v>
      </c>
      <c r="X187" t="s">
        <v>64</v>
      </c>
      <c r="Z187" t="s">
        <v>449</v>
      </c>
      <c r="AA187" t="s">
        <v>331</v>
      </c>
    </row>
    <row r="188" spans="1:27">
      <c r="A188" t="s">
        <v>57</v>
      </c>
      <c r="B188" t="s">
        <v>438</v>
      </c>
      <c r="C188" t="s">
        <v>439</v>
      </c>
      <c r="D188">
        <v>2023</v>
      </c>
      <c r="E188" t="str">
        <f>HYPERLINK("http://dx.doi.org/10.1073/pnas.2209037120","http://dx.doi.org/10.1073/pnas.2209037120")</f>
        <v>http://dx.doi.org/10.1073/pnas.2209037120</v>
      </c>
      <c r="G188" t="s">
        <v>88</v>
      </c>
      <c r="H188" t="s">
        <v>440</v>
      </c>
      <c r="I188" t="s">
        <v>441</v>
      </c>
      <c r="J188" t="s">
        <v>442</v>
      </c>
      <c r="K188" t="s">
        <v>443</v>
      </c>
      <c r="L188">
        <v>2015</v>
      </c>
      <c r="M188">
        <v>2020</v>
      </c>
      <c r="N188" t="s">
        <v>212</v>
      </c>
      <c r="O188" t="s">
        <v>444</v>
      </c>
      <c r="Q188" t="s">
        <v>338</v>
      </c>
      <c r="R188" t="s">
        <v>472</v>
      </c>
      <c r="S188" t="s">
        <v>473</v>
      </c>
      <c r="U188" t="s">
        <v>407</v>
      </c>
      <c r="V188" t="s">
        <v>447</v>
      </c>
      <c r="W188" t="s">
        <v>448</v>
      </c>
      <c r="X188" t="s">
        <v>64</v>
      </c>
      <c r="Z188" t="s">
        <v>449</v>
      </c>
      <c r="AA188" t="s">
        <v>331</v>
      </c>
    </row>
    <row r="189" spans="1:27">
      <c r="A189" t="s">
        <v>57</v>
      </c>
      <c r="B189" t="s">
        <v>438</v>
      </c>
      <c r="C189" t="s">
        <v>439</v>
      </c>
      <c r="D189">
        <v>2023</v>
      </c>
      <c r="E189" t="str">
        <f>HYPERLINK("http://dx.doi.org/10.1073/pnas.2209037120","http://dx.doi.org/10.1073/pnas.2209037120")</f>
        <v>http://dx.doi.org/10.1073/pnas.2209037120</v>
      </c>
      <c r="G189" t="s">
        <v>88</v>
      </c>
      <c r="H189" t="s">
        <v>440</v>
      </c>
      <c r="I189" t="s">
        <v>441</v>
      </c>
      <c r="J189" t="s">
        <v>442</v>
      </c>
      <c r="K189" t="s">
        <v>443</v>
      </c>
      <c r="L189">
        <v>2015</v>
      </c>
      <c r="M189">
        <v>2020</v>
      </c>
      <c r="N189" t="s">
        <v>212</v>
      </c>
      <c r="O189" t="s">
        <v>444</v>
      </c>
      <c r="Q189" t="s">
        <v>338</v>
      </c>
      <c r="R189" t="s">
        <v>474</v>
      </c>
      <c r="S189" t="s">
        <v>475</v>
      </c>
      <c r="U189" t="s">
        <v>407</v>
      </c>
      <c r="V189" t="s">
        <v>447</v>
      </c>
      <c r="W189" t="s">
        <v>448</v>
      </c>
      <c r="X189" t="s">
        <v>64</v>
      </c>
      <c r="Z189" t="s">
        <v>449</v>
      </c>
      <c r="AA189" t="s">
        <v>331</v>
      </c>
    </row>
    <row r="190" spans="1:27">
      <c r="A190" t="s">
        <v>57</v>
      </c>
      <c r="B190" t="s">
        <v>438</v>
      </c>
      <c r="C190" t="s">
        <v>439</v>
      </c>
      <c r="D190">
        <v>2023</v>
      </c>
      <c r="E190" t="str">
        <f>HYPERLINK("http://dx.doi.org/10.1073/pnas.2209037120","http://dx.doi.org/10.1073/pnas.2209037120")</f>
        <v>http://dx.doi.org/10.1073/pnas.2209037120</v>
      </c>
      <c r="G190" t="s">
        <v>88</v>
      </c>
      <c r="H190" t="s">
        <v>440</v>
      </c>
      <c r="I190" t="s">
        <v>441</v>
      </c>
      <c r="J190" t="s">
        <v>442</v>
      </c>
      <c r="K190" t="s">
        <v>443</v>
      </c>
      <c r="L190">
        <v>2015</v>
      </c>
      <c r="M190">
        <v>2020</v>
      </c>
      <c r="N190" t="s">
        <v>212</v>
      </c>
      <c r="O190" t="s">
        <v>444</v>
      </c>
      <c r="Q190" t="s">
        <v>338</v>
      </c>
      <c r="R190" t="s">
        <v>476</v>
      </c>
      <c r="S190" t="s">
        <v>477</v>
      </c>
      <c r="U190" t="s">
        <v>407</v>
      </c>
      <c r="V190" t="s">
        <v>447</v>
      </c>
      <c r="W190" t="s">
        <v>448</v>
      </c>
      <c r="X190" t="s">
        <v>64</v>
      </c>
      <c r="Z190" t="s">
        <v>449</v>
      </c>
      <c r="AA190" t="s">
        <v>331</v>
      </c>
    </row>
    <row r="191" spans="1:27">
      <c r="A191" t="s">
        <v>57</v>
      </c>
      <c r="B191" t="s">
        <v>438</v>
      </c>
      <c r="C191" t="s">
        <v>439</v>
      </c>
      <c r="D191">
        <v>2023</v>
      </c>
      <c r="E191" t="str">
        <f>HYPERLINK("http://dx.doi.org/10.1073/pnas.2209037120","http://dx.doi.org/10.1073/pnas.2209037120")</f>
        <v>http://dx.doi.org/10.1073/pnas.2209037120</v>
      </c>
      <c r="G191" t="s">
        <v>88</v>
      </c>
      <c r="H191" t="s">
        <v>440</v>
      </c>
      <c r="I191" t="s">
        <v>441</v>
      </c>
      <c r="J191" t="s">
        <v>442</v>
      </c>
      <c r="K191" t="s">
        <v>443</v>
      </c>
      <c r="L191">
        <v>2015</v>
      </c>
      <c r="M191">
        <v>2020</v>
      </c>
      <c r="N191" t="s">
        <v>212</v>
      </c>
      <c r="O191" t="s">
        <v>444</v>
      </c>
      <c r="Q191" t="s">
        <v>338</v>
      </c>
      <c r="R191" t="s">
        <v>478</v>
      </c>
      <c r="S191" t="s">
        <v>479</v>
      </c>
      <c r="U191" t="s">
        <v>407</v>
      </c>
      <c r="V191" t="s">
        <v>447</v>
      </c>
      <c r="W191" t="s">
        <v>448</v>
      </c>
      <c r="X191" t="s">
        <v>64</v>
      </c>
      <c r="Z191" t="s">
        <v>449</v>
      </c>
      <c r="AA191" t="s">
        <v>331</v>
      </c>
    </row>
    <row r="192" spans="1:27">
      <c r="A192" t="s">
        <v>57</v>
      </c>
      <c r="B192" t="s">
        <v>438</v>
      </c>
      <c r="C192" t="s">
        <v>439</v>
      </c>
      <c r="D192">
        <v>2024</v>
      </c>
      <c r="E192" t="str">
        <f>HYPERLINK("http://dx.doi.org/10.1073/pnas.2209037120","http://dx.doi.org/10.1073/pnas.2209037120")</f>
        <v>http://dx.doi.org/10.1073/pnas.2209037120</v>
      </c>
      <c r="G192" t="s">
        <v>88</v>
      </c>
      <c r="H192" t="s">
        <v>440</v>
      </c>
      <c r="I192" t="s">
        <v>441</v>
      </c>
      <c r="J192" t="s">
        <v>442</v>
      </c>
      <c r="K192" t="s">
        <v>443</v>
      </c>
      <c r="L192">
        <v>2015</v>
      </c>
      <c r="M192">
        <v>2020</v>
      </c>
      <c r="N192" t="s">
        <v>212</v>
      </c>
      <c r="O192" t="s">
        <v>444</v>
      </c>
      <c r="Q192" t="s">
        <v>338</v>
      </c>
      <c r="R192" t="s">
        <v>480</v>
      </c>
      <c r="S192" t="s">
        <v>481</v>
      </c>
      <c r="U192" t="s">
        <v>407</v>
      </c>
      <c r="V192" t="s">
        <v>447</v>
      </c>
      <c r="W192" t="s">
        <v>448</v>
      </c>
      <c r="X192" t="s">
        <v>64</v>
      </c>
      <c r="Z192" t="s">
        <v>449</v>
      </c>
      <c r="AA192" t="s">
        <v>331</v>
      </c>
    </row>
    <row r="193" spans="1:27">
      <c r="A193" t="s">
        <v>57</v>
      </c>
      <c r="B193" t="s">
        <v>438</v>
      </c>
      <c r="C193" t="s">
        <v>439</v>
      </c>
      <c r="D193">
        <v>2023</v>
      </c>
      <c r="E193" t="str">
        <f>HYPERLINK("http://dx.doi.org/10.1073/pnas.2209037120","http://dx.doi.org/10.1073/pnas.2209037120")</f>
        <v>http://dx.doi.org/10.1073/pnas.2209037120</v>
      </c>
      <c r="G193" t="s">
        <v>88</v>
      </c>
      <c r="H193" t="s">
        <v>440</v>
      </c>
      <c r="I193" t="s">
        <v>441</v>
      </c>
      <c r="J193" t="s">
        <v>442</v>
      </c>
      <c r="K193" t="s">
        <v>443</v>
      </c>
      <c r="L193">
        <v>2015</v>
      </c>
      <c r="M193">
        <v>2020</v>
      </c>
      <c r="N193" t="s">
        <v>212</v>
      </c>
      <c r="O193" t="s">
        <v>444</v>
      </c>
      <c r="Q193" t="s">
        <v>338</v>
      </c>
      <c r="R193" t="s">
        <v>482</v>
      </c>
      <c r="S193" t="s">
        <v>483</v>
      </c>
      <c r="U193" t="s">
        <v>407</v>
      </c>
      <c r="V193" t="s">
        <v>447</v>
      </c>
      <c r="W193" t="s">
        <v>448</v>
      </c>
      <c r="X193" t="s">
        <v>64</v>
      </c>
      <c r="Z193" t="s">
        <v>449</v>
      </c>
      <c r="AA193" t="s">
        <v>331</v>
      </c>
    </row>
    <row r="194" spans="1:27">
      <c r="A194" t="s">
        <v>57</v>
      </c>
      <c r="B194" t="s">
        <v>438</v>
      </c>
      <c r="C194" t="s">
        <v>439</v>
      </c>
      <c r="D194">
        <v>2023</v>
      </c>
      <c r="E194" t="str">
        <f>HYPERLINK("http://dx.doi.org/10.1073/pnas.2209037120","http://dx.doi.org/10.1073/pnas.2209037120")</f>
        <v>http://dx.doi.org/10.1073/pnas.2209037120</v>
      </c>
      <c r="G194" t="s">
        <v>88</v>
      </c>
      <c r="H194" t="s">
        <v>440</v>
      </c>
      <c r="I194" t="s">
        <v>441</v>
      </c>
      <c r="J194" t="s">
        <v>442</v>
      </c>
      <c r="K194" t="s">
        <v>443</v>
      </c>
      <c r="L194">
        <v>2015</v>
      </c>
      <c r="M194">
        <v>2020</v>
      </c>
      <c r="N194" t="s">
        <v>212</v>
      </c>
      <c r="O194" t="s">
        <v>444</v>
      </c>
      <c r="Q194" t="s">
        <v>338</v>
      </c>
      <c r="R194" t="s">
        <v>484</v>
      </c>
      <c r="S194" t="s">
        <v>485</v>
      </c>
      <c r="U194" t="s">
        <v>407</v>
      </c>
      <c r="V194" t="s">
        <v>447</v>
      </c>
      <c r="W194" t="s">
        <v>448</v>
      </c>
      <c r="X194" t="s">
        <v>64</v>
      </c>
      <c r="Z194" t="s">
        <v>449</v>
      </c>
      <c r="AA194" t="s">
        <v>331</v>
      </c>
    </row>
    <row r="195" spans="1:27">
      <c r="A195" t="s">
        <v>57</v>
      </c>
      <c r="B195" t="s">
        <v>438</v>
      </c>
      <c r="C195" t="s">
        <v>439</v>
      </c>
      <c r="D195">
        <v>2023</v>
      </c>
      <c r="E195" t="str">
        <f>HYPERLINK("http://dx.doi.org/10.1073/pnas.2209037120","http://dx.doi.org/10.1073/pnas.2209037120")</f>
        <v>http://dx.doi.org/10.1073/pnas.2209037120</v>
      </c>
      <c r="G195" t="s">
        <v>88</v>
      </c>
      <c r="H195" t="s">
        <v>440</v>
      </c>
      <c r="I195" t="s">
        <v>441</v>
      </c>
      <c r="J195" t="s">
        <v>442</v>
      </c>
      <c r="K195" t="s">
        <v>443</v>
      </c>
      <c r="L195">
        <v>2015</v>
      </c>
      <c r="M195">
        <v>2020</v>
      </c>
      <c r="N195" t="s">
        <v>212</v>
      </c>
      <c r="O195" t="s">
        <v>444</v>
      </c>
      <c r="Q195" t="s">
        <v>338</v>
      </c>
      <c r="R195" t="s">
        <v>486</v>
      </c>
      <c r="S195" t="s">
        <v>487</v>
      </c>
      <c r="U195" t="s">
        <v>407</v>
      </c>
      <c r="V195" t="s">
        <v>447</v>
      </c>
      <c r="W195" t="s">
        <v>448</v>
      </c>
      <c r="X195" t="s">
        <v>64</v>
      </c>
      <c r="Z195" t="s">
        <v>449</v>
      </c>
      <c r="AA195" t="s">
        <v>331</v>
      </c>
    </row>
    <row r="196" spans="1:27">
      <c r="A196" t="s">
        <v>57</v>
      </c>
      <c r="B196" t="s">
        <v>488</v>
      </c>
      <c r="C196" t="s">
        <v>489</v>
      </c>
      <c r="D196">
        <v>2006</v>
      </c>
      <c r="F196" t="s">
        <v>320</v>
      </c>
      <c r="G196" t="s">
        <v>61</v>
      </c>
      <c r="H196" t="s">
        <v>490</v>
      </c>
      <c r="I196" t="s">
        <v>491</v>
      </c>
      <c r="L196">
        <v>2004</v>
      </c>
      <c r="M196">
        <v>2005</v>
      </c>
      <c r="N196" t="s">
        <v>212</v>
      </c>
      <c r="Q196" t="s">
        <v>338</v>
      </c>
      <c r="R196" t="s">
        <v>492</v>
      </c>
      <c r="S196" t="s">
        <v>493</v>
      </c>
      <c r="T196" t="s">
        <v>64</v>
      </c>
      <c r="U196" t="s">
        <v>494</v>
      </c>
      <c r="V196" t="s">
        <v>495</v>
      </c>
      <c r="W196" t="s">
        <v>231</v>
      </c>
      <c r="X196" t="s">
        <v>112</v>
      </c>
      <c r="AA196" t="s">
        <v>143</v>
      </c>
    </row>
    <row r="197" spans="1:27">
      <c r="A197" t="s">
        <v>57</v>
      </c>
      <c r="B197" t="s">
        <v>488</v>
      </c>
      <c r="C197" t="s">
        <v>489</v>
      </c>
      <c r="D197">
        <v>2006</v>
      </c>
      <c r="F197" t="s">
        <v>320</v>
      </c>
      <c r="G197" t="s">
        <v>61</v>
      </c>
      <c r="H197" t="s">
        <v>490</v>
      </c>
      <c r="I197" t="s">
        <v>491</v>
      </c>
      <c r="L197">
        <v>2004</v>
      </c>
      <c r="M197">
        <v>2005</v>
      </c>
      <c r="N197" t="s">
        <v>212</v>
      </c>
      <c r="Q197" t="s">
        <v>338</v>
      </c>
      <c r="R197" t="s">
        <v>496</v>
      </c>
      <c r="S197" t="s">
        <v>497</v>
      </c>
      <c r="T197" t="s">
        <v>64</v>
      </c>
      <c r="U197" t="s">
        <v>494</v>
      </c>
      <c r="V197" t="s">
        <v>495</v>
      </c>
      <c r="W197" t="s">
        <v>231</v>
      </c>
      <c r="X197" t="s">
        <v>112</v>
      </c>
      <c r="AA197" t="s">
        <v>143</v>
      </c>
    </row>
    <row r="198" spans="1:27">
      <c r="A198" t="s">
        <v>57</v>
      </c>
      <c r="B198" t="s">
        <v>488</v>
      </c>
      <c r="C198" t="s">
        <v>489</v>
      </c>
      <c r="D198">
        <v>2006</v>
      </c>
      <c r="F198" t="s">
        <v>320</v>
      </c>
      <c r="G198" t="s">
        <v>61</v>
      </c>
      <c r="H198" t="s">
        <v>490</v>
      </c>
      <c r="I198" t="s">
        <v>491</v>
      </c>
      <c r="L198">
        <v>2004</v>
      </c>
      <c r="M198">
        <v>2005</v>
      </c>
      <c r="N198" t="s">
        <v>212</v>
      </c>
      <c r="Q198" t="s">
        <v>338</v>
      </c>
      <c r="R198" t="s">
        <v>498</v>
      </c>
      <c r="S198" t="s">
        <v>499</v>
      </c>
      <c r="T198" t="s">
        <v>64</v>
      </c>
      <c r="U198" t="s">
        <v>494</v>
      </c>
      <c r="V198" t="s">
        <v>495</v>
      </c>
      <c r="W198" t="s">
        <v>231</v>
      </c>
      <c r="X198" t="s">
        <v>112</v>
      </c>
      <c r="AA198" t="s">
        <v>143</v>
      </c>
    </row>
    <row r="199" spans="1:27">
      <c r="A199" t="s">
        <v>57</v>
      </c>
      <c r="B199" t="s">
        <v>488</v>
      </c>
      <c r="C199" t="s">
        <v>489</v>
      </c>
      <c r="D199">
        <v>2006</v>
      </c>
      <c r="F199" t="s">
        <v>320</v>
      </c>
      <c r="G199" t="s">
        <v>61</v>
      </c>
      <c r="H199" t="s">
        <v>490</v>
      </c>
      <c r="I199" t="s">
        <v>491</v>
      </c>
      <c r="L199">
        <v>2004</v>
      </c>
      <c r="M199">
        <v>2005</v>
      </c>
      <c r="N199" t="s">
        <v>212</v>
      </c>
      <c r="Q199" t="s">
        <v>338</v>
      </c>
      <c r="R199" t="s">
        <v>500</v>
      </c>
      <c r="S199" t="s">
        <v>501</v>
      </c>
      <c r="T199" t="s">
        <v>112</v>
      </c>
      <c r="U199" t="s">
        <v>494</v>
      </c>
      <c r="V199" t="s">
        <v>495</v>
      </c>
      <c r="W199" t="s">
        <v>231</v>
      </c>
      <c r="X199" t="s">
        <v>112</v>
      </c>
      <c r="AA199" t="s">
        <v>143</v>
      </c>
    </row>
    <row r="200" spans="1:27">
      <c r="A200" t="s">
        <v>57</v>
      </c>
      <c r="B200" t="s">
        <v>488</v>
      </c>
      <c r="C200" t="s">
        <v>489</v>
      </c>
      <c r="D200">
        <v>2006</v>
      </c>
      <c r="F200" t="s">
        <v>320</v>
      </c>
      <c r="G200" t="s">
        <v>61</v>
      </c>
      <c r="H200" t="s">
        <v>490</v>
      </c>
      <c r="I200" t="s">
        <v>491</v>
      </c>
      <c r="L200">
        <v>2004</v>
      </c>
      <c r="M200">
        <v>2005</v>
      </c>
      <c r="N200" t="s">
        <v>212</v>
      </c>
      <c r="Q200" t="s">
        <v>338</v>
      </c>
      <c r="R200" t="s">
        <v>502</v>
      </c>
      <c r="S200" t="s">
        <v>503</v>
      </c>
      <c r="T200" t="s">
        <v>64</v>
      </c>
      <c r="U200" t="s">
        <v>494</v>
      </c>
      <c r="V200" t="s">
        <v>495</v>
      </c>
      <c r="W200" t="s">
        <v>231</v>
      </c>
      <c r="X200" t="s">
        <v>112</v>
      </c>
      <c r="AA200" t="s">
        <v>143</v>
      </c>
    </row>
    <row r="201" spans="1:27">
      <c r="A201" t="s">
        <v>57</v>
      </c>
      <c r="B201" t="s">
        <v>488</v>
      </c>
      <c r="C201" t="s">
        <v>489</v>
      </c>
      <c r="D201">
        <v>2006</v>
      </c>
      <c r="F201" t="s">
        <v>320</v>
      </c>
      <c r="G201" t="s">
        <v>61</v>
      </c>
      <c r="H201" t="s">
        <v>490</v>
      </c>
      <c r="I201" t="s">
        <v>491</v>
      </c>
      <c r="L201">
        <v>2004</v>
      </c>
      <c r="M201">
        <v>2005</v>
      </c>
      <c r="N201" t="s">
        <v>212</v>
      </c>
      <c r="Q201" t="s">
        <v>338</v>
      </c>
      <c r="R201" t="s">
        <v>492</v>
      </c>
      <c r="S201" t="s">
        <v>493</v>
      </c>
      <c r="T201" t="s">
        <v>64</v>
      </c>
      <c r="U201" t="s">
        <v>229</v>
      </c>
      <c r="V201" t="s">
        <v>495</v>
      </c>
      <c r="W201" t="s">
        <v>231</v>
      </c>
      <c r="X201" t="s">
        <v>112</v>
      </c>
      <c r="AA201" t="s">
        <v>143</v>
      </c>
    </row>
    <row r="202" spans="1:27">
      <c r="A202" t="s">
        <v>57</v>
      </c>
      <c r="B202" t="s">
        <v>488</v>
      </c>
      <c r="C202" t="s">
        <v>489</v>
      </c>
      <c r="D202">
        <v>2006</v>
      </c>
      <c r="F202" t="s">
        <v>320</v>
      </c>
      <c r="G202" t="s">
        <v>61</v>
      </c>
      <c r="H202" t="s">
        <v>490</v>
      </c>
      <c r="I202" t="s">
        <v>491</v>
      </c>
      <c r="L202">
        <v>2004</v>
      </c>
      <c r="M202">
        <v>2005</v>
      </c>
      <c r="N202" t="s">
        <v>212</v>
      </c>
      <c r="Q202" t="s">
        <v>338</v>
      </c>
      <c r="R202" t="s">
        <v>496</v>
      </c>
      <c r="S202" t="s">
        <v>497</v>
      </c>
      <c r="T202" t="s">
        <v>64</v>
      </c>
      <c r="U202" t="s">
        <v>229</v>
      </c>
      <c r="V202" t="s">
        <v>495</v>
      </c>
      <c r="W202" t="s">
        <v>231</v>
      </c>
      <c r="X202" t="s">
        <v>112</v>
      </c>
      <c r="AA202" t="s">
        <v>143</v>
      </c>
    </row>
    <row r="203" spans="1:27">
      <c r="A203" t="s">
        <v>57</v>
      </c>
      <c r="B203" t="s">
        <v>488</v>
      </c>
      <c r="C203" t="s">
        <v>489</v>
      </c>
      <c r="D203">
        <v>2006</v>
      </c>
      <c r="F203" t="s">
        <v>320</v>
      </c>
      <c r="G203" t="s">
        <v>61</v>
      </c>
      <c r="H203" t="s">
        <v>490</v>
      </c>
      <c r="I203" t="s">
        <v>491</v>
      </c>
      <c r="L203">
        <v>2004</v>
      </c>
      <c r="M203">
        <v>2005</v>
      </c>
      <c r="N203" t="s">
        <v>212</v>
      </c>
      <c r="Q203" t="s">
        <v>338</v>
      </c>
      <c r="R203" t="s">
        <v>498</v>
      </c>
      <c r="S203" t="s">
        <v>499</v>
      </c>
      <c r="T203" t="s">
        <v>64</v>
      </c>
      <c r="U203" t="s">
        <v>229</v>
      </c>
      <c r="V203" t="s">
        <v>495</v>
      </c>
      <c r="W203" t="s">
        <v>231</v>
      </c>
      <c r="X203" t="s">
        <v>112</v>
      </c>
      <c r="AA203" t="s">
        <v>143</v>
      </c>
    </row>
    <row r="204" spans="1:27">
      <c r="A204" t="s">
        <v>57</v>
      </c>
      <c r="B204" t="s">
        <v>488</v>
      </c>
      <c r="C204" t="s">
        <v>489</v>
      </c>
      <c r="D204">
        <v>2006</v>
      </c>
      <c r="F204" t="s">
        <v>320</v>
      </c>
      <c r="G204" t="s">
        <v>61</v>
      </c>
      <c r="H204" t="s">
        <v>490</v>
      </c>
      <c r="I204" t="s">
        <v>491</v>
      </c>
      <c r="L204">
        <v>2004</v>
      </c>
      <c r="M204">
        <v>2005</v>
      </c>
      <c r="N204" t="s">
        <v>212</v>
      </c>
      <c r="Q204" t="s">
        <v>338</v>
      </c>
      <c r="R204" t="s">
        <v>500</v>
      </c>
      <c r="S204" t="s">
        <v>501</v>
      </c>
      <c r="T204" t="s">
        <v>112</v>
      </c>
      <c r="U204" t="s">
        <v>229</v>
      </c>
      <c r="V204" t="s">
        <v>495</v>
      </c>
      <c r="W204" t="s">
        <v>231</v>
      </c>
      <c r="X204" t="s">
        <v>112</v>
      </c>
      <c r="AA204" t="s">
        <v>143</v>
      </c>
    </row>
    <row r="205" spans="1:27">
      <c r="A205" t="s">
        <v>57</v>
      </c>
      <c r="B205" t="s">
        <v>488</v>
      </c>
      <c r="C205" t="s">
        <v>489</v>
      </c>
      <c r="D205">
        <v>2006</v>
      </c>
      <c r="F205" t="s">
        <v>320</v>
      </c>
      <c r="G205" t="s">
        <v>61</v>
      </c>
      <c r="H205" t="s">
        <v>490</v>
      </c>
      <c r="I205" t="s">
        <v>491</v>
      </c>
      <c r="L205">
        <v>2004</v>
      </c>
      <c r="M205">
        <v>2005</v>
      </c>
      <c r="N205" t="s">
        <v>212</v>
      </c>
      <c r="Q205" t="s">
        <v>338</v>
      </c>
      <c r="R205" t="s">
        <v>502</v>
      </c>
      <c r="S205" t="s">
        <v>503</v>
      </c>
      <c r="T205" t="s">
        <v>64</v>
      </c>
      <c r="U205" t="s">
        <v>229</v>
      </c>
      <c r="V205" t="s">
        <v>495</v>
      </c>
      <c r="W205" t="s">
        <v>231</v>
      </c>
      <c r="X205" t="s">
        <v>112</v>
      </c>
      <c r="AA205" t="s">
        <v>143</v>
      </c>
    </row>
    <row r="206" spans="1:27">
      <c r="A206" t="s">
        <v>57</v>
      </c>
      <c r="B206" t="s">
        <v>488</v>
      </c>
      <c r="C206" t="s">
        <v>489</v>
      </c>
      <c r="D206">
        <v>2006</v>
      </c>
      <c r="F206" t="s">
        <v>320</v>
      </c>
      <c r="G206" t="s">
        <v>61</v>
      </c>
      <c r="H206" t="s">
        <v>490</v>
      </c>
      <c r="I206" t="s">
        <v>491</v>
      </c>
      <c r="L206">
        <v>2004</v>
      </c>
      <c r="M206">
        <v>2005</v>
      </c>
      <c r="N206" t="s">
        <v>212</v>
      </c>
      <c r="Q206" t="s">
        <v>338</v>
      </c>
      <c r="R206" t="s">
        <v>492</v>
      </c>
      <c r="S206" t="s">
        <v>493</v>
      </c>
      <c r="T206" t="s">
        <v>64</v>
      </c>
      <c r="U206" t="s">
        <v>504</v>
      </c>
      <c r="V206" t="s">
        <v>495</v>
      </c>
      <c r="W206" t="s">
        <v>231</v>
      </c>
      <c r="X206" t="s">
        <v>112</v>
      </c>
      <c r="AA206" t="s">
        <v>143</v>
      </c>
    </row>
    <row r="207" spans="1:27">
      <c r="A207" t="s">
        <v>57</v>
      </c>
      <c r="B207" t="s">
        <v>488</v>
      </c>
      <c r="C207" t="s">
        <v>489</v>
      </c>
      <c r="D207">
        <v>2006</v>
      </c>
      <c r="F207" t="s">
        <v>320</v>
      </c>
      <c r="G207" t="s">
        <v>61</v>
      </c>
      <c r="H207" t="s">
        <v>490</v>
      </c>
      <c r="I207" t="s">
        <v>491</v>
      </c>
      <c r="L207">
        <v>2004</v>
      </c>
      <c r="M207">
        <v>2005</v>
      </c>
      <c r="N207" t="s">
        <v>212</v>
      </c>
      <c r="Q207" t="s">
        <v>338</v>
      </c>
      <c r="R207" t="s">
        <v>496</v>
      </c>
      <c r="S207" t="s">
        <v>497</v>
      </c>
      <c r="T207" t="s">
        <v>64</v>
      </c>
      <c r="U207" t="s">
        <v>504</v>
      </c>
      <c r="V207" t="s">
        <v>495</v>
      </c>
      <c r="W207" t="s">
        <v>231</v>
      </c>
      <c r="X207" t="s">
        <v>112</v>
      </c>
      <c r="AA207" t="s">
        <v>143</v>
      </c>
    </row>
    <row r="208" spans="1:27">
      <c r="A208" t="s">
        <v>57</v>
      </c>
      <c r="B208" t="s">
        <v>488</v>
      </c>
      <c r="C208" t="s">
        <v>489</v>
      </c>
      <c r="D208">
        <v>2006</v>
      </c>
      <c r="F208" t="s">
        <v>320</v>
      </c>
      <c r="G208" t="s">
        <v>61</v>
      </c>
      <c r="H208" t="s">
        <v>490</v>
      </c>
      <c r="I208" t="s">
        <v>491</v>
      </c>
      <c r="L208">
        <v>2004</v>
      </c>
      <c r="M208">
        <v>2005</v>
      </c>
      <c r="N208" t="s">
        <v>212</v>
      </c>
      <c r="Q208" t="s">
        <v>338</v>
      </c>
      <c r="R208" t="s">
        <v>498</v>
      </c>
      <c r="S208" t="s">
        <v>499</v>
      </c>
      <c r="T208" t="s">
        <v>64</v>
      </c>
      <c r="U208" t="s">
        <v>504</v>
      </c>
      <c r="V208" t="s">
        <v>495</v>
      </c>
      <c r="W208" t="s">
        <v>231</v>
      </c>
      <c r="X208" t="s">
        <v>112</v>
      </c>
      <c r="AA208" t="s">
        <v>143</v>
      </c>
    </row>
    <row r="209" spans="1:27">
      <c r="A209" t="s">
        <v>57</v>
      </c>
      <c r="B209" t="s">
        <v>488</v>
      </c>
      <c r="C209" t="s">
        <v>489</v>
      </c>
      <c r="D209">
        <v>2006</v>
      </c>
      <c r="F209" t="s">
        <v>320</v>
      </c>
      <c r="G209" t="s">
        <v>61</v>
      </c>
      <c r="H209" t="s">
        <v>490</v>
      </c>
      <c r="I209" t="s">
        <v>491</v>
      </c>
      <c r="L209">
        <v>2004</v>
      </c>
      <c r="M209">
        <v>2005</v>
      </c>
      <c r="N209" t="s">
        <v>212</v>
      </c>
      <c r="Q209" t="s">
        <v>338</v>
      </c>
      <c r="R209" t="s">
        <v>500</v>
      </c>
      <c r="S209" t="s">
        <v>501</v>
      </c>
      <c r="T209" t="s">
        <v>112</v>
      </c>
      <c r="U209" t="s">
        <v>504</v>
      </c>
      <c r="V209" t="s">
        <v>495</v>
      </c>
      <c r="W209" t="s">
        <v>231</v>
      </c>
      <c r="X209" t="s">
        <v>112</v>
      </c>
      <c r="AA209" t="s">
        <v>143</v>
      </c>
    </row>
    <row r="210" spans="1:27">
      <c r="A210" t="s">
        <v>57</v>
      </c>
      <c r="B210" t="s">
        <v>488</v>
      </c>
      <c r="C210" t="s">
        <v>489</v>
      </c>
      <c r="D210">
        <v>2006</v>
      </c>
      <c r="F210" t="s">
        <v>320</v>
      </c>
      <c r="G210" t="s">
        <v>61</v>
      </c>
      <c r="H210" t="s">
        <v>490</v>
      </c>
      <c r="I210" t="s">
        <v>491</v>
      </c>
      <c r="L210">
        <v>2004</v>
      </c>
      <c r="M210">
        <v>2005</v>
      </c>
      <c r="N210" t="s">
        <v>212</v>
      </c>
      <c r="Q210" t="s">
        <v>338</v>
      </c>
      <c r="R210" t="s">
        <v>502</v>
      </c>
      <c r="S210" t="s">
        <v>503</v>
      </c>
      <c r="T210" t="s">
        <v>64</v>
      </c>
      <c r="U210" t="s">
        <v>504</v>
      </c>
      <c r="V210" t="s">
        <v>495</v>
      </c>
      <c r="W210" t="s">
        <v>231</v>
      </c>
      <c r="X210" t="s">
        <v>112</v>
      </c>
      <c r="AA210" t="s">
        <v>143</v>
      </c>
    </row>
    <row r="211" spans="1:27">
      <c r="A211" t="s">
        <v>57</v>
      </c>
      <c r="B211" t="s">
        <v>505</v>
      </c>
      <c r="C211" t="s">
        <v>506</v>
      </c>
      <c r="D211">
        <v>2020</v>
      </c>
      <c r="E211" t="str">
        <f>HYPERLINK("http://dx.doi.org/10.1080/15627020.2020.1768145","http://dx.doi.org/10.1080/15627020.2020.1768145")</f>
        <v>http://dx.doi.org/10.1080/15627020.2020.1768145</v>
      </c>
      <c r="F211" t="s">
        <v>76</v>
      </c>
      <c r="G211" t="s">
        <v>61</v>
      </c>
      <c r="H211" t="s">
        <v>507</v>
      </c>
      <c r="I211" t="s">
        <v>508</v>
      </c>
      <c r="L211">
        <v>2006</v>
      </c>
      <c r="M211">
        <v>2009</v>
      </c>
      <c r="N211" t="s">
        <v>100</v>
      </c>
      <c r="Q211" t="s">
        <v>119</v>
      </c>
      <c r="R211" t="s">
        <v>509</v>
      </c>
      <c r="S211" t="s">
        <v>509</v>
      </c>
      <c r="T211" t="s">
        <v>64</v>
      </c>
      <c r="U211" t="s">
        <v>510</v>
      </c>
      <c r="V211" t="s">
        <v>511</v>
      </c>
      <c r="W211" t="s">
        <v>448</v>
      </c>
      <c r="X211" t="s">
        <v>64</v>
      </c>
      <c r="AA211" t="s">
        <v>176</v>
      </c>
    </row>
    <row r="212" spans="1:27">
      <c r="A212" t="s">
        <v>57</v>
      </c>
      <c r="B212" t="s">
        <v>512</v>
      </c>
      <c r="C212" t="s">
        <v>513</v>
      </c>
      <c r="D212">
        <v>2000</v>
      </c>
      <c r="E212" t="s">
        <v>514</v>
      </c>
      <c r="F212" t="s">
        <v>76</v>
      </c>
      <c r="G212" t="s">
        <v>61</v>
      </c>
      <c r="H212" t="s">
        <v>515</v>
      </c>
      <c r="I212" t="s">
        <v>516</v>
      </c>
      <c r="L212">
        <v>1995</v>
      </c>
      <c r="M212">
        <v>1996</v>
      </c>
      <c r="N212" t="s">
        <v>100</v>
      </c>
      <c r="O212" t="s">
        <v>517</v>
      </c>
      <c r="Q212" t="s">
        <v>119</v>
      </c>
      <c r="R212" t="s">
        <v>518</v>
      </c>
      <c r="S212" t="s">
        <v>519</v>
      </c>
      <c r="T212" t="s">
        <v>64</v>
      </c>
      <c r="U212" t="s">
        <v>520</v>
      </c>
      <c r="V212" t="s">
        <v>521</v>
      </c>
      <c r="W212" t="s">
        <v>448</v>
      </c>
      <c r="X212" t="s">
        <v>64</v>
      </c>
      <c r="AA212" t="s">
        <v>176</v>
      </c>
    </row>
    <row r="213" spans="1:27">
      <c r="A213" t="s">
        <v>57</v>
      </c>
      <c r="B213" t="s">
        <v>512</v>
      </c>
      <c r="C213" t="s">
        <v>513</v>
      </c>
      <c r="D213">
        <v>2000</v>
      </c>
      <c r="E213" t="s">
        <v>514</v>
      </c>
      <c r="F213" t="s">
        <v>76</v>
      </c>
      <c r="G213" t="s">
        <v>61</v>
      </c>
      <c r="H213" t="s">
        <v>515</v>
      </c>
      <c r="I213" t="s">
        <v>516</v>
      </c>
      <c r="L213">
        <v>1995</v>
      </c>
      <c r="M213">
        <v>1996</v>
      </c>
      <c r="N213" t="s">
        <v>100</v>
      </c>
      <c r="O213" t="s">
        <v>517</v>
      </c>
      <c r="Q213" t="s">
        <v>119</v>
      </c>
      <c r="R213" t="s">
        <v>522</v>
      </c>
      <c r="S213" t="s">
        <v>523</v>
      </c>
      <c r="T213" t="s">
        <v>64</v>
      </c>
      <c r="U213" t="s">
        <v>520</v>
      </c>
      <c r="V213" t="s">
        <v>521</v>
      </c>
      <c r="W213" t="s">
        <v>448</v>
      </c>
      <c r="X213" t="s">
        <v>64</v>
      </c>
      <c r="AA213" t="s">
        <v>176</v>
      </c>
    </row>
    <row r="214" spans="1:27">
      <c r="A214" t="s">
        <v>57</v>
      </c>
      <c r="B214" t="s">
        <v>512</v>
      </c>
      <c r="C214" t="s">
        <v>513</v>
      </c>
      <c r="D214">
        <v>2000</v>
      </c>
      <c r="E214" t="s">
        <v>514</v>
      </c>
      <c r="F214" t="s">
        <v>76</v>
      </c>
      <c r="G214" t="s">
        <v>61</v>
      </c>
      <c r="H214" t="s">
        <v>515</v>
      </c>
      <c r="I214" t="s">
        <v>516</v>
      </c>
      <c r="L214">
        <v>1995</v>
      </c>
      <c r="M214">
        <v>1996</v>
      </c>
      <c r="N214" t="s">
        <v>100</v>
      </c>
      <c r="O214" t="s">
        <v>517</v>
      </c>
      <c r="Q214" t="s">
        <v>119</v>
      </c>
      <c r="R214" t="s">
        <v>524</v>
      </c>
      <c r="S214" t="s">
        <v>525</v>
      </c>
      <c r="T214" t="s">
        <v>64</v>
      </c>
      <c r="U214" t="s">
        <v>520</v>
      </c>
      <c r="V214" t="s">
        <v>521</v>
      </c>
      <c r="W214" t="s">
        <v>448</v>
      </c>
      <c r="X214" t="s">
        <v>64</v>
      </c>
      <c r="AA214" t="s">
        <v>176</v>
      </c>
    </row>
    <row r="215" spans="1:27">
      <c r="A215" t="s">
        <v>57</v>
      </c>
      <c r="B215" t="s">
        <v>512</v>
      </c>
      <c r="C215" t="s">
        <v>513</v>
      </c>
      <c r="D215">
        <v>2000</v>
      </c>
      <c r="E215" t="s">
        <v>514</v>
      </c>
      <c r="F215" t="s">
        <v>76</v>
      </c>
      <c r="G215" t="s">
        <v>61</v>
      </c>
      <c r="H215" t="s">
        <v>515</v>
      </c>
      <c r="I215" t="s">
        <v>516</v>
      </c>
      <c r="L215">
        <v>1995</v>
      </c>
      <c r="M215">
        <v>1996</v>
      </c>
      <c r="N215" t="s">
        <v>100</v>
      </c>
      <c r="O215" t="s">
        <v>517</v>
      </c>
      <c r="Q215" t="s">
        <v>119</v>
      </c>
      <c r="R215" t="s">
        <v>526</v>
      </c>
      <c r="S215" t="s">
        <v>527</v>
      </c>
      <c r="T215" t="s">
        <v>64</v>
      </c>
      <c r="U215" t="s">
        <v>520</v>
      </c>
      <c r="V215" t="s">
        <v>521</v>
      </c>
      <c r="W215" t="s">
        <v>448</v>
      </c>
      <c r="X215" t="s">
        <v>64</v>
      </c>
      <c r="AA215" t="s">
        <v>176</v>
      </c>
    </row>
    <row r="216" spans="1:27">
      <c r="A216" t="s">
        <v>57</v>
      </c>
      <c r="B216" t="s">
        <v>512</v>
      </c>
      <c r="C216" t="s">
        <v>513</v>
      </c>
      <c r="D216">
        <v>2000</v>
      </c>
      <c r="E216" t="s">
        <v>514</v>
      </c>
      <c r="F216" t="s">
        <v>76</v>
      </c>
      <c r="G216" t="s">
        <v>61</v>
      </c>
      <c r="H216" t="s">
        <v>515</v>
      </c>
      <c r="I216" t="s">
        <v>516</v>
      </c>
      <c r="L216">
        <v>1995</v>
      </c>
      <c r="M216">
        <v>1996</v>
      </c>
      <c r="N216" t="s">
        <v>100</v>
      </c>
      <c r="O216" t="s">
        <v>517</v>
      </c>
      <c r="Q216" t="s">
        <v>119</v>
      </c>
      <c r="R216" t="s">
        <v>528</v>
      </c>
      <c r="S216" t="s">
        <v>529</v>
      </c>
      <c r="T216" t="s">
        <v>64</v>
      </c>
      <c r="U216" t="s">
        <v>520</v>
      </c>
      <c r="V216" t="s">
        <v>521</v>
      </c>
      <c r="W216" t="s">
        <v>448</v>
      </c>
      <c r="X216" t="s">
        <v>64</v>
      </c>
      <c r="AA216" t="s">
        <v>176</v>
      </c>
    </row>
    <row r="217" spans="1:27">
      <c r="A217" t="s">
        <v>57</v>
      </c>
      <c r="B217" t="s">
        <v>512</v>
      </c>
      <c r="C217" t="s">
        <v>513</v>
      </c>
      <c r="D217">
        <v>2000</v>
      </c>
      <c r="E217" t="s">
        <v>514</v>
      </c>
      <c r="F217" t="s">
        <v>76</v>
      </c>
      <c r="G217" t="s">
        <v>61</v>
      </c>
      <c r="H217" t="s">
        <v>515</v>
      </c>
      <c r="I217" t="s">
        <v>516</v>
      </c>
      <c r="L217">
        <v>1995</v>
      </c>
      <c r="M217">
        <v>1996</v>
      </c>
      <c r="N217" t="s">
        <v>100</v>
      </c>
      <c r="O217" t="s">
        <v>517</v>
      </c>
      <c r="Q217" t="s">
        <v>119</v>
      </c>
      <c r="R217" t="s">
        <v>530</v>
      </c>
      <c r="S217" t="s">
        <v>531</v>
      </c>
      <c r="T217" t="s">
        <v>64</v>
      </c>
      <c r="U217" t="s">
        <v>520</v>
      </c>
      <c r="V217" t="s">
        <v>521</v>
      </c>
      <c r="W217" t="s">
        <v>448</v>
      </c>
      <c r="X217" t="s">
        <v>64</v>
      </c>
      <c r="AA217" t="s">
        <v>176</v>
      </c>
    </row>
    <row r="218" spans="1:27">
      <c r="A218" t="s">
        <v>57</v>
      </c>
      <c r="B218" t="s">
        <v>512</v>
      </c>
      <c r="C218" t="s">
        <v>513</v>
      </c>
      <c r="D218">
        <v>2000</v>
      </c>
      <c r="E218" t="s">
        <v>514</v>
      </c>
      <c r="F218" t="s">
        <v>76</v>
      </c>
      <c r="G218" t="s">
        <v>61</v>
      </c>
      <c r="H218" t="s">
        <v>515</v>
      </c>
      <c r="I218" t="s">
        <v>516</v>
      </c>
      <c r="L218">
        <v>1995</v>
      </c>
      <c r="M218">
        <v>1996</v>
      </c>
      <c r="N218" t="s">
        <v>100</v>
      </c>
      <c r="O218" t="s">
        <v>517</v>
      </c>
      <c r="Q218" t="s">
        <v>119</v>
      </c>
      <c r="R218" t="s">
        <v>532</v>
      </c>
      <c r="S218" t="s">
        <v>533</v>
      </c>
      <c r="T218" t="s">
        <v>64</v>
      </c>
      <c r="U218" t="s">
        <v>520</v>
      </c>
      <c r="V218" t="s">
        <v>521</v>
      </c>
      <c r="W218" t="s">
        <v>448</v>
      </c>
      <c r="X218" t="s">
        <v>64</v>
      </c>
      <c r="AA218" t="s">
        <v>176</v>
      </c>
    </row>
    <row r="219" spans="1:27">
      <c r="A219" t="s">
        <v>57</v>
      </c>
      <c r="B219" t="s">
        <v>512</v>
      </c>
      <c r="C219" t="s">
        <v>513</v>
      </c>
      <c r="D219">
        <v>2000</v>
      </c>
      <c r="E219" t="s">
        <v>514</v>
      </c>
      <c r="F219" t="s">
        <v>76</v>
      </c>
      <c r="G219" t="s">
        <v>61</v>
      </c>
      <c r="H219" t="s">
        <v>515</v>
      </c>
      <c r="I219" t="s">
        <v>516</v>
      </c>
      <c r="L219">
        <v>1995</v>
      </c>
      <c r="M219">
        <v>1996</v>
      </c>
      <c r="N219" t="s">
        <v>100</v>
      </c>
      <c r="O219" t="s">
        <v>517</v>
      </c>
      <c r="Q219" t="s">
        <v>119</v>
      </c>
      <c r="R219" t="s">
        <v>534</v>
      </c>
      <c r="S219" t="s">
        <v>535</v>
      </c>
      <c r="T219" t="s">
        <v>64</v>
      </c>
      <c r="U219" t="s">
        <v>520</v>
      </c>
      <c r="V219" t="s">
        <v>521</v>
      </c>
      <c r="W219" t="s">
        <v>448</v>
      </c>
      <c r="X219" t="s">
        <v>64</v>
      </c>
      <c r="AA219" t="s">
        <v>176</v>
      </c>
    </row>
    <row r="220" spans="1:27">
      <c r="A220" t="s">
        <v>57</v>
      </c>
      <c r="B220" t="s">
        <v>512</v>
      </c>
      <c r="C220" t="s">
        <v>513</v>
      </c>
      <c r="D220">
        <v>2000</v>
      </c>
      <c r="E220" t="s">
        <v>514</v>
      </c>
      <c r="F220" t="s">
        <v>76</v>
      </c>
      <c r="G220" t="s">
        <v>61</v>
      </c>
      <c r="H220" t="s">
        <v>515</v>
      </c>
      <c r="I220" t="s">
        <v>516</v>
      </c>
      <c r="L220">
        <v>1995</v>
      </c>
      <c r="M220">
        <v>1996</v>
      </c>
      <c r="N220" t="s">
        <v>100</v>
      </c>
      <c r="O220" t="s">
        <v>517</v>
      </c>
      <c r="Q220" t="s">
        <v>119</v>
      </c>
      <c r="R220" t="s">
        <v>536</v>
      </c>
      <c r="S220" t="s">
        <v>537</v>
      </c>
      <c r="T220" t="s">
        <v>64</v>
      </c>
      <c r="U220" t="s">
        <v>520</v>
      </c>
      <c r="V220" t="s">
        <v>521</v>
      </c>
      <c r="W220" t="s">
        <v>448</v>
      </c>
      <c r="X220" t="s">
        <v>64</v>
      </c>
      <c r="AA220" t="s">
        <v>176</v>
      </c>
    </row>
    <row r="221" spans="1:27">
      <c r="A221" t="s">
        <v>57</v>
      </c>
      <c r="B221" t="s">
        <v>512</v>
      </c>
      <c r="C221" t="s">
        <v>513</v>
      </c>
      <c r="D221">
        <v>2000</v>
      </c>
      <c r="E221" t="s">
        <v>514</v>
      </c>
      <c r="F221" t="s">
        <v>76</v>
      </c>
      <c r="G221" t="s">
        <v>61</v>
      </c>
      <c r="H221" t="s">
        <v>515</v>
      </c>
      <c r="I221" t="s">
        <v>516</v>
      </c>
      <c r="L221">
        <v>1995</v>
      </c>
      <c r="M221">
        <v>1996</v>
      </c>
      <c r="N221" t="s">
        <v>100</v>
      </c>
      <c r="O221" t="s">
        <v>517</v>
      </c>
      <c r="Q221" t="s">
        <v>119</v>
      </c>
      <c r="R221" t="s">
        <v>538</v>
      </c>
      <c r="S221" t="s">
        <v>539</v>
      </c>
      <c r="T221" t="s">
        <v>64</v>
      </c>
      <c r="U221" t="s">
        <v>520</v>
      </c>
      <c r="V221" t="s">
        <v>521</v>
      </c>
      <c r="W221" t="s">
        <v>448</v>
      </c>
      <c r="X221" t="s">
        <v>64</v>
      </c>
      <c r="AA221" t="s">
        <v>176</v>
      </c>
    </row>
    <row r="222" spans="1:27">
      <c r="A222" t="s">
        <v>57</v>
      </c>
      <c r="B222" t="s">
        <v>512</v>
      </c>
      <c r="C222" t="s">
        <v>513</v>
      </c>
      <c r="D222">
        <v>2000</v>
      </c>
      <c r="E222" t="s">
        <v>514</v>
      </c>
      <c r="F222" t="s">
        <v>76</v>
      </c>
      <c r="G222" t="s">
        <v>61</v>
      </c>
      <c r="H222" t="s">
        <v>515</v>
      </c>
      <c r="I222" t="s">
        <v>516</v>
      </c>
      <c r="L222">
        <v>1995</v>
      </c>
      <c r="M222">
        <v>1996</v>
      </c>
      <c r="N222" t="s">
        <v>100</v>
      </c>
      <c r="O222" t="s">
        <v>517</v>
      </c>
      <c r="Q222" t="s">
        <v>119</v>
      </c>
      <c r="R222" t="s">
        <v>540</v>
      </c>
      <c r="S222" t="s">
        <v>541</v>
      </c>
      <c r="T222" t="s">
        <v>64</v>
      </c>
      <c r="U222" t="s">
        <v>520</v>
      </c>
      <c r="V222" t="s">
        <v>521</v>
      </c>
      <c r="W222" t="s">
        <v>448</v>
      </c>
      <c r="X222" t="s">
        <v>64</v>
      </c>
      <c r="AA222" t="s">
        <v>176</v>
      </c>
    </row>
    <row r="223" spans="1:27">
      <c r="A223" t="s">
        <v>57</v>
      </c>
      <c r="B223" t="s">
        <v>512</v>
      </c>
      <c r="C223" t="s">
        <v>513</v>
      </c>
      <c r="D223">
        <v>2000</v>
      </c>
      <c r="E223" t="s">
        <v>514</v>
      </c>
      <c r="F223" t="s">
        <v>76</v>
      </c>
      <c r="G223" t="s">
        <v>61</v>
      </c>
      <c r="H223" t="s">
        <v>515</v>
      </c>
      <c r="I223" t="s">
        <v>516</v>
      </c>
      <c r="L223">
        <v>1995</v>
      </c>
      <c r="M223">
        <v>1996</v>
      </c>
      <c r="N223" t="s">
        <v>100</v>
      </c>
      <c r="O223" t="s">
        <v>517</v>
      </c>
      <c r="Q223" t="s">
        <v>119</v>
      </c>
      <c r="R223" t="s">
        <v>542</v>
      </c>
      <c r="S223" t="s">
        <v>543</v>
      </c>
      <c r="T223" t="s">
        <v>64</v>
      </c>
      <c r="U223" t="s">
        <v>520</v>
      </c>
      <c r="V223" t="s">
        <v>521</v>
      </c>
      <c r="W223" t="s">
        <v>448</v>
      </c>
      <c r="X223" t="s">
        <v>64</v>
      </c>
      <c r="AA223" t="s">
        <v>176</v>
      </c>
    </row>
    <row r="224" spans="1:27">
      <c r="A224" t="s">
        <v>57</v>
      </c>
      <c r="B224" t="s">
        <v>512</v>
      </c>
      <c r="C224" t="s">
        <v>513</v>
      </c>
      <c r="D224">
        <v>2000</v>
      </c>
      <c r="E224" t="s">
        <v>514</v>
      </c>
      <c r="F224" t="s">
        <v>76</v>
      </c>
      <c r="G224" t="s">
        <v>61</v>
      </c>
      <c r="H224" t="s">
        <v>515</v>
      </c>
      <c r="I224" t="s">
        <v>516</v>
      </c>
      <c r="L224">
        <v>1995</v>
      </c>
      <c r="M224">
        <v>1996</v>
      </c>
      <c r="N224" t="s">
        <v>100</v>
      </c>
      <c r="O224" t="s">
        <v>517</v>
      </c>
      <c r="Q224" t="s">
        <v>119</v>
      </c>
      <c r="R224" t="s">
        <v>544</v>
      </c>
      <c r="S224" t="s">
        <v>545</v>
      </c>
      <c r="T224" t="s">
        <v>64</v>
      </c>
      <c r="U224" t="s">
        <v>520</v>
      </c>
      <c r="V224" t="s">
        <v>521</v>
      </c>
      <c r="W224" t="s">
        <v>448</v>
      </c>
      <c r="X224" t="s">
        <v>64</v>
      </c>
      <c r="AA224" t="s">
        <v>176</v>
      </c>
    </row>
    <row r="225" spans="1:27">
      <c r="A225" t="s">
        <v>57</v>
      </c>
      <c r="B225" t="s">
        <v>512</v>
      </c>
      <c r="C225" t="s">
        <v>513</v>
      </c>
      <c r="D225">
        <v>2000</v>
      </c>
      <c r="E225" t="s">
        <v>514</v>
      </c>
      <c r="F225" t="s">
        <v>76</v>
      </c>
      <c r="G225" t="s">
        <v>61</v>
      </c>
      <c r="H225" t="s">
        <v>515</v>
      </c>
      <c r="I225" t="s">
        <v>516</v>
      </c>
      <c r="L225">
        <v>1995</v>
      </c>
      <c r="M225">
        <v>1996</v>
      </c>
      <c r="N225" t="s">
        <v>100</v>
      </c>
      <c r="O225" t="s">
        <v>517</v>
      </c>
      <c r="Q225" t="s">
        <v>119</v>
      </c>
      <c r="R225" t="s">
        <v>546</v>
      </c>
      <c r="S225" t="s">
        <v>547</v>
      </c>
      <c r="T225" t="s">
        <v>64</v>
      </c>
      <c r="U225" t="s">
        <v>520</v>
      </c>
      <c r="V225" t="s">
        <v>521</v>
      </c>
      <c r="W225" t="s">
        <v>448</v>
      </c>
      <c r="X225" t="s">
        <v>64</v>
      </c>
      <c r="AA225" t="s">
        <v>176</v>
      </c>
    </row>
    <row r="226" spans="1:27">
      <c r="A226" t="s">
        <v>57</v>
      </c>
      <c r="B226" t="s">
        <v>512</v>
      </c>
      <c r="C226" t="s">
        <v>513</v>
      </c>
      <c r="D226">
        <v>2000</v>
      </c>
      <c r="E226" t="s">
        <v>514</v>
      </c>
      <c r="F226" t="s">
        <v>76</v>
      </c>
      <c r="G226" t="s">
        <v>61</v>
      </c>
      <c r="H226" t="s">
        <v>515</v>
      </c>
      <c r="I226" t="s">
        <v>516</v>
      </c>
      <c r="L226">
        <v>1995</v>
      </c>
      <c r="M226">
        <v>1996</v>
      </c>
      <c r="N226" t="s">
        <v>100</v>
      </c>
      <c r="O226" t="s">
        <v>517</v>
      </c>
      <c r="Q226" t="s">
        <v>119</v>
      </c>
      <c r="R226" t="s">
        <v>548</v>
      </c>
      <c r="S226" t="s">
        <v>549</v>
      </c>
      <c r="T226" t="s">
        <v>64</v>
      </c>
      <c r="U226" t="s">
        <v>520</v>
      </c>
      <c r="V226" t="s">
        <v>521</v>
      </c>
      <c r="W226" t="s">
        <v>448</v>
      </c>
      <c r="X226" t="s">
        <v>64</v>
      </c>
      <c r="AA226" t="s">
        <v>176</v>
      </c>
    </row>
    <row r="227" spans="1:27">
      <c r="A227" t="s">
        <v>57</v>
      </c>
      <c r="B227" t="s">
        <v>512</v>
      </c>
      <c r="C227" t="s">
        <v>513</v>
      </c>
      <c r="D227">
        <v>2000</v>
      </c>
      <c r="E227" t="s">
        <v>514</v>
      </c>
      <c r="F227" t="s">
        <v>76</v>
      </c>
      <c r="G227" t="s">
        <v>61</v>
      </c>
      <c r="H227" t="s">
        <v>515</v>
      </c>
      <c r="I227" t="s">
        <v>516</v>
      </c>
      <c r="L227">
        <v>1995</v>
      </c>
      <c r="M227">
        <v>1996</v>
      </c>
      <c r="N227" t="s">
        <v>100</v>
      </c>
      <c r="O227" t="s">
        <v>517</v>
      </c>
      <c r="Q227" t="s">
        <v>119</v>
      </c>
      <c r="R227" t="s">
        <v>550</v>
      </c>
      <c r="S227" t="s">
        <v>551</v>
      </c>
      <c r="T227" t="s">
        <v>64</v>
      </c>
      <c r="U227" t="s">
        <v>520</v>
      </c>
      <c r="V227" t="s">
        <v>521</v>
      </c>
      <c r="W227" t="s">
        <v>448</v>
      </c>
      <c r="X227" t="s">
        <v>64</v>
      </c>
      <c r="AA227" t="s">
        <v>176</v>
      </c>
    </row>
    <row r="228" spans="1:27">
      <c r="A228" t="s">
        <v>57</v>
      </c>
      <c r="B228" t="s">
        <v>512</v>
      </c>
      <c r="C228" t="s">
        <v>513</v>
      </c>
      <c r="D228">
        <v>2000</v>
      </c>
      <c r="E228" t="s">
        <v>514</v>
      </c>
      <c r="F228" t="s">
        <v>76</v>
      </c>
      <c r="G228" t="s">
        <v>61</v>
      </c>
      <c r="H228" t="s">
        <v>515</v>
      </c>
      <c r="I228" t="s">
        <v>516</v>
      </c>
      <c r="L228">
        <v>1995</v>
      </c>
      <c r="M228">
        <v>1996</v>
      </c>
      <c r="N228" t="s">
        <v>100</v>
      </c>
      <c r="O228" t="s">
        <v>517</v>
      </c>
      <c r="Q228" t="s">
        <v>119</v>
      </c>
      <c r="R228" t="s">
        <v>552</v>
      </c>
      <c r="S228" t="s">
        <v>553</v>
      </c>
      <c r="T228" t="s">
        <v>64</v>
      </c>
      <c r="U228" t="s">
        <v>520</v>
      </c>
      <c r="V228" t="s">
        <v>521</v>
      </c>
      <c r="W228" t="s">
        <v>448</v>
      </c>
      <c r="X228" t="s">
        <v>64</v>
      </c>
      <c r="AA228" t="s">
        <v>176</v>
      </c>
    </row>
    <row r="229" spans="1:27">
      <c r="A229" t="s">
        <v>57</v>
      </c>
      <c r="B229" t="s">
        <v>512</v>
      </c>
      <c r="C229" t="s">
        <v>513</v>
      </c>
      <c r="D229">
        <v>2000</v>
      </c>
      <c r="E229" t="s">
        <v>514</v>
      </c>
      <c r="F229" t="s">
        <v>76</v>
      </c>
      <c r="G229" t="s">
        <v>61</v>
      </c>
      <c r="H229" t="s">
        <v>515</v>
      </c>
      <c r="I229" t="s">
        <v>516</v>
      </c>
      <c r="L229">
        <v>1995</v>
      </c>
      <c r="M229">
        <v>1996</v>
      </c>
      <c r="N229" t="s">
        <v>100</v>
      </c>
      <c r="O229" t="s">
        <v>517</v>
      </c>
      <c r="Q229" t="s">
        <v>119</v>
      </c>
      <c r="R229" t="s">
        <v>554</v>
      </c>
      <c r="S229" t="s">
        <v>555</v>
      </c>
      <c r="T229" t="s">
        <v>64</v>
      </c>
      <c r="U229" t="s">
        <v>520</v>
      </c>
      <c r="V229" t="s">
        <v>521</v>
      </c>
      <c r="W229" t="s">
        <v>448</v>
      </c>
      <c r="X229" t="s">
        <v>64</v>
      </c>
      <c r="AA229" t="s">
        <v>176</v>
      </c>
    </row>
    <row r="230" spans="1:27">
      <c r="A230" t="s">
        <v>57</v>
      </c>
      <c r="B230" t="s">
        <v>512</v>
      </c>
      <c r="C230" t="s">
        <v>513</v>
      </c>
      <c r="D230">
        <v>2000</v>
      </c>
      <c r="E230" t="s">
        <v>514</v>
      </c>
      <c r="F230" t="s">
        <v>76</v>
      </c>
      <c r="G230" t="s">
        <v>61</v>
      </c>
      <c r="H230" t="s">
        <v>515</v>
      </c>
      <c r="I230" t="s">
        <v>516</v>
      </c>
      <c r="L230">
        <v>1995</v>
      </c>
      <c r="M230">
        <v>1996</v>
      </c>
      <c r="N230" t="s">
        <v>100</v>
      </c>
      <c r="O230" t="s">
        <v>517</v>
      </c>
      <c r="Q230" t="s">
        <v>119</v>
      </c>
      <c r="R230" t="s">
        <v>556</v>
      </c>
      <c r="S230" t="s">
        <v>557</v>
      </c>
      <c r="T230" t="s">
        <v>64</v>
      </c>
      <c r="U230" t="s">
        <v>520</v>
      </c>
      <c r="V230" t="s">
        <v>521</v>
      </c>
      <c r="W230" t="s">
        <v>448</v>
      </c>
      <c r="X230" t="s">
        <v>64</v>
      </c>
      <c r="AA230" t="s">
        <v>176</v>
      </c>
    </row>
    <row r="231" spans="1:27">
      <c r="A231" t="s">
        <v>57</v>
      </c>
      <c r="B231" t="s">
        <v>512</v>
      </c>
      <c r="C231" t="s">
        <v>513</v>
      </c>
      <c r="D231">
        <v>2000</v>
      </c>
      <c r="E231" t="s">
        <v>514</v>
      </c>
      <c r="F231" t="s">
        <v>76</v>
      </c>
      <c r="G231" t="s">
        <v>61</v>
      </c>
      <c r="H231" t="s">
        <v>515</v>
      </c>
      <c r="I231" t="s">
        <v>516</v>
      </c>
      <c r="L231">
        <v>1995</v>
      </c>
      <c r="M231">
        <v>1996</v>
      </c>
      <c r="N231" t="s">
        <v>100</v>
      </c>
      <c r="O231" t="s">
        <v>517</v>
      </c>
      <c r="Q231" t="s">
        <v>119</v>
      </c>
      <c r="R231" t="s">
        <v>558</v>
      </c>
      <c r="S231" t="s">
        <v>559</v>
      </c>
      <c r="T231" t="s">
        <v>64</v>
      </c>
      <c r="U231" t="s">
        <v>520</v>
      </c>
      <c r="V231" t="s">
        <v>521</v>
      </c>
      <c r="W231" t="s">
        <v>448</v>
      </c>
      <c r="X231" t="s">
        <v>64</v>
      </c>
      <c r="AA231" t="s">
        <v>176</v>
      </c>
    </row>
    <row r="232" spans="1:27">
      <c r="A232" t="s">
        <v>57</v>
      </c>
      <c r="B232" t="s">
        <v>512</v>
      </c>
      <c r="C232" t="s">
        <v>513</v>
      </c>
      <c r="D232">
        <v>2000</v>
      </c>
      <c r="E232" t="s">
        <v>514</v>
      </c>
      <c r="F232" t="s">
        <v>76</v>
      </c>
      <c r="G232" t="s">
        <v>61</v>
      </c>
      <c r="H232" t="s">
        <v>515</v>
      </c>
      <c r="I232" t="s">
        <v>516</v>
      </c>
      <c r="L232">
        <v>1995</v>
      </c>
      <c r="M232">
        <v>1996</v>
      </c>
      <c r="N232" t="s">
        <v>100</v>
      </c>
      <c r="O232" t="s">
        <v>517</v>
      </c>
      <c r="Q232" t="s">
        <v>119</v>
      </c>
      <c r="R232" t="s">
        <v>560</v>
      </c>
      <c r="S232" t="s">
        <v>561</v>
      </c>
      <c r="T232" t="s">
        <v>64</v>
      </c>
      <c r="U232" t="s">
        <v>520</v>
      </c>
      <c r="V232" t="s">
        <v>521</v>
      </c>
      <c r="W232" t="s">
        <v>448</v>
      </c>
      <c r="X232" t="s">
        <v>64</v>
      </c>
      <c r="AA232" t="s">
        <v>176</v>
      </c>
    </row>
    <row r="233" spans="1:27">
      <c r="A233" t="s">
        <v>57</v>
      </c>
      <c r="B233" t="s">
        <v>512</v>
      </c>
      <c r="C233" t="s">
        <v>513</v>
      </c>
      <c r="D233">
        <v>2000</v>
      </c>
      <c r="E233" t="s">
        <v>514</v>
      </c>
      <c r="F233" t="s">
        <v>76</v>
      </c>
      <c r="G233" t="s">
        <v>61</v>
      </c>
      <c r="H233" t="s">
        <v>515</v>
      </c>
      <c r="I233" t="s">
        <v>516</v>
      </c>
      <c r="L233">
        <v>1995</v>
      </c>
      <c r="M233">
        <v>1996</v>
      </c>
      <c r="N233" t="s">
        <v>100</v>
      </c>
      <c r="O233" t="s">
        <v>517</v>
      </c>
      <c r="Q233" t="s">
        <v>119</v>
      </c>
      <c r="R233" t="s">
        <v>562</v>
      </c>
      <c r="S233" t="s">
        <v>563</v>
      </c>
      <c r="T233" t="s">
        <v>64</v>
      </c>
      <c r="U233" t="s">
        <v>520</v>
      </c>
      <c r="V233" t="s">
        <v>521</v>
      </c>
      <c r="W233" t="s">
        <v>448</v>
      </c>
      <c r="X233" t="s">
        <v>64</v>
      </c>
      <c r="AA233" t="s">
        <v>176</v>
      </c>
    </row>
    <row r="234" spans="1:27">
      <c r="A234" t="s">
        <v>57</v>
      </c>
      <c r="B234" t="s">
        <v>564</v>
      </c>
      <c r="C234" t="s">
        <v>565</v>
      </c>
      <c r="D234">
        <v>2010</v>
      </c>
      <c r="E234" t="str">
        <f>HYPERLINK("http://dx.doi.org/10.2981/09-040","http://dx.doi.org/10.2981/09-040")</f>
        <v>http://dx.doi.org/10.2981/09-040</v>
      </c>
      <c r="F234" t="s">
        <v>87</v>
      </c>
      <c r="G234" t="s">
        <v>274</v>
      </c>
      <c r="H234">
        <v>58.772340999999997</v>
      </c>
      <c r="I234">
        <v>-157.036249</v>
      </c>
      <c r="L234">
        <v>2006</v>
      </c>
      <c r="M234">
        <v>2008</v>
      </c>
      <c r="N234" t="s">
        <v>517</v>
      </c>
      <c r="Q234" t="s">
        <v>325</v>
      </c>
      <c r="R234" t="s">
        <v>197</v>
      </c>
      <c r="S234" t="s">
        <v>205</v>
      </c>
      <c r="T234" t="s">
        <v>64</v>
      </c>
      <c r="U234" t="s">
        <v>407</v>
      </c>
      <c r="V234" t="s">
        <v>408</v>
      </c>
      <c r="W234" t="s">
        <v>448</v>
      </c>
      <c r="X234" t="s">
        <v>64</v>
      </c>
      <c r="AA234" t="s">
        <v>176</v>
      </c>
    </row>
    <row r="235" spans="1:27">
      <c r="A235" t="s">
        <v>57</v>
      </c>
      <c r="B235" t="s">
        <v>564</v>
      </c>
      <c r="C235" t="s">
        <v>565</v>
      </c>
      <c r="D235">
        <v>2010</v>
      </c>
      <c r="E235" t="str">
        <f>HYPERLINK("http://dx.doi.org/10.2981/09-040","http://dx.doi.org/10.2981/09-040")</f>
        <v>http://dx.doi.org/10.2981/09-040</v>
      </c>
      <c r="F235" t="s">
        <v>87</v>
      </c>
      <c r="G235" t="s">
        <v>274</v>
      </c>
      <c r="H235">
        <v>58.772340999999997</v>
      </c>
      <c r="I235">
        <v>-157.036249</v>
      </c>
      <c r="L235">
        <v>2006</v>
      </c>
      <c r="M235">
        <v>2008</v>
      </c>
      <c r="N235" t="s">
        <v>517</v>
      </c>
      <c r="Q235" t="s">
        <v>325</v>
      </c>
      <c r="R235" t="s">
        <v>566</v>
      </c>
      <c r="S235" t="s">
        <v>567</v>
      </c>
      <c r="T235" t="s">
        <v>64</v>
      </c>
      <c r="U235" t="s">
        <v>407</v>
      </c>
      <c r="V235" t="s">
        <v>408</v>
      </c>
      <c r="W235" t="s">
        <v>448</v>
      </c>
      <c r="X235" t="s">
        <v>64</v>
      </c>
      <c r="AA235" t="s">
        <v>176</v>
      </c>
    </row>
    <row r="236" spans="1:27">
      <c r="A236" t="s">
        <v>57</v>
      </c>
      <c r="B236" t="s">
        <v>564</v>
      </c>
      <c r="C236" t="s">
        <v>565</v>
      </c>
      <c r="D236">
        <v>2010</v>
      </c>
      <c r="E236" t="str">
        <f>HYPERLINK("http://dx.doi.org/10.2981/09-040","http://dx.doi.org/10.2981/09-040")</f>
        <v>http://dx.doi.org/10.2981/09-040</v>
      </c>
      <c r="F236" t="s">
        <v>87</v>
      </c>
      <c r="G236" t="s">
        <v>274</v>
      </c>
      <c r="H236">
        <v>58.772340999999997</v>
      </c>
      <c r="I236">
        <v>-157.036249</v>
      </c>
      <c r="L236">
        <v>2006</v>
      </c>
      <c r="M236">
        <v>2008</v>
      </c>
      <c r="N236" t="s">
        <v>517</v>
      </c>
      <c r="Q236" t="s">
        <v>325</v>
      </c>
      <c r="R236" t="s">
        <v>177</v>
      </c>
      <c r="S236" t="s">
        <v>568</v>
      </c>
      <c r="T236" t="s">
        <v>64</v>
      </c>
      <c r="U236" t="s">
        <v>407</v>
      </c>
      <c r="V236" t="s">
        <v>408</v>
      </c>
      <c r="W236" t="s">
        <v>448</v>
      </c>
      <c r="X236" t="s">
        <v>64</v>
      </c>
      <c r="AA236" t="s">
        <v>176</v>
      </c>
    </row>
    <row r="237" spans="1:27">
      <c r="A237" t="s">
        <v>57</v>
      </c>
      <c r="B237" t="s">
        <v>569</v>
      </c>
      <c r="C237" t="s">
        <v>570</v>
      </c>
      <c r="D237">
        <v>2004</v>
      </c>
      <c r="E237" t="str">
        <f>HYPERLINK("http://dx.doi.org/10.1007/BF02803376","http://dx.doi.org/10.1007/BF02803376")</f>
        <v>http://dx.doi.org/10.1007/BF02803376</v>
      </c>
      <c r="F237" t="s">
        <v>97</v>
      </c>
      <c r="G237" t="s">
        <v>274</v>
      </c>
      <c r="H237">
        <v>-23.185276999999999</v>
      </c>
      <c r="I237">
        <v>-44.190081999999997</v>
      </c>
      <c r="J237" t="s">
        <v>571</v>
      </c>
      <c r="K237" t="s">
        <v>443</v>
      </c>
      <c r="L237">
        <v>2002</v>
      </c>
      <c r="M237">
        <v>2002</v>
      </c>
      <c r="N237" t="s">
        <v>517</v>
      </c>
      <c r="Q237" t="s">
        <v>572</v>
      </c>
      <c r="R237" t="s">
        <v>573</v>
      </c>
      <c r="S237" t="s">
        <v>574</v>
      </c>
      <c r="T237" t="s">
        <v>64</v>
      </c>
      <c r="U237" t="s">
        <v>575</v>
      </c>
      <c r="V237" t="s">
        <v>576</v>
      </c>
      <c r="W237" t="s">
        <v>577</v>
      </c>
      <c r="X237" t="s">
        <v>64</v>
      </c>
      <c r="AA237" t="s">
        <v>578</v>
      </c>
    </row>
    <row r="238" spans="1:27">
      <c r="A238" t="s">
        <v>57</v>
      </c>
      <c r="B238" t="s">
        <v>579</v>
      </c>
      <c r="C238" t="s">
        <v>580</v>
      </c>
      <c r="D238">
        <v>2014</v>
      </c>
      <c r="E238" t="str">
        <f>HYPERLINK("http://dx.doi.org/10.1007/s00442-014-3085-5","http://dx.doi.org/10.1007/s00442-014-3085-5")</f>
        <v>http://dx.doi.org/10.1007/s00442-014-3085-5</v>
      </c>
      <c r="F238" t="s">
        <v>87</v>
      </c>
      <c r="G238" t="s">
        <v>274</v>
      </c>
      <c r="H238">
        <v>48.872311000000003</v>
      </c>
      <c r="I238">
        <v>-123.480986</v>
      </c>
      <c r="J238" t="s">
        <v>581</v>
      </c>
      <c r="K238" t="s">
        <v>443</v>
      </c>
      <c r="L238">
        <v>2004</v>
      </c>
      <c r="M238">
        <v>2012</v>
      </c>
      <c r="N238" t="s">
        <v>517</v>
      </c>
      <c r="O238" t="s">
        <v>100</v>
      </c>
      <c r="Q238" t="s">
        <v>137</v>
      </c>
      <c r="R238" t="s">
        <v>582</v>
      </c>
      <c r="S238" t="s">
        <v>583</v>
      </c>
      <c r="T238" t="s">
        <v>64</v>
      </c>
      <c r="U238" t="s">
        <v>584</v>
      </c>
      <c r="V238" t="s">
        <v>585</v>
      </c>
      <c r="W238" t="s">
        <v>586</v>
      </c>
      <c r="X238" t="s">
        <v>64</v>
      </c>
      <c r="AA238" t="s">
        <v>217</v>
      </c>
    </row>
    <row r="239" spans="1:27">
      <c r="A239" t="s">
        <v>57</v>
      </c>
      <c r="B239" t="s">
        <v>579</v>
      </c>
      <c r="C239" t="s">
        <v>580</v>
      </c>
      <c r="D239">
        <v>2014</v>
      </c>
      <c r="E239" t="str">
        <f t="shared" ref="E239:E241" si="1">HYPERLINK("http://dx.doi.org/10.1007/s00442-014-3085-5","http://dx.doi.org/10.1007/s00442-014-3085-5")</f>
        <v>http://dx.doi.org/10.1007/s00442-014-3085-5</v>
      </c>
      <c r="F239" t="s">
        <v>87</v>
      </c>
      <c r="G239" t="s">
        <v>274</v>
      </c>
      <c r="H239">
        <v>48.872311000000003</v>
      </c>
      <c r="I239">
        <v>-123.480986</v>
      </c>
      <c r="J239" t="s">
        <v>581</v>
      </c>
      <c r="K239" t="s">
        <v>443</v>
      </c>
      <c r="L239">
        <v>2004</v>
      </c>
      <c r="M239">
        <v>2012</v>
      </c>
      <c r="N239" t="s">
        <v>517</v>
      </c>
      <c r="O239" t="s">
        <v>100</v>
      </c>
      <c r="Q239" t="s">
        <v>137</v>
      </c>
      <c r="R239" t="s">
        <v>587</v>
      </c>
      <c r="S239" t="s">
        <v>588</v>
      </c>
      <c r="T239" t="s">
        <v>64</v>
      </c>
      <c r="U239" t="s">
        <v>584</v>
      </c>
      <c r="V239" t="s">
        <v>585</v>
      </c>
      <c r="W239" t="s">
        <v>586</v>
      </c>
      <c r="X239" t="s">
        <v>64</v>
      </c>
      <c r="AA239" t="s">
        <v>217</v>
      </c>
    </row>
    <row r="240" spans="1:27">
      <c r="A240" t="s">
        <v>57</v>
      </c>
      <c r="B240" t="s">
        <v>579</v>
      </c>
      <c r="C240" t="s">
        <v>580</v>
      </c>
      <c r="D240">
        <v>2014</v>
      </c>
      <c r="E240" t="str">
        <f t="shared" si="1"/>
        <v>http://dx.doi.org/10.1007/s00442-014-3085-5</v>
      </c>
      <c r="F240" t="s">
        <v>87</v>
      </c>
      <c r="G240" t="s">
        <v>274</v>
      </c>
      <c r="H240">
        <v>48.872311000000003</v>
      </c>
      <c r="I240">
        <v>-123.480986</v>
      </c>
      <c r="J240" t="s">
        <v>581</v>
      </c>
      <c r="K240" t="s">
        <v>443</v>
      </c>
      <c r="L240">
        <v>2004</v>
      </c>
      <c r="M240">
        <v>2012</v>
      </c>
      <c r="N240" t="s">
        <v>517</v>
      </c>
      <c r="O240" t="s">
        <v>100</v>
      </c>
      <c r="Q240" t="s">
        <v>137</v>
      </c>
      <c r="R240" t="s">
        <v>589</v>
      </c>
      <c r="S240" t="s">
        <v>523</v>
      </c>
      <c r="T240" t="s">
        <v>64</v>
      </c>
      <c r="U240" t="s">
        <v>584</v>
      </c>
      <c r="V240" t="s">
        <v>585</v>
      </c>
      <c r="W240" t="s">
        <v>586</v>
      </c>
      <c r="X240" t="s">
        <v>64</v>
      </c>
      <c r="AA240" t="s">
        <v>217</v>
      </c>
    </row>
    <row r="241" spans="1:27">
      <c r="A241" t="s">
        <v>57</v>
      </c>
      <c r="B241" t="s">
        <v>579</v>
      </c>
      <c r="C241" t="s">
        <v>580</v>
      </c>
      <c r="D241">
        <v>2014</v>
      </c>
      <c r="E241" t="str">
        <f t="shared" si="1"/>
        <v>http://dx.doi.org/10.1007/s00442-014-3085-5</v>
      </c>
      <c r="F241" t="s">
        <v>87</v>
      </c>
      <c r="G241" t="s">
        <v>274</v>
      </c>
      <c r="H241">
        <v>48.872311000000003</v>
      </c>
      <c r="I241">
        <v>-123.480986</v>
      </c>
      <c r="J241" t="s">
        <v>581</v>
      </c>
      <c r="K241" t="s">
        <v>443</v>
      </c>
      <c r="L241">
        <v>2004</v>
      </c>
      <c r="M241">
        <v>2012</v>
      </c>
      <c r="N241" t="s">
        <v>517</v>
      </c>
      <c r="O241" t="s">
        <v>100</v>
      </c>
      <c r="Q241" t="s">
        <v>137</v>
      </c>
      <c r="R241" t="s">
        <v>590</v>
      </c>
      <c r="S241" t="s">
        <v>523</v>
      </c>
      <c r="T241" t="s">
        <v>64</v>
      </c>
      <c r="U241" t="s">
        <v>584</v>
      </c>
      <c r="V241" t="s">
        <v>585</v>
      </c>
      <c r="W241" t="s">
        <v>586</v>
      </c>
      <c r="X241" t="s">
        <v>64</v>
      </c>
      <c r="AA241" t="s">
        <v>217</v>
      </c>
    </row>
    <row r="242" spans="1:27">
      <c r="A242" t="s">
        <v>57</v>
      </c>
      <c r="B242" t="s">
        <v>579</v>
      </c>
      <c r="C242" t="s">
        <v>580</v>
      </c>
      <c r="D242">
        <v>2014</v>
      </c>
      <c r="E242" t="str">
        <f t="shared" ref="E242" si="2">HYPERLINK("http://dx.doi.org/10.1007/s00442-014-3085-5","http://dx.doi.org/10.1007/s00442-014-3085-5")</f>
        <v>http://dx.doi.org/10.1007/s00442-014-3085-5</v>
      </c>
      <c r="F242" t="s">
        <v>87</v>
      </c>
      <c r="G242" t="s">
        <v>274</v>
      </c>
      <c r="H242">
        <v>48.872311000000003</v>
      </c>
      <c r="I242">
        <v>-123.480986</v>
      </c>
      <c r="J242" t="s">
        <v>581</v>
      </c>
      <c r="K242" t="s">
        <v>443</v>
      </c>
      <c r="L242">
        <v>2004</v>
      </c>
      <c r="M242">
        <v>2012</v>
      </c>
      <c r="N242" t="s">
        <v>517</v>
      </c>
      <c r="O242" t="s">
        <v>100</v>
      </c>
      <c r="Q242" t="s">
        <v>137</v>
      </c>
      <c r="R242" t="s">
        <v>591</v>
      </c>
      <c r="S242" t="s">
        <v>519</v>
      </c>
      <c r="T242" t="s">
        <v>64</v>
      </c>
      <c r="U242" t="s">
        <v>584</v>
      </c>
      <c r="V242" t="s">
        <v>585</v>
      </c>
      <c r="W242" t="s">
        <v>586</v>
      </c>
      <c r="X242" t="s">
        <v>64</v>
      </c>
      <c r="AA242" t="s">
        <v>217</v>
      </c>
    </row>
    <row r="243" spans="1:27">
      <c r="A243" t="s">
        <v>57</v>
      </c>
      <c r="B243" t="s">
        <v>148</v>
      </c>
      <c r="C243" t="s">
        <v>149</v>
      </c>
      <c r="D243">
        <v>1998</v>
      </c>
      <c r="E243" t="str">
        <f>HYPERLINK("http://dx.doi.org/10.1006/jare.1997.0347","http://dx.doi.org/10.1006/jare.1997.0347")</f>
        <v>http://dx.doi.org/10.1006/jare.1997.0347</v>
      </c>
      <c r="F243" t="s">
        <v>60</v>
      </c>
      <c r="G243" t="s">
        <v>61</v>
      </c>
      <c r="H243" t="s">
        <v>592</v>
      </c>
      <c r="I243" t="s">
        <v>593</v>
      </c>
      <c r="J243" t="s">
        <v>594</v>
      </c>
      <c r="L243">
        <v>1994</v>
      </c>
      <c r="M243">
        <v>1995</v>
      </c>
      <c r="N243" t="s">
        <v>100</v>
      </c>
      <c r="Q243" t="s">
        <v>119</v>
      </c>
      <c r="R243" t="s">
        <v>157</v>
      </c>
      <c r="S243" t="s">
        <v>595</v>
      </c>
      <c r="T243" t="s">
        <v>64</v>
      </c>
      <c r="U243" t="s">
        <v>65</v>
      </c>
      <c r="V243" t="s">
        <v>596</v>
      </c>
      <c r="W243" t="s">
        <v>448</v>
      </c>
      <c r="X243" t="s">
        <v>64</v>
      </c>
      <c r="AA243" t="s">
        <v>176</v>
      </c>
    </row>
    <row r="244" spans="1:27">
      <c r="A244" t="s">
        <v>57</v>
      </c>
      <c r="B244" t="s">
        <v>148</v>
      </c>
      <c r="C244" t="s">
        <v>149</v>
      </c>
      <c r="D244">
        <v>1998</v>
      </c>
      <c r="E244" t="str">
        <f>HYPERLINK("http://dx.doi.org/10.1006/jare.1997.0347","http://dx.doi.org/10.1006/jare.1997.0347")</f>
        <v>http://dx.doi.org/10.1006/jare.1997.0347</v>
      </c>
      <c r="F244" t="s">
        <v>60</v>
      </c>
      <c r="G244" t="s">
        <v>61</v>
      </c>
      <c r="H244" t="s">
        <v>592</v>
      </c>
      <c r="I244" t="s">
        <v>593</v>
      </c>
      <c r="J244" t="s">
        <v>594</v>
      </c>
      <c r="L244">
        <v>1994</v>
      </c>
      <c r="M244">
        <v>1995</v>
      </c>
      <c r="N244" t="s">
        <v>100</v>
      </c>
      <c r="Q244" t="s">
        <v>119</v>
      </c>
      <c r="R244" t="s">
        <v>153</v>
      </c>
      <c r="S244" t="s">
        <v>597</v>
      </c>
      <c r="T244" t="s">
        <v>64</v>
      </c>
      <c r="U244" t="s">
        <v>65</v>
      </c>
      <c r="V244" t="s">
        <v>596</v>
      </c>
      <c r="W244" t="s">
        <v>448</v>
      </c>
      <c r="X244" t="s">
        <v>64</v>
      </c>
      <c r="AA244" t="s">
        <v>176</v>
      </c>
    </row>
    <row r="245" spans="1:27">
      <c r="A245" t="s">
        <v>57</v>
      </c>
      <c r="B245" t="s">
        <v>148</v>
      </c>
      <c r="C245" t="s">
        <v>149</v>
      </c>
      <c r="D245">
        <v>1998</v>
      </c>
      <c r="E245" t="str">
        <f>HYPERLINK("http://dx.doi.org/10.1006/jare.1997.0347","http://dx.doi.org/10.1006/jare.1997.0347")</f>
        <v>http://dx.doi.org/10.1006/jare.1997.0347</v>
      </c>
      <c r="F245" t="s">
        <v>60</v>
      </c>
      <c r="G245" t="s">
        <v>61</v>
      </c>
      <c r="H245" t="s">
        <v>592</v>
      </c>
      <c r="I245" t="s">
        <v>593</v>
      </c>
      <c r="J245" t="s">
        <v>594</v>
      </c>
      <c r="L245">
        <v>1994</v>
      </c>
      <c r="M245">
        <v>1995</v>
      </c>
      <c r="N245" t="s">
        <v>100</v>
      </c>
      <c r="Q245" t="s">
        <v>119</v>
      </c>
      <c r="R245" t="s">
        <v>598</v>
      </c>
      <c r="S245" t="s">
        <v>599</v>
      </c>
      <c r="T245" t="s">
        <v>64</v>
      </c>
      <c r="U245" t="s">
        <v>65</v>
      </c>
      <c r="V245" t="s">
        <v>596</v>
      </c>
      <c r="W245" t="s">
        <v>448</v>
      </c>
      <c r="X245" t="s">
        <v>64</v>
      </c>
      <c r="AA245" t="s">
        <v>176</v>
      </c>
    </row>
    <row r="246" spans="1:27">
      <c r="A246" t="s">
        <v>57</v>
      </c>
      <c r="B246" t="s">
        <v>600</v>
      </c>
      <c r="C246" t="s">
        <v>601</v>
      </c>
      <c r="D246">
        <v>2014</v>
      </c>
      <c r="E246" t="str">
        <f>HYPERLINK("http://dx.doi.org/10.1590/1678-476620141042143149","http://dx.doi.org/10.1590/1678-476620141042143149")</f>
        <v>http://dx.doi.org/10.1590/1678-476620141042143149</v>
      </c>
      <c r="F246" t="s">
        <v>97</v>
      </c>
      <c r="G246" t="s">
        <v>274</v>
      </c>
      <c r="H246" t="s">
        <v>602</v>
      </c>
      <c r="I246">
        <v>-52.166719999999998</v>
      </c>
      <c r="J246" t="s">
        <v>603</v>
      </c>
      <c r="K246" t="s">
        <v>604</v>
      </c>
      <c r="L246">
        <v>2008</v>
      </c>
      <c r="M246">
        <v>2010</v>
      </c>
      <c r="N246" t="s">
        <v>100</v>
      </c>
      <c r="Q246" t="s">
        <v>119</v>
      </c>
      <c r="R246" t="s">
        <v>605</v>
      </c>
      <c r="S246" t="s">
        <v>606</v>
      </c>
      <c r="T246" t="s">
        <v>64</v>
      </c>
      <c r="U246" t="s">
        <v>607</v>
      </c>
      <c r="V246" t="s">
        <v>608</v>
      </c>
      <c r="W246" t="s">
        <v>586</v>
      </c>
      <c r="X246" t="s">
        <v>64</v>
      </c>
      <c r="AA246" t="s">
        <v>578</v>
      </c>
    </row>
    <row r="247" spans="1:27">
      <c r="A247" t="s">
        <v>57</v>
      </c>
      <c r="B247" t="s">
        <v>600</v>
      </c>
      <c r="C247" t="s">
        <v>601</v>
      </c>
      <c r="D247">
        <v>2014</v>
      </c>
      <c r="E247" t="str">
        <f>HYPERLINK("http://dx.doi.org/10.1590/1678-476620141042143149","http://dx.doi.org/10.1590/1678-476620141042143149")</f>
        <v>http://dx.doi.org/10.1590/1678-476620141042143149</v>
      </c>
      <c r="F247" t="s">
        <v>97</v>
      </c>
      <c r="G247" t="s">
        <v>274</v>
      </c>
      <c r="H247" t="s">
        <v>602</v>
      </c>
      <c r="I247">
        <v>-52.166719999999998</v>
      </c>
      <c r="J247" t="s">
        <v>603</v>
      </c>
      <c r="K247" t="s">
        <v>604</v>
      </c>
      <c r="L247">
        <v>2008</v>
      </c>
      <c r="M247">
        <v>2010</v>
      </c>
      <c r="N247" t="s">
        <v>100</v>
      </c>
      <c r="Q247" t="s">
        <v>119</v>
      </c>
      <c r="R247" t="s">
        <v>609</v>
      </c>
      <c r="S247" t="s">
        <v>610</v>
      </c>
      <c r="T247" t="s">
        <v>64</v>
      </c>
      <c r="U247" t="s">
        <v>607</v>
      </c>
      <c r="V247" t="s">
        <v>608</v>
      </c>
      <c r="W247" t="s">
        <v>586</v>
      </c>
      <c r="X247" t="s">
        <v>64</v>
      </c>
      <c r="AA247" t="s">
        <v>578</v>
      </c>
    </row>
    <row r="248" spans="1:27">
      <c r="A248" t="s">
        <v>57</v>
      </c>
      <c r="B248" t="s">
        <v>600</v>
      </c>
      <c r="C248" t="s">
        <v>601</v>
      </c>
      <c r="D248">
        <v>2014</v>
      </c>
      <c r="E248" t="str">
        <f>HYPERLINK("http://dx.doi.org/10.1590/1678-476620141042143149","http://dx.doi.org/10.1590/1678-476620141042143149")</f>
        <v>http://dx.doi.org/10.1590/1678-476620141042143149</v>
      </c>
      <c r="F248" t="s">
        <v>97</v>
      </c>
      <c r="G248" t="s">
        <v>274</v>
      </c>
      <c r="H248" t="s">
        <v>611</v>
      </c>
      <c r="I248">
        <v>-52.223461999999998</v>
      </c>
      <c r="J248" t="s">
        <v>612</v>
      </c>
      <c r="K248" t="s">
        <v>443</v>
      </c>
      <c r="L248">
        <v>2008</v>
      </c>
      <c r="M248">
        <v>2010</v>
      </c>
      <c r="N248" t="s">
        <v>100</v>
      </c>
      <c r="Q248" t="s">
        <v>119</v>
      </c>
      <c r="R248" t="s">
        <v>605</v>
      </c>
      <c r="S248" t="s">
        <v>606</v>
      </c>
      <c r="T248" t="s">
        <v>64</v>
      </c>
      <c r="U248" t="s">
        <v>607</v>
      </c>
      <c r="V248" t="s">
        <v>608</v>
      </c>
      <c r="W248" t="s">
        <v>586</v>
      </c>
      <c r="X248" t="s">
        <v>64</v>
      </c>
      <c r="AA248" t="s">
        <v>578</v>
      </c>
    </row>
    <row r="249" spans="1:27">
      <c r="A249" t="s">
        <v>57</v>
      </c>
      <c r="B249" t="s">
        <v>600</v>
      </c>
      <c r="C249" t="s">
        <v>601</v>
      </c>
      <c r="D249">
        <v>2014</v>
      </c>
      <c r="E249" t="str">
        <f>HYPERLINK("http://dx.doi.org/10.1590/1678-476620141042143149","http://dx.doi.org/10.1590/1678-476620141042143149")</f>
        <v>http://dx.doi.org/10.1590/1678-476620141042143149</v>
      </c>
      <c r="F249" t="s">
        <v>97</v>
      </c>
      <c r="G249" t="s">
        <v>274</v>
      </c>
      <c r="H249" t="s">
        <v>611</v>
      </c>
      <c r="I249">
        <v>-52.223461999999998</v>
      </c>
      <c r="J249" t="s">
        <v>612</v>
      </c>
      <c r="K249" t="s">
        <v>443</v>
      </c>
      <c r="L249">
        <v>2008</v>
      </c>
      <c r="M249">
        <v>2010</v>
      </c>
      <c r="N249" t="s">
        <v>100</v>
      </c>
      <c r="Q249" t="s">
        <v>119</v>
      </c>
      <c r="R249" t="s">
        <v>609</v>
      </c>
      <c r="S249" t="s">
        <v>610</v>
      </c>
      <c r="T249" t="s">
        <v>64</v>
      </c>
      <c r="U249" t="s">
        <v>607</v>
      </c>
      <c r="V249" t="s">
        <v>608</v>
      </c>
      <c r="W249" t="s">
        <v>586</v>
      </c>
      <c r="X249" t="s">
        <v>64</v>
      </c>
      <c r="AA249" t="s">
        <v>578</v>
      </c>
    </row>
    <row r="250" spans="1:27">
      <c r="A250" t="s">
        <v>57</v>
      </c>
      <c r="B250" t="s">
        <v>613</v>
      </c>
      <c r="C250" t="s">
        <v>187</v>
      </c>
      <c r="D250">
        <v>2021</v>
      </c>
      <c r="E250" t="str">
        <f>HYPERLINK("http://dx.doi.org/10.1016/j.ecolind.2021.108245","http://dx.doi.org/10.1016/j.ecolind.2021.108245")</f>
        <v>http://dx.doi.org/10.1016/j.ecolind.2021.108245</v>
      </c>
      <c r="F250" t="s">
        <v>87</v>
      </c>
      <c r="G250" t="s">
        <v>274</v>
      </c>
      <c r="H250">
        <v>63.532837000000001</v>
      </c>
      <c r="I250">
        <v>-51.124644000000004</v>
      </c>
      <c r="J250" t="s">
        <v>614</v>
      </c>
      <c r="K250" t="s">
        <v>615</v>
      </c>
      <c r="L250">
        <v>2010</v>
      </c>
      <c r="M250">
        <v>2018</v>
      </c>
      <c r="N250" t="s">
        <v>616</v>
      </c>
      <c r="Q250" t="s">
        <v>119</v>
      </c>
      <c r="R250" t="s">
        <v>173</v>
      </c>
      <c r="S250" t="s">
        <v>617</v>
      </c>
      <c r="T250" t="s">
        <v>64</v>
      </c>
      <c r="U250" t="s">
        <v>191</v>
      </c>
      <c r="V250" t="s">
        <v>192</v>
      </c>
      <c r="W250" t="s">
        <v>93</v>
      </c>
      <c r="X250" t="s">
        <v>64</v>
      </c>
      <c r="AA250" t="s">
        <v>176</v>
      </c>
    </row>
    <row r="251" spans="1:27">
      <c r="A251" t="s">
        <v>57</v>
      </c>
      <c r="B251" t="s">
        <v>613</v>
      </c>
      <c r="C251" t="s">
        <v>187</v>
      </c>
      <c r="D251">
        <v>2021</v>
      </c>
      <c r="E251" t="str">
        <f>HYPERLINK("http://dx.doi.org/10.1016/j.ecolind.2021.108245","http://dx.doi.org/10.1016/j.ecolind.2021.108245")</f>
        <v>http://dx.doi.org/10.1016/j.ecolind.2021.108245</v>
      </c>
      <c r="F251" t="s">
        <v>87</v>
      </c>
      <c r="G251" t="s">
        <v>274</v>
      </c>
      <c r="H251">
        <v>63.532837000000001</v>
      </c>
      <c r="I251">
        <v>-51.124644000000004</v>
      </c>
      <c r="J251" t="s">
        <v>614</v>
      </c>
      <c r="K251" t="s">
        <v>615</v>
      </c>
      <c r="L251">
        <v>2010</v>
      </c>
      <c r="M251">
        <v>2018</v>
      </c>
      <c r="N251" t="s">
        <v>616</v>
      </c>
      <c r="Q251" t="s">
        <v>119</v>
      </c>
      <c r="R251" t="s">
        <v>194</v>
      </c>
      <c r="S251" t="s">
        <v>618</v>
      </c>
      <c r="T251" t="s">
        <v>64</v>
      </c>
      <c r="U251" t="s">
        <v>191</v>
      </c>
      <c r="V251" t="s">
        <v>192</v>
      </c>
      <c r="W251" t="s">
        <v>93</v>
      </c>
      <c r="X251" t="s">
        <v>64</v>
      </c>
      <c r="AA251" t="s">
        <v>176</v>
      </c>
    </row>
    <row r="252" spans="1:27">
      <c r="A252" t="s">
        <v>57</v>
      </c>
      <c r="B252" t="s">
        <v>613</v>
      </c>
      <c r="C252" t="s">
        <v>187</v>
      </c>
      <c r="D252">
        <v>2021</v>
      </c>
      <c r="E252" t="str">
        <f>HYPERLINK("http://dx.doi.org/10.1016/j.ecolind.2021.108245","http://dx.doi.org/10.1016/j.ecolind.2021.108245")</f>
        <v>http://dx.doi.org/10.1016/j.ecolind.2021.108245</v>
      </c>
      <c r="F252" t="s">
        <v>87</v>
      </c>
      <c r="G252" t="s">
        <v>274</v>
      </c>
      <c r="H252">
        <v>63.532837000000001</v>
      </c>
      <c r="I252">
        <v>-51.124644000000004</v>
      </c>
      <c r="J252" t="s">
        <v>614</v>
      </c>
      <c r="K252" t="s">
        <v>615</v>
      </c>
      <c r="L252">
        <v>2010</v>
      </c>
      <c r="M252">
        <v>2018</v>
      </c>
      <c r="N252" t="s">
        <v>616</v>
      </c>
      <c r="Q252" t="s">
        <v>119</v>
      </c>
      <c r="R252" t="s">
        <v>195</v>
      </c>
      <c r="S252" t="s">
        <v>202</v>
      </c>
      <c r="T252" t="s">
        <v>64</v>
      </c>
      <c r="U252" t="s">
        <v>191</v>
      </c>
      <c r="V252" t="s">
        <v>192</v>
      </c>
      <c r="W252" t="s">
        <v>93</v>
      </c>
      <c r="X252" t="s">
        <v>64</v>
      </c>
      <c r="AA252" t="s">
        <v>176</v>
      </c>
    </row>
    <row r="253" spans="1:27">
      <c r="A253" t="s">
        <v>57</v>
      </c>
      <c r="B253" t="s">
        <v>613</v>
      </c>
      <c r="C253" t="s">
        <v>187</v>
      </c>
      <c r="D253">
        <v>2021</v>
      </c>
      <c r="E253" t="str">
        <f>HYPERLINK("http://dx.doi.org/10.1016/j.ecolind.2021.108245","http://dx.doi.org/10.1016/j.ecolind.2021.108245")</f>
        <v>http://dx.doi.org/10.1016/j.ecolind.2021.108245</v>
      </c>
      <c r="F253" t="s">
        <v>87</v>
      </c>
      <c r="G253" t="s">
        <v>274</v>
      </c>
      <c r="H253">
        <v>63.532837000000001</v>
      </c>
      <c r="I253">
        <v>-51.124644000000004</v>
      </c>
      <c r="J253" t="s">
        <v>614</v>
      </c>
      <c r="K253" t="s">
        <v>615</v>
      </c>
      <c r="L253">
        <v>2010</v>
      </c>
      <c r="M253">
        <v>2018</v>
      </c>
      <c r="N253" t="s">
        <v>616</v>
      </c>
      <c r="Q253" t="s">
        <v>119</v>
      </c>
      <c r="R253" t="s">
        <v>196</v>
      </c>
      <c r="S253" t="s">
        <v>619</v>
      </c>
      <c r="T253" t="s">
        <v>64</v>
      </c>
      <c r="U253" t="s">
        <v>191</v>
      </c>
      <c r="V253" t="s">
        <v>192</v>
      </c>
      <c r="W253" t="s">
        <v>93</v>
      </c>
      <c r="X253" t="s">
        <v>64</v>
      </c>
      <c r="AA253" t="s">
        <v>176</v>
      </c>
    </row>
    <row r="254" spans="1:27">
      <c r="A254" t="s">
        <v>57</v>
      </c>
      <c r="B254" t="s">
        <v>613</v>
      </c>
      <c r="C254" t="s">
        <v>187</v>
      </c>
      <c r="D254">
        <v>2021</v>
      </c>
      <c r="E254" t="str">
        <f>HYPERLINK("http://dx.doi.org/10.1016/j.ecolind.2021.108245","http://dx.doi.org/10.1016/j.ecolind.2021.108245")</f>
        <v>http://dx.doi.org/10.1016/j.ecolind.2021.108245</v>
      </c>
      <c r="F254" t="s">
        <v>87</v>
      </c>
      <c r="G254" t="s">
        <v>274</v>
      </c>
      <c r="H254">
        <v>63.532837000000001</v>
      </c>
      <c r="I254">
        <v>-51.124644000000004</v>
      </c>
      <c r="J254" t="s">
        <v>614</v>
      </c>
      <c r="K254" t="s">
        <v>615</v>
      </c>
      <c r="L254">
        <v>2010</v>
      </c>
      <c r="M254">
        <v>2018</v>
      </c>
      <c r="N254" t="s">
        <v>616</v>
      </c>
      <c r="Q254" t="s">
        <v>119</v>
      </c>
      <c r="R254" t="s">
        <v>620</v>
      </c>
      <c r="S254" t="s">
        <v>205</v>
      </c>
      <c r="T254" t="s">
        <v>64</v>
      </c>
      <c r="U254" t="s">
        <v>191</v>
      </c>
      <c r="V254" t="s">
        <v>192</v>
      </c>
      <c r="W254" t="s">
        <v>93</v>
      </c>
      <c r="X254" t="s">
        <v>64</v>
      </c>
      <c r="AA254" t="s">
        <v>176</v>
      </c>
    </row>
    <row r="255" spans="1:27">
      <c r="A255" t="s">
        <v>57</v>
      </c>
      <c r="B255" t="s">
        <v>613</v>
      </c>
      <c r="C255" t="s">
        <v>187</v>
      </c>
      <c r="D255">
        <v>2021</v>
      </c>
      <c r="E255" t="str">
        <f>HYPERLINK("http://dx.doi.org/10.1016/j.ecolind.2021.108245","http://dx.doi.org/10.1016/j.ecolind.2021.108245")</f>
        <v>http://dx.doi.org/10.1016/j.ecolind.2021.108245</v>
      </c>
      <c r="F255" t="s">
        <v>87</v>
      </c>
      <c r="G255" t="s">
        <v>274</v>
      </c>
      <c r="H255">
        <v>63.532837000000001</v>
      </c>
      <c r="I255">
        <v>-51.124644000000004</v>
      </c>
      <c r="J255" t="s">
        <v>614</v>
      </c>
      <c r="K255" t="s">
        <v>615</v>
      </c>
      <c r="L255">
        <v>2010</v>
      </c>
      <c r="M255">
        <v>2018</v>
      </c>
      <c r="N255" t="s">
        <v>616</v>
      </c>
      <c r="Q255" t="s">
        <v>119</v>
      </c>
      <c r="R255" t="s">
        <v>566</v>
      </c>
      <c r="S255" t="s">
        <v>621</v>
      </c>
      <c r="T255" t="s">
        <v>64</v>
      </c>
      <c r="U255" t="s">
        <v>191</v>
      </c>
      <c r="V255" t="s">
        <v>192</v>
      </c>
      <c r="W255" t="s">
        <v>93</v>
      </c>
      <c r="X255" t="s">
        <v>64</v>
      </c>
      <c r="AA255" t="s">
        <v>176</v>
      </c>
    </row>
    <row r="256" spans="1:27">
      <c r="A256" t="s">
        <v>57</v>
      </c>
      <c r="B256" t="s">
        <v>613</v>
      </c>
      <c r="C256" t="s">
        <v>187</v>
      </c>
      <c r="D256">
        <v>2021</v>
      </c>
      <c r="E256" t="str">
        <f>HYPERLINK("http://dx.doi.org/10.1016/j.ecolind.2021.108245","http://dx.doi.org/10.1016/j.ecolind.2021.108245")</f>
        <v>http://dx.doi.org/10.1016/j.ecolind.2021.108245</v>
      </c>
      <c r="F256" t="s">
        <v>87</v>
      </c>
      <c r="G256" t="s">
        <v>274</v>
      </c>
      <c r="H256">
        <v>63.532837000000001</v>
      </c>
      <c r="I256">
        <v>-51.124644000000004</v>
      </c>
      <c r="J256" t="s">
        <v>614</v>
      </c>
      <c r="K256" t="s">
        <v>615</v>
      </c>
      <c r="L256">
        <v>2010</v>
      </c>
      <c r="M256">
        <v>2018</v>
      </c>
      <c r="N256" t="s">
        <v>616</v>
      </c>
      <c r="Q256" t="s">
        <v>119</v>
      </c>
      <c r="R256" t="s">
        <v>622</v>
      </c>
      <c r="S256" t="s">
        <v>623</v>
      </c>
      <c r="T256" t="s">
        <v>64</v>
      </c>
      <c r="U256" t="s">
        <v>191</v>
      </c>
      <c r="V256" t="s">
        <v>192</v>
      </c>
      <c r="W256" t="s">
        <v>93</v>
      </c>
      <c r="X256" t="s">
        <v>64</v>
      </c>
      <c r="AA256" t="s">
        <v>176</v>
      </c>
    </row>
    <row r="257" spans="1:27">
      <c r="A257" t="s">
        <v>57</v>
      </c>
      <c r="B257" t="s">
        <v>613</v>
      </c>
      <c r="C257" t="s">
        <v>187</v>
      </c>
      <c r="D257">
        <v>2021</v>
      </c>
      <c r="E257" t="str">
        <f>HYPERLINK("http://dx.doi.org/10.1016/j.ecolind.2021.108245","http://dx.doi.org/10.1016/j.ecolind.2021.108245")</f>
        <v>http://dx.doi.org/10.1016/j.ecolind.2021.108245</v>
      </c>
      <c r="F257" t="s">
        <v>87</v>
      </c>
      <c r="G257" t="s">
        <v>274</v>
      </c>
      <c r="H257">
        <v>63.532837000000001</v>
      </c>
      <c r="I257">
        <v>-51.124644000000004</v>
      </c>
      <c r="J257" t="s">
        <v>614</v>
      </c>
      <c r="K257" t="s">
        <v>615</v>
      </c>
      <c r="L257">
        <v>2010</v>
      </c>
      <c r="M257">
        <v>2018</v>
      </c>
      <c r="N257" t="s">
        <v>616</v>
      </c>
      <c r="Q257" t="s">
        <v>119</v>
      </c>
      <c r="R257" t="s">
        <v>190</v>
      </c>
      <c r="S257" t="s">
        <v>200</v>
      </c>
      <c r="T257" t="s">
        <v>64</v>
      </c>
      <c r="U257" t="s">
        <v>191</v>
      </c>
      <c r="V257" t="s">
        <v>192</v>
      </c>
      <c r="W257" t="s">
        <v>93</v>
      </c>
      <c r="X257" t="s">
        <v>64</v>
      </c>
      <c r="AA257" t="s">
        <v>176</v>
      </c>
    </row>
    <row r="258" spans="1:27">
      <c r="A258" t="s">
        <v>57</v>
      </c>
      <c r="B258" t="s">
        <v>613</v>
      </c>
      <c r="C258" t="s">
        <v>187</v>
      </c>
      <c r="D258">
        <v>2021</v>
      </c>
      <c r="E258" t="str">
        <f>HYPERLINK("http://dx.doi.org/10.1016/j.ecolind.2021.108245","http://dx.doi.org/10.1016/j.ecolind.2021.108245")</f>
        <v>http://dx.doi.org/10.1016/j.ecolind.2021.108245</v>
      </c>
      <c r="F258" t="s">
        <v>87</v>
      </c>
      <c r="G258" t="s">
        <v>274</v>
      </c>
      <c r="H258">
        <v>67.651944</v>
      </c>
      <c r="I258">
        <v>-75.027777999999998</v>
      </c>
      <c r="J258" t="s">
        <v>624</v>
      </c>
      <c r="K258" t="s">
        <v>615</v>
      </c>
      <c r="L258">
        <v>2010</v>
      </c>
      <c r="M258">
        <v>2018</v>
      </c>
      <c r="N258" t="s">
        <v>616</v>
      </c>
      <c r="Q258" t="s">
        <v>119</v>
      </c>
      <c r="R258" t="s">
        <v>173</v>
      </c>
      <c r="S258" t="s">
        <v>617</v>
      </c>
      <c r="T258" t="s">
        <v>64</v>
      </c>
      <c r="U258" t="s">
        <v>191</v>
      </c>
      <c r="V258" t="s">
        <v>192</v>
      </c>
      <c r="W258" t="s">
        <v>93</v>
      </c>
      <c r="X258" t="s">
        <v>64</v>
      </c>
      <c r="AA258" t="s">
        <v>176</v>
      </c>
    </row>
    <row r="259" spans="1:27">
      <c r="A259" t="s">
        <v>57</v>
      </c>
      <c r="B259" t="s">
        <v>613</v>
      </c>
      <c r="C259" t="s">
        <v>187</v>
      </c>
      <c r="D259">
        <v>2021</v>
      </c>
      <c r="E259" t="str">
        <f>HYPERLINK("http://dx.doi.org/10.1016/j.ecolind.2021.108245","http://dx.doi.org/10.1016/j.ecolind.2021.108245")</f>
        <v>http://dx.doi.org/10.1016/j.ecolind.2021.108245</v>
      </c>
      <c r="F259" t="s">
        <v>87</v>
      </c>
      <c r="G259" t="s">
        <v>274</v>
      </c>
      <c r="H259">
        <v>67.651944</v>
      </c>
      <c r="I259">
        <v>-75.027777999999998</v>
      </c>
      <c r="J259" t="s">
        <v>624</v>
      </c>
      <c r="K259" t="s">
        <v>615</v>
      </c>
      <c r="L259">
        <v>2010</v>
      </c>
      <c r="M259">
        <v>2018</v>
      </c>
      <c r="N259" t="s">
        <v>616</v>
      </c>
      <c r="Q259" t="s">
        <v>119</v>
      </c>
      <c r="R259" t="s">
        <v>194</v>
      </c>
      <c r="S259" t="s">
        <v>618</v>
      </c>
      <c r="T259" t="s">
        <v>64</v>
      </c>
      <c r="U259" t="s">
        <v>191</v>
      </c>
      <c r="V259" t="s">
        <v>192</v>
      </c>
      <c r="W259" t="s">
        <v>93</v>
      </c>
      <c r="X259" t="s">
        <v>64</v>
      </c>
      <c r="AA259" t="s">
        <v>176</v>
      </c>
    </row>
    <row r="260" spans="1:27">
      <c r="A260" t="s">
        <v>57</v>
      </c>
      <c r="B260" t="s">
        <v>613</v>
      </c>
      <c r="C260" t="s">
        <v>187</v>
      </c>
      <c r="D260">
        <v>2021</v>
      </c>
      <c r="E260" t="str">
        <f>HYPERLINK("http://dx.doi.org/10.1016/j.ecolind.2021.108245","http://dx.doi.org/10.1016/j.ecolind.2021.108245")</f>
        <v>http://dx.doi.org/10.1016/j.ecolind.2021.108245</v>
      </c>
      <c r="F260" t="s">
        <v>87</v>
      </c>
      <c r="G260" t="s">
        <v>274</v>
      </c>
      <c r="H260">
        <v>67.651944</v>
      </c>
      <c r="I260">
        <v>-75.027777999999998</v>
      </c>
      <c r="J260" t="s">
        <v>624</v>
      </c>
      <c r="K260" t="s">
        <v>615</v>
      </c>
      <c r="L260">
        <v>2010</v>
      </c>
      <c r="M260">
        <v>2018</v>
      </c>
      <c r="N260" t="s">
        <v>616</v>
      </c>
      <c r="Q260" t="s">
        <v>119</v>
      </c>
      <c r="R260" t="s">
        <v>195</v>
      </c>
      <c r="S260" t="s">
        <v>202</v>
      </c>
      <c r="T260" t="s">
        <v>64</v>
      </c>
      <c r="U260" t="s">
        <v>191</v>
      </c>
      <c r="V260" t="s">
        <v>192</v>
      </c>
      <c r="W260" t="s">
        <v>93</v>
      </c>
      <c r="X260" t="s">
        <v>64</v>
      </c>
      <c r="AA260" t="s">
        <v>176</v>
      </c>
    </row>
    <row r="261" spans="1:27">
      <c r="A261" t="s">
        <v>57</v>
      </c>
      <c r="B261" t="s">
        <v>613</v>
      </c>
      <c r="C261" t="s">
        <v>187</v>
      </c>
      <c r="D261">
        <v>2021</v>
      </c>
      <c r="E261" t="str">
        <f>HYPERLINK("http://dx.doi.org/10.1016/j.ecolind.2021.108245","http://dx.doi.org/10.1016/j.ecolind.2021.108245")</f>
        <v>http://dx.doi.org/10.1016/j.ecolind.2021.108245</v>
      </c>
      <c r="F261" t="s">
        <v>87</v>
      </c>
      <c r="G261" t="s">
        <v>274</v>
      </c>
      <c r="H261">
        <v>67.651944</v>
      </c>
      <c r="I261">
        <v>-75.027777999999998</v>
      </c>
      <c r="J261" t="s">
        <v>624</v>
      </c>
      <c r="K261" t="s">
        <v>615</v>
      </c>
      <c r="L261">
        <v>2010</v>
      </c>
      <c r="M261">
        <v>2018</v>
      </c>
      <c r="N261" t="s">
        <v>616</v>
      </c>
      <c r="Q261" t="s">
        <v>119</v>
      </c>
      <c r="R261" t="s">
        <v>190</v>
      </c>
      <c r="S261" t="s">
        <v>200</v>
      </c>
      <c r="T261" t="s">
        <v>64</v>
      </c>
      <c r="U261" t="s">
        <v>191</v>
      </c>
      <c r="V261" t="s">
        <v>192</v>
      </c>
      <c r="W261" t="s">
        <v>93</v>
      </c>
      <c r="X261" t="s">
        <v>64</v>
      </c>
      <c r="AA261" t="s">
        <v>176</v>
      </c>
    </row>
    <row r="262" spans="1:27">
      <c r="A262" t="s">
        <v>57</v>
      </c>
      <c r="B262" t="s">
        <v>613</v>
      </c>
      <c r="C262" t="s">
        <v>187</v>
      </c>
      <c r="D262">
        <v>2021</v>
      </c>
      <c r="E262" t="str">
        <f>HYPERLINK("http://dx.doi.org/10.1016/j.ecolind.2021.108245","http://dx.doi.org/10.1016/j.ecolind.2021.108245")</f>
        <v>http://dx.doi.org/10.1016/j.ecolind.2021.108245</v>
      </c>
      <c r="F262" t="s">
        <v>87</v>
      </c>
      <c r="G262" t="s">
        <v>274</v>
      </c>
      <c r="H262">
        <v>67.651944</v>
      </c>
      <c r="I262">
        <v>-75.027777999999998</v>
      </c>
      <c r="J262" t="s">
        <v>624</v>
      </c>
      <c r="K262" t="s">
        <v>615</v>
      </c>
      <c r="L262">
        <v>2010</v>
      </c>
      <c r="M262">
        <v>2018</v>
      </c>
      <c r="N262" t="s">
        <v>616</v>
      </c>
      <c r="Q262" t="s">
        <v>119</v>
      </c>
      <c r="R262" t="s">
        <v>620</v>
      </c>
      <c r="S262" t="s">
        <v>205</v>
      </c>
      <c r="T262" t="s">
        <v>64</v>
      </c>
      <c r="U262" t="s">
        <v>191</v>
      </c>
      <c r="V262" t="s">
        <v>192</v>
      </c>
      <c r="W262" t="s">
        <v>93</v>
      </c>
      <c r="X262" t="s">
        <v>64</v>
      </c>
      <c r="AA262" t="s">
        <v>176</v>
      </c>
    </row>
    <row r="263" spans="1:27">
      <c r="A263" t="s">
        <v>57</v>
      </c>
      <c r="B263" t="s">
        <v>613</v>
      </c>
      <c r="C263" t="s">
        <v>187</v>
      </c>
      <c r="D263">
        <v>2021</v>
      </c>
      <c r="E263" t="str">
        <f>HYPERLINK("http://dx.doi.org/10.1016/j.ecolind.2021.108245","http://dx.doi.org/10.1016/j.ecolind.2021.108245")</f>
        <v>http://dx.doi.org/10.1016/j.ecolind.2021.108245</v>
      </c>
      <c r="F263" t="s">
        <v>87</v>
      </c>
      <c r="G263" t="s">
        <v>274</v>
      </c>
      <c r="H263">
        <v>67.651944</v>
      </c>
      <c r="I263">
        <v>-75.027777999999998</v>
      </c>
      <c r="J263" t="s">
        <v>624</v>
      </c>
      <c r="K263" t="s">
        <v>615</v>
      </c>
      <c r="L263">
        <v>2010</v>
      </c>
      <c r="M263">
        <v>2018</v>
      </c>
      <c r="N263" t="s">
        <v>616</v>
      </c>
      <c r="Q263" t="s">
        <v>119</v>
      </c>
      <c r="R263" t="s">
        <v>566</v>
      </c>
      <c r="S263" t="s">
        <v>621</v>
      </c>
      <c r="T263" t="s">
        <v>64</v>
      </c>
      <c r="U263" t="s">
        <v>191</v>
      </c>
      <c r="V263" t="s">
        <v>192</v>
      </c>
      <c r="W263" t="s">
        <v>93</v>
      </c>
      <c r="X263" t="s">
        <v>64</v>
      </c>
      <c r="AA263" t="s">
        <v>176</v>
      </c>
    </row>
    <row r="264" spans="1:27">
      <c r="A264" t="s">
        <v>57</v>
      </c>
      <c r="B264" t="s">
        <v>613</v>
      </c>
      <c r="C264" t="s">
        <v>187</v>
      </c>
      <c r="D264">
        <v>2021</v>
      </c>
      <c r="E264" t="str">
        <f>HYPERLINK("http://dx.doi.org/10.1016/j.ecolind.2021.108245","http://dx.doi.org/10.1016/j.ecolind.2021.108245")</f>
        <v>http://dx.doi.org/10.1016/j.ecolind.2021.108245</v>
      </c>
      <c r="F264" t="s">
        <v>87</v>
      </c>
      <c r="G264" t="s">
        <v>274</v>
      </c>
      <c r="H264">
        <v>67.651944</v>
      </c>
      <c r="I264">
        <v>-75.027777999999998</v>
      </c>
      <c r="J264" t="s">
        <v>624</v>
      </c>
      <c r="K264" t="s">
        <v>615</v>
      </c>
      <c r="L264">
        <v>2010</v>
      </c>
      <c r="M264">
        <v>2018</v>
      </c>
      <c r="N264" t="s">
        <v>616</v>
      </c>
      <c r="Q264" t="s">
        <v>119</v>
      </c>
      <c r="R264" t="s">
        <v>622</v>
      </c>
      <c r="S264" t="s">
        <v>623</v>
      </c>
      <c r="T264" t="s">
        <v>64</v>
      </c>
      <c r="U264" t="s">
        <v>191</v>
      </c>
      <c r="V264" t="s">
        <v>192</v>
      </c>
      <c r="W264" t="s">
        <v>93</v>
      </c>
      <c r="X264" t="s">
        <v>64</v>
      </c>
      <c r="AA264" t="s">
        <v>176</v>
      </c>
    </row>
    <row r="265" spans="1:27">
      <c r="A265" t="s">
        <v>57</v>
      </c>
      <c r="B265" t="s">
        <v>613</v>
      </c>
      <c r="C265" t="s">
        <v>187</v>
      </c>
      <c r="D265">
        <v>2021</v>
      </c>
      <c r="E265" t="str">
        <f>HYPERLINK("http://dx.doi.org/10.1016/j.ecolind.2021.108245","http://dx.doi.org/10.1016/j.ecolind.2021.108245")</f>
        <v>http://dx.doi.org/10.1016/j.ecolind.2021.108245</v>
      </c>
      <c r="F265" t="s">
        <v>87</v>
      </c>
      <c r="G265" t="s">
        <v>274</v>
      </c>
      <c r="H265">
        <v>71.075242000000003</v>
      </c>
      <c r="I265">
        <v>-92.839447000000007</v>
      </c>
      <c r="J265" t="s">
        <v>625</v>
      </c>
      <c r="K265" t="s">
        <v>615</v>
      </c>
      <c r="L265">
        <v>2010</v>
      </c>
      <c r="M265">
        <v>2018</v>
      </c>
      <c r="N265" t="s">
        <v>616</v>
      </c>
      <c r="Q265" t="s">
        <v>119</v>
      </c>
      <c r="R265" t="s">
        <v>194</v>
      </c>
      <c r="S265" t="s">
        <v>618</v>
      </c>
      <c r="T265" t="s">
        <v>64</v>
      </c>
      <c r="U265" t="s">
        <v>191</v>
      </c>
      <c r="V265" t="s">
        <v>192</v>
      </c>
      <c r="W265" t="s">
        <v>93</v>
      </c>
      <c r="X265" t="s">
        <v>64</v>
      </c>
      <c r="AA265" t="s">
        <v>176</v>
      </c>
    </row>
    <row r="266" spans="1:27">
      <c r="A266" t="s">
        <v>57</v>
      </c>
      <c r="B266" t="s">
        <v>613</v>
      </c>
      <c r="C266" t="s">
        <v>187</v>
      </c>
      <c r="D266">
        <v>2021</v>
      </c>
      <c r="E266" t="str">
        <f>HYPERLINK("http://dx.doi.org/10.1016/j.ecolind.2021.108245","http://dx.doi.org/10.1016/j.ecolind.2021.108245")</f>
        <v>http://dx.doi.org/10.1016/j.ecolind.2021.108245</v>
      </c>
      <c r="F266" t="s">
        <v>87</v>
      </c>
      <c r="G266" t="s">
        <v>274</v>
      </c>
      <c r="H266">
        <v>71.075242000000003</v>
      </c>
      <c r="I266">
        <v>-92.839447000000007</v>
      </c>
      <c r="J266" t="s">
        <v>625</v>
      </c>
      <c r="K266" t="s">
        <v>615</v>
      </c>
      <c r="L266">
        <v>2010</v>
      </c>
      <c r="M266">
        <v>2018</v>
      </c>
      <c r="N266" t="s">
        <v>616</v>
      </c>
      <c r="Q266" t="s">
        <v>119</v>
      </c>
      <c r="R266" t="s">
        <v>195</v>
      </c>
      <c r="S266" t="s">
        <v>202</v>
      </c>
      <c r="T266" t="s">
        <v>64</v>
      </c>
      <c r="U266" t="s">
        <v>191</v>
      </c>
      <c r="V266" t="s">
        <v>192</v>
      </c>
      <c r="W266" t="s">
        <v>93</v>
      </c>
      <c r="X266" t="s">
        <v>64</v>
      </c>
      <c r="AA266" t="s">
        <v>176</v>
      </c>
    </row>
    <row r="267" spans="1:27">
      <c r="A267" t="s">
        <v>57</v>
      </c>
      <c r="B267" t="s">
        <v>613</v>
      </c>
      <c r="C267" t="s">
        <v>187</v>
      </c>
      <c r="D267">
        <v>2021</v>
      </c>
      <c r="E267" t="str">
        <f>HYPERLINK("http://dx.doi.org/10.1016/j.ecolind.2021.108245","http://dx.doi.org/10.1016/j.ecolind.2021.108245")</f>
        <v>http://dx.doi.org/10.1016/j.ecolind.2021.108245</v>
      </c>
      <c r="F267" t="s">
        <v>87</v>
      </c>
      <c r="G267" t="s">
        <v>274</v>
      </c>
      <c r="H267">
        <v>71.075242000000003</v>
      </c>
      <c r="I267">
        <v>-92.839447000000007</v>
      </c>
      <c r="J267" t="s">
        <v>625</v>
      </c>
      <c r="K267" t="s">
        <v>615</v>
      </c>
      <c r="L267">
        <v>2010</v>
      </c>
      <c r="M267">
        <v>2018</v>
      </c>
      <c r="N267" t="s">
        <v>616</v>
      </c>
      <c r="Q267" t="s">
        <v>119</v>
      </c>
      <c r="R267" t="s">
        <v>190</v>
      </c>
      <c r="S267" t="s">
        <v>200</v>
      </c>
      <c r="T267" t="s">
        <v>64</v>
      </c>
      <c r="U267" t="s">
        <v>191</v>
      </c>
      <c r="V267" t="s">
        <v>192</v>
      </c>
      <c r="W267" t="s">
        <v>93</v>
      </c>
      <c r="X267" t="s">
        <v>64</v>
      </c>
      <c r="AA267" t="s">
        <v>176</v>
      </c>
    </row>
    <row r="268" spans="1:27">
      <c r="A268" t="s">
        <v>57</v>
      </c>
      <c r="B268" t="s">
        <v>613</v>
      </c>
      <c r="C268" t="s">
        <v>187</v>
      </c>
      <c r="D268">
        <v>2021</v>
      </c>
      <c r="E268" t="str">
        <f>HYPERLINK("http://dx.doi.org/10.1016/j.ecolind.2021.108245","http://dx.doi.org/10.1016/j.ecolind.2021.108245")</f>
        <v>http://dx.doi.org/10.1016/j.ecolind.2021.108245</v>
      </c>
      <c r="F268" t="s">
        <v>87</v>
      </c>
      <c r="G268" t="s">
        <v>274</v>
      </c>
      <c r="H268">
        <v>71.075242000000003</v>
      </c>
      <c r="I268">
        <v>-92.839447000000007</v>
      </c>
      <c r="J268" t="s">
        <v>625</v>
      </c>
      <c r="K268" t="s">
        <v>615</v>
      </c>
      <c r="L268">
        <v>2010</v>
      </c>
      <c r="M268">
        <v>2018</v>
      </c>
      <c r="N268" t="s">
        <v>616</v>
      </c>
      <c r="Q268" t="s">
        <v>119</v>
      </c>
      <c r="R268" t="s">
        <v>620</v>
      </c>
      <c r="S268" t="s">
        <v>205</v>
      </c>
      <c r="T268" t="s">
        <v>64</v>
      </c>
      <c r="U268" t="s">
        <v>191</v>
      </c>
      <c r="V268" t="s">
        <v>192</v>
      </c>
      <c r="W268" t="s">
        <v>93</v>
      </c>
      <c r="X268" t="s">
        <v>64</v>
      </c>
      <c r="AA268" t="s">
        <v>176</v>
      </c>
    </row>
    <row r="269" spans="1:27">
      <c r="A269" t="s">
        <v>57</v>
      </c>
      <c r="B269" t="s">
        <v>613</v>
      </c>
      <c r="C269" t="s">
        <v>187</v>
      </c>
      <c r="D269">
        <v>2021</v>
      </c>
      <c r="E269" t="str">
        <f>HYPERLINK("http://dx.doi.org/10.1016/j.ecolind.2021.108245","http://dx.doi.org/10.1016/j.ecolind.2021.108245")</f>
        <v>http://dx.doi.org/10.1016/j.ecolind.2021.108245</v>
      </c>
      <c r="F269" t="s">
        <v>87</v>
      </c>
      <c r="G269" t="s">
        <v>274</v>
      </c>
      <c r="H269">
        <v>71.075242000000003</v>
      </c>
      <c r="I269">
        <v>-92.839447000000007</v>
      </c>
      <c r="J269" t="s">
        <v>625</v>
      </c>
      <c r="K269" t="s">
        <v>615</v>
      </c>
      <c r="L269">
        <v>2010</v>
      </c>
      <c r="M269">
        <v>2018</v>
      </c>
      <c r="N269" t="s">
        <v>616</v>
      </c>
      <c r="Q269" t="s">
        <v>119</v>
      </c>
      <c r="R269" t="s">
        <v>566</v>
      </c>
      <c r="S269" t="s">
        <v>621</v>
      </c>
      <c r="T269" t="s">
        <v>64</v>
      </c>
      <c r="U269" t="s">
        <v>191</v>
      </c>
      <c r="V269" t="s">
        <v>192</v>
      </c>
      <c r="W269" t="s">
        <v>93</v>
      </c>
      <c r="X269" t="s">
        <v>64</v>
      </c>
      <c r="AA269" t="s">
        <v>176</v>
      </c>
    </row>
    <row r="270" spans="1:27">
      <c r="A270" t="s">
        <v>57</v>
      </c>
      <c r="B270" t="s">
        <v>613</v>
      </c>
      <c r="C270" t="s">
        <v>187</v>
      </c>
      <c r="D270">
        <v>2021</v>
      </c>
      <c r="E270" t="str">
        <f>HYPERLINK("http://dx.doi.org/10.1016/j.ecolind.2021.108245","http://dx.doi.org/10.1016/j.ecolind.2021.108245")</f>
        <v>http://dx.doi.org/10.1016/j.ecolind.2021.108245</v>
      </c>
      <c r="F270" t="s">
        <v>87</v>
      </c>
      <c r="G270" t="s">
        <v>274</v>
      </c>
      <c r="H270">
        <v>71.075242000000003</v>
      </c>
      <c r="I270">
        <v>-92.839447000000007</v>
      </c>
      <c r="J270" t="s">
        <v>625</v>
      </c>
      <c r="K270" t="s">
        <v>615</v>
      </c>
      <c r="L270">
        <v>2010</v>
      </c>
      <c r="M270">
        <v>2018</v>
      </c>
      <c r="N270" t="s">
        <v>616</v>
      </c>
      <c r="Q270" t="s">
        <v>119</v>
      </c>
      <c r="R270" t="s">
        <v>622</v>
      </c>
      <c r="S270" t="s">
        <v>623</v>
      </c>
      <c r="T270" t="s">
        <v>64</v>
      </c>
      <c r="U270" t="s">
        <v>191</v>
      </c>
      <c r="V270" t="s">
        <v>192</v>
      </c>
      <c r="W270" t="s">
        <v>93</v>
      </c>
      <c r="X270" t="s">
        <v>64</v>
      </c>
      <c r="AA270" t="s">
        <v>176</v>
      </c>
    </row>
    <row r="271" spans="1:27">
      <c r="A271" t="s">
        <v>57</v>
      </c>
      <c r="B271" t="s">
        <v>613</v>
      </c>
      <c r="C271" t="s">
        <v>187</v>
      </c>
      <c r="D271">
        <v>2021</v>
      </c>
      <c r="E271" t="str">
        <f>HYPERLINK("http://dx.doi.org/10.1016/j.ecolind.2021.108245","http://dx.doi.org/10.1016/j.ecolind.2021.108245")</f>
        <v>http://dx.doi.org/10.1016/j.ecolind.2021.108245</v>
      </c>
      <c r="F271" t="s">
        <v>87</v>
      </c>
      <c r="G271" t="s">
        <v>274</v>
      </c>
      <c r="H271">
        <v>71.075242000000003</v>
      </c>
      <c r="I271">
        <v>-92.839447000000007</v>
      </c>
      <c r="J271" t="s">
        <v>625</v>
      </c>
      <c r="K271" t="s">
        <v>615</v>
      </c>
      <c r="L271">
        <v>2010</v>
      </c>
      <c r="M271">
        <v>2018</v>
      </c>
      <c r="N271" t="s">
        <v>616</v>
      </c>
      <c r="Q271" t="s">
        <v>119</v>
      </c>
      <c r="R271" t="s">
        <v>626</v>
      </c>
      <c r="S271" t="s">
        <v>627</v>
      </c>
      <c r="T271" t="s">
        <v>64</v>
      </c>
      <c r="U271" t="s">
        <v>191</v>
      </c>
      <c r="V271" t="s">
        <v>192</v>
      </c>
      <c r="W271" t="s">
        <v>93</v>
      </c>
      <c r="X271" t="s">
        <v>64</v>
      </c>
      <c r="AA271" t="s">
        <v>176</v>
      </c>
    </row>
    <row r="272" spans="1:27">
      <c r="A272" t="s">
        <v>57</v>
      </c>
      <c r="B272" t="s">
        <v>613</v>
      </c>
      <c r="C272" t="s">
        <v>187</v>
      </c>
      <c r="D272">
        <v>2021</v>
      </c>
      <c r="E272" t="str">
        <f>HYPERLINK("http://dx.doi.org/10.1016/j.ecolind.2021.108245","http://dx.doi.org/10.1016/j.ecolind.2021.108245")</f>
        <v>http://dx.doi.org/10.1016/j.ecolind.2021.108245</v>
      </c>
      <c r="F272" t="s">
        <v>87</v>
      </c>
      <c r="G272" t="s">
        <v>274</v>
      </c>
      <c r="H272">
        <v>76.024640000000005</v>
      </c>
      <c r="I272">
        <v>-67.292462999999998</v>
      </c>
      <c r="J272" t="s">
        <v>628</v>
      </c>
      <c r="K272" t="s">
        <v>615</v>
      </c>
      <c r="L272">
        <v>2010</v>
      </c>
      <c r="M272">
        <v>2018</v>
      </c>
      <c r="N272" t="s">
        <v>616</v>
      </c>
      <c r="Q272" t="s">
        <v>119</v>
      </c>
      <c r="R272" t="s">
        <v>194</v>
      </c>
      <c r="S272" t="s">
        <v>618</v>
      </c>
      <c r="T272" t="s">
        <v>64</v>
      </c>
      <c r="U272" t="s">
        <v>191</v>
      </c>
      <c r="V272" t="s">
        <v>192</v>
      </c>
      <c r="W272" t="s">
        <v>93</v>
      </c>
      <c r="X272" t="s">
        <v>64</v>
      </c>
      <c r="AA272" t="s">
        <v>176</v>
      </c>
    </row>
    <row r="273" spans="1:27">
      <c r="A273" t="s">
        <v>57</v>
      </c>
      <c r="B273" t="s">
        <v>613</v>
      </c>
      <c r="C273" t="s">
        <v>187</v>
      </c>
      <c r="D273">
        <v>2021</v>
      </c>
      <c r="E273" t="str">
        <f>HYPERLINK("http://dx.doi.org/10.1016/j.ecolind.2021.108245","http://dx.doi.org/10.1016/j.ecolind.2021.108245")</f>
        <v>http://dx.doi.org/10.1016/j.ecolind.2021.108245</v>
      </c>
      <c r="F273" t="s">
        <v>87</v>
      </c>
      <c r="G273" t="s">
        <v>274</v>
      </c>
      <c r="H273">
        <v>76.024640000000005</v>
      </c>
      <c r="I273">
        <v>-67.292462999999998</v>
      </c>
      <c r="J273" t="s">
        <v>628</v>
      </c>
      <c r="K273" t="s">
        <v>615</v>
      </c>
      <c r="L273">
        <v>2010</v>
      </c>
      <c r="M273">
        <v>2018</v>
      </c>
      <c r="N273" t="s">
        <v>616</v>
      </c>
      <c r="Q273" t="s">
        <v>119</v>
      </c>
      <c r="R273" t="s">
        <v>195</v>
      </c>
      <c r="S273" t="s">
        <v>202</v>
      </c>
      <c r="T273" t="s">
        <v>64</v>
      </c>
      <c r="U273" t="s">
        <v>191</v>
      </c>
      <c r="V273" t="s">
        <v>192</v>
      </c>
      <c r="W273" t="s">
        <v>93</v>
      </c>
      <c r="X273" t="s">
        <v>64</v>
      </c>
      <c r="AA273" t="s">
        <v>176</v>
      </c>
    </row>
    <row r="274" spans="1:27">
      <c r="A274" t="s">
        <v>57</v>
      </c>
      <c r="B274" t="s">
        <v>613</v>
      </c>
      <c r="C274" t="s">
        <v>187</v>
      </c>
      <c r="D274">
        <v>2021</v>
      </c>
      <c r="E274" t="str">
        <f>HYPERLINK("http://dx.doi.org/10.1016/j.ecolind.2021.108245","http://dx.doi.org/10.1016/j.ecolind.2021.108245")</f>
        <v>http://dx.doi.org/10.1016/j.ecolind.2021.108245</v>
      </c>
      <c r="F274" t="s">
        <v>87</v>
      </c>
      <c r="G274" t="s">
        <v>274</v>
      </c>
      <c r="H274">
        <v>76.024640000000005</v>
      </c>
      <c r="I274">
        <v>-67.292462999999998</v>
      </c>
      <c r="J274" t="s">
        <v>628</v>
      </c>
      <c r="K274" t="s">
        <v>615</v>
      </c>
      <c r="L274">
        <v>2010</v>
      </c>
      <c r="M274">
        <v>2018</v>
      </c>
      <c r="N274" t="s">
        <v>616</v>
      </c>
      <c r="Q274" t="s">
        <v>119</v>
      </c>
      <c r="R274" t="s">
        <v>190</v>
      </c>
      <c r="S274" t="s">
        <v>200</v>
      </c>
      <c r="T274" t="s">
        <v>64</v>
      </c>
      <c r="U274" t="s">
        <v>191</v>
      </c>
      <c r="V274" t="s">
        <v>192</v>
      </c>
      <c r="W274" t="s">
        <v>93</v>
      </c>
      <c r="X274" t="s">
        <v>64</v>
      </c>
      <c r="AA274" t="s">
        <v>176</v>
      </c>
    </row>
    <row r="275" spans="1:27">
      <c r="A275" t="s">
        <v>57</v>
      </c>
      <c r="B275" t="s">
        <v>613</v>
      </c>
      <c r="C275" t="s">
        <v>187</v>
      </c>
      <c r="D275">
        <v>2021</v>
      </c>
      <c r="E275" t="str">
        <f>HYPERLINK("http://dx.doi.org/10.1016/j.ecolind.2021.108245","http://dx.doi.org/10.1016/j.ecolind.2021.108245")</f>
        <v>http://dx.doi.org/10.1016/j.ecolind.2021.108245</v>
      </c>
      <c r="F275" t="s">
        <v>87</v>
      </c>
      <c r="G275" t="s">
        <v>274</v>
      </c>
      <c r="H275">
        <v>76.024640000000005</v>
      </c>
      <c r="I275">
        <v>-67.292462999999998</v>
      </c>
      <c r="J275" t="s">
        <v>628</v>
      </c>
      <c r="K275" t="s">
        <v>615</v>
      </c>
      <c r="L275">
        <v>2010</v>
      </c>
      <c r="M275">
        <v>2018</v>
      </c>
      <c r="N275" t="s">
        <v>616</v>
      </c>
      <c r="Q275" t="s">
        <v>119</v>
      </c>
      <c r="R275" t="s">
        <v>620</v>
      </c>
      <c r="S275" t="s">
        <v>205</v>
      </c>
      <c r="T275" t="s">
        <v>64</v>
      </c>
      <c r="U275" t="s">
        <v>191</v>
      </c>
      <c r="V275" t="s">
        <v>192</v>
      </c>
      <c r="W275" t="s">
        <v>93</v>
      </c>
      <c r="X275" t="s">
        <v>64</v>
      </c>
      <c r="AA275" t="s">
        <v>176</v>
      </c>
    </row>
    <row r="276" spans="1:27">
      <c r="A276" t="s">
        <v>57</v>
      </c>
      <c r="B276" t="s">
        <v>613</v>
      </c>
      <c r="C276" t="s">
        <v>187</v>
      </c>
      <c r="D276">
        <v>2021</v>
      </c>
      <c r="E276" t="str">
        <f>HYPERLINK("http://dx.doi.org/10.1016/j.ecolind.2021.108245","http://dx.doi.org/10.1016/j.ecolind.2021.108245")</f>
        <v>http://dx.doi.org/10.1016/j.ecolind.2021.108245</v>
      </c>
      <c r="F276" t="s">
        <v>87</v>
      </c>
      <c r="G276" t="s">
        <v>274</v>
      </c>
      <c r="H276">
        <v>76.024640000000005</v>
      </c>
      <c r="I276">
        <v>-67.292462999999998</v>
      </c>
      <c r="J276" t="s">
        <v>628</v>
      </c>
      <c r="K276" t="s">
        <v>615</v>
      </c>
      <c r="L276">
        <v>2010</v>
      </c>
      <c r="M276">
        <v>2018</v>
      </c>
      <c r="N276" t="s">
        <v>616</v>
      </c>
      <c r="Q276" t="s">
        <v>119</v>
      </c>
      <c r="R276" t="s">
        <v>566</v>
      </c>
      <c r="S276" t="s">
        <v>621</v>
      </c>
      <c r="T276" t="s">
        <v>64</v>
      </c>
      <c r="U276" t="s">
        <v>191</v>
      </c>
      <c r="V276" t="s">
        <v>192</v>
      </c>
      <c r="W276" t="s">
        <v>93</v>
      </c>
      <c r="X276" t="s">
        <v>64</v>
      </c>
      <c r="AA276" t="s">
        <v>176</v>
      </c>
    </row>
    <row r="277" spans="1:27">
      <c r="A277" t="s">
        <v>57</v>
      </c>
      <c r="B277" t="s">
        <v>613</v>
      </c>
      <c r="C277" t="s">
        <v>187</v>
      </c>
      <c r="D277">
        <v>2021</v>
      </c>
      <c r="E277" t="str">
        <f>HYPERLINK("http://dx.doi.org/10.1016/j.ecolind.2021.108245","http://dx.doi.org/10.1016/j.ecolind.2021.108245")</f>
        <v>http://dx.doi.org/10.1016/j.ecolind.2021.108245</v>
      </c>
      <c r="F277" t="s">
        <v>87</v>
      </c>
      <c r="G277" t="s">
        <v>274</v>
      </c>
      <c r="H277">
        <v>76.024640000000005</v>
      </c>
      <c r="I277">
        <v>-67.292462999999998</v>
      </c>
      <c r="J277" t="s">
        <v>628</v>
      </c>
      <c r="K277" t="s">
        <v>615</v>
      </c>
      <c r="L277">
        <v>2010</v>
      </c>
      <c r="M277">
        <v>2018</v>
      </c>
      <c r="N277" t="s">
        <v>616</v>
      </c>
      <c r="Q277" t="s">
        <v>119</v>
      </c>
      <c r="R277" t="s">
        <v>626</v>
      </c>
      <c r="S277" t="s">
        <v>206</v>
      </c>
      <c r="T277" t="s">
        <v>64</v>
      </c>
      <c r="U277" t="s">
        <v>191</v>
      </c>
      <c r="V277" t="s">
        <v>192</v>
      </c>
      <c r="W277" t="s">
        <v>93</v>
      </c>
      <c r="X277" t="s">
        <v>64</v>
      </c>
      <c r="AA277" t="s">
        <v>176</v>
      </c>
    </row>
    <row r="278" spans="1:27">
      <c r="A278" t="s">
        <v>57</v>
      </c>
      <c r="B278" t="s">
        <v>613</v>
      </c>
      <c r="C278" t="s">
        <v>187</v>
      </c>
      <c r="D278">
        <v>2021</v>
      </c>
      <c r="E278" t="str">
        <f>HYPERLINK("http://dx.doi.org/10.1016/j.ecolind.2021.108245","http://dx.doi.org/10.1016/j.ecolind.2021.108245")</f>
        <v>http://dx.doi.org/10.1016/j.ecolind.2021.108245</v>
      </c>
      <c r="F278" t="s">
        <v>87</v>
      </c>
      <c r="G278" t="s">
        <v>274</v>
      </c>
      <c r="H278">
        <v>74.510634999999994</v>
      </c>
      <c r="I278">
        <v>-84.337200999999993</v>
      </c>
      <c r="J278" t="s">
        <v>629</v>
      </c>
      <c r="K278" t="s">
        <v>615</v>
      </c>
      <c r="L278">
        <v>2010</v>
      </c>
      <c r="M278">
        <v>2018</v>
      </c>
      <c r="N278" t="s">
        <v>616</v>
      </c>
      <c r="Q278" t="s">
        <v>119</v>
      </c>
      <c r="R278" t="s">
        <v>194</v>
      </c>
      <c r="S278" t="s">
        <v>618</v>
      </c>
      <c r="T278" t="s">
        <v>64</v>
      </c>
      <c r="U278" t="s">
        <v>191</v>
      </c>
      <c r="V278" t="s">
        <v>192</v>
      </c>
      <c r="W278" t="s">
        <v>93</v>
      </c>
      <c r="X278" t="s">
        <v>64</v>
      </c>
      <c r="AA278" t="s">
        <v>176</v>
      </c>
    </row>
    <row r="279" spans="1:27">
      <c r="A279" t="s">
        <v>57</v>
      </c>
      <c r="B279" t="s">
        <v>613</v>
      </c>
      <c r="C279" t="s">
        <v>187</v>
      </c>
      <c r="D279">
        <v>2021</v>
      </c>
      <c r="E279" t="str">
        <f>HYPERLINK("http://dx.doi.org/10.1016/j.ecolind.2021.108245","http://dx.doi.org/10.1016/j.ecolind.2021.108245")</f>
        <v>http://dx.doi.org/10.1016/j.ecolind.2021.108245</v>
      </c>
      <c r="F279" t="s">
        <v>87</v>
      </c>
      <c r="G279" t="s">
        <v>274</v>
      </c>
      <c r="H279">
        <v>74.510634999999994</v>
      </c>
      <c r="I279">
        <v>-84.337200999999993</v>
      </c>
      <c r="J279" t="s">
        <v>629</v>
      </c>
      <c r="K279" t="s">
        <v>615</v>
      </c>
      <c r="L279">
        <v>2010</v>
      </c>
      <c r="M279">
        <v>2018</v>
      </c>
      <c r="N279" t="s">
        <v>616</v>
      </c>
      <c r="Q279" t="s">
        <v>119</v>
      </c>
      <c r="R279" t="s">
        <v>195</v>
      </c>
      <c r="S279" t="s">
        <v>202</v>
      </c>
      <c r="T279" t="s">
        <v>64</v>
      </c>
      <c r="U279" t="s">
        <v>191</v>
      </c>
      <c r="V279" t="s">
        <v>192</v>
      </c>
      <c r="W279" t="s">
        <v>93</v>
      </c>
      <c r="X279" t="s">
        <v>64</v>
      </c>
      <c r="AA279" t="s">
        <v>176</v>
      </c>
    </row>
    <row r="280" spans="1:27">
      <c r="A280" t="s">
        <v>57</v>
      </c>
      <c r="B280" t="s">
        <v>613</v>
      </c>
      <c r="C280" t="s">
        <v>187</v>
      </c>
      <c r="D280">
        <v>2021</v>
      </c>
      <c r="E280" t="str">
        <f>HYPERLINK("http://dx.doi.org/10.1016/j.ecolind.2021.108245","http://dx.doi.org/10.1016/j.ecolind.2021.108245")</f>
        <v>http://dx.doi.org/10.1016/j.ecolind.2021.108245</v>
      </c>
      <c r="F280" t="s">
        <v>87</v>
      </c>
      <c r="G280" t="s">
        <v>274</v>
      </c>
      <c r="H280">
        <v>74.510634999999994</v>
      </c>
      <c r="I280">
        <v>-84.337200999999993</v>
      </c>
      <c r="J280" t="s">
        <v>629</v>
      </c>
      <c r="K280" t="s">
        <v>615</v>
      </c>
      <c r="L280">
        <v>2010</v>
      </c>
      <c r="M280">
        <v>2018</v>
      </c>
      <c r="N280" t="s">
        <v>616</v>
      </c>
      <c r="Q280" t="s">
        <v>119</v>
      </c>
      <c r="R280" t="s">
        <v>190</v>
      </c>
      <c r="S280" t="s">
        <v>200</v>
      </c>
      <c r="T280" t="s">
        <v>64</v>
      </c>
      <c r="U280" t="s">
        <v>191</v>
      </c>
      <c r="V280" t="s">
        <v>192</v>
      </c>
      <c r="W280" t="s">
        <v>93</v>
      </c>
      <c r="X280" t="s">
        <v>64</v>
      </c>
      <c r="AA280" t="s">
        <v>176</v>
      </c>
    </row>
    <row r="281" spans="1:27">
      <c r="A281" t="s">
        <v>57</v>
      </c>
      <c r="B281" t="s">
        <v>613</v>
      </c>
      <c r="C281" t="s">
        <v>187</v>
      </c>
      <c r="D281">
        <v>2021</v>
      </c>
      <c r="E281" t="str">
        <f>HYPERLINK("http://dx.doi.org/10.1016/j.ecolind.2021.108245","http://dx.doi.org/10.1016/j.ecolind.2021.108245")</f>
        <v>http://dx.doi.org/10.1016/j.ecolind.2021.108245</v>
      </c>
      <c r="F281" t="s">
        <v>87</v>
      </c>
      <c r="G281" t="s">
        <v>274</v>
      </c>
      <c r="H281">
        <v>74.510634999999994</v>
      </c>
      <c r="I281">
        <v>-84.337200999999993</v>
      </c>
      <c r="J281" t="s">
        <v>629</v>
      </c>
      <c r="K281" t="s">
        <v>615</v>
      </c>
      <c r="L281">
        <v>2010</v>
      </c>
      <c r="M281">
        <v>2018</v>
      </c>
      <c r="N281" t="s">
        <v>616</v>
      </c>
      <c r="Q281" t="s">
        <v>119</v>
      </c>
      <c r="R281" t="s">
        <v>620</v>
      </c>
      <c r="S281" t="s">
        <v>205</v>
      </c>
      <c r="T281" t="s">
        <v>64</v>
      </c>
      <c r="U281" t="s">
        <v>191</v>
      </c>
      <c r="V281" t="s">
        <v>192</v>
      </c>
      <c r="W281" t="s">
        <v>93</v>
      </c>
      <c r="X281" t="s">
        <v>64</v>
      </c>
      <c r="AA281" t="s">
        <v>176</v>
      </c>
    </row>
    <row r="282" spans="1:27">
      <c r="A282" t="s">
        <v>57</v>
      </c>
      <c r="B282" t="s">
        <v>613</v>
      </c>
      <c r="C282" t="s">
        <v>187</v>
      </c>
      <c r="D282">
        <v>2021</v>
      </c>
      <c r="E282" t="str">
        <f>HYPERLINK("http://dx.doi.org/10.1016/j.ecolind.2021.108245","http://dx.doi.org/10.1016/j.ecolind.2021.108245")</f>
        <v>http://dx.doi.org/10.1016/j.ecolind.2021.108245</v>
      </c>
      <c r="F282" t="s">
        <v>87</v>
      </c>
      <c r="G282" t="s">
        <v>274</v>
      </c>
      <c r="H282">
        <v>74.510634999999994</v>
      </c>
      <c r="I282">
        <v>-84.337200999999993</v>
      </c>
      <c r="J282" t="s">
        <v>629</v>
      </c>
      <c r="K282" t="s">
        <v>615</v>
      </c>
      <c r="L282">
        <v>2010</v>
      </c>
      <c r="M282">
        <v>2018</v>
      </c>
      <c r="N282" t="s">
        <v>616</v>
      </c>
      <c r="Q282" t="s">
        <v>119</v>
      </c>
      <c r="R282" t="s">
        <v>566</v>
      </c>
      <c r="S282" t="s">
        <v>621</v>
      </c>
      <c r="T282" t="s">
        <v>64</v>
      </c>
      <c r="U282" t="s">
        <v>191</v>
      </c>
      <c r="V282" t="s">
        <v>192</v>
      </c>
      <c r="W282" t="s">
        <v>93</v>
      </c>
      <c r="X282" t="s">
        <v>64</v>
      </c>
      <c r="AA282" t="s">
        <v>176</v>
      </c>
    </row>
    <row r="283" spans="1:27">
      <c r="A283" t="s">
        <v>57</v>
      </c>
      <c r="B283" t="s">
        <v>613</v>
      </c>
      <c r="C283" t="s">
        <v>187</v>
      </c>
      <c r="D283">
        <v>2021</v>
      </c>
      <c r="E283" t="str">
        <f>HYPERLINK("http://dx.doi.org/10.1016/j.ecolind.2021.108245","http://dx.doi.org/10.1016/j.ecolind.2021.108245")</f>
        <v>http://dx.doi.org/10.1016/j.ecolind.2021.108245</v>
      </c>
      <c r="F283" t="s">
        <v>87</v>
      </c>
      <c r="G283" t="s">
        <v>274</v>
      </c>
      <c r="H283">
        <v>74.510634999999994</v>
      </c>
      <c r="I283">
        <v>-84.337200999999993</v>
      </c>
      <c r="J283" t="s">
        <v>629</v>
      </c>
      <c r="K283" t="s">
        <v>615</v>
      </c>
      <c r="L283">
        <v>2010</v>
      </c>
      <c r="M283">
        <v>2018</v>
      </c>
      <c r="N283" t="s">
        <v>616</v>
      </c>
      <c r="Q283" t="s">
        <v>119</v>
      </c>
      <c r="R283" t="s">
        <v>626</v>
      </c>
      <c r="S283" t="s">
        <v>627</v>
      </c>
      <c r="T283" t="s">
        <v>64</v>
      </c>
      <c r="U283" t="s">
        <v>191</v>
      </c>
      <c r="V283" t="s">
        <v>192</v>
      </c>
      <c r="W283" t="s">
        <v>93</v>
      </c>
      <c r="X283" t="s">
        <v>64</v>
      </c>
      <c r="AA283" t="s">
        <v>176</v>
      </c>
    </row>
    <row r="284" spans="1:27">
      <c r="A284" t="s">
        <v>57</v>
      </c>
      <c r="B284" t="s">
        <v>613</v>
      </c>
      <c r="C284" t="s">
        <v>187</v>
      </c>
      <c r="D284">
        <v>2021</v>
      </c>
      <c r="E284" t="str">
        <f>HYPERLINK("http://dx.doi.org/10.1016/j.ecolind.2021.108245","http://dx.doi.org/10.1016/j.ecolind.2021.108245")</f>
        <v>http://dx.doi.org/10.1016/j.ecolind.2021.108245</v>
      </c>
      <c r="F284" t="s">
        <v>87</v>
      </c>
      <c r="G284" t="s">
        <v>274</v>
      </c>
      <c r="H284">
        <v>71.391858999999997</v>
      </c>
      <c r="I284">
        <v>-104.461935</v>
      </c>
      <c r="J284" t="s">
        <v>630</v>
      </c>
      <c r="K284" t="s">
        <v>615</v>
      </c>
      <c r="L284">
        <v>2010</v>
      </c>
      <c r="M284">
        <v>2018</v>
      </c>
      <c r="N284" t="s">
        <v>616</v>
      </c>
      <c r="Q284" t="s">
        <v>119</v>
      </c>
      <c r="R284" t="s">
        <v>194</v>
      </c>
      <c r="S284" t="s">
        <v>618</v>
      </c>
      <c r="T284" t="s">
        <v>64</v>
      </c>
      <c r="U284" t="s">
        <v>191</v>
      </c>
      <c r="V284" t="s">
        <v>192</v>
      </c>
      <c r="W284" t="s">
        <v>93</v>
      </c>
      <c r="X284" t="s">
        <v>64</v>
      </c>
      <c r="AA284" t="s">
        <v>176</v>
      </c>
    </row>
    <row r="285" spans="1:27">
      <c r="A285" t="s">
        <v>57</v>
      </c>
      <c r="B285" t="s">
        <v>613</v>
      </c>
      <c r="C285" t="s">
        <v>187</v>
      </c>
      <c r="D285">
        <v>2021</v>
      </c>
      <c r="E285" t="str">
        <f>HYPERLINK("http://dx.doi.org/10.1016/j.ecolind.2021.108245","http://dx.doi.org/10.1016/j.ecolind.2021.108245")</f>
        <v>http://dx.doi.org/10.1016/j.ecolind.2021.108245</v>
      </c>
      <c r="F285" t="s">
        <v>87</v>
      </c>
      <c r="G285" t="s">
        <v>274</v>
      </c>
      <c r="H285">
        <v>71.391858999999997</v>
      </c>
      <c r="I285">
        <v>-104.461935</v>
      </c>
      <c r="J285" t="s">
        <v>630</v>
      </c>
      <c r="K285" t="s">
        <v>615</v>
      </c>
      <c r="L285">
        <v>2010</v>
      </c>
      <c r="M285">
        <v>2018</v>
      </c>
      <c r="N285" t="s">
        <v>616</v>
      </c>
      <c r="Q285" t="s">
        <v>119</v>
      </c>
      <c r="R285" t="s">
        <v>190</v>
      </c>
      <c r="S285" t="s">
        <v>200</v>
      </c>
      <c r="T285" t="s">
        <v>64</v>
      </c>
      <c r="U285" t="s">
        <v>191</v>
      </c>
      <c r="V285" t="s">
        <v>192</v>
      </c>
      <c r="W285" t="s">
        <v>93</v>
      </c>
      <c r="X285" t="s">
        <v>64</v>
      </c>
      <c r="AA285" t="s">
        <v>176</v>
      </c>
    </row>
    <row r="286" spans="1:27">
      <c r="A286" t="s">
        <v>57</v>
      </c>
      <c r="B286" t="s">
        <v>613</v>
      </c>
      <c r="C286" t="s">
        <v>187</v>
      </c>
      <c r="D286">
        <v>2021</v>
      </c>
      <c r="E286" t="str">
        <f>HYPERLINK("http://dx.doi.org/10.1016/j.ecolind.2021.108245","http://dx.doi.org/10.1016/j.ecolind.2021.108245")</f>
        <v>http://dx.doi.org/10.1016/j.ecolind.2021.108245</v>
      </c>
      <c r="F286" t="s">
        <v>87</v>
      </c>
      <c r="G286" t="s">
        <v>274</v>
      </c>
      <c r="H286">
        <v>77.254698000000005</v>
      </c>
      <c r="I286">
        <v>-90.376130000000003</v>
      </c>
      <c r="J286" t="s">
        <v>631</v>
      </c>
      <c r="K286" t="s">
        <v>615</v>
      </c>
      <c r="L286">
        <v>2010</v>
      </c>
      <c r="M286">
        <v>2018</v>
      </c>
      <c r="N286" t="s">
        <v>616</v>
      </c>
      <c r="Q286" t="s">
        <v>119</v>
      </c>
      <c r="R286" t="s">
        <v>194</v>
      </c>
      <c r="S286" t="s">
        <v>618</v>
      </c>
      <c r="T286" t="s">
        <v>64</v>
      </c>
      <c r="U286" t="s">
        <v>191</v>
      </c>
      <c r="V286" t="s">
        <v>192</v>
      </c>
      <c r="W286" t="s">
        <v>93</v>
      </c>
      <c r="X286" t="s">
        <v>64</v>
      </c>
      <c r="AA286" t="s">
        <v>176</v>
      </c>
    </row>
    <row r="287" spans="1:27">
      <c r="A287" t="s">
        <v>57</v>
      </c>
      <c r="B287" t="s">
        <v>613</v>
      </c>
      <c r="C287" t="s">
        <v>187</v>
      </c>
      <c r="D287">
        <v>2021</v>
      </c>
      <c r="E287" t="str">
        <f>HYPERLINK("http://dx.doi.org/10.1016/j.ecolind.2021.108245","http://dx.doi.org/10.1016/j.ecolind.2021.108245")</f>
        <v>http://dx.doi.org/10.1016/j.ecolind.2021.108245</v>
      </c>
      <c r="F287" t="s">
        <v>87</v>
      </c>
      <c r="G287" t="s">
        <v>274</v>
      </c>
      <c r="H287">
        <v>77.254698000000005</v>
      </c>
      <c r="I287">
        <v>-90.376130000000003</v>
      </c>
      <c r="J287" t="s">
        <v>631</v>
      </c>
      <c r="K287" t="s">
        <v>615</v>
      </c>
      <c r="L287">
        <v>2010</v>
      </c>
      <c r="M287">
        <v>2018</v>
      </c>
      <c r="N287" t="s">
        <v>616</v>
      </c>
      <c r="Q287" t="s">
        <v>119</v>
      </c>
      <c r="R287" t="s">
        <v>190</v>
      </c>
      <c r="S287" t="s">
        <v>200</v>
      </c>
      <c r="T287" t="s">
        <v>64</v>
      </c>
      <c r="U287" t="s">
        <v>191</v>
      </c>
      <c r="V287" t="s">
        <v>192</v>
      </c>
      <c r="W287" t="s">
        <v>93</v>
      </c>
      <c r="X287" t="s">
        <v>64</v>
      </c>
      <c r="AA287" t="s">
        <v>176</v>
      </c>
    </row>
    <row r="288" spans="1:27">
      <c r="A288" t="s">
        <v>57</v>
      </c>
      <c r="B288" t="s">
        <v>613</v>
      </c>
      <c r="C288" t="s">
        <v>187</v>
      </c>
      <c r="D288">
        <v>2021</v>
      </c>
      <c r="E288" t="str">
        <f>HYPERLINK("http://dx.doi.org/10.1016/j.ecolind.2021.108245","http://dx.doi.org/10.1016/j.ecolind.2021.108245")</f>
        <v>http://dx.doi.org/10.1016/j.ecolind.2021.108245</v>
      </c>
      <c r="F288" t="s">
        <v>87</v>
      </c>
      <c r="G288" t="s">
        <v>274</v>
      </c>
      <c r="H288">
        <v>77.254698000000005</v>
      </c>
      <c r="I288">
        <v>-90.376130000000003</v>
      </c>
      <c r="J288" t="s">
        <v>631</v>
      </c>
      <c r="K288" t="s">
        <v>615</v>
      </c>
      <c r="L288">
        <v>2010</v>
      </c>
      <c r="M288">
        <v>2018</v>
      </c>
      <c r="N288" t="s">
        <v>616</v>
      </c>
      <c r="Q288" t="s">
        <v>119</v>
      </c>
      <c r="R288" t="s">
        <v>620</v>
      </c>
      <c r="S288" t="s">
        <v>205</v>
      </c>
      <c r="T288" t="s">
        <v>64</v>
      </c>
      <c r="U288" t="s">
        <v>191</v>
      </c>
      <c r="V288" t="s">
        <v>192</v>
      </c>
      <c r="W288" t="s">
        <v>93</v>
      </c>
      <c r="X288" t="s">
        <v>64</v>
      </c>
      <c r="AA288" t="s">
        <v>176</v>
      </c>
    </row>
    <row r="289" spans="1:27">
      <c r="A289" t="s">
        <v>57</v>
      </c>
      <c r="B289" t="s">
        <v>613</v>
      </c>
      <c r="C289" t="s">
        <v>187</v>
      </c>
      <c r="D289">
        <v>2021</v>
      </c>
      <c r="E289" t="str">
        <f>HYPERLINK("http://dx.doi.org/10.1016/j.ecolind.2021.108245","http://dx.doi.org/10.1016/j.ecolind.2021.108245")</f>
        <v>http://dx.doi.org/10.1016/j.ecolind.2021.108245</v>
      </c>
      <c r="F289" t="s">
        <v>87</v>
      </c>
      <c r="G289" t="s">
        <v>274</v>
      </c>
      <c r="H289">
        <v>77.254698000000005</v>
      </c>
      <c r="I289">
        <v>-90.376130000000003</v>
      </c>
      <c r="J289" t="s">
        <v>631</v>
      </c>
      <c r="K289" t="s">
        <v>615</v>
      </c>
      <c r="L289">
        <v>2010</v>
      </c>
      <c r="M289">
        <v>2018</v>
      </c>
      <c r="N289" t="s">
        <v>616</v>
      </c>
      <c r="Q289" t="s">
        <v>119</v>
      </c>
      <c r="R289" t="s">
        <v>626</v>
      </c>
      <c r="S289" t="s">
        <v>627</v>
      </c>
      <c r="T289" t="s">
        <v>64</v>
      </c>
      <c r="U289" t="s">
        <v>191</v>
      </c>
      <c r="V289" t="s">
        <v>192</v>
      </c>
      <c r="W289" t="s">
        <v>93</v>
      </c>
      <c r="X289" t="s">
        <v>64</v>
      </c>
      <c r="AA289" t="s">
        <v>176</v>
      </c>
    </row>
    <row r="290" spans="1:27">
      <c r="A290" t="s">
        <v>57</v>
      </c>
      <c r="B290" t="s">
        <v>613</v>
      </c>
      <c r="C290" t="s">
        <v>187</v>
      </c>
      <c r="D290">
        <v>2021</v>
      </c>
      <c r="E290" t="str">
        <f>HYPERLINK("http://dx.doi.org/10.1016/j.ecolind.2021.108245","http://dx.doi.org/10.1016/j.ecolind.2021.108245")</f>
        <v>http://dx.doi.org/10.1016/j.ecolind.2021.108245</v>
      </c>
      <c r="F290" t="s">
        <v>87</v>
      </c>
      <c r="G290" t="s">
        <v>274</v>
      </c>
      <c r="H290">
        <v>62.743541999999998</v>
      </c>
      <c r="I290">
        <v>-92.159299000000004</v>
      </c>
      <c r="J290" t="s">
        <v>632</v>
      </c>
      <c r="K290" t="s">
        <v>615</v>
      </c>
      <c r="L290">
        <v>2010</v>
      </c>
      <c r="M290">
        <v>2018</v>
      </c>
      <c r="N290" t="s">
        <v>616</v>
      </c>
      <c r="Q290" t="s">
        <v>119</v>
      </c>
      <c r="R290" t="s">
        <v>194</v>
      </c>
      <c r="S290" t="s">
        <v>618</v>
      </c>
      <c r="T290" t="s">
        <v>64</v>
      </c>
      <c r="U290" t="s">
        <v>191</v>
      </c>
      <c r="V290" t="s">
        <v>192</v>
      </c>
      <c r="W290" t="s">
        <v>93</v>
      </c>
      <c r="X290" t="s">
        <v>64</v>
      </c>
      <c r="AA290" t="s">
        <v>176</v>
      </c>
    </row>
    <row r="291" spans="1:27">
      <c r="A291" t="s">
        <v>57</v>
      </c>
      <c r="B291" t="s">
        <v>613</v>
      </c>
      <c r="C291" t="s">
        <v>187</v>
      </c>
      <c r="D291">
        <v>2021</v>
      </c>
      <c r="E291" t="str">
        <f>HYPERLINK("http://dx.doi.org/10.1016/j.ecolind.2021.108245","http://dx.doi.org/10.1016/j.ecolind.2021.108245")</f>
        <v>http://dx.doi.org/10.1016/j.ecolind.2021.108245</v>
      </c>
      <c r="F291" t="s">
        <v>87</v>
      </c>
      <c r="G291" t="s">
        <v>274</v>
      </c>
      <c r="H291">
        <v>62.743541999999998</v>
      </c>
      <c r="I291">
        <v>-92.159299000000004</v>
      </c>
      <c r="J291" t="s">
        <v>632</v>
      </c>
      <c r="K291" t="s">
        <v>615</v>
      </c>
      <c r="L291">
        <v>2010</v>
      </c>
      <c r="M291">
        <v>2018</v>
      </c>
      <c r="N291" t="s">
        <v>616</v>
      </c>
      <c r="Q291" t="s">
        <v>119</v>
      </c>
      <c r="R291" t="s">
        <v>173</v>
      </c>
      <c r="S291" t="s">
        <v>617</v>
      </c>
      <c r="T291" t="s">
        <v>64</v>
      </c>
      <c r="U291" t="s">
        <v>191</v>
      </c>
      <c r="V291" t="s">
        <v>192</v>
      </c>
      <c r="W291" t="s">
        <v>93</v>
      </c>
      <c r="X291" t="s">
        <v>64</v>
      </c>
      <c r="AA291" t="s">
        <v>176</v>
      </c>
    </row>
    <row r="292" spans="1:27">
      <c r="A292" t="s">
        <v>57</v>
      </c>
      <c r="B292" t="s">
        <v>613</v>
      </c>
      <c r="C292" t="s">
        <v>187</v>
      </c>
      <c r="D292">
        <v>2021</v>
      </c>
      <c r="E292" t="str">
        <f>HYPERLINK("http://dx.doi.org/10.1016/j.ecolind.2021.108245","http://dx.doi.org/10.1016/j.ecolind.2021.108245")</f>
        <v>http://dx.doi.org/10.1016/j.ecolind.2021.108245</v>
      </c>
      <c r="F292" t="s">
        <v>87</v>
      </c>
      <c r="G292" t="s">
        <v>274</v>
      </c>
      <c r="H292">
        <v>62.743541999999998</v>
      </c>
      <c r="I292">
        <v>-92.159299000000004</v>
      </c>
      <c r="J292" t="s">
        <v>632</v>
      </c>
      <c r="K292" t="s">
        <v>615</v>
      </c>
      <c r="L292">
        <v>2010</v>
      </c>
      <c r="M292">
        <v>2018</v>
      </c>
      <c r="N292" t="s">
        <v>616</v>
      </c>
      <c r="Q292" t="s">
        <v>119</v>
      </c>
      <c r="R292" t="s">
        <v>190</v>
      </c>
      <c r="S292" t="s">
        <v>200</v>
      </c>
      <c r="T292" t="s">
        <v>64</v>
      </c>
      <c r="U292" t="s">
        <v>191</v>
      </c>
      <c r="V292" t="s">
        <v>192</v>
      </c>
      <c r="W292" t="s">
        <v>93</v>
      </c>
      <c r="X292" t="s">
        <v>64</v>
      </c>
      <c r="AA292" t="s">
        <v>176</v>
      </c>
    </row>
    <row r="293" spans="1:27">
      <c r="A293" t="s">
        <v>57</v>
      </c>
      <c r="B293" t="s">
        <v>613</v>
      </c>
      <c r="C293" t="s">
        <v>187</v>
      </c>
      <c r="D293">
        <v>2021</v>
      </c>
      <c r="E293" t="str">
        <f>HYPERLINK("http://dx.doi.org/10.1016/j.ecolind.2021.108245","http://dx.doi.org/10.1016/j.ecolind.2021.108245")</f>
        <v>http://dx.doi.org/10.1016/j.ecolind.2021.108245</v>
      </c>
      <c r="F293" t="s">
        <v>87</v>
      </c>
      <c r="G293" t="s">
        <v>274</v>
      </c>
      <c r="H293">
        <v>62.743541999999998</v>
      </c>
      <c r="I293">
        <v>-92.159299000000004</v>
      </c>
      <c r="J293" t="s">
        <v>632</v>
      </c>
      <c r="K293" t="s">
        <v>615</v>
      </c>
      <c r="L293">
        <v>2010</v>
      </c>
      <c r="M293">
        <v>2018</v>
      </c>
      <c r="N293" t="s">
        <v>616</v>
      </c>
      <c r="Q293" t="s">
        <v>119</v>
      </c>
      <c r="R293" t="s">
        <v>620</v>
      </c>
      <c r="S293" t="s">
        <v>205</v>
      </c>
      <c r="T293" t="s">
        <v>64</v>
      </c>
      <c r="U293" t="s">
        <v>191</v>
      </c>
      <c r="V293" t="s">
        <v>192</v>
      </c>
      <c r="W293" t="s">
        <v>93</v>
      </c>
      <c r="X293" t="s">
        <v>64</v>
      </c>
      <c r="AA293" t="s">
        <v>176</v>
      </c>
    </row>
    <row r="294" spans="1:27">
      <c r="A294" t="s">
        <v>57</v>
      </c>
      <c r="B294" t="s">
        <v>613</v>
      </c>
      <c r="C294" t="s">
        <v>187</v>
      </c>
      <c r="D294">
        <v>2021</v>
      </c>
      <c r="E294" t="str">
        <f>HYPERLINK("http://dx.doi.org/10.1016/j.ecolind.2021.108245","http://dx.doi.org/10.1016/j.ecolind.2021.108245")</f>
        <v>http://dx.doi.org/10.1016/j.ecolind.2021.108245</v>
      </c>
      <c r="F294" t="s">
        <v>87</v>
      </c>
      <c r="G294" t="s">
        <v>274</v>
      </c>
      <c r="H294">
        <v>62.743541999999998</v>
      </c>
      <c r="I294">
        <v>-92.159299000000004</v>
      </c>
      <c r="J294" t="s">
        <v>632</v>
      </c>
      <c r="K294" t="s">
        <v>615</v>
      </c>
      <c r="L294">
        <v>2010</v>
      </c>
      <c r="M294">
        <v>2018</v>
      </c>
      <c r="N294" t="s">
        <v>616</v>
      </c>
      <c r="Q294" t="s">
        <v>119</v>
      </c>
      <c r="R294" t="s">
        <v>566</v>
      </c>
      <c r="S294" t="s">
        <v>621</v>
      </c>
      <c r="T294" t="s">
        <v>64</v>
      </c>
      <c r="U294" t="s">
        <v>191</v>
      </c>
      <c r="V294" t="s">
        <v>192</v>
      </c>
      <c r="W294" t="s">
        <v>93</v>
      </c>
      <c r="X294" t="s">
        <v>64</v>
      </c>
      <c r="AA294" t="s">
        <v>176</v>
      </c>
    </row>
    <row r="295" spans="1:27">
      <c r="A295" t="s">
        <v>57</v>
      </c>
      <c r="B295" t="s">
        <v>613</v>
      </c>
      <c r="C295" t="s">
        <v>187</v>
      </c>
      <c r="D295">
        <v>2021</v>
      </c>
      <c r="E295" t="str">
        <f>HYPERLINK("http://dx.doi.org/10.1016/j.ecolind.2021.108245","http://dx.doi.org/10.1016/j.ecolind.2021.108245")</f>
        <v>http://dx.doi.org/10.1016/j.ecolind.2021.108245</v>
      </c>
      <c r="F295" t="s">
        <v>87</v>
      </c>
      <c r="G295" t="s">
        <v>274</v>
      </c>
      <c r="H295">
        <v>73.734127999999998</v>
      </c>
      <c r="I295">
        <v>-105.22819</v>
      </c>
      <c r="J295" t="s">
        <v>633</v>
      </c>
      <c r="K295" t="s">
        <v>615</v>
      </c>
      <c r="L295">
        <v>2010</v>
      </c>
      <c r="M295">
        <v>2018</v>
      </c>
      <c r="N295" t="s">
        <v>616</v>
      </c>
      <c r="Q295" t="s">
        <v>119</v>
      </c>
      <c r="R295" t="s">
        <v>194</v>
      </c>
      <c r="S295" t="s">
        <v>618</v>
      </c>
      <c r="T295" t="s">
        <v>64</v>
      </c>
      <c r="U295" t="s">
        <v>191</v>
      </c>
      <c r="V295" t="s">
        <v>192</v>
      </c>
      <c r="W295" t="s">
        <v>93</v>
      </c>
      <c r="X295" t="s">
        <v>64</v>
      </c>
      <c r="AA295" t="s">
        <v>176</v>
      </c>
    </row>
    <row r="296" spans="1:27">
      <c r="A296" t="s">
        <v>57</v>
      </c>
      <c r="B296" t="s">
        <v>613</v>
      </c>
      <c r="C296" t="s">
        <v>187</v>
      </c>
      <c r="D296">
        <v>2021</v>
      </c>
      <c r="E296" t="str">
        <f>HYPERLINK("http://dx.doi.org/10.1016/j.ecolind.2021.108245","http://dx.doi.org/10.1016/j.ecolind.2021.108245")</f>
        <v>http://dx.doi.org/10.1016/j.ecolind.2021.108245</v>
      </c>
      <c r="F296" t="s">
        <v>87</v>
      </c>
      <c r="G296" t="s">
        <v>274</v>
      </c>
      <c r="H296">
        <v>73.734127999999998</v>
      </c>
      <c r="I296">
        <v>-105.22819</v>
      </c>
      <c r="J296" t="s">
        <v>633</v>
      </c>
      <c r="K296" t="s">
        <v>615</v>
      </c>
      <c r="L296">
        <v>2010</v>
      </c>
      <c r="M296">
        <v>2018</v>
      </c>
      <c r="N296" t="s">
        <v>616</v>
      </c>
      <c r="Q296" t="s">
        <v>119</v>
      </c>
      <c r="R296" t="s">
        <v>190</v>
      </c>
      <c r="S296" t="s">
        <v>200</v>
      </c>
      <c r="T296" t="s">
        <v>64</v>
      </c>
      <c r="U296" t="s">
        <v>191</v>
      </c>
      <c r="V296" t="s">
        <v>192</v>
      </c>
      <c r="W296" t="s">
        <v>93</v>
      </c>
      <c r="X296" t="s">
        <v>64</v>
      </c>
      <c r="AA296" t="s">
        <v>176</v>
      </c>
    </row>
    <row r="297" spans="1:27">
      <c r="A297" t="s">
        <v>57</v>
      </c>
      <c r="B297" t="s">
        <v>613</v>
      </c>
      <c r="C297" t="s">
        <v>187</v>
      </c>
      <c r="D297">
        <v>2021</v>
      </c>
      <c r="E297" t="str">
        <f>HYPERLINK("http://dx.doi.org/10.1016/j.ecolind.2021.108245","http://dx.doi.org/10.1016/j.ecolind.2021.108245")</f>
        <v>http://dx.doi.org/10.1016/j.ecolind.2021.108245</v>
      </c>
      <c r="F297" t="s">
        <v>87</v>
      </c>
      <c r="G297" t="s">
        <v>274</v>
      </c>
      <c r="H297">
        <v>73.734127999999998</v>
      </c>
      <c r="I297">
        <v>-105.22819</v>
      </c>
      <c r="J297" t="s">
        <v>633</v>
      </c>
      <c r="K297" t="s">
        <v>615</v>
      </c>
      <c r="L297">
        <v>2010</v>
      </c>
      <c r="M297">
        <v>2018</v>
      </c>
      <c r="N297" t="s">
        <v>616</v>
      </c>
      <c r="Q297" t="s">
        <v>119</v>
      </c>
      <c r="R297" t="s">
        <v>566</v>
      </c>
      <c r="S297" t="s">
        <v>621</v>
      </c>
      <c r="T297" t="s">
        <v>64</v>
      </c>
      <c r="U297" t="s">
        <v>191</v>
      </c>
      <c r="V297" t="s">
        <v>192</v>
      </c>
      <c r="W297" t="s">
        <v>93</v>
      </c>
      <c r="X297" t="s">
        <v>64</v>
      </c>
      <c r="AA297" t="s">
        <v>176</v>
      </c>
    </row>
    <row r="298" spans="1:27">
      <c r="A298" t="s">
        <v>57</v>
      </c>
      <c r="B298" t="s">
        <v>613</v>
      </c>
      <c r="C298" t="s">
        <v>187</v>
      </c>
      <c r="D298">
        <v>2021</v>
      </c>
      <c r="E298" t="str">
        <f>HYPERLINK("http://dx.doi.org/10.1016/j.ecolind.2021.108245","http://dx.doi.org/10.1016/j.ecolind.2021.108245")</f>
        <v>http://dx.doi.org/10.1016/j.ecolind.2021.108245</v>
      </c>
      <c r="F298" t="s">
        <v>87</v>
      </c>
      <c r="G298" t="s">
        <v>274</v>
      </c>
      <c r="H298">
        <v>73.734127999999998</v>
      </c>
      <c r="I298">
        <v>-105.22819</v>
      </c>
      <c r="J298" t="s">
        <v>633</v>
      </c>
      <c r="K298" t="s">
        <v>615</v>
      </c>
      <c r="L298">
        <v>2010</v>
      </c>
      <c r="M298">
        <v>2018</v>
      </c>
      <c r="N298" t="s">
        <v>616</v>
      </c>
      <c r="Q298" t="s">
        <v>119</v>
      </c>
      <c r="R298" t="s">
        <v>622</v>
      </c>
      <c r="S298" t="s">
        <v>623</v>
      </c>
      <c r="T298" t="s">
        <v>64</v>
      </c>
      <c r="U298" t="s">
        <v>191</v>
      </c>
      <c r="V298" t="s">
        <v>192</v>
      </c>
      <c r="W298" t="s">
        <v>93</v>
      </c>
      <c r="X298" t="s">
        <v>64</v>
      </c>
      <c r="AA298" t="s">
        <v>176</v>
      </c>
    </row>
    <row r="299" spans="1:27">
      <c r="A299" t="s">
        <v>57</v>
      </c>
      <c r="B299" t="s">
        <v>613</v>
      </c>
      <c r="C299" t="s">
        <v>187</v>
      </c>
      <c r="D299">
        <v>2021</v>
      </c>
      <c r="E299" t="str">
        <f>HYPERLINK("http://dx.doi.org/10.1016/j.ecolind.2021.108245","http://dx.doi.org/10.1016/j.ecolind.2021.108245")</f>
        <v>http://dx.doi.org/10.1016/j.ecolind.2021.108245</v>
      </c>
      <c r="F299" t="s">
        <v>87</v>
      </c>
      <c r="G299" t="s">
        <v>274</v>
      </c>
      <c r="H299">
        <v>62.405907999999997</v>
      </c>
      <c r="I299">
        <v>-92.439564000000004</v>
      </c>
      <c r="J299" t="s">
        <v>634</v>
      </c>
      <c r="K299" t="s">
        <v>615</v>
      </c>
      <c r="L299">
        <v>2010</v>
      </c>
      <c r="M299">
        <v>2018</v>
      </c>
      <c r="N299" t="s">
        <v>616</v>
      </c>
      <c r="Q299" t="s">
        <v>119</v>
      </c>
      <c r="R299" t="s">
        <v>194</v>
      </c>
      <c r="S299" t="s">
        <v>618</v>
      </c>
      <c r="T299" t="s">
        <v>64</v>
      </c>
      <c r="U299" t="s">
        <v>191</v>
      </c>
      <c r="V299" t="s">
        <v>192</v>
      </c>
      <c r="W299" t="s">
        <v>93</v>
      </c>
      <c r="X299" t="s">
        <v>64</v>
      </c>
      <c r="AA299" t="s">
        <v>176</v>
      </c>
    </row>
    <row r="300" spans="1:27">
      <c r="A300" t="s">
        <v>57</v>
      </c>
      <c r="B300" t="s">
        <v>613</v>
      </c>
      <c r="C300" t="s">
        <v>187</v>
      </c>
      <c r="D300">
        <v>2021</v>
      </c>
      <c r="E300" t="str">
        <f>HYPERLINK("http://dx.doi.org/10.1016/j.ecolind.2021.108245","http://dx.doi.org/10.1016/j.ecolind.2021.108245")</f>
        <v>http://dx.doi.org/10.1016/j.ecolind.2021.108245</v>
      </c>
      <c r="F300" t="s">
        <v>87</v>
      </c>
      <c r="G300" t="s">
        <v>274</v>
      </c>
      <c r="H300">
        <v>62.405907999999997</v>
      </c>
      <c r="I300">
        <v>-92.439564000000004</v>
      </c>
      <c r="J300" t="s">
        <v>634</v>
      </c>
      <c r="K300" t="s">
        <v>615</v>
      </c>
      <c r="L300">
        <v>2010</v>
      </c>
      <c r="M300">
        <v>2018</v>
      </c>
      <c r="N300" t="s">
        <v>616</v>
      </c>
      <c r="Q300" t="s">
        <v>119</v>
      </c>
      <c r="R300" t="s">
        <v>195</v>
      </c>
      <c r="S300" t="s">
        <v>202</v>
      </c>
      <c r="T300" t="s">
        <v>64</v>
      </c>
      <c r="U300" t="s">
        <v>191</v>
      </c>
      <c r="V300" t="s">
        <v>192</v>
      </c>
      <c r="W300" t="s">
        <v>93</v>
      </c>
      <c r="X300" t="s">
        <v>64</v>
      </c>
      <c r="AA300" t="s">
        <v>176</v>
      </c>
    </row>
    <row r="301" spans="1:27">
      <c r="A301" t="s">
        <v>57</v>
      </c>
      <c r="B301" t="s">
        <v>613</v>
      </c>
      <c r="C301" t="s">
        <v>187</v>
      </c>
      <c r="D301">
        <v>2021</v>
      </c>
      <c r="E301" t="str">
        <f>HYPERLINK("http://dx.doi.org/10.1016/j.ecolind.2021.108245","http://dx.doi.org/10.1016/j.ecolind.2021.108245")</f>
        <v>http://dx.doi.org/10.1016/j.ecolind.2021.108245</v>
      </c>
      <c r="F301" t="s">
        <v>87</v>
      </c>
      <c r="G301" t="s">
        <v>274</v>
      </c>
      <c r="H301">
        <v>62.405907999999997</v>
      </c>
      <c r="I301">
        <v>-92.439564000000004</v>
      </c>
      <c r="J301" t="s">
        <v>634</v>
      </c>
      <c r="K301" t="s">
        <v>615</v>
      </c>
      <c r="L301">
        <v>2010</v>
      </c>
      <c r="M301">
        <v>2018</v>
      </c>
      <c r="N301" t="s">
        <v>616</v>
      </c>
      <c r="Q301" t="s">
        <v>119</v>
      </c>
      <c r="R301" t="s">
        <v>190</v>
      </c>
      <c r="S301" t="s">
        <v>200</v>
      </c>
      <c r="T301" t="s">
        <v>64</v>
      </c>
      <c r="U301" t="s">
        <v>191</v>
      </c>
      <c r="V301" t="s">
        <v>192</v>
      </c>
      <c r="W301" t="s">
        <v>93</v>
      </c>
      <c r="X301" t="s">
        <v>64</v>
      </c>
      <c r="AA301" t="s">
        <v>176</v>
      </c>
    </row>
    <row r="302" spans="1:27">
      <c r="A302" t="s">
        <v>57</v>
      </c>
      <c r="B302" t="s">
        <v>613</v>
      </c>
      <c r="C302" t="s">
        <v>187</v>
      </c>
      <c r="D302">
        <v>2021</v>
      </c>
      <c r="E302" t="str">
        <f>HYPERLINK("http://dx.doi.org/10.1016/j.ecolind.2021.108245","http://dx.doi.org/10.1016/j.ecolind.2021.108245")</f>
        <v>http://dx.doi.org/10.1016/j.ecolind.2021.108245</v>
      </c>
      <c r="F302" t="s">
        <v>87</v>
      </c>
      <c r="G302" t="s">
        <v>274</v>
      </c>
      <c r="H302">
        <v>62.405907999999997</v>
      </c>
      <c r="I302">
        <v>-92.439564000000004</v>
      </c>
      <c r="J302" t="s">
        <v>634</v>
      </c>
      <c r="K302" t="s">
        <v>615</v>
      </c>
      <c r="L302">
        <v>2010</v>
      </c>
      <c r="M302">
        <v>2018</v>
      </c>
      <c r="N302" t="s">
        <v>616</v>
      </c>
      <c r="Q302" t="s">
        <v>119</v>
      </c>
      <c r="R302" t="s">
        <v>173</v>
      </c>
      <c r="S302" t="s">
        <v>617</v>
      </c>
      <c r="T302" t="s">
        <v>64</v>
      </c>
      <c r="U302" t="s">
        <v>191</v>
      </c>
      <c r="V302" t="s">
        <v>192</v>
      </c>
      <c r="W302" t="s">
        <v>93</v>
      </c>
      <c r="X302" t="s">
        <v>64</v>
      </c>
      <c r="AA302" t="s">
        <v>176</v>
      </c>
    </row>
    <row r="303" spans="1:27">
      <c r="A303" t="s">
        <v>57</v>
      </c>
      <c r="B303" t="s">
        <v>613</v>
      </c>
      <c r="C303" t="s">
        <v>187</v>
      </c>
      <c r="D303">
        <v>2021</v>
      </c>
      <c r="E303" t="str">
        <f>HYPERLINK("http://dx.doi.org/10.1016/j.ecolind.2021.108245","http://dx.doi.org/10.1016/j.ecolind.2021.108245")</f>
        <v>http://dx.doi.org/10.1016/j.ecolind.2021.108245</v>
      </c>
      <c r="F303" t="s">
        <v>87</v>
      </c>
      <c r="G303" t="s">
        <v>274</v>
      </c>
      <c r="H303">
        <v>62.405907999999997</v>
      </c>
      <c r="I303">
        <v>-92.439564000000004</v>
      </c>
      <c r="J303" t="s">
        <v>634</v>
      </c>
      <c r="K303" t="s">
        <v>615</v>
      </c>
      <c r="L303">
        <v>2010</v>
      </c>
      <c r="M303">
        <v>2018</v>
      </c>
      <c r="N303" t="s">
        <v>616</v>
      </c>
      <c r="Q303" t="s">
        <v>119</v>
      </c>
      <c r="R303" t="s">
        <v>620</v>
      </c>
      <c r="S303" t="s">
        <v>205</v>
      </c>
      <c r="T303" t="s">
        <v>64</v>
      </c>
      <c r="U303" t="s">
        <v>191</v>
      </c>
      <c r="V303" t="s">
        <v>192</v>
      </c>
      <c r="W303" t="s">
        <v>93</v>
      </c>
      <c r="X303" t="s">
        <v>64</v>
      </c>
      <c r="AA303" t="s">
        <v>176</v>
      </c>
    </row>
    <row r="304" spans="1:27">
      <c r="A304" t="s">
        <v>57</v>
      </c>
      <c r="B304" t="s">
        <v>613</v>
      </c>
      <c r="C304" t="s">
        <v>187</v>
      </c>
      <c r="D304">
        <v>2021</v>
      </c>
      <c r="E304" t="str">
        <f>HYPERLINK("http://dx.doi.org/10.1016/j.ecolind.2021.108245","http://dx.doi.org/10.1016/j.ecolind.2021.108245")</f>
        <v>http://dx.doi.org/10.1016/j.ecolind.2021.108245</v>
      </c>
      <c r="F304" t="s">
        <v>87</v>
      </c>
      <c r="G304" t="s">
        <v>274</v>
      </c>
      <c r="H304">
        <v>62.405907999999997</v>
      </c>
      <c r="I304">
        <v>-92.439564000000004</v>
      </c>
      <c r="J304" t="s">
        <v>634</v>
      </c>
      <c r="K304" t="s">
        <v>615</v>
      </c>
      <c r="L304">
        <v>2010</v>
      </c>
      <c r="M304">
        <v>2018</v>
      </c>
      <c r="N304" t="s">
        <v>616</v>
      </c>
      <c r="Q304" t="s">
        <v>119</v>
      </c>
      <c r="R304" t="s">
        <v>566</v>
      </c>
      <c r="S304" t="s">
        <v>621</v>
      </c>
      <c r="T304" t="s">
        <v>64</v>
      </c>
      <c r="U304" t="s">
        <v>191</v>
      </c>
      <c r="V304" t="s">
        <v>192</v>
      </c>
      <c r="W304" t="s">
        <v>93</v>
      </c>
      <c r="X304" t="s">
        <v>64</v>
      </c>
      <c r="AA304" t="s">
        <v>176</v>
      </c>
    </row>
    <row r="305" spans="1:27">
      <c r="A305" t="s">
        <v>57</v>
      </c>
      <c r="B305" t="s">
        <v>635</v>
      </c>
      <c r="C305" t="s">
        <v>636</v>
      </c>
      <c r="D305">
        <v>2021</v>
      </c>
      <c r="E305" t="str">
        <f>HYPERLINK("http://dx.doi.org/10.1038/s41467-021-26504-4","http://dx.doi.org/10.1038/s41467-021-26504-4")</f>
        <v>http://dx.doi.org/10.1038/s41467-021-26504-4</v>
      </c>
      <c r="F305" t="s">
        <v>87</v>
      </c>
      <c r="G305" t="s">
        <v>274</v>
      </c>
      <c r="H305">
        <v>31.461600000000001</v>
      </c>
      <c r="I305">
        <v>-81.251446999999999</v>
      </c>
      <c r="J305" t="s">
        <v>637</v>
      </c>
      <c r="K305" t="s">
        <v>443</v>
      </c>
      <c r="L305">
        <v>2013</v>
      </c>
      <c r="M305">
        <v>2015</v>
      </c>
      <c r="N305" t="s">
        <v>100</v>
      </c>
      <c r="Q305" t="s">
        <v>119</v>
      </c>
      <c r="R305" t="s">
        <v>638</v>
      </c>
      <c r="S305" t="s">
        <v>639</v>
      </c>
      <c r="T305" t="s">
        <v>64</v>
      </c>
      <c r="U305" t="s">
        <v>416</v>
      </c>
      <c r="V305" t="s">
        <v>640</v>
      </c>
      <c r="W305" t="s">
        <v>418</v>
      </c>
      <c r="X305" t="s">
        <v>112</v>
      </c>
      <c r="AA305" t="s">
        <v>143</v>
      </c>
    </row>
    <row r="306" spans="1:27">
      <c r="A306" t="s">
        <v>57</v>
      </c>
      <c r="B306" t="s">
        <v>569</v>
      </c>
      <c r="C306" t="s">
        <v>570</v>
      </c>
      <c r="D306">
        <v>2004</v>
      </c>
      <c r="E306" t="str">
        <f>HYPERLINK("http://dx.doi.org/10.1007/BF02803376","http://dx.doi.org/10.1007/BF02803376")</f>
        <v>http://dx.doi.org/10.1007/BF02803376</v>
      </c>
      <c r="F306" t="s">
        <v>97</v>
      </c>
      <c r="G306" t="s">
        <v>274</v>
      </c>
      <c r="H306">
        <v>-23.188483000000002</v>
      </c>
      <c r="I306">
        <v>-44.191777999999999</v>
      </c>
      <c r="J306" t="s">
        <v>641</v>
      </c>
      <c r="K306" t="s">
        <v>642</v>
      </c>
      <c r="L306">
        <v>2002</v>
      </c>
      <c r="M306">
        <v>2002</v>
      </c>
      <c r="N306" t="s">
        <v>643</v>
      </c>
      <c r="Q306" t="s">
        <v>572</v>
      </c>
      <c r="R306" t="s">
        <v>644</v>
      </c>
      <c r="S306" t="s">
        <v>645</v>
      </c>
      <c r="T306" t="s">
        <v>64</v>
      </c>
      <c r="U306" t="s">
        <v>575</v>
      </c>
      <c r="V306" t="s">
        <v>576</v>
      </c>
      <c r="W306" t="s">
        <v>394</v>
      </c>
      <c r="X306" t="s">
        <v>64</v>
      </c>
      <c r="Y306" t="s">
        <v>646</v>
      </c>
      <c r="Z306" t="s">
        <v>647</v>
      </c>
      <c r="AA306" t="s">
        <v>70</v>
      </c>
    </row>
    <row r="307" spans="1:27">
      <c r="A307" t="s">
        <v>57</v>
      </c>
      <c r="B307" t="s">
        <v>648</v>
      </c>
      <c r="C307" t="s">
        <v>649</v>
      </c>
      <c r="D307">
        <v>1994</v>
      </c>
      <c r="E307" t="str">
        <f>HYPERLINK("http://dx.doi.org/10.1007/BF00627734","http://dx.doi.org/10.1007/BF00627734")</f>
        <v>http://dx.doi.org/10.1007/BF00627734</v>
      </c>
      <c r="F307" t="s">
        <v>60</v>
      </c>
      <c r="G307" t="s">
        <v>274</v>
      </c>
      <c r="H307">
        <v>64.789196000000004</v>
      </c>
      <c r="I307">
        <v>-18.605599000000002</v>
      </c>
      <c r="J307" t="s">
        <v>650</v>
      </c>
      <c r="K307" t="s">
        <v>642</v>
      </c>
      <c r="L307">
        <v>1994</v>
      </c>
      <c r="M307">
        <v>1994</v>
      </c>
      <c r="N307" t="s">
        <v>212</v>
      </c>
      <c r="O307" t="s">
        <v>100</v>
      </c>
      <c r="Q307" t="s">
        <v>338</v>
      </c>
      <c r="S307" t="s">
        <v>651</v>
      </c>
      <c r="T307" t="s">
        <v>64</v>
      </c>
      <c r="U307" t="s">
        <v>652</v>
      </c>
      <c r="V307" t="s">
        <v>653</v>
      </c>
      <c r="W307" t="s">
        <v>67</v>
      </c>
      <c r="X307" t="s">
        <v>64</v>
      </c>
      <c r="AA307" t="s">
        <v>193</v>
      </c>
    </row>
    <row r="308" spans="1:27">
      <c r="A308" t="s">
        <v>57</v>
      </c>
      <c r="B308" t="s">
        <v>648</v>
      </c>
      <c r="C308" t="s">
        <v>649</v>
      </c>
      <c r="D308">
        <v>1994</v>
      </c>
      <c r="E308" t="str">
        <f>HYPERLINK("http://dx.doi.org/10.1007/BF00627734","http://dx.doi.org/10.1007/BF00627734")</f>
        <v>http://dx.doi.org/10.1007/BF00627734</v>
      </c>
      <c r="F308" t="s">
        <v>60</v>
      </c>
      <c r="G308" t="s">
        <v>274</v>
      </c>
      <c r="H308">
        <v>64.789196000000004</v>
      </c>
      <c r="I308">
        <v>-18.605599000000002</v>
      </c>
      <c r="J308" t="s">
        <v>650</v>
      </c>
      <c r="K308" t="s">
        <v>642</v>
      </c>
      <c r="L308">
        <v>1994</v>
      </c>
      <c r="M308">
        <v>1994</v>
      </c>
      <c r="N308" t="s">
        <v>212</v>
      </c>
      <c r="O308" t="s">
        <v>100</v>
      </c>
      <c r="Q308" t="s">
        <v>338</v>
      </c>
      <c r="S308" t="s">
        <v>654</v>
      </c>
      <c r="T308" t="s">
        <v>64</v>
      </c>
      <c r="U308" t="s">
        <v>652</v>
      </c>
      <c r="V308" t="s">
        <v>653</v>
      </c>
      <c r="W308" t="s">
        <v>67</v>
      </c>
      <c r="X308" t="s">
        <v>64</v>
      </c>
      <c r="AA308" t="s">
        <v>193</v>
      </c>
    </row>
    <row r="309" spans="1:27">
      <c r="A309" t="s">
        <v>57</v>
      </c>
      <c r="B309" t="s">
        <v>648</v>
      </c>
      <c r="C309" t="s">
        <v>649</v>
      </c>
      <c r="D309">
        <v>1994</v>
      </c>
      <c r="E309" t="str">
        <f>HYPERLINK("http://dx.doi.org/10.1007/BF00627734","http://dx.doi.org/10.1007/BF00627734")</f>
        <v>http://dx.doi.org/10.1007/BF00627734</v>
      </c>
      <c r="F309" t="s">
        <v>60</v>
      </c>
      <c r="G309" t="s">
        <v>274</v>
      </c>
      <c r="H309">
        <v>64.789196000000004</v>
      </c>
      <c r="I309">
        <v>-18.605599000000002</v>
      </c>
      <c r="J309" t="s">
        <v>650</v>
      </c>
      <c r="K309" t="s">
        <v>642</v>
      </c>
      <c r="L309">
        <v>1994</v>
      </c>
      <c r="M309">
        <v>1994</v>
      </c>
      <c r="N309" t="s">
        <v>212</v>
      </c>
      <c r="O309" t="s">
        <v>100</v>
      </c>
      <c r="Q309" t="s">
        <v>338</v>
      </c>
      <c r="S309" t="s">
        <v>655</v>
      </c>
      <c r="T309" t="s">
        <v>64</v>
      </c>
      <c r="U309" t="s">
        <v>652</v>
      </c>
      <c r="V309" t="s">
        <v>653</v>
      </c>
      <c r="W309" t="s">
        <v>67</v>
      </c>
      <c r="X309" t="s">
        <v>64</v>
      </c>
      <c r="AA309" t="s">
        <v>193</v>
      </c>
    </row>
    <row r="310" spans="1:27">
      <c r="A310" t="s">
        <v>57</v>
      </c>
      <c r="B310" t="s">
        <v>648</v>
      </c>
      <c r="C310" t="s">
        <v>649</v>
      </c>
      <c r="D310">
        <v>1994</v>
      </c>
      <c r="E310" t="str">
        <f>HYPERLINK("http://dx.doi.org/10.1007/BF00627734","http://dx.doi.org/10.1007/BF00627734")</f>
        <v>http://dx.doi.org/10.1007/BF00627734</v>
      </c>
      <c r="F310" t="s">
        <v>60</v>
      </c>
      <c r="G310" t="s">
        <v>274</v>
      </c>
      <c r="H310">
        <v>64.789196000000004</v>
      </c>
      <c r="I310">
        <v>-18.605599000000002</v>
      </c>
      <c r="J310" t="s">
        <v>650</v>
      </c>
      <c r="K310" t="s">
        <v>642</v>
      </c>
      <c r="L310">
        <v>1994</v>
      </c>
      <c r="M310">
        <v>1994</v>
      </c>
      <c r="N310" t="s">
        <v>212</v>
      </c>
      <c r="O310" t="s">
        <v>100</v>
      </c>
      <c r="Q310" t="s">
        <v>338</v>
      </c>
      <c r="S310" t="s">
        <v>656</v>
      </c>
      <c r="T310" t="s">
        <v>64</v>
      </c>
      <c r="U310" t="s">
        <v>652</v>
      </c>
      <c r="V310" t="s">
        <v>653</v>
      </c>
      <c r="W310" t="s">
        <v>67</v>
      </c>
      <c r="X310" t="s">
        <v>64</v>
      </c>
      <c r="AA310" t="s">
        <v>193</v>
      </c>
    </row>
    <row r="311" spans="1:27">
      <c r="A311" t="s">
        <v>57</v>
      </c>
      <c r="B311" t="s">
        <v>648</v>
      </c>
      <c r="C311" t="s">
        <v>649</v>
      </c>
      <c r="D311">
        <v>1994</v>
      </c>
      <c r="E311" t="str">
        <f>HYPERLINK("http://dx.doi.org/10.1007/BF00627734","http://dx.doi.org/10.1007/BF00627734")</f>
        <v>http://dx.doi.org/10.1007/BF00627734</v>
      </c>
      <c r="F311" t="s">
        <v>60</v>
      </c>
      <c r="G311" t="s">
        <v>274</v>
      </c>
      <c r="H311">
        <v>64.789196000000004</v>
      </c>
      <c r="I311">
        <v>-18.605599000000002</v>
      </c>
      <c r="J311" t="s">
        <v>650</v>
      </c>
      <c r="K311" t="s">
        <v>642</v>
      </c>
      <c r="L311">
        <v>1994</v>
      </c>
      <c r="M311">
        <v>1994</v>
      </c>
      <c r="N311" t="s">
        <v>212</v>
      </c>
      <c r="O311" t="s">
        <v>100</v>
      </c>
      <c r="Q311" t="s">
        <v>338</v>
      </c>
      <c r="S311" t="s">
        <v>657</v>
      </c>
      <c r="T311" t="s">
        <v>64</v>
      </c>
      <c r="U311" t="s">
        <v>652</v>
      </c>
      <c r="V311" t="s">
        <v>653</v>
      </c>
      <c r="W311" t="s">
        <v>67</v>
      </c>
      <c r="X311" t="s">
        <v>64</v>
      </c>
      <c r="AA311" t="s">
        <v>193</v>
      </c>
    </row>
    <row r="312" spans="1:27">
      <c r="A312" t="s">
        <v>57</v>
      </c>
      <c r="B312" t="s">
        <v>648</v>
      </c>
      <c r="C312" t="s">
        <v>649</v>
      </c>
      <c r="D312">
        <v>1994</v>
      </c>
      <c r="E312" t="str">
        <f>HYPERLINK("http://dx.doi.org/10.1007/BF00627734","http://dx.doi.org/10.1007/BF00627734")</f>
        <v>http://dx.doi.org/10.1007/BF00627734</v>
      </c>
      <c r="F312" t="s">
        <v>60</v>
      </c>
      <c r="G312" t="s">
        <v>274</v>
      </c>
      <c r="H312">
        <v>64.789196000000004</v>
      </c>
      <c r="I312">
        <v>-18.605599000000002</v>
      </c>
      <c r="J312" t="s">
        <v>650</v>
      </c>
      <c r="K312" t="s">
        <v>642</v>
      </c>
      <c r="L312">
        <v>1994</v>
      </c>
      <c r="M312">
        <v>1994</v>
      </c>
      <c r="N312" t="s">
        <v>212</v>
      </c>
      <c r="O312" t="s">
        <v>100</v>
      </c>
      <c r="Q312" t="s">
        <v>338</v>
      </c>
      <c r="S312" t="s">
        <v>658</v>
      </c>
      <c r="T312" t="s">
        <v>64</v>
      </c>
      <c r="U312" t="s">
        <v>652</v>
      </c>
      <c r="V312" t="s">
        <v>653</v>
      </c>
      <c r="W312" t="s">
        <v>67</v>
      </c>
      <c r="X312" t="s">
        <v>64</v>
      </c>
      <c r="AA312" t="s">
        <v>193</v>
      </c>
    </row>
    <row r="313" spans="1:27">
      <c r="A313" t="s">
        <v>57</v>
      </c>
      <c r="B313" t="s">
        <v>659</v>
      </c>
      <c r="C313" t="s">
        <v>660</v>
      </c>
      <c r="D313">
        <v>2008</v>
      </c>
      <c r="E313" t="str">
        <f>HYPERLINK("http://dx.doi.org/10.1007/s00300-007-0363-2","http://dx.doi.org/10.1007/s00300-007-0363-2")</f>
        <v>http://dx.doi.org/10.1007/s00300-007-0363-2</v>
      </c>
      <c r="F313" t="s">
        <v>97</v>
      </c>
      <c r="G313" t="s">
        <v>274</v>
      </c>
      <c r="H313">
        <v>-51.716206</v>
      </c>
      <c r="I313">
        <v>-61.295814999999997</v>
      </c>
      <c r="J313" t="s">
        <v>661</v>
      </c>
      <c r="K313" t="s">
        <v>642</v>
      </c>
      <c r="L313">
        <v>2000</v>
      </c>
      <c r="M313">
        <v>2004</v>
      </c>
      <c r="N313" t="s">
        <v>212</v>
      </c>
      <c r="O313" t="s">
        <v>226</v>
      </c>
      <c r="P313" t="s">
        <v>100</v>
      </c>
      <c r="Q313" t="s">
        <v>338</v>
      </c>
      <c r="R313" t="s">
        <v>662</v>
      </c>
      <c r="S313" t="s">
        <v>663</v>
      </c>
      <c r="T313" t="s">
        <v>64</v>
      </c>
      <c r="U313" t="s">
        <v>504</v>
      </c>
      <c r="V313" t="s">
        <v>664</v>
      </c>
      <c r="W313" t="s">
        <v>231</v>
      </c>
      <c r="X313" t="s">
        <v>112</v>
      </c>
      <c r="AA313" t="s">
        <v>193</v>
      </c>
    </row>
    <row r="314" spans="1:27">
      <c r="A314" t="s">
        <v>57</v>
      </c>
      <c r="B314" t="s">
        <v>659</v>
      </c>
      <c r="C314" t="s">
        <v>660</v>
      </c>
      <c r="D314">
        <v>2008</v>
      </c>
      <c r="E314" t="str">
        <f>HYPERLINK("http://dx.doi.org/10.1007/s00300-007-0363-2","http://dx.doi.org/10.1007/s00300-007-0363-2")</f>
        <v>http://dx.doi.org/10.1007/s00300-007-0363-2</v>
      </c>
      <c r="F314" t="s">
        <v>97</v>
      </c>
      <c r="G314" t="s">
        <v>274</v>
      </c>
      <c r="H314">
        <v>-51.716206</v>
      </c>
      <c r="I314">
        <v>-61.295814999999997</v>
      </c>
      <c r="J314" t="s">
        <v>661</v>
      </c>
      <c r="K314" t="s">
        <v>642</v>
      </c>
      <c r="L314">
        <v>2000</v>
      </c>
      <c r="M314">
        <v>2004</v>
      </c>
      <c r="N314" t="s">
        <v>212</v>
      </c>
      <c r="O314" t="s">
        <v>226</v>
      </c>
      <c r="P314" t="s">
        <v>100</v>
      </c>
      <c r="Q314" t="s">
        <v>338</v>
      </c>
      <c r="R314" t="s">
        <v>665</v>
      </c>
      <c r="S314" t="s">
        <v>666</v>
      </c>
      <c r="T314" t="s">
        <v>64</v>
      </c>
      <c r="U314" t="s">
        <v>504</v>
      </c>
      <c r="V314" t="s">
        <v>664</v>
      </c>
      <c r="W314" t="s">
        <v>231</v>
      </c>
      <c r="X314" t="s">
        <v>112</v>
      </c>
      <c r="AA314" t="s">
        <v>193</v>
      </c>
    </row>
    <row r="315" spans="1:27">
      <c r="A315" t="s">
        <v>57</v>
      </c>
      <c r="B315" t="s">
        <v>659</v>
      </c>
      <c r="C315" t="s">
        <v>660</v>
      </c>
      <c r="D315">
        <v>2008</v>
      </c>
      <c r="E315" t="str">
        <f>HYPERLINK("http://dx.doi.org/10.1007/s00300-007-0363-2","http://dx.doi.org/10.1007/s00300-007-0363-2")</f>
        <v>http://dx.doi.org/10.1007/s00300-007-0363-2</v>
      </c>
      <c r="F315" t="s">
        <v>97</v>
      </c>
      <c r="G315" t="s">
        <v>274</v>
      </c>
      <c r="H315">
        <v>-51.716206</v>
      </c>
      <c r="I315">
        <v>-61.295814999999997</v>
      </c>
      <c r="J315" t="s">
        <v>661</v>
      </c>
      <c r="K315" t="s">
        <v>642</v>
      </c>
      <c r="L315">
        <v>2000</v>
      </c>
      <c r="M315">
        <v>2004</v>
      </c>
      <c r="N315" t="s">
        <v>212</v>
      </c>
      <c r="O315" t="s">
        <v>226</v>
      </c>
      <c r="P315" t="s">
        <v>100</v>
      </c>
      <c r="Q315" t="s">
        <v>338</v>
      </c>
      <c r="S315" t="s">
        <v>339</v>
      </c>
      <c r="T315" t="s">
        <v>64</v>
      </c>
      <c r="U315" t="s">
        <v>504</v>
      </c>
      <c r="V315" t="s">
        <v>664</v>
      </c>
      <c r="W315" t="s">
        <v>231</v>
      </c>
      <c r="X315" t="s">
        <v>112</v>
      </c>
      <c r="AA315" t="s">
        <v>193</v>
      </c>
    </row>
    <row r="316" spans="1:27">
      <c r="A316" t="s">
        <v>57</v>
      </c>
      <c r="B316" t="s">
        <v>659</v>
      </c>
      <c r="C316" t="s">
        <v>660</v>
      </c>
      <c r="D316">
        <v>2008</v>
      </c>
      <c r="E316" t="str">
        <f>HYPERLINK("http://dx.doi.org/10.1007/s00300-007-0363-2","http://dx.doi.org/10.1007/s00300-007-0363-2")</f>
        <v>http://dx.doi.org/10.1007/s00300-007-0363-2</v>
      </c>
      <c r="F316" t="s">
        <v>97</v>
      </c>
      <c r="G316" t="s">
        <v>274</v>
      </c>
      <c r="H316">
        <v>-51.716206</v>
      </c>
      <c r="I316">
        <v>-61.295814999999997</v>
      </c>
      <c r="J316" t="s">
        <v>661</v>
      </c>
      <c r="K316" t="s">
        <v>642</v>
      </c>
      <c r="L316">
        <v>2000</v>
      </c>
      <c r="M316">
        <v>2004</v>
      </c>
      <c r="N316" t="s">
        <v>212</v>
      </c>
      <c r="O316" t="s">
        <v>226</v>
      </c>
      <c r="P316" t="s">
        <v>100</v>
      </c>
      <c r="Q316" t="s">
        <v>338</v>
      </c>
      <c r="S316" t="s">
        <v>219</v>
      </c>
      <c r="T316" t="s">
        <v>64</v>
      </c>
      <c r="U316" t="s">
        <v>504</v>
      </c>
      <c r="V316" t="s">
        <v>664</v>
      </c>
      <c r="W316" t="s">
        <v>231</v>
      </c>
      <c r="X316" t="s">
        <v>112</v>
      </c>
      <c r="AA316" t="s">
        <v>193</v>
      </c>
    </row>
    <row r="317" spans="1:27">
      <c r="A317" t="s">
        <v>57</v>
      </c>
      <c r="B317" t="s">
        <v>659</v>
      </c>
      <c r="C317" t="s">
        <v>660</v>
      </c>
      <c r="D317">
        <v>2008</v>
      </c>
      <c r="E317" t="str">
        <f>HYPERLINK("http://dx.doi.org/10.1007/s00300-007-0363-2","http://dx.doi.org/10.1007/s00300-007-0363-2")</f>
        <v>http://dx.doi.org/10.1007/s00300-007-0363-2</v>
      </c>
      <c r="F317" t="s">
        <v>97</v>
      </c>
      <c r="G317" t="s">
        <v>274</v>
      </c>
      <c r="H317">
        <v>-51.716206</v>
      </c>
      <c r="I317">
        <v>-61.295814999999997</v>
      </c>
      <c r="J317" t="s">
        <v>661</v>
      </c>
      <c r="K317" t="s">
        <v>642</v>
      </c>
      <c r="L317">
        <v>2000</v>
      </c>
      <c r="M317">
        <v>2004</v>
      </c>
      <c r="N317" t="s">
        <v>212</v>
      </c>
      <c r="O317" t="s">
        <v>226</v>
      </c>
      <c r="P317" t="s">
        <v>100</v>
      </c>
      <c r="Q317" t="s">
        <v>338</v>
      </c>
      <c r="R317" t="s">
        <v>662</v>
      </c>
      <c r="S317" t="s">
        <v>663</v>
      </c>
      <c r="T317" t="s">
        <v>64</v>
      </c>
      <c r="U317" t="s">
        <v>667</v>
      </c>
      <c r="V317" t="s">
        <v>668</v>
      </c>
      <c r="W317" t="s">
        <v>81</v>
      </c>
      <c r="X317" t="s">
        <v>112</v>
      </c>
      <c r="AA317" t="s">
        <v>193</v>
      </c>
    </row>
    <row r="318" spans="1:27">
      <c r="A318" t="s">
        <v>57</v>
      </c>
      <c r="B318" t="s">
        <v>669</v>
      </c>
      <c r="C318" t="s">
        <v>670</v>
      </c>
      <c r="D318">
        <v>2008</v>
      </c>
      <c r="E318" t="str">
        <f>HYPERLINK("http://dx.doi.org/10.3354/meps07393","http://dx.doi.org/10.3354/meps07393")</f>
        <v>http://dx.doi.org/10.3354/meps07393</v>
      </c>
      <c r="F318" t="s">
        <v>97</v>
      </c>
      <c r="G318" t="s">
        <v>274</v>
      </c>
      <c r="H318">
        <v>-14.315837</v>
      </c>
      <c r="I318">
        <v>-76.163610000000006</v>
      </c>
      <c r="J318" t="s">
        <v>671</v>
      </c>
      <c r="K318" t="s">
        <v>642</v>
      </c>
      <c r="L318">
        <v>2003</v>
      </c>
      <c r="M318">
        <v>2005</v>
      </c>
      <c r="N318" t="s">
        <v>212</v>
      </c>
      <c r="O318" t="s">
        <v>517</v>
      </c>
      <c r="Q318" t="s">
        <v>137</v>
      </c>
      <c r="R318" t="s">
        <v>672</v>
      </c>
      <c r="S318" t="s">
        <v>673</v>
      </c>
      <c r="T318" t="s">
        <v>64</v>
      </c>
      <c r="U318" t="s">
        <v>674</v>
      </c>
      <c r="V318" t="s">
        <v>675</v>
      </c>
      <c r="W318" t="s">
        <v>676</v>
      </c>
      <c r="X318" t="s">
        <v>64</v>
      </c>
      <c r="Y318" t="s">
        <v>677</v>
      </c>
      <c r="AA318" t="s">
        <v>193</v>
      </c>
    </row>
    <row r="319" spans="1:27">
      <c r="A319" t="s">
        <v>57</v>
      </c>
      <c r="B319" t="s">
        <v>669</v>
      </c>
      <c r="C319" t="s">
        <v>670</v>
      </c>
      <c r="D319">
        <v>2008</v>
      </c>
      <c r="E319" t="str">
        <f>HYPERLINK("http://dx.doi.org/10.3354/meps07393","http://dx.doi.org/10.3354/meps07393")</f>
        <v>http://dx.doi.org/10.3354/meps07393</v>
      </c>
      <c r="F319" t="s">
        <v>97</v>
      </c>
      <c r="G319" t="s">
        <v>61</v>
      </c>
      <c r="H319">
        <v>-14.287692</v>
      </c>
      <c r="I319">
        <v>-76.190743999999995</v>
      </c>
      <c r="J319" t="s">
        <v>678</v>
      </c>
      <c r="K319" t="s">
        <v>642</v>
      </c>
      <c r="L319">
        <v>2003</v>
      </c>
      <c r="M319">
        <v>2005</v>
      </c>
      <c r="N319" t="s">
        <v>212</v>
      </c>
      <c r="O319" t="s">
        <v>517</v>
      </c>
      <c r="Q319" t="s">
        <v>137</v>
      </c>
      <c r="R319" t="s">
        <v>672</v>
      </c>
      <c r="S319" t="s">
        <v>673</v>
      </c>
      <c r="T319" t="s">
        <v>64</v>
      </c>
      <c r="U319" t="s">
        <v>674</v>
      </c>
      <c r="V319" t="s">
        <v>675</v>
      </c>
      <c r="W319" t="s">
        <v>676</v>
      </c>
      <c r="X319" t="s">
        <v>64</v>
      </c>
      <c r="Y319" t="s">
        <v>677</v>
      </c>
      <c r="AA319" t="s">
        <v>193</v>
      </c>
    </row>
    <row r="320" spans="1:27">
      <c r="A320" t="s">
        <v>57</v>
      </c>
      <c r="B320" t="s">
        <v>669</v>
      </c>
      <c r="C320" t="s">
        <v>670</v>
      </c>
      <c r="D320">
        <v>2008</v>
      </c>
      <c r="E320" t="str">
        <f>HYPERLINK("http://dx.doi.org/10.3354/meps07393","http://dx.doi.org/10.3354/meps07393")</f>
        <v>http://dx.doi.org/10.3354/meps07393</v>
      </c>
      <c r="F320" t="s">
        <v>97</v>
      </c>
      <c r="G320" t="s">
        <v>61</v>
      </c>
      <c r="H320">
        <v>-13.836467000000001</v>
      </c>
      <c r="I320">
        <v>-76.451054999999997</v>
      </c>
      <c r="J320" t="s">
        <v>679</v>
      </c>
      <c r="K320" t="s">
        <v>642</v>
      </c>
      <c r="L320">
        <v>2003</v>
      </c>
      <c r="M320">
        <v>2005</v>
      </c>
      <c r="N320" t="s">
        <v>212</v>
      </c>
      <c r="O320" t="s">
        <v>517</v>
      </c>
      <c r="Q320" t="s">
        <v>137</v>
      </c>
      <c r="R320" t="s">
        <v>672</v>
      </c>
      <c r="S320" t="s">
        <v>673</v>
      </c>
      <c r="T320" t="s">
        <v>64</v>
      </c>
      <c r="U320" t="s">
        <v>674</v>
      </c>
      <c r="V320" t="s">
        <v>675</v>
      </c>
      <c r="W320" t="s">
        <v>676</v>
      </c>
      <c r="X320" t="s">
        <v>64</v>
      </c>
      <c r="Y320" t="s">
        <v>677</v>
      </c>
      <c r="AA320" t="s">
        <v>193</v>
      </c>
    </row>
    <row r="321" spans="1:27">
      <c r="A321" t="s">
        <v>57</v>
      </c>
      <c r="B321" t="s">
        <v>669</v>
      </c>
      <c r="C321" t="s">
        <v>670</v>
      </c>
      <c r="D321">
        <v>2008</v>
      </c>
      <c r="E321" t="str">
        <f>HYPERLINK("http://dx.doi.org/10.3354/meps07393","http://dx.doi.org/10.3354/meps07393")</f>
        <v>http://dx.doi.org/10.3354/meps07393</v>
      </c>
      <c r="F321" t="s">
        <v>97</v>
      </c>
      <c r="G321" t="s">
        <v>61</v>
      </c>
      <c r="H321">
        <v>-13.732207000000001</v>
      </c>
      <c r="I321">
        <v>-76.397568000000007</v>
      </c>
      <c r="J321" t="s">
        <v>680</v>
      </c>
      <c r="K321" t="s">
        <v>642</v>
      </c>
      <c r="L321">
        <v>2003</v>
      </c>
      <c r="M321">
        <v>2005</v>
      </c>
      <c r="N321" t="s">
        <v>212</v>
      </c>
      <c r="O321" t="s">
        <v>517</v>
      </c>
      <c r="Q321" t="s">
        <v>137</v>
      </c>
      <c r="R321" t="s">
        <v>672</v>
      </c>
      <c r="S321" t="s">
        <v>673</v>
      </c>
      <c r="T321" t="s">
        <v>64</v>
      </c>
      <c r="U321" t="s">
        <v>674</v>
      </c>
      <c r="V321" t="s">
        <v>675</v>
      </c>
      <c r="W321" t="s">
        <v>676</v>
      </c>
      <c r="X321" t="s">
        <v>64</v>
      </c>
      <c r="Y321" t="s">
        <v>677</v>
      </c>
      <c r="AA321" t="s">
        <v>193</v>
      </c>
    </row>
    <row r="322" spans="1:27">
      <c r="A322" t="s">
        <v>57</v>
      </c>
      <c r="B322" t="s">
        <v>669</v>
      </c>
      <c r="C322" t="s">
        <v>670</v>
      </c>
      <c r="D322">
        <v>2008</v>
      </c>
      <c r="E322" t="str">
        <f>HYPERLINK("http://dx.doi.org/10.3354/meps07393","http://dx.doi.org/10.3354/meps07393")</f>
        <v>http://dx.doi.org/10.3354/meps07393</v>
      </c>
      <c r="F322" t="s">
        <v>97</v>
      </c>
      <c r="G322" t="s">
        <v>61</v>
      </c>
      <c r="H322">
        <v>-12.792229000000001</v>
      </c>
      <c r="I322">
        <v>-76.622455000000002</v>
      </c>
      <c r="J322" t="s">
        <v>681</v>
      </c>
      <c r="K322" t="s">
        <v>642</v>
      </c>
      <c r="L322">
        <v>2003</v>
      </c>
      <c r="M322">
        <v>2005</v>
      </c>
      <c r="N322" t="s">
        <v>212</v>
      </c>
      <c r="O322" t="s">
        <v>517</v>
      </c>
      <c r="Q322" t="s">
        <v>137</v>
      </c>
      <c r="R322" t="s">
        <v>672</v>
      </c>
      <c r="S322" t="s">
        <v>673</v>
      </c>
      <c r="T322" t="s">
        <v>64</v>
      </c>
      <c r="U322" t="s">
        <v>674</v>
      </c>
      <c r="V322" t="s">
        <v>675</v>
      </c>
      <c r="W322" t="s">
        <v>676</v>
      </c>
      <c r="X322" t="s">
        <v>64</v>
      </c>
      <c r="Y322" t="s">
        <v>677</v>
      </c>
      <c r="AA322" t="s">
        <v>193</v>
      </c>
    </row>
    <row r="323" spans="1:27">
      <c r="A323" t="s">
        <v>57</v>
      </c>
      <c r="B323" t="s">
        <v>669</v>
      </c>
      <c r="C323" t="s">
        <v>670</v>
      </c>
      <c r="D323">
        <v>2008</v>
      </c>
      <c r="E323" t="str">
        <f>HYPERLINK("http://dx.doi.org/10.3354/meps07393","http://dx.doi.org/10.3354/meps07393")</f>
        <v>http://dx.doi.org/10.3354/meps07393</v>
      </c>
      <c r="F323" t="s">
        <v>97</v>
      </c>
      <c r="G323" t="s">
        <v>61</v>
      </c>
      <c r="H323">
        <v>-8.5334269999999997</v>
      </c>
      <c r="I323">
        <v>-78.963567999999995</v>
      </c>
      <c r="J323" t="s">
        <v>682</v>
      </c>
      <c r="K323" t="s">
        <v>642</v>
      </c>
      <c r="L323">
        <v>2003</v>
      </c>
      <c r="M323">
        <v>2005</v>
      </c>
      <c r="N323" t="s">
        <v>212</v>
      </c>
      <c r="O323" t="s">
        <v>517</v>
      </c>
      <c r="Q323" t="s">
        <v>137</v>
      </c>
      <c r="R323" t="s">
        <v>672</v>
      </c>
      <c r="S323" t="s">
        <v>673</v>
      </c>
      <c r="T323" t="s">
        <v>64</v>
      </c>
      <c r="U323" t="s">
        <v>674</v>
      </c>
      <c r="V323" t="s">
        <v>675</v>
      </c>
      <c r="W323" t="s">
        <v>676</v>
      </c>
      <c r="X323" t="s">
        <v>64</v>
      </c>
      <c r="Y323" t="s">
        <v>677</v>
      </c>
      <c r="AA323" t="s">
        <v>193</v>
      </c>
    </row>
    <row r="324" spans="1:27">
      <c r="A324" t="s">
        <v>57</v>
      </c>
      <c r="B324" t="s">
        <v>683</v>
      </c>
      <c r="C324" t="s">
        <v>684</v>
      </c>
      <c r="D324">
        <v>2019</v>
      </c>
      <c r="E324" t="str">
        <f>HYPERLINK("http://dx.doi.org/10.3389/fmars.2019.00271","http://dx.doi.org/10.3389/fmars.2019.00271")</f>
        <v>http://dx.doi.org/10.3389/fmars.2019.00271</v>
      </c>
      <c r="F324" t="s">
        <v>87</v>
      </c>
      <c r="G324" t="s">
        <v>61</v>
      </c>
      <c r="H324">
        <v>26.336402</v>
      </c>
      <c r="I324" t="s">
        <v>685</v>
      </c>
      <c r="J324" t="s">
        <v>686</v>
      </c>
      <c r="K324" t="s">
        <v>615</v>
      </c>
      <c r="L324">
        <v>2016</v>
      </c>
      <c r="M324">
        <v>2016</v>
      </c>
      <c r="N324" t="s">
        <v>517</v>
      </c>
      <c r="Q324" t="s">
        <v>137</v>
      </c>
      <c r="R324" t="s">
        <v>687</v>
      </c>
      <c r="S324" t="s">
        <v>688</v>
      </c>
      <c r="T324" t="s">
        <v>64</v>
      </c>
      <c r="U324" t="s">
        <v>689</v>
      </c>
      <c r="V324" t="s">
        <v>690</v>
      </c>
      <c r="W324" t="s">
        <v>67</v>
      </c>
      <c r="X324" t="s">
        <v>64</v>
      </c>
      <c r="AA324" t="s">
        <v>193</v>
      </c>
    </row>
    <row r="325" spans="1:27">
      <c r="A325" t="s">
        <v>57</v>
      </c>
      <c r="B325" t="s">
        <v>691</v>
      </c>
      <c r="C325" t="s">
        <v>692</v>
      </c>
      <c r="D325">
        <v>2020</v>
      </c>
      <c r="F325" t="s">
        <v>87</v>
      </c>
      <c r="G325" t="s">
        <v>61</v>
      </c>
      <c r="H325">
        <v>10.803333</v>
      </c>
      <c r="I325">
        <v>-85.696388999999996</v>
      </c>
      <c r="J325" t="s">
        <v>693</v>
      </c>
      <c r="K325" t="s">
        <v>615</v>
      </c>
      <c r="L325">
        <v>2009</v>
      </c>
      <c r="M325">
        <v>2019</v>
      </c>
      <c r="N325" t="s">
        <v>517</v>
      </c>
      <c r="Q325" t="s">
        <v>137</v>
      </c>
      <c r="R325" t="s">
        <v>694</v>
      </c>
      <c r="S325" t="s">
        <v>695</v>
      </c>
      <c r="T325" t="s">
        <v>64</v>
      </c>
      <c r="U325" t="s">
        <v>696</v>
      </c>
      <c r="V325" t="s">
        <v>697</v>
      </c>
      <c r="W325" t="s">
        <v>81</v>
      </c>
      <c r="X325" t="s">
        <v>64</v>
      </c>
      <c r="Z325" t="s">
        <v>698</v>
      </c>
      <c r="AA325" t="s">
        <v>699</v>
      </c>
    </row>
    <row r="326" spans="1:27">
      <c r="A326" t="s">
        <v>57</v>
      </c>
      <c r="B326" t="s">
        <v>691</v>
      </c>
      <c r="C326" t="s">
        <v>692</v>
      </c>
      <c r="D326">
        <v>2020</v>
      </c>
      <c r="F326" t="s">
        <v>87</v>
      </c>
      <c r="G326" t="s">
        <v>61</v>
      </c>
      <c r="H326">
        <v>10.803333</v>
      </c>
      <c r="I326">
        <v>-85.696388999999996</v>
      </c>
      <c r="J326" t="s">
        <v>693</v>
      </c>
      <c r="K326" t="s">
        <v>615</v>
      </c>
      <c r="L326">
        <v>2009</v>
      </c>
      <c r="M326">
        <v>2019</v>
      </c>
      <c r="N326" t="s">
        <v>517</v>
      </c>
      <c r="Q326" t="s">
        <v>137</v>
      </c>
      <c r="R326" t="s">
        <v>700</v>
      </c>
      <c r="S326" t="s">
        <v>701</v>
      </c>
      <c r="T326" t="s">
        <v>64</v>
      </c>
      <c r="U326" t="s">
        <v>696</v>
      </c>
      <c r="V326" t="s">
        <v>702</v>
      </c>
      <c r="W326" t="s">
        <v>81</v>
      </c>
      <c r="X326" t="s">
        <v>64</v>
      </c>
      <c r="Z326" t="s">
        <v>698</v>
      </c>
      <c r="AA326" t="s">
        <v>699</v>
      </c>
    </row>
    <row r="327" spans="1:27">
      <c r="A327" t="s">
        <v>57</v>
      </c>
      <c r="B327" t="s">
        <v>703</v>
      </c>
      <c r="C327" t="s">
        <v>704</v>
      </c>
      <c r="D327">
        <v>2010</v>
      </c>
      <c r="F327" t="s">
        <v>180</v>
      </c>
      <c r="G327" t="s">
        <v>274</v>
      </c>
      <c r="H327">
        <v>22.960439999999998</v>
      </c>
      <c r="I327">
        <v>59.178285000000002</v>
      </c>
      <c r="J327" t="s">
        <v>705</v>
      </c>
      <c r="K327" t="s">
        <v>615</v>
      </c>
      <c r="L327">
        <v>1999</v>
      </c>
      <c r="M327">
        <v>2009</v>
      </c>
      <c r="N327" t="s">
        <v>517</v>
      </c>
      <c r="O327" t="s">
        <v>706</v>
      </c>
      <c r="P327" t="s">
        <v>100</v>
      </c>
      <c r="Q327" t="s">
        <v>137</v>
      </c>
      <c r="R327" t="s">
        <v>707</v>
      </c>
      <c r="S327" t="s">
        <v>701</v>
      </c>
      <c r="T327" t="s">
        <v>64</v>
      </c>
      <c r="U327" t="s">
        <v>708</v>
      </c>
      <c r="V327" t="s">
        <v>709</v>
      </c>
      <c r="W327" t="s">
        <v>67</v>
      </c>
      <c r="X327" t="s">
        <v>64</v>
      </c>
      <c r="Z327" t="s">
        <v>710</v>
      </c>
      <c r="AA327" t="s">
        <v>699</v>
      </c>
    </row>
    <row r="328" spans="1:27">
      <c r="A328" t="s">
        <v>57</v>
      </c>
      <c r="B328" t="s">
        <v>703</v>
      </c>
      <c r="C328" t="s">
        <v>704</v>
      </c>
      <c r="D328">
        <v>2010</v>
      </c>
      <c r="F328" t="s">
        <v>180</v>
      </c>
      <c r="G328" t="s">
        <v>274</v>
      </c>
      <c r="H328">
        <v>22.960439999999998</v>
      </c>
      <c r="I328">
        <v>59.178285000000002</v>
      </c>
      <c r="J328" t="s">
        <v>705</v>
      </c>
      <c r="K328" t="s">
        <v>615</v>
      </c>
      <c r="L328">
        <v>1999</v>
      </c>
      <c r="M328">
        <v>2009</v>
      </c>
      <c r="N328" t="s">
        <v>517</v>
      </c>
      <c r="O328" t="s">
        <v>706</v>
      </c>
      <c r="P328" t="s">
        <v>100</v>
      </c>
      <c r="Q328" t="s">
        <v>137</v>
      </c>
      <c r="R328" t="s">
        <v>707</v>
      </c>
      <c r="S328" t="s">
        <v>701</v>
      </c>
      <c r="T328" t="s">
        <v>64</v>
      </c>
      <c r="U328" t="s">
        <v>711</v>
      </c>
      <c r="V328" t="s">
        <v>712</v>
      </c>
      <c r="W328" t="s">
        <v>67</v>
      </c>
      <c r="X328" t="s">
        <v>64</v>
      </c>
      <c r="Z328" t="s">
        <v>710</v>
      </c>
      <c r="AA328" t="s">
        <v>699</v>
      </c>
    </row>
    <row r="329" spans="1:27">
      <c r="A329" t="s">
        <v>57</v>
      </c>
      <c r="B329" t="s">
        <v>703</v>
      </c>
      <c r="C329" t="s">
        <v>704</v>
      </c>
      <c r="D329">
        <v>2010</v>
      </c>
      <c r="F329" t="s">
        <v>180</v>
      </c>
      <c r="G329" t="s">
        <v>274</v>
      </c>
      <c r="H329">
        <v>22.960439999999998</v>
      </c>
      <c r="I329">
        <v>59.178285000000002</v>
      </c>
      <c r="J329" t="s">
        <v>705</v>
      </c>
      <c r="K329" t="s">
        <v>615</v>
      </c>
      <c r="L329">
        <v>1999</v>
      </c>
      <c r="M329">
        <v>2009</v>
      </c>
      <c r="N329" t="s">
        <v>517</v>
      </c>
      <c r="O329" t="s">
        <v>706</v>
      </c>
      <c r="P329" t="s">
        <v>100</v>
      </c>
      <c r="Q329" t="s">
        <v>137</v>
      </c>
      <c r="R329" t="s">
        <v>707</v>
      </c>
      <c r="S329" t="s">
        <v>701</v>
      </c>
      <c r="T329" t="s">
        <v>64</v>
      </c>
      <c r="U329" t="s">
        <v>713</v>
      </c>
      <c r="V329" t="s">
        <v>714</v>
      </c>
      <c r="W329" t="s">
        <v>67</v>
      </c>
      <c r="X329" t="s">
        <v>64</v>
      </c>
      <c r="Z329" t="s">
        <v>710</v>
      </c>
      <c r="AA329" t="s">
        <v>699</v>
      </c>
    </row>
    <row r="330" spans="1:27">
      <c r="A330" t="s">
        <v>57</v>
      </c>
      <c r="B330" t="s">
        <v>95</v>
      </c>
      <c r="C330" t="s">
        <v>715</v>
      </c>
      <c r="D330">
        <v>2010</v>
      </c>
      <c r="E330" t="s">
        <v>716</v>
      </c>
      <c r="F330" t="s">
        <v>97</v>
      </c>
      <c r="G330" t="s">
        <v>274</v>
      </c>
      <c r="H330">
        <v>-54.870874000000001</v>
      </c>
      <c r="I330">
        <v>-67.565612999999999</v>
      </c>
      <c r="J330" t="s">
        <v>99</v>
      </c>
      <c r="K330" t="s">
        <v>717</v>
      </c>
      <c r="L330">
        <v>1999</v>
      </c>
      <c r="M330">
        <v>2009</v>
      </c>
      <c r="N330" t="s">
        <v>100</v>
      </c>
      <c r="O330" t="s">
        <v>706</v>
      </c>
      <c r="Q330" t="s">
        <v>137</v>
      </c>
      <c r="R330" t="s">
        <v>718</v>
      </c>
      <c r="S330" t="s">
        <v>719</v>
      </c>
      <c r="T330" t="s">
        <v>64</v>
      </c>
      <c r="U330" t="s">
        <v>102</v>
      </c>
      <c r="V330" t="s">
        <v>720</v>
      </c>
      <c r="W330" t="s">
        <v>67</v>
      </c>
      <c r="X330" t="s">
        <v>64</v>
      </c>
      <c r="Y330" t="s">
        <v>721</v>
      </c>
      <c r="Z330" t="s">
        <v>722</v>
      </c>
      <c r="AA330" t="s">
        <v>699</v>
      </c>
    </row>
    <row r="331" spans="1:27">
      <c r="A331" t="s">
        <v>57</v>
      </c>
      <c r="B331" t="s">
        <v>95</v>
      </c>
      <c r="C331" t="s">
        <v>715</v>
      </c>
      <c r="D331">
        <v>2010</v>
      </c>
      <c r="E331" t="s">
        <v>716</v>
      </c>
      <c r="F331" t="s">
        <v>97</v>
      </c>
      <c r="G331" t="s">
        <v>274</v>
      </c>
      <c r="H331">
        <v>-54.870874000000001</v>
      </c>
      <c r="I331">
        <v>-67.565612999999999</v>
      </c>
      <c r="J331" t="s">
        <v>99</v>
      </c>
      <c r="K331" t="s">
        <v>717</v>
      </c>
      <c r="L331">
        <v>1999</v>
      </c>
      <c r="M331">
        <v>2009</v>
      </c>
      <c r="N331" t="s">
        <v>100</v>
      </c>
      <c r="O331" t="s">
        <v>706</v>
      </c>
      <c r="Q331" t="s">
        <v>137</v>
      </c>
      <c r="R331" t="s">
        <v>723</v>
      </c>
      <c r="S331" t="s">
        <v>724</v>
      </c>
      <c r="T331" t="s">
        <v>64</v>
      </c>
      <c r="U331" t="s">
        <v>102</v>
      </c>
      <c r="V331" t="s">
        <v>720</v>
      </c>
      <c r="W331" t="s">
        <v>67</v>
      </c>
      <c r="X331" t="s">
        <v>64</v>
      </c>
      <c r="Y331" t="s">
        <v>721</v>
      </c>
      <c r="Z331" t="s">
        <v>722</v>
      </c>
      <c r="AA331" t="s">
        <v>699</v>
      </c>
    </row>
    <row r="332" spans="1:27">
      <c r="A332" t="s">
        <v>57</v>
      </c>
      <c r="B332" t="s">
        <v>95</v>
      </c>
      <c r="C332" t="s">
        <v>715</v>
      </c>
      <c r="D332">
        <v>2010</v>
      </c>
      <c r="E332" t="s">
        <v>716</v>
      </c>
      <c r="F332" t="s">
        <v>97</v>
      </c>
      <c r="G332" t="s">
        <v>274</v>
      </c>
      <c r="H332">
        <v>-54.870874000000001</v>
      </c>
      <c r="I332">
        <v>-67.565612999999999</v>
      </c>
      <c r="J332" t="s">
        <v>99</v>
      </c>
      <c r="K332" t="s">
        <v>717</v>
      </c>
      <c r="L332">
        <v>1999</v>
      </c>
      <c r="M332">
        <v>2009</v>
      </c>
      <c r="N332" t="s">
        <v>100</v>
      </c>
      <c r="O332" t="s">
        <v>706</v>
      </c>
      <c r="Q332" t="s">
        <v>137</v>
      </c>
      <c r="R332" t="s">
        <v>725</v>
      </c>
      <c r="S332" t="s">
        <v>726</v>
      </c>
      <c r="T332" t="s">
        <v>64</v>
      </c>
      <c r="U332" t="s">
        <v>102</v>
      </c>
      <c r="V332" t="s">
        <v>720</v>
      </c>
      <c r="W332" t="s">
        <v>67</v>
      </c>
      <c r="X332" t="s">
        <v>64</v>
      </c>
      <c r="Y332" t="s">
        <v>721</v>
      </c>
      <c r="Z332" t="s">
        <v>722</v>
      </c>
      <c r="AA332" t="s">
        <v>699</v>
      </c>
    </row>
    <row r="333" spans="1:27">
      <c r="A333" t="s">
        <v>57</v>
      </c>
      <c r="B333" t="s">
        <v>95</v>
      </c>
      <c r="C333" t="s">
        <v>715</v>
      </c>
      <c r="D333">
        <v>2010</v>
      </c>
      <c r="E333" t="s">
        <v>716</v>
      </c>
      <c r="F333" t="s">
        <v>97</v>
      </c>
      <c r="G333" t="s">
        <v>274</v>
      </c>
      <c r="H333">
        <v>-54.870874000000001</v>
      </c>
      <c r="I333">
        <v>-67.565612999999999</v>
      </c>
      <c r="J333" t="s">
        <v>99</v>
      </c>
      <c r="K333" t="s">
        <v>717</v>
      </c>
      <c r="L333">
        <v>1999</v>
      </c>
      <c r="M333">
        <v>2009</v>
      </c>
      <c r="N333" t="s">
        <v>100</v>
      </c>
      <c r="O333" t="s">
        <v>706</v>
      </c>
      <c r="Q333" t="s">
        <v>137</v>
      </c>
      <c r="R333" t="s">
        <v>727</v>
      </c>
      <c r="S333" t="s">
        <v>728</v>
      </c>
      <c r="T333" t="s">
        <v>64</v>
      </c>
      <c r="U333" t="s">
        <v>102</v>
      </c>
      <c r="V333" t="s">
        <v>720</v>
      </c>
      <c r="W333" t="s">
        <v>67</v>
      </c>
      <c r="X333" t="s">
        <v>64</v>
      </c>
      <c r="Y333" t="s">
        <v>721</v>
      </c>
      <c r="Z333" t="s">
        <v>722</v>
      </c>
      <c r="AA333" t="s">
        <v>699</v>
      </c>
    </row>
    <row r="334" spans="1:27">
      <c r="A334" t="s">
        <v>57</v>
      </c>
      <c r="B334" t="s">
        <v>95</v>
      </c>
      <c r="C334" t="s">
        <v>715</v>
      </c>
      <c r="D334">
        <v>2010</v>
      </c>
      <c r="E334" t="s">
        <v>716</v>
      </c>
      <c r="F334" t="s">
        <v>97</v>
      </c>
      <c r="G334" t="s">
        <v>274</v>
      </c>
      <c r="H334">
        <v>-54.870874000000001</v>
      </c>
      <c r="I334">
        <v>-67.565612999999999</v>
      </c>
      <c r="J334" t="s">
        <v>99</v>
      </c>
      <c r="K334" t="s">
        <v>717</v>
      </c>
      <c r="L334">
        <v>1999</v>
      </c>
      <c r="M334">
        <v>2009</v>
      </c>
      <c r="N334" t="s">
        <v>100</v>
      </c>
      <c r="O334" t="s">
        <v>706</v>
      </c>
      <c r="Q334" t="s">
        <v>137</v>
      </c>
      <c r="R334" t="s">
        <v>729</v>
      </c>
      <c r="S334" t="s">
        <v>730</v>
      </c>
      <c r="T334" t="s">
        <v>64</v>
      </c>
      <c r="U334" t="s">
        <v>102</v>
      </c>
      <c r="V334" t="s">
        <v>720</v>
      </c>
      <c r="W334" t="s">
        <v>67</v>
      </c>
      <c r="X334" t="s">
        <v>64</v>
      </c>
      <c r="Y334" t="s">
        <v>721</v>
      </c>
      <c r="Z334" t="s">
        <v>722</v>
      </c>
      <c r="AA334" t="s">
        <v>699</v>
      </c>
    </row>
    <row r="335" spans="1:27">
      <c r="A335" t="s">
        <v>57</v>
      </c>
      <c r="B335" t="s">
        <v>95</v>
      </c>
      <c r="C335" t="s">
        <v>715</v>
      </c>
      <c r="D335">
        <v>2010</v>
      </c>
      <c r="E335" t="s">
        <v>716</v>
      </c>
      <c r="F335" t="s">
        <v>97</v>
      </c>
      <c r="G335" t="s">
        <v>274</v>
      </c>
      <c r="H335">
        <v>-54.870874000000001</v>
      </c>
      <c r="I335">
        <v>-67.565612999999999</v>
      </c>
      <c r="J335" t="s">
        <v>99</v>
      </c>
      <c r="K335" t="s">
        <v>717</v>
      </c>
      <c r="L335">
        <v>1999</v>
      </c>
      <c r="M335">
        <v>2009</v>
      </c>
      <c r="N335" t="s">
        <v>100</v>
      </c>
      <c r="O335" t="s">
        <v>706</v>
      </c>
      <c r="Q335" t="s">
        <v>137</v>
      </c>
      <c r="R335" t="s">
        <v>731</v>
      </c>
      <c r="S335" t="s">
        <v>732</v>
      </c>
      <c r="T335" t="s">
        <v>64</v>
      </c>
      <c r="U335" t="s">
        <v>102</v>
      </c>
      <c r="V335" t="s">
        <v>720</v>
      </c>
      <c r="W335" t="s">
        <v>67</v>
      </c>
      <c r="X335" t="s">
        <v>64</v>
      </c>
      <c r="Y335" t="s">
        <v>721</v>
      </c>
      <c r="Z335" t="s">
        <v>722</v>
      </c>
      <c r="AA335" t="s">
        <v>699</v>
      </c>
    </row>
    <row r="336" spans="1:27">
      <c r="A336" t="s">
        <v>57</v>
      </c>
      <c r="B336" t="s">
        <v>95</v>
      </c>
      <c r="C336" t="s">
        <v>715</v>
      </c>
      <c r="D336">
        <v>2010</v>
      </c>
      <c r="E336" t="s">
        <v>716</v>
      </c>
      <c r="F336" t="s">
        <v>97</v>
      </c>
      <c r="G336" t="s">
        <v>274</v>
      </c>
      <c r="H336">
        <v>-54.870874000000001</v>
      </c>
      <c r="I336">
        <v>-67.565612999999999</v>
      </c>
      <c r="J336" t="s">
        <v>99</v>
      </c>
      <c r="K336" t="s">
        <v>717</v>
      </c>
      <c r="L336">
        <v>1999</v>
      </c>
      <c r="M336">
        <v>2009</v>
      </c>
      <c r="N336" t="s">
        <v>100</v>
      </c>
      <c r="O336" t="s">
        <v>706</v>
      </c>
      <c r="Q336" t="s">
        <v>137</v>
      </c>
      <c r="R336" t="s">
        <v>733</v>
      </c>
      <c r="T336" t="s">
        <v>64</v>
      </c>
      <c r="U336" t="s">
        <v>102</v>
      </c>
      <c r="V336" t="s">
        <v>720</v>
      </c>
      <c r="W336" t="s">
        <v>67</v>
      </c>
      <c r="X336" t="s">
        <v>64</v>
      </c>
      <c r="Y336" t="s">
        <v>721</v>
      </c>
      <c r="Z336" t="s">
        <v>722</v>
      </c>
      <c r="AA336" t="s">
        <v>699</v>
      </c>
    </row>
    <row r="337" spans="1:27">
      <c r="A337" t="s">
        <v>57</v>
      </c>
      <c r="B337" t="s">
        <v>95</v>
      </c>
      <c r="C337" t="s">
        <v>715</v>
      </c>
      <c r="D337">
        <v>2010</v>
      </c>
      <c r="E337" t="s">
        <v>716</v>
      </c>
      <c r="F337" t="s">
        <v>97</v>
      </c>
      <c r="G337" t="s">
        <v>274</v>
      </c>
      <c r="H337">
        <v>-54.870874000000001</v>
      </c>
      <c r="I337">
        <v>-67.565612999999999</v>
      </c>
      <c r="J337" t="s">
        <v>99</v>
      </c>
      <c r="K337" t="s">
        <v>717</v>
      </c>
      <c r="L337">
        <v>1999</v>
      </c>
      <c r="M337">
        <v>2009</v>
      </c>
      <c r="N337" t="s">
        <v>100</v>
      </c>
      <c r="O337" t="s">
        <v>706</v>
      </c>
      <c r="Q337" t="s">
        <v>137</v>
      </c>
      <c r="R337" t="s">
        <v>734</v>
      </c>
      <c r="S337" t="s">
        <v>735</v>
      </c>
      <c r="T337" t="s">
        <v>64</v>
      </c>
      <c r="U337" t="s">
        <v>102</v>
      </c>
      <c r="V337" t="s">
        <v>720</v>
      </c>
      <c r="W337" t="s">
        <v>67</v>
      </c>
      <c r="X337" t="s">
        <v>64</v>
      </c>
      <c r="Y337" t="s">
        <v>721</v>
      </c>
      <c r="Z337" t="s">
        <v>722</v>
      </c>
      <c r="AA337" t="s">
        <v>699</v>
      </c>
    </row>
    <row r="338" spans="1:27">
      <c r="A338" t="s">
        <v>57</v>
      </c>
      <c r="B338" t="s">
        <v>95</v>
      </c>
      <c r="C338" t="s">
        <v>715</v>
      </c>
      <c r="D338">
        <v>2010</v>
      </c>
      <c r="E338" t="s">
        <v>716</v>
      </c>
      <c r="F338" t="s">
        <v>97</v>
      </c>
      <c r="G338" t="s">
        <v>274</v>
      </c>
      <c r="H338">
        <v>-54.870874000000001</v>
      </c>
      <c r="I338">
        <v>-67.565612999999999</v>
      </c>
      <c r="J338" t="s">
        <v>99</v>
      </c>
      <c r="K338" t="s">
        <v>717</v>
      </c>
      <c r="L338">
        <v>1999</v>
      </c>
      <c r="M338">
        <v>2009</v>
      </c>
      <c r="N338" t="s">
        <v>100</v>
      </c>
      <c r="O338" t="s">
        <v>706</v>
      </c>
      <c r="Q338" t="s">
        <v>137</v>
      </c>
      <c r="R338" t="s">
        <v>736</v>
      </c>
      <c r="S338" t="s">
        <v>737</v>
      </c>
      <c r="T338" t="s">
        <v>64</v>
      </c>
      <c r="U338" t="s">
        <v>102</v>
      </c>
      <c r="V338" t="s">
        <v>720</v>
      </c>
      <c r="W338" t="s">
        <v>67</v>
      </c>
      <c r="X338" t="s">
        <v>64</v>
      </c>
      <c r="Y338" t="s">
        <v>721</v>
      </c>
      <c r="Z338" t="s">
        <v>722</v>
      </c>
      <c r="AA338" t="s">
        <v>699</v>
      </c>
    </row>
    <row r="339" spans="1:27">
      <c r="A339" t="s">
        <v>57</v>
      </c>
      <c r="B339" t="s">
        <v>95</v>
      </c>
      <c r="C339" t="s">
        <v>715</v>
      </c>
      <c r="D339">
        <v>2010</v>
      </c>
      <c r="E339" t="s">
        <v>716</v>
      </c>
      <c r="F339" t="s">
        <v>97</v>
      </c>
      <c r="G339" t="s">
        <v>274</v>
      </c>
      <c r="H339">
        <v>-54.870874000000001</v>
      </c>
      <c r="I339">
        <v>-67.565612999999999</v>
      </c>
      <c r="J339" t="s">
        <v>99</v>
      </c>
      <c r="K339" t="s">
        <v>717</v>
      </c>
      <c r="L339">
        <v>1999</v>
      </c>
      <c r="M339">
        <v>2009</v>
      </c>
      <c r="N339" t="s">
        <v>100</v>
      </c>
      <c r="O339" t="s">
        <v>706</v>
      </c>
      <c r="Q339" t="s">
        <v>137</v>
      </c>
      <c r="R339" t="s">
        <v>738</v>
      </c>
      <c r="S339" t="s">
        <v>395</v>
      </c>
      <c r="T339" t="s">
        <v>64</v>
      </c>
      <c r="U339" t="s">
        <v>102</v>
      </c>
      <c r="V339" t="s">
        <v>720</v>
      </c>
      <c r="W339" t="s">
        <v>67</v>
      </c>
      <c r="X339" t="s">
        <v>64</v>
      </c>
      <c r="Y339" t="s">
        <v>721</v>
      </c>
      <c r="Z339" t="s">
        <v>722</v>
      </c>
      <c r="AA339" t="s">
        <v>699</v>
      </c>
    </row>
    <row r="340" spans="1:27">
      <c r="A340" t="s">
        <v>57</v>
      </c>
      <c r="B340" t="s">
        <v>739</v>
      </c>
      <c r="C340" t="s">
        <v>740</v>
      </c>
      <c r="D340">
        <v>2018</v>
      </c>
      <c r="E340" t="s">
        <v>741</v>
      </c>
      <c r="F340" t="s">
        <v>87</v>
      </c>
      <c r="G340" t="s">
        <v>274</v>
      </c>
      <c r="H340">
        <v>60.801026999999998</v>
      </c>
      <c r="I340">
        <v>-115.88278200000001</v>
      </c>
      <c r="J340" t="s">
        <v>742</v>
      </c>
      <c r="K340" t="s">
        <v>615</v>
      </c>
      <c r="L340">
        <v>2012</v>
      </c>
      <c r="M340">
        <v>2016</v>
      </c>
      <c r="N340" t="s">
        <v>212</v>
      </c>
      <c r="O340" t="s">
        <v>616</v>
      </c>
      <c r="P340" t="s">
        <v>226</v>
      </c>
      <c r="Q340" t="s">
        <v>119</v>
      </c>
      <c r="R340" t="s">
        <v>743</v>
      </c>
      <c r="S340" t="s">
        <v>744</v>
      </c>
      <c r="T340" t="s">
        <v>64</v>
      </c>
      <c r="U340" t="s">
        <v>407</v>
      </c>
      <c r="V340" t="s">
        <v>745</v>
      </c>
      <c r="W340" t="s">
        <v>67</v>
      </c>
      <c r="X340" t="s">
        <v>64</v>
      </c>
      <c r="Z340" t="s">
        <v>746</v>
      </c>
      <c r="AA340" t="s">
        <v>699</v>
      </c>
    </row>
    <row r="341" spans="1:27">
      <c r="A341" t="s">
        <v>57</v>
      </c>
      <c r="B341" t="s">
        <v>739</v>
      </c>
      <c r="C341" t="s">
        <v>740</v>
      </c>
      <c r="D341">
        <v>2018</v>
      </c>
      <c r="E341" t="s">
        <v>747</v>
      </c>
      <c r="F341" t="s">
        <v>87</v>
      </c>
      <c r="G341" t="s">
        <v>274</v>
      </c>
      <c r="H341">
        <v>60.801026999999998</v>
      </c>
      <c r="I341">
        <v>-115.88278200000001</v>
      </c>
      <c r="J341" t="s">
        <v>742</v>
      </c>
      <c r="K341" t="s">
        <v>615</v>
      </c>
      <c r="L341">
        <v>2012</v>
      </c>
      <c r="M341">
        <v>2016</v>
      </c>
      <c r="N341" t="s">
        <v>212</v>
      </c>
      <c r="O341" t="s">
        <v>616</v>
      </c>
      <c r="P341" t="s">
        <v>226</v>
      </c>
      <c r="Q341" t="s">
        <v>119</v>
      </c>
      <c r="R341" t="s">
        <v>748</v>
      </c>
      <c r="S341" t="s">
        <v>749</v>
      </c>
      <c r="T341" t="s">
        <v>64</v>
      </c>
      <c r="U341" t="s">
        <v>407</v>
      </c>
      <c r="V341" t="s">
        <v>745</v>
      </c>
      <c r="W341" t="s">
        <v>67</v>
      </c>
      <c r="X341" t="s">
        <v>64</v>
      </c>
      <c r="Z341" t="s">
        <v>746</v>
      </c>
      <c r="AA341" t="s">
        <v>699</v>
      </c>
    </row>
    <row r="342" spans="1:27">
      <c r="A342" t="s">
        <v>57</v>
      </c>
      <c r="B342" t="s">
        <v>739</v>
      </c>
      <c r="C342" t="s">
        <v>740</v>
      </c>
      <c r="D342">
        <v>2018</v>
      </c>
      <c r="E342" t="s">
        <v>750</v>
      </c>
      <c r="F342" t="s">
        <v>87</v>
      </c>
      <c r="G342" t="s">
        <v>274</v>
      </c>
      <c r="H342">
        <v>60.801026999999998</v>
      </c>
      <c r="I342">
        <v>-115.88278200000001</v>
      </c>
      <c r="J342" t="s">
        <v>742</v>
      </c>
      <c r="K342" t="s">
        <v>615</v>
      </c>
      <c r="L342">
        <v>2012</v>
      </c>
      <c r="M342">
        <v>2016</v>
      </c>
      <c r="N342" t="s">
        <v>212</v>
      </c>
      <c r="O342" t="s">
        <v>616</v>
      </c>
      <c r="P342" t="s">
        <v>226</v>
      </c>
      <c r="Q342" t="s">
        <v>119</v>
      </c>
      <c r="R342" t="s">
        <v>751</v>
      </c>
      <c r="S342" t="s">
        <v>752</v>
      </c>
      <c r="T342" t="s">
        <v>64</v>
      </c>
      <c r="U342" t="s">
        <v>407</v>
      </c>
      <c r="V342" t="s">
        <v>745</v>
      </c>
      <c r="W342" t="s">
        <v>67</v>
      </c>
      <c r="X342" t="s">
        <v>64</v>
      </c>
      <c r="Z342" t="s">
        <v>746</v>
      </c>
      <c r="AA342" t="s">
        <v>699</v>
      </c>
    </row>
    <row r="343" spans="1:27">
      <c r="A343" t="s">
        <v>57</v>
      </c>
      <c r="B343" t="s">
        <v>753</v>
      </c>
      <c r="C343" t="s">
        <v>754</v>
      </c>
      <c r="D343">
        <v>2015</v>
      </c>
      <c r="E343" t="s">
        <v>755</v>
      </c>
      <c r="F343" t="s">
        <v>87</v>
      </c>
      <c r="G343" t="s">
        <v>61</v>
      </c>
      <c r="H343">
        <v>49.5</v>
      </c>
      <c r="I343">
        <v>-63</v>
      </c>
      <c r="J343" t="s">
        <v>756</v>
      </c>
      <c r="K343" t="s">
        <v>642</v>
      </c>
      <c r="L343">
        <v>2002</v>
      </c>
      <c r="M343">
        <v>2010</v>
      </c>
      <c r="N343" t="s">
        <v>643</v>
      </c>
      <c r="O343" t="s">
        <v>212</v>
      </c>
      <c r="Q343" t="s">
        <v>572</v>
      </c>
      <c r="R343" t="s">
        <v>757</v>
      </c>
      <c r="S343" t="s">
        <v>758</v>
      </c>
      <c r="T343" t="s">
        <v>64</v>
      </c>
      <c r="U343" t="s">
        <v>759</v>
      </c>
      <c r="V343" t="s">
        <v>760</v>
      </c>
      <c r="W343" t="s">
        <v>761</v>
      </c>
      <c r="X343" t="s">
        <v>64</v>
      </c>
      <c r="Z343" t="s">
        <v>762</v>
      </c>
      <c r="AA343" t="s">
        <v>699</v>
      </c>
    </row>
    <row r="344" spans="1:27">
      <c r="A344" t="s">
        <v>57</v>
      </c>
      <c r="B344" t="s">
        <v>753</v>
      </c>
      <c r="C344" t="s">
        <v>754</v>
      </c>
      <c r="D344">
        <v>2015</v>
      </c>
      <c r="E344" t="s">
        <v>763</v>
      </c>
      <c r="F344" t="s">
        <v>87</v>
      </c>
      <c r="G344" t="s">
        <v>61</v>
      </c>
      <c r="H344">
        <v>49.5</v>
      </c>
      <c r="I344">
        <v>-63</v>
      </c>
      <c r="J344" t="s">
        <v>756</v>
      </c>
      <c r="K344" t="s">
        <v>642</v>
      </c>
      <c r="L344">
        <v>2002</v>
      </c>
      <c r="M344">
        <v>2010</v>
      </c>
      <c r="N344" t="s">
        <v>643</v>
      </c>
      <c r="O344" t="s">
        <v>212</v>
      </c>
      <c r="Q344" t="s">
        <v>572</v>
      </c>
      <c r="R344" t="s">
        <v>764</v>
      </c>
      <c r="S344" t="s">
        <v>758</v>
      </c>
      <c r="T344" t="s">
        <v>64</v>
      </c>
      <c r="U344" t="s">
        <v>759</v>
      </c>
      <c r="V344" t="s">
        <v>760</v>
      </c>
      <c r="W344" t="s">
        <v>761</v>
      </c>
      <c r="X344" t="s">
        <v>64</v>
      </c>
      <c r="Z344" t="s">
        <v>762</v>
      </c>
      <c r="AA344" t="s">
        <v>699</v>
      </c>
    </row>
    <row r="345" spans="1:27">
      <c r="A345" t="s">
        <v>57</v>
      </c>
      <c r="B345" t="s">
        <v>753</v>
      </c>
      <c r="C345" t="s">
        <v>754</v>
      </c>
      <c r="D345">
        <v>2015</v>
      </c>
      <c r="E345" t="s">
        <v>765</v>
      </c>
      <c r="F345" t="s">
        <v>87</v>
      </c>
      <c r="G345" t="s">
        <v>61</v>
      </c>
      <c r="H345">
        <v>49.5</v>
      </c>
      <c r="I345">
        <v>-63</v>
      </c>
      <c r="J345" t="s">
        <v>756</v>
      </c>
      <c r="K345" t="s">
        <v>642</v>
      </c>
      <c r="L345">
        <v>2002</v>
      </c>
      <c r="M345">
        <v>2010</v>
      </c>
      <c r="N345" t="s">
        <v>643</v>
      </c>
      <c r="O345" t="s">
        <v>212</v>
      </c>
      <c r="Q345" t="s">
        <v>572</v>
      </c>
      <c r="R345" t="s">
        <v>766</v>
      </c>
      <c r="S345" t="s">
        <v>767</v>
      </c>
      <c r="T345" t="s">
        <v>64</v>
      </c>
      <c r="U345" t="s">
        <v>759</v>
      </c>
      <c r="V345" t="s">
        <v>760</v>
      </c>
      <c r="W345" t="s">
        <v>761</v>
      </c>
      <c r="X345" t="s">
        <v>64</v>
      </c>
      <c r="Z345" t="s">
        <v>762</v>
      </c>
      <c r="AA345" t="s">
        <v>699</v>
      </c>
    </row>
    <row r="346" spans="1:27">
      <c r="A346" t="s">
        <v>57</v>
      </c>
      <c r="B346" t="s">
        <v>768</v>
      </c>
      <c r="C346" t="s">
        <v>769</v>
      </c>
      <c r="D346">
        <v>2020</v>
      </c>
      <c r="E346" t="s">
        <v>770</v>
      </c>
      <c r="F346" t="s">
        <v>87</v>
      </c>
      <c r="G346" t="s">
        <v>274</v>
      </c>
      <c r="H346">
        <v>58.98</v>
      </c>
      <c r="I346">
        <v>-63.81</v>
      </c>
      <c r="J346" t="s">
        <v>771</v>
      </c>
      <c r="K346" t="s">
        <v>615</v>
      </c>
      <c r="L346">
        <v>1450</v>
      </c>
      <c r="M346">
        <v>1850</v>
      </c>
      <c r="N346" t="s">
        <v>212</v>
      </c>
      <c r="Q346" t="s">
        <v>119</v>
      </c>
      <c r="R346" t="s">
        <v>772</v>
      </c>
      <c r="S346" t="s">
        <v>773</v>
      </c>
      <c r="T346" t="s">
        <v>64</v>
      </c>
      <c r="U346" t="s">
        <v>384</v>
      </c>
      <c r="V346" t="s">
        <v>774</v>
      </c>
      <c r="W346" t="s">
        <v>67</v>
      </c>
      <c r="X346" t="s">
        <v>64</v>
      </c>
      <c r="Y346" t="s">
        <v>775</v>
      </c>
      <c r="Z346" t="s">
        <v>776</v>
      </c>
      <c r="AA346" t="s">
        <v>176</v>
      </c>
    </row>
    <row r="347" spans="1:27">
      <c r="A347" t="s">
        <v>57</v>
      </c>
      <c r="B347" t="s">
        <v>768</v>
      </c>
      <c r="C347" t="s">
        <v>769</v>
      </c>
      <c r="D347">
        <v>2020</v>
      </c>
      <c r="E347" t="s">
        <v>770</v>
      </c>
      <c r="F347" t="s">
        <v>87</v>
      </c>
      <c r="G347" t="s">
        <v>274</v>
      </c>
      <c r="H347">
        <v>54.2</v>
      </c>
      <c r="I347">
        <v>-58.56</v>
      </c>
      <c r="J347" t="s">
        <v>777</v>
      </c>
      <c r="K347" t="s">
        <v>615</v>
      </c>
      <c r="L347">
        <v>1450</v>
      </c>
      <c r="M347">
        <v>1850</v>
      </c>
      <c r="N347" t="s">
        <v>212</v>
      </c>
      <c r="Q347" t="s">
        <v>119</v>
      </c>
      <c r="R347" t="s">
        <v>772</v>
      </c>
      <c r="S347" t="s">
        <v>773</v>
      </c>
      <c r="T347" t="s">
        <v>64</v>
      </c>
      <c r="U347" t="s">
        <v>384</v>
      </c>
      <c r="V347" t="s">
        <v>774</v>
      </c>
      <c r="W347" t="s">
        <v>67</v>
      </c>
      <c r="X347" t="s">
        <v>64</v>
      </c>
      <c r="Y347" t="s">
        <v>775</v>
      </c>
      <c r="Z347" t="s">
        <v>776</v>
      </c>
      <c r="AA347" t="s">
        <v>176</v>
      </c>
    </row>
    <row r="348" spans="1:27">
      <c r="A348" t="s">
        <v>57</v>
      </c>
      <c r="B348" t="s">
        <v>768</v>
      </c>
      <c r="C348" t="s">
        <v>769</v>
      </c>
      <c r="D348">
        <v>2020</v>
      </c>
      <c r="E348" t="s">
        <v>770</v>
      </c>
      <c r="F348" t="s">
        <v>87</v>
      </c>
      <c r="G348" t="s">
        <v>274</v>
      </c>
      <c r="H348">
        <v>53.67</v>
      </c>
      <c r="I348">
        <v>-57.27</v>
      </c>
      <c r="J348" t="s">
        <v>778</v>
      </c>
      <c r="K348" t="s">
        <v>615</v>
      </c>
      <c r="L348">
        <v>1450</v>
      </c>
      <c r="M348">
        <v>1850</v>
      </c>
      <c r="N348" t="s">
        <v>212</v>
      </c>
      <c r="Q348" t="s">
        <v>119</v>
      </c>
      <c r="R348" t="s">
        <v>772</v>
      </c>
      <c r="S348" t="s">
        <v>773</v>
      </c>
      <c r="T348" t="s">
        <v>64</v>
      </c>
      <c r="U348" t="s">
        <v>384</v>
      </c>
      <c r="V348" t="s">
        <v>774</v>
      </c>
      <c r="W348" t="s">
        <v>67</v>
      </c>
      <c r="X348" t="s">
        <v>64</v>
      </c>
      <c r="Y348" t="s">
        <v>775</v>
      </c>
      <c r="Z348" t="s">
        <v>776</v>
      </c>
      <c r="AA348" t="s">
        <v>176</v>
      </c>
    </row>
    <row r="349" spans="1:27">
      <c r="A349" t="s">
        <v>57</v>
      </c>
      <c r="B349" t="s">
        <v>779</v>
      </c>
      <c r="C349" t="s">
        <v>780</v>
      </c>
      <c r="D349">
        <v>2003</v>
      </c>
      <c r="E349" t="s">
        <v>781</v>
      </c>
      <c r="F349" t="s">
        <v>87</v>
      </c>
      <c r="G349" t="s">
        <v>274</v>
      </c>
      <c r="H349">
        <v>71.265077000000005</v>
      </c>
      <c r="I349">
        <v>-156.77261799999999</v>
      </c>
      <c r="J349" t="s">
        <v>782</v>
      </c>
      <c r="K349" t="s">
        <v>615</v>
      </c>
      <c r="L349">
        <v>1999</v>
      </c>
      <c r="M349">
        <v>2001</v>
      </c>
      <c r="N349" t="s">
        <v>212</v>
      </c>
      <c r="Q349" t="s">
        <v>119</v>
      </c>
      <c r="R349" t="s">
        <v>783</v>
      </c>
      <c r="S349" t="s">
        <v>784</v>
      </c>
      <c r="T349" t="s">
        <v>64</v>
      </c>
      <c r="U349" t="s">
        <v>785</v>
      </c>
      <c r="V349" t="s">
        <v>786</v>
      </c>
      <c r="W349" t="s">
        <v>67</v>
      </c>
      <c r="X349" t="s">
        <v>64</v>
      </c>
      <c r="AA349" t="s">
        <v>193</v>
      </c>
    </row>
    <row r="350" spans="1:27">
      <c r="A350" t="s">
        <v>57</v>
      </c>
      <c r="B350" t="s">
        <v>779</v>
      </c>
      <c r="C350" t="s">
        <v>780</v>
      </c>
      <c r="D350">
        <v>2003</v>
      </c>
      <c r="E350" t="s">
        <v>781</v>
      </c>
      <c r="F350" t="s">
        <v>87</v>
      </c>
      <c r="G350" t="s">
        <v>274</v>
      </c>
      <c r="H350">
        <v>70.652809000000005</v>
      </c>
      <c r="I350">
        <v>-117.72905299999999</v>
      </c>
      <c r="J350" t="s">
        <v>787</v>
      </c>
      <c r="K350" t="s">
        <v>642</v>
      </c>
      <c r="L350">
        <v>1999</v>
      </c>
      <c r="M350">
        <v>2001</v>
      </c>
      <c r="N350" t="s">
        <v>212</v>
      </c>
      <c r="Q350" t="s">
        <v>119</v>
      </c>
      <c r="R350" t="s">
        <v>783</v>
      </c>
      <c r="S350" t="s">
        <v>784</v>
      </c>
      <c r="T350" t="s">
        <v>64</v>
      </c>
      <c r="U350" t="s">
        <v>785</v>
      </c>
      <c r="V350" t="s">
        <v>786</v>
      </c>
      <c r="W350" t="s">
        <v>67</v>
      </c>
      <c r="X350" t="s">
        <v>64</v>
      </c>
      <c r="AA350" t="s">
        <v>193</v>
      </c>
    </row>
    <row r="351" spans="1:27">
      <c r="A351" t="s">
        <v>57</v>
      </c>
      <c r="B351" t="s">
        <v>779</v>
      </c>
      <c r="C351" t="s">
        <v>780</v>
      </c>
      <c r="D351">
        <v>2003</v>
      </c>
      <c r="E351" t="s">
        <v>781</v>
      </c>
      <c r="F351" t="s">
        <v>87</v>
      </c>
      <c r="G351" t="s">
        <v>274</v>
      </c>
      <c r="H351">
        <v>61.101866000000001</v>
      </c>
      <c r="I351">
        <v>-94.089611000000005</v>
      </c>
      <c r="J351" t="s">
        <v>788</v>
      </c>
      <c r="K351" t="s">
        <v>615</v>
      </c>
      <c r="L351">
        <v>1999</v>
      </c>
      <c r="M351">
        <v>2001</v>
      </c>
      <c r="N351" t="s">
        <v>212</v>
      </c>
      <c r="Q351" t="s">
        <v>119</v>
      </c>
      <c r="R351" t="s">
        <v>783</v>
      </c>
      <c r="S351" t="s">
        <v>784</v>
      </c>
      <c r="T351" t="s">
        <v>64</v>
      </c>
      <c r="U351" t="s">
        <v>785</v>
      </c>
      <c r="V351" t="s">
        <v>786</v>
      </c>
      <c r="W351" t="s">
        <v>67</v>
      </c>
      <c r="X351" t="s">
        <v>64</v>
      </c>
      <c r="AA351" t="s">
        <v>193</v>
      </c>
    </row>
    <row r="352" spans="1:27">
      <c r="A352" t="s">
        <v>57</v>
      </c>
      <c r="B352" t="s">
        <v>789</v>
      </c>
      <c r="C352" t="s">
        <v>790</v>
      </c>
      <c r="D352">
        <v>2015</v>
      </c>
      <c r="F352" t="s">
        <v>320</v>
      </c>
      <c r="G352" t="s">
        <v>274</v>
      </c>
      <c r="H352">
        <v>-43.585579000000003</v>
      </c>
      <c r="I352">
        <v>172.78932800000001</v>
      </c>
      <c r="J352" t="s">
        <v>791</v>
      </c>
      <c r="K352" t="s">
        <v>642</v>
      </c>
      <c r="L352">
        <v>1976</v>
      </c>
      <c r="M352">
        <v>1995</v>
      </c>
      <c r="N352" t="s">
        <v>517</v>
      </c>
      <c r="Q352" t="s">
        <v>137</v>
      </c>
      <c r="R352" t="s">
        <v>792</v>
      </c>
      <c r="S352" t="s">
        <v>793</v>
      </c>
      <c r="T352" t="s">
        <v>64</v>
      </c>
      <c r="U352" t="s">
        <v>794</v>
      </c>
      <c r="V352" t="s">
        <v>795</v>
      </c>
      <c r="W352" t="s">
        <v>104</v>
      </c>
      <c r="X352" t="s">
        <v>112</v>
      </c>
      <c r="AA352" t="s">
        <v>193</v>
      </c>
    </row>
    <row r="353" spans="1:27">
      <c r="A353" t="s">
        <v>57</v>
      </c>
      <c r="B353" t="s">
        <v>789</v>
      </c>
      <c r="C353" t="s">
        <v>790</v>
      </c>
      <c r="D353">
        <v>2015</v>
      </c>
      <c r="F353" t="s">
        <v>320</v>
      </c>
      <c r="G353" t="s">
        <v>274</v>
      </c>
      <c r="H353">
        <v>-43.585579000000003</v>
      </c>
      <c r="I353">
        <v>172.78932800000001</v>
      </c>
      <c r="J353" t="s">
        <v>791</v>
      </c>
      <c r="K353" t="s">
        <v>642</v>
      </c>
      <c r="L353">
        <v>1976</v>
      </c>
      <c r="M353">
        <v>1995</v>
      </c>
      <c r="N353" t="s">
        <v>517</v>
      </c>
      <c r="Q353" t="s">
        <v>137</v>
      </c>
      <c r="R353" t="s">
        <v>792</v>
      </c>
      <c r="S353" t="s">
        <v>793</v>
      </c>
      <c r="T353" t="s">
        <v>64</v>
      </c>
      <c r="U353" t="s">
        <v>796</v>
      </c>
      <c r="V353" t="s">
        <v>795</v>
      </c>
      <c r="W353" t="s">
        <v>104</v>
      </c>
      <c r="X353" t="s">
        <v>112</v>
      </c>
      <c r="AA353" t="s">
        <v>193</v>
      </c>
    </row>
    <row r="354" spans="1:27">
      <c r="A354" t="s">
        <v>57</v>
      </c>
      <c r="B354" t="s">
        <v>797</v>
      </c>
      <c r="C354" t="s">
        <v>798</v>
      </c>
      <c r="D354">
        <v>2016</v>
      </c>
      <c r="E354" t="s">
        <v>799</v>
      </c>
      <c r="F354" t="s">
        <v>87</v>
      </c>
      <c r="G354" t="s">
        <v>274</v>
      </c>
      <c r="H354">
        <v>23.681481999999999</v>
      </c>
      <c r="I354">
        <v>-110.551238</v>
      </c>
      <c r="J354" t="s">
        <v>800</v>
      </c>
      <c r="K354" t="s">
        <v>615</v>
      </c>
      <c r="L354">
        <v>2013</v>
      </c>
      <c r="M354">
        <v>2013</v>
      </c>
      <c r="N354" t="s">
        <v>517</v>
      </c>
      <c r="Q354" t="s">
        <v>137</v>
      </c>
      <c r="R354" t="s">
        <v>694</v>
      </c>
      <c r="S354" t="s">
        <v>801</v>
      </c>
      <c r="T354" t="s">
        <v>64</v>
      </c>
      <c r="U354" t="s">
        <v>165</v>
      </c>
      <c r="V354" t="s">
        <v>166</v>
      </c>
      <c r="W354" t="s">
        <v>67</v>
      </c>
      <c r="X354" t="s">
        <v>64</v>
      </c>
      <c r="AA354" t="s">
        <v>193</v>
      </c>
    </row>
    <row r="355" spans="1:27">
      <c r="A355" t="s">
        <v>57</v>
      </c>
      <c r="B355" t="s">
        <v>802</v>
      </c>
      <c r="C355" t="s">
        <v>803</v>
      </c>
      <c r="D355">
        <v>2023</v>
      </c>
      <c r="E355" t="s">
        <v>804</v>
      </c>
      <c r="F355" t="s">
        <v>97</v>
      </c>
      <c r="H355">
        <v>-50.100138000000001</v>
      </c>
      <c r="I355">
        <v>-68.899979000000002</v>
      </c>
      <c r="J355" t="s">
        <v>805</v>
      </c>
      <c r="K355" t="s">
        <v>615</v>
      </c>
      <c r="L355">
        <v>2021</v>
      </c>
      <c r="M355">
        <v>2021</v>
      </c>
      <c r="N355" t="s">
        <v>335</v>
      </c>
      <c r="Q355" t="s">
        <v>137</v>
      </c>
      <c r="R355" t="s">
        <v>806</v>
      </c>
      <c r="S355" t="s">
        <v>807</v>
      </c>
      <c r="T355" t="s">
        <v>64</v>
      </c>
      <c r="U355" t="s">
        <v>808</v>
      </c>
      <c r="V355" t="s">
        <v>809</v>
      </c>
      <c r="W355" t="s">
        <v>81</v>
      </c>
      <c r="X355" t="s">
        <v>64</v>
      </c>
      <c r="AA355" t="s">
        <v>193</v>
      </c>
    </row>
    <row r="356" spans="1:27">
      <c r="A356" t="s">
        <v>57</v>
      </c>
      <c r="B356" t="s">
        <v>810</v>
      </c>
      <c r="C356" t="s">
        <v>811</v>
      </c>
      <c r="D356">
        <v>2000</v>
      </c>
      <c r="E356" t="s">
        <v>812</v>
      </c>
      <c r="F356" t="s">
        <v>87</v>
      </c>
      <c r="G356" t="s">
        <v>61</v>
      </c>
      <c r="H356">
        <v>50.866599999999998</v>
      </c>
      <c r="I356">
        <v>-129.08330000000001</v>
      </c>
      <c r="J356" t="s">
        <v>813</v>
      </c>
      <c r="K356" t="s">
        <v>642</v>
      </c>
      <c r="L356">
        <v>1997</v>
      </c>
      <c r="M356">
        <v>1998</v>
      </c>
      <c r="N356" t="s">
        <v>212</v>
      </c>
      <c r="Q356" t="s">
        <v>119</v>
      </c>
      <c r="R356" t="s">
        <v>814</v>
      </c>
      <c r="S356" t="s">
        <v>815</v>
      </c>
      <c r="T356" t="s">
        <v>64</v>
      </c>
      <c r="U356" t="s">
        <v>816</v>
      </c>
      <c r="V356" t="s">
        <v>817</v>
      </c>
      <c r="W356" t="s">
        <v>147</v>
      </c>
      <c r="X356" t="s">
        <v>64</v>
      </c>
      <c r="Y356" t="s">
        <v>818</v>
      </c>
      <c r="Z356" t="s">
        <v>819</v>
      </c>
      <c r="AA356" t="s">
        <v>217</v>
      </c>
    </row>
    <row r="357" spans="1:27">
      <c r="A357" t="s">
        <v>57</v>
      </c>
      <c r="B357" t="s">
        <v>810</v>
      </c>
      <c r="C357" t="s">
        <v>811</v>
      </c>
      <c r="D357">
        <v>2000</v>
      </c>
      <c r="E357" t="s">
        <v>812</v>
      </c>
      <c r="F357" t="s">
        <v>87</v>
      </c>
      <c r="G357" t="s">
        <v>61</v>
      </c>
      <c r="H357">
        <v>50.866599999999998</v>
      </c>
      <c r="I357">
        <v>-129.08330000000001</v>
      </c>
      <c r="J357" t="s">
        <v>813</v>
      </c>
      <c r="K357" t="s">
        <v>642</v>
      </c>
      <c r="L357">
        <v>1997</v>
      </c>
      <c r="M357">
        <v>1998</v>
      </c>
      <c r="N357" t="s">
        <v>212</v>
      </c>
      <c r="Q357" t="s">
        <v>119</v>
      </c>
      <c r="R357" t="s">
        <v>820</v>
      </c>
      <c r="S357" t="s">
        <v>821</v>
      </c>
      <c r="T357" t="s">
        <v>64</v>
      </c>
      <c r="U357" t="s">
        <v>816</v>
      </c>
      <c r="V357" t="s">
        <v>817</v>
      </c>
      <c r="W357" t="s">
        <v>147</v>
      </c>
      <c r="X357" t="s">
        <v>64</v>
      </c>
      <c r="Y357" t="s">
        <v>818</v>
      </c>
      <c r="Z357" t="s">
        <v>819</v>
      </c>
      <c r="AA357" t="s">
        <v>217</v>
      </c>
    </row>
    <row r="358" spans="1:27">
      <c r="A358" t="s">
        <v>57</v>
      </c>
      <c r="B358" t="s">
        <v>822</v>
      </c>
      <c r="C358" t="s">
        <v>823</v>
      </c>
      <c r="D358">
        <v>2012</v>
      </c>
      <c r="E358" t="s">
        <v>824</v>
      </c>
      <c r="F358" t="s">
        <v>87</v>
      </c>
      <c r="G358" t="s">
        <v>61</v>
      </c>
      <c r="H358">
        <v>48.2</v>
      </c>
      <c r="I358">
        <v>-122.8</v>
      </c>
      <c r="J358" t="s">
        <v>825</v>
      </c>
      <c r="K358" t="s">
        <v>717</v>
      </c>
      <c r="L358">
        <v>2001</v>
      </c>
      <c r="M358">
        <v>2010</v>
      </c>
      <c r="N358" t="s">
        <v>517</v>
      </c>
      <c r="Q358" t="s">
        <v>137</v>
      </c>
      <c r="R358" t="s">
        <v>826</v>
      </c>
      <c r="S358" t="s">
        <v>827</v>
      </c>
      <c r="T358" t="s">
        <v>64</v>
      </c>
      <c r="U358" t="s">
        <v>110</v>
      </c>
      <c r="V358" t="s">
        <v>310</v>
      </c>
      <c r="W358" t="s">
        <v>104</v>
      </c>
      <c r="X358" t="s">
        <v>64</v>
      </c>
      <c r="Y358" t="s">
        <v>828</v>
      </c>
      <c r="Z358" t="s">
        <v>829</v>
      </c>
      <c r="AA358" t="s">
        <v>217</v>
      </c>
    </row>
    <row r="359" spans="1:27">
      <c r="A359" t="s">
        <v>57</v>
      </c>
      <c r="B359" t="s">
        <v>822</v>
      </c>
      <c r="C359" t="s">
        <v>823</v>
      </c>
      <c r="D359">
        <v>2012</v>
      </c>
      <c r="E359" t="s">
        <v>824</v>
      </c>
      <c r="F359" t="s">
        <v>87</v>
      </c>
      <c r="G359" t="s">
        <v>61</v>
      </c>
      <c r="H359">
        <v>48.2</v>
      </c>
      <c r="I359">
        <v>-122.8</v>
      </c>
      <c r="J359" t="s">
        <v>825</v>
      </c>
      <c r="K359" t="s">
        <v>717</v>
      </c>
      <c r="L359">
        <v>2001</v>
      </c>
      <c r="M359">
        <v>2010</v>
      </c>
      <c r="N359" t="s">
        <v>517</v>
      </c>
      <c r="Q359" t="s">
        <v>137</v>
      </c>
      <c r="R359" t="s">
        <v>830</v>
      </c>
      <c r="S359" t="s">
        <v>831</v>
      </c>
      <c r="T359" t="s">
        <v>64</v>
      </c>
      <c r="U359" t="s">
        <v>110</v>
      </c>
      <c r="V359" t="s">
        <v>310</v>
      </c>
      <c r="W359" t="s">
        <v>104</v>
      </c>
      <c r="X359" t="s">
        <v>64</v>
      </c>
      <c r="Y359" t="s">
        <v>828</v>
      </c>
      <c r="Z359" t="s">
        <v>829</v>
      </c>
      <c r="AA359" t="s">
        <v>217</v>
      </c>
    </row>
    <row r="360" spans="1:27">
      <c r="A360" t="s">
        <v>57</v>
      </c>
      <c r="B360" t="s">
        <v>822</v>
      </c>
      <c r="C360" t="s">
        <v>823</v>
      </c>
      <c r="D360">
        <v>2012</v>
      </c>
      <c r="E360" t="s">
        <v>824</v>
      </c>
      <c r="F360" t="s">
        <v>87</v>
      </c>
      <c r="G360" t="s">
        <v>61</v>
      </c>
      <c r="H360">
        <v>48.2</v>
      </c>
      <c r="I360">
        <v>-122.8</v>
      </c>
      <c r="J360" t="s">
        <v>825</v>
      </c>
      <c r="K360" t="s">
        <v>717</v>
      </c>
      <c r="L360">
        <v>2001</v>
      </c>
      <c r="M360">
        <v>2010</v>
      </c>
      <c r="N360" t="s">
        <v>517</v>
      </c>
      <c r="Q360" t="s">
        <v>137</v>
      </c>
      <c r="R360" t="s">
        <v>830</v>
      </c>
      <c r="S360" t="s">
        <v>831</v>
      </c>
      <c r="T360" t="s">
        <v>64</v>
      </c>
      <c r="U360" t="s">
        <v>832</v>
      </c>
      <c r="V360" t="s">
        <v>833</v>
      </c>
      <c r="W360" t="s">
        <v>104</v>
      </c>
      <c r="X360" t="s">
        <v>64</v>
      </c>
      <c r="Y360" t="s">
        <v>828</v>
      </c>
      <c r="Z360" t="s">
        <v>829</v>
      </c>
      <c r="AA360" t="s">
        <v>217</v>
      </c>
    </row>
    <row r="361" spans="1:27">
      <c r="A361" t="s">
        <v>57</v>
      </c>
      <c r="B361" t="s">
        <v>834</v>
      </c>
      <c r="C361" t="s">
        <v>835</v>
      </c>
      <c r="D361">
        <v>2002</v>
      </c>
      <c r="E361" t="s">
        <v>836</v>
      </c>
      <c r="F361" t="s">
        <v>60</v>
      </c>
      <c r="G361" t="s">
        <v>61</v>
      </c>
      <c r="H361">
        <v>57.9</v>
      </c>
      <c r="I361">
        <v>-6.3666</v>
      </c>
      <c r="J361" t="s">
        <v>837</v>
      </c>
      <c r="K361" t="s">
        <v>642</v>
      </c>
      <c r="L361">
        <v>2000</v>
      </c>
      <c r="M361">
        <v>2000</v>
      </c>
      <c r="N361" t="s">
        <v>212</v>
      </c>
      <c r="O361" t="s">
        <v>226</v>
      </c>
      <c r="Q361" t="s">
        <v>119</v>
      </c>
      <c r="R361" t="s">
        <v>772</v>
      </c>
      <c r="S361" t="s">
        <v>657</v>
      </c>
      <c r="T361" t="s">
        <v>64</v>
      </c>
      <c r="U361" t="s">
        <v>504</v>
      </c>
      <c r="V361" t="s">
        <v>664</v>
      </c>
      <c r="W361" t="s">
        <v>231</v>
      </c>
      <c r="X361" t="s">
        <v>112</v>
      </c>
      <c r="Y361" t="s">
        <v>838</v>
      </c>
      <c r="Z361" t="s">
        <v>839</v>
      </c>
      <c r="AA361" t="s">
        <v>217</v>
      </c>
    </row>
    <row r="362" spans="1:27">
      <c r="A362" t="s">
        <v>57</v>
      </c>
      <c r="B362" t="s">
        <v>834</v>
      </c>
      <c r="C362" t="s">
        <v>835</v>
      </c>
      <c r="D362">
        <v>2002</v>
      </c>
      <c r="E362" t="s">
        <v>836</v>
      </c>
      <c r="F362" t="s">
        <v>60</v>
      </c>
      <c r="G362" t="s">
        <v>61</v>
      </c>
      <c r="H362">
        <v>57.9</v>
      </c>
      <c r="I362">
        <v>-6.3666</v>
      </c>
      <c r="J362" t="s">
        <v>837</v>
      </c>
      <c r="K362" t="s">
        <v>642</v>
      </c>
      <c r="L362">
        <v>2000</v>
      </c>
      <c r="M362">
        <v>2000</v>
      </c>
      <c r="N362" t="s">
        <v>212</v>
      </c>
      <c r="O362" t="s">
        <v>226</v>
      </c>
      <c r="Q362" t="s">
        <v>119</v>
      </c>
      <c r="R362" t="s">
        <v>772</v>
      </c>
      <c r="S362" t="s">
        <v>840</v>
      </c>
      <c r="T362" t="s">
        <v>64</v>
      </c>
      <c r="U362" t="s">
        <v>504</v>
      </c>
      <c r="V362" t="s">
        <v>664</v>
      </c>
      <c r="W362" t="s">
        <v>231</v>
      </c>
      <c r="X362" t="s">
        <v>112</v>
      </c>
      <c r="Y362" t="s">
        <v>838</v>
      </c>
      <c r="Z362" t="s">
        <v>839</v>
      </c>
      <c r="AA362" t="s">
        <v>217</v>
      </c>
    </row>
    <row r="363" spans="1:27">
      <c r="A363" t="s">
        <v>57</v>
      </c>
      <c r="B363" t="s">
        <v>834</v>
      </c>
      <c r="C363" t="s">
        <v>835</v>
      </c>
      <c r="D363">
        <v>2002</v>
      </c>
      <c r="E363" t="s">
        <v>836</v>
      </c>
      <c r="F363" t="s">
        <v>60</v>
      </c>
      <c r="G363" t="s">
        <v>61</v>
      </c>
      <c r="H363">
        <v>57.9</v>
      </c>
      <c r="I363">
        <v>-6.3666</v>
      </c>
      <c r="J363" t="s">
        <v>837</v>
      </c>
      <c r="K363" t="s">
        <v>642</v>
      </c>
      <c r="L363">
        <v>2000</v>
      </c>
      <c r="M363">
        <v>2000</v>
      </c>
      <c r="N363" t="s">
        <v>212</v>
      </c>
      <c r="O363" t="s">
        <v>226</v>
      </c>
      <c r="Q363" t="s">
        <v>119</v>
      </c>
      <c r="R363" t="s">
        <v>772</v>
      </c>
      <c r="S363" t="s">
        <v>841</v>
      </c>
      <c r="T363" t="s">
        <v>64</v>
      </c>
      <c r="U363" t="s">
        <v>504</v>
      </c>
      <c r="V363" t="s">
        <v>664</v>
      </c>
      <c r="W363" t="s">
        <v>231</v>
      </c>
      <c r="X363" t="s">
        <v>112</v>
      </c>
      <c r="Y363" t="s">
        <v>838</v>
      </c>
      <c r="Z363" t="s">
        <v>839</v>
      </c>
      <c r="AA363" t="s">
        <v>217</v>
      </c>
    </row>
    <row r="364" spans="1:27">
      <c r="A364" t="s">
        <v>57</v>
      </c>
      <c r="B364" t="s">
        <v>842</v>
      </c>
      <c r="C364" t="s">
        <v>843</v>
      </c>
      <c r="D364">
        <v>2023</v>
      </c>
      <c r="E364" t="s">
        <v>844</v>
      </c>
      <c r="F364" t="s">
        <v>87</v>
      </c>
      <c r="G364" t="s">
        <v>274</v>
      </c>
      <c r="H364">
        <v>70.3</v>
      </c>
      <c r="I364" s="114">
        <v>-151.19999999999999</v>
      </c>
      <c r="J364" t="s">
        <v>845</v>
      </c>
      <c r="K364" t="s">
        <v>615</v>
      </c>
      <c r="L364">
        <v>2008</v>
      </c>
      <c r="M364">
        <v>2019</v>
      </c>
      <c r="N364" t="s">
        <v>335</v>
      </c>
      <c r="Q364" t="s">
        <v>137</v>
      </c>
      <c r="R364" t="s">
        <v>846</v>
      </c>
      <c r="S364" t="s">
        <v>847</v>
      </c>
      <c r="T364" t="s">
        <v>64</v>
      </c>
      <c r="U364" t="s">
        <v>65</v>
      </c>
      <c r="V364" t="s">
        <v>66</v>
      </c>
      <c r="W364" t="s">
        <v>67</v>
      </c>
      <c r="X364" t="s">
        <v>64</v>
      </c>
      <c r="Y364" t="s">
        <v>848</v>
      </c>
      <c r="AA364" t="s">
        <v>143</v>
      </c>
    </row>
    <row r="365" spans="1:27">
      <c r="A365" t="s">
        <v>57</v>
      </c>
      <c r="B365" t="s">
        <v>842</v>
      </c>
      <c r="C365" t="s">
        <v>843</v>
      </c>
      <c r="D365">
        <v>2023</v>
      </c>
      <c r="E365" t="s">
        <v>849</v>
      </c>
      <c r="F365" t="s">
        <v>87</v>
      </c>
      <c r="G365" t="s">
        <v>274</v>
      </c>
      <c r="H365">
        <v>70.3</v>
      </c>
      <c r="I365" s="114">
        <v>-151.19999999999999</v>
      </c>
      <c r="J365" t="s">
        <v>845</v>
      </c>
      <c r="K365" t="s">
        <v>615</v>
      </c>
      <c r="L365">
        <v>2008</v>
      </c>
      <c r="M365">
        <v>2019</v>
      </c>
      <c r="N365" t="s">
        <v>335</v>
      </c>
      <c r="Q365" t="s">
        <v>137</v>
      </c>
      <c r="R365" t="s">
        <v>846</v>
      </c>
      <c r="S365" t="s">
        <v>847</v>
      </c>
      <c r="T365" t="s">
        <v>64</v>
      </c>
      <c r="U365" t="s">
        <v>850</v>
      </c>
      <c r="V365" t="s">
        <v>175</v>
      </c>
      <c r="W365" t="s">
        <v>93</v>
      </c>
      <c r="X365" t="s">
        <v>64</v>
      </c>
      <c r="Y365" t="s">
        <v>851</v>
      </c>
      <c r="AA365" t="s">
        <v>143</v>
      </c>
    </row>
    <row r="366" spans="1:27">
      <c r="A366" t="s">
        <v>57</v>
      </c>
      <c r="B366" t="s">
        <v>842</v>
      </c>
      <c r="C366" t="s">
        <v>843</v>
      </c>
      <c r="D366">
        <v>2023</v>
      </c>
      <c r="E366" t="s">
        <v>852</v>
      </c>
      <c r="F366" t="s">
        <v>87</v>
      </c>
      <c r="G366" t="s">
        <v>274</v>
      </c>
      <c r="H366">
        <v>70.3</v>
      </c>
      <c r="I366" s="114">
        <v>-151.19999999999999</v>
      </c>
      <c r="J366" t="s">
        <v>845</v>
      </c>
      <c r="K366" t="s">
        <v>615</v>
      </c>
      <c r="L366">
        <v>2008</v>
      </c>
      <c r="M366">
        <v>2019</v>
      </c>
      <c r="N366" t="s">
        <v>335</v>
      </c>
      <c r="Q366" t="s">
        <v>137</v>
      </c>
      <c r="R366" t="s">
        <v>846</v>
      </c>
      <c r="S366" t="s">
        <v>847</v>
      </c>
      <c r="T366" t="s">
        <v>64</v>
      </c>
      <c r="U366" t="s">
        <v>853</v>
      </c>
      <c r="V366" t="s">
        <v>854</v>
      </c>
      <c r="W366" t="s">
        <v>104</v>
      </c>
      <c r="X366" t="s">
        <v>64</v>
      </c>
      <c r="Y366" t="s">
        <v>851</v>
      </c>
      <c r="AA366" t="s">
        <v>143</v>
      </c>
    </row>
    <row r="367" spans="1:27">
      <c r="A367" t="s">
        <v>57</v>
      </c>
      <c r="B367" t="s">
        <v>855</v>
      </c>
      <c r="C367" t="s">
        <v>856</v>
      </c>
      <c r="D367">
        <v>2008</v>
      </c>
      <c r="F367" t="s">
        <v>97</v>
      </c>
      <c r="G367" t="s">
        <v>274</v>
      </c>
      <c r="H367">
        <v>-55.070599999999999</v>
      </c>
      <c r="I367">
        <v>-67.685844000000003</v>
      </c>
      <c r="J367" t="s">
        <v>857</v>
      </c>
      <c r="K367" t="s">
        <v>642</v>
      </c>
      <c r="L367">
        <v>2005</v>
      </c>
      <c r="M367">
        <v>2007</v>
      </c>
      <c r="N367" t="s">
        <v>100</v>
      </c>
      <c r="Q367" t="s">
        <v>119</v>
      </c>
      <c r="R367" s="115" t="s">
        <v>858</v>
      </c>
      <c r="S367" t="s">
        <v>859</v>
      </c>
      <c r="T367" t="s">
        <v>64</v>
      </c>
      <c r="U367" s="116" t="s">
        <v>110</v>
      </c>
      <c r="V367" t="s">
        <v>310</v>
      </c>
      <c r="W367" t="s">
        <v>104</v>
      </c>
      <c r="X367" t="s">
        <v>112</v>
      </c>
      <c r="AA367" t="s">
        <v>122</v>
      </c>
    </row>
    <row r="368" spans="1:27">
      <c r="A368" t="s">
        <v>57</v>
      </c>
      <c r="B368" t="s">
        <v>855</v>
      </c>
      <c r="C368" t="s">
        <v>856</v>
      </c>
      <c r="D368">
        <v>2008</v>
      </c>
      <c r="F368" t="s">
        <v>97</v>
      </c>
      <c r="G368" t="s">
        <v>274</v>
      </c>
      <c r="H368">
        <v>-55.070599999999999</v>
      </c>
      <c r="I368">
        <v>-67.685844000000003</v>
      </c>
      <c r="J368" t="s">
        <v>857</v>
      </c>
      <c r="K368" t="s">
        <v>642</v>
      </c>
      <c r="L368">
        <v>2005</v>
      </c>
      <c r="M368">
        <v>2007</v>
      </c>
      <c r="N368" t="s">
        <v>100</v>
      </c>
      <c r="Q368" t="s">
        <v>119</v>
      </c>
      <c r="S368" t="s">
        <v>860</v>
      </c>
      <c r="T368" t="s">
        <v>64</v>
      </c>
      <c r="U368" s="116" t="s">
        <v>110</v>
      </c>
      <c r="V368" t="s">
        <v>310</v>
      </c>
      <c r="W368" t="s">
        <v>104</v>
      </c>
      <c r="X368" t="s">
        <v>112</v>
      </c>
      <c r="AA368" t="s">
        <v>122</v>
      </c>
    </row>
    <row r="369" spans="1:27">
      <c r="A369" t="s">
        <v>57</v>
      </c>
      <c r="B369" t="s">
        <v>855</v>
      </c>
      <c r="C369" t="s">
        <v>856</v>
      </c>
      <c r="D369">
        <v>2008</v>
      </c>
      <c r="F369" t="s">
        <v>97</v>
      </c>
      <c r="G369" t="s">
        <v>274</v>
      </c>
      <c r="H369">
        <v>-55.070599999999999</v>
      </c>
      <c r="I369">
        <v>-67.685844000000003</v>
      </c>
      <c r="J369" t="s">
        <v>857</v>
      </c>
      <c r="K369" t="s">
        <v>642</v>
      </c>
      <c r="L369">
        <v>2005</v>
      </c>
      <c r="M369">
        <v>2007</v>
      </c>
      <c r="N369" t="s">
        <v>100</v>
      </c>
      <c r="Q369" t="s">
        <v>119</v>
      </c>
      <c r="S369" t="s">
        <v>861</v>
      </c>
      <c r="T369" t="s">
        <v>64</v>
      </c>
      <c r="U369" s="116" t="s">
        <v>110</v>
      </c>
      <c r="V369" t="s">
        <v>310</v>
      </c>
      <c r="W369" t="s">
        <v>104</v>
      </c>
      <c r="X369" t="s">
        <v>112</v>
      </c>
      <c r="AA369" t="s">
        <v>122</v>
      </c>
    </row>
    <row r="370" spans="1:27">
      <c r="A370" t="s">
        <v>57</v>
      </c>
      <c r="B370" t="s">
        <v>855</v>
      </c>
      <c r="C370" t="s">
        <v>856</v>
      </c>
      <c r="D370">
        <v>2008</v>
      </c>
      <c r="F370" t="s">
        <v>97</v>
      </c>
      <c r="G370" t="s">
        <v>274</v>
      </c>
      <c r="H370">
        <v>-55.070599999999999</v>
      </c>
      <c r="I370">
        <v>-67.685844000000003</v>
      </c>
      <c r="J370" t="s">
        <v>857</v>
      </c>
      <c r="K370" t="s">
        <v>642</v>
      </c>
      <c r="L370">
        <v>2005</v>
      </c>
      <c r="M370">
        <v>2007</v>
      </c>
      <c r="N370" t="s">
        <v>100</v>
      </c>
      <c r="Q370" t="s">
        <v>119</v>
      </c>
      <c r="S370" t="s">
        <v>862</v>
      </c>
      <c r="T370" t="s">
        <v>64</v>
      </c>
      <c r="U370" s="116" t="s">
        <v>110</v>
      </c>
      <c r="V370" t="s">
        <v>310</v>
      </c>
      <c r="W370" t="s">
        <v>104</v>
      </c>
      <c r="X370" t="s">
        <v>112</v>
      </c>
      <c r="AA370" t="s">
        <v>122</v>
      </c>
    </row>
    <row r="371" spans="1:27">
      <c r="A371" t="s">
        <v>57</v>
      </c>
      <c r="B371" t="s">
        <v>855</v>
      </c>
      <c r="C371" t="s">
        <v>856</v>
      </c>
      <c r="D371">
        <v>2008</v>
      </c>
      <c r="F371" t="s">
        <v>97</v>
      </c>
      <c r="G371" t="s">
        <v>274</v>
      </c>
      <c r="H371">
        <v>-55.070599999999999</v>
      </c>
      <c r="I371">
        <v>-67.685844000000003</v>
      </c>
      <c r="J371" t="s">
        <v>857</v>
      </c>
      <c r="K371" t="s">
        <v>642</v>
      </c>
      <c r="L371">
        <v>2005</v>
      </c>
      <c r="M371">
        <v>2007</v>
      </c>
      <c r="N371" t="s">
        <v>100</v>
      </c>
      <c r="Q371" t="s">
        <v>119</v>
      </c>
      <c r="S371" t="s">
        <v>841</v>
      </c>
      <c r="T371" t="s">
        <v>64</v>
      </c>
      <c r="U371" s="116" t="s">
        <v>110</v>
      </c>
      <c r="V371" t="s">
        <v>310</v>
      </c>
      <c r="W371" t="s">
        <v>104</v>
      </c>
      <c r="X371" t="s">
        <v>112</v>
      </c>
      <c r="AA371" t="s">
        <v>122</v>
      </c>
    </row>
    <row r="372" spans="1:27">
      <c r="A372" t="s">
        <v>57</v>
      </c>
      <c r="B372" t="s">
        <v>855</v>
      </c>
      <c r="C372" t="s">
        <v>856</v>
      </c>
      <c r="D372">
        <v>2008</v>
      </c>
      <c r="F372" t="s">
        <v>97</v>
      </c>
      <c r="G372" t="s">
        <v>274</v>
      </c>
      <c r="H372">
        <v>-55.070599999999999</v>
      </c>
      <c r="I372">
        <v>-67.685844000000003</v>
      </c>
      <c r="J372" t="s">
        <v>857</v>
      </c>
      <c r="K372" t="s">
        <v>642</v>
      </c>
      <c r="L372">
        <v>2005</v>
      </c>
      <c r="M372">
        <v>2007</v>
      </c>
      <c r="N372" t="s">
        <v>100</v>
      </c>
      <c r="Q372" t="s">
        <v>119</v>
      </c>
      <c r="S372" t="s">
        <v>863</v>
      </c>
      <c r="T372" t="s">
        <v>64</v>
      </c>
      <c r="U372" s="116" t="s">
        <v>110</v>
      </c>
      <c r="V372" t="s">
        <v>310</v>
      </c>
      <c r="W372" t="s">
        <v>104</v>
      </c>
      <c r="X372" t="s">
        <v>112</v>
      </c>
      <c r="AA372" t="s">
        <v>122</v>
      </c>
    </row>
    <row r="373" spans="1:27">
      <c r="A373" t="s">
        <v>57</v>
      </c>
      <c r="B373" t="s">
        <v>855</v>
      </c>
      <c r="C373" t="s">
        <v>856</v>
      </c>
      <c r="D373">
        <v>2008</v>
      </c>
      <c r="F373" t="s">
        <v>97</v>
      </c>
      <c r="G373" t="s">
        <v>274</v>
      </c>
      <c r="H373">
        <v>-55.070599999999999</v>
      </c>
      <c r="I373">
        <v>-67.685844000000003</v>
      </c>
      <c r="J373" t="s">
        <v>857</v>
      </c>
      <c r="K373" t="s">
        <v>642</v>
      </c>
      <c r="L373">
        <v>2005</v>
      </c>
      <c r="M373">
        <v>2007</v>
      </c>
      <c r="N373" t="s">
        <v>100</v>
      </c>
      <c r="Q373" t="s">
        <v>119</v>
      </c>
      <c r="S373" t="s">
        <v>864</v>
      </c>
      <c r="T373" t="s">
        <v>64</v>
      </c>
      <c r="U373" s="116" t="s">
        <v>110</v>
      </c>
      <c r="V373" t="s">
        <v>310</v>
      </c>
      <c r="W373" t="s">
        <v>104</v>
      </c>
      <c r="X373" t="s">
        <v>112</v>
      </c>
      <c r="AA373" t="s">
        <v>122</v>
      </c>
    </row>
    <row r="374" spans="1:27">
      <c r="A374" t="s">
        <v>57</v>
      </c>
      <c r="B374" t="s">
        <v>855</v>
      </c>
      <c r="C374" t="s">
        <v>856</v>
      </c>
      <c r="D374">
        <v>2008</v>
      </c>
      <c r="F374" t="s">
        <v>97</v>
      </c>
      <c r="G374" t="s">
        <v>274</v>
      </c>
      <c r="H374">
        <v>-55.070599999999999</v>
      </c>
      <c r="I374">
        <v>-67.685844000000003</v>
      </c>
      <c r="J374" t="s">
        <v>857</v>
      </c>
      <c r="K374" t="s">
        <v>642</v>
      </c>
      <c r="L374">
        <v>2005</v>
      </c>
      <c r="M374">
        <v>2007</v>
      </c>
      <c r="N374" t="s">
        <v>100</v>
      </c>
      <c r="Q374" t="s">
        <v>119</v>
      </c>
      <c r="R374" t="s">
        <v>865</v>
      </c>
      <c r="S374" s="117" t="s">
        <v>866</v>
      </c>
      <c r="T374" t="s">
        <v>64</v>
      </c>
      <c r="U374" s="116" t="s">
        <v>110</v>
      </c>
      <c r="V374" t="s">
        <v>310</v>
      </c>
      <c r="W374" t="s">
        <v>104</v>
      </c>
      <c r="X374" t="s">
        <v>112</v>
      </c>
      <c r="AA374" t="s">
        <v>122</v>
      </c>
    </row>
    <row r="375" spans="1:27">
      <c r="A375" t="s">
        <v>57</v>
      </c>
      <c r="B375" s="118" t="s">
        <v>867</v>
      </c>
      <c r="C375" s="118" t="s">
        <v>868</v>
      </c>
      <c r="D375" s="118">
        <v>2023</v>
      </c>
      <c r="E375" s="119" t="s">
        <v>869</v>
      </c>
      <c r="F375" t="s">
        <v>87</v>
      </c>
      <c r="G375" t="s">
        <v>274</v>
      </c>
      <c r="H375" s="120">
        <v>32.345626000000003</v>
      </c>
      <c r="I375" s="121">
        <v>-80.597967999999995</v>
      </c>
      <c r="J375" t="s">
        <v>870</v>
      </c>
      <c r="K375" t="s">
        <v>717</v>
      </c>
      <c r="L375">
        <v>2018</v>
      </c>
      <c r="M375">
        <v>2019</v>
      </c>
      <c r="N375" t="s">
        <v>100</v>
      </c>
      <c r="Q375" t="s">
        <v>119</v>
      </c>
      <c r="R375" t="s">
        <v>369</v>
      </c>
      <c r="S375" t="s">
        <v>871</v>
      </c>
      <c r="T375" t="s">
        <v>64</v>
      </c>
      <c r="U375" t="s">
        <v>872</v>
      </c>
      <c r="V375" t="s">
        <v>873</v>
      </c>
      <c r="W375" t="s">
        <v>81</v>
      </c>
      <c r="X375" t="s">
        <v>64</v>
      </c>
      <c r="AA375" t="s">
        <v>122</v>
      </c>
    </row>
    <row r="376" spans="1:27">
      <c r="A376" t="s">
        <v>57</v>
      </c>
      <c r="B376" s="118" t="s">
        <v>867</v>
      </c>
      <c r="C376" s="118" t="s">
        <v>868</v>
      </c>
      <c r="D376" s="118">
        <v>2023</v>
      </c>
      <c r="E376" s="119" t="s">
        <v>869</v>
      </c>
      <c r="F376" t="s">
        <v>87</v>
      </c>
      <c r="G376" t="s">
        <v>274</v>
      </c>
      <c r="H376" s="120">
        <v>32.345626000000003</v>
      </c>
      <c r="I376" s="121">
        <v>-80.597967999999995</v>
      </c>
      <c r="J376" t="s">
        <v>870</v>
      </c>
      <c r="K376" t="s">
        <v>717</v>
      </c>
      <c r="L376">
        <v>2018</v>
      </c>
      <c r="M376">
        <v>2019</v>
      </c>
      <c r="N376" t="s">
        <v>100</v>
      </c>
      <c r="Q376" t="s">
        <v>119</v>
      </c>
      <c r="S376" t="s">
        <v>874</v>
      </c>
      <c r="T376" t="s">
        <v>64</v>
      </c>
      <c r="U376" t="s">
        <v>872</v>
      </c>
      <c r="V376" t="s">
        <v>873</v>
      </c>
      <c r="W376" t="s">
        <v>81</v>
      </c>
      <c r="X376" t="s">
        <v>64</v>
      </c>
      <c r="AA376" t="s">
        <v>122</v>
      </c>
    </row>
    <row r="377" spans="1:27">
      <c r="A377" t="s">
        <v>57</v>
      </c>
      <c r="B377" s="118" t="s">
        <v>867</v>
      </c>
      <c r="C377" s="118" t="s">
        <v>868</v>
      </c>
      <c r="D377" s="118">
        <v>2023</v>
      </c>
      <c r="E377" s="119" t="s">
        <v>869</v>
      </c>
      <c r="F377" t="s">
        <v>87</v>
      </c>
      <c r="G377" t="s">
        <v>274</v>
      </c>
      <c r="H377" s="120">
        <v>32.345626000000003</v>
      </c>
      <c r="I377" s="121">
        <v>-80.597967999999995</v>
      </c>
      <c r="J377" t="s">
        <v>870</v>
      </c>
      <c r="K377" t="s">
        <v>717</v>
      </c>
      <c r="L377">
        <v>2018</v>
      </c>
      <c r="M377">
        <v>2019</v>
      </c>
      <c r="N377" t="s">
        <v>100</v>
      </c>
      <c r="Q377" t="s">
        <v>119</v>
      </c>
      <c r="R377" t="s">
        <v>875</v>
      </c>
      <c r="S377" t="s">
        <v>876</v>
      </c>
      <c r="T377" t="s">
        <v>64</v>
      </c>
      <c r="U377" t="s">
        <v>872</v>
      </c>
      <c r="V377" t="s">
        <v>873</v>
      </c>
      <c r="W377" t="s">
        <v>81</v>
      </c>
      <c r="X377" t="s">
        <v>64</v>
      </c>
      <c r="AA377" t="s">
        <v>122</v>
      </c>
    </row>
    <row r="378" spans="1:27">
      <c r="A378" t="s">
        <v>57</v>
      </c>
      <c r="B378" s="118" t="s">
        <v>867</v>
      </c>
      <c r="C378" s="118" t="s">
        <v>868</v>
      </c>
      <c r="D378" s="118">
        <v>2023</v>
      </c>
      <c r="E378" s="119" t="s">
        <v>869</v>
      </c>
      <c r="F378" t="s">
        <v>87</v>
      </c>
      <c r="G378" t="s">
        <v>274</v>
      </c>
      <c r="H378" s="120">
        <v>32.345626000000003</v>
      </c>
      <c r="I378" s="121">
        <v>-80.597967999999995</v>
      </c>
      <c r="J378" t="s">
        <v>870</v>
      </c>
      <c r="K378" t="s">
        <v>717</v>
      </c>
      <c r="L378">
        <v>2018</v>
      </c>
      <c r="M378">
        <v>2019</v>
      </c>
      <c r="N378" t="s">
        <v>100</v>
      </c>
      <c r="Q378" t="s">
        <v>119</v>
      </c>
      <c r="S378" t="s">
        <v>862</v>
      </c>
      <c r="T378" t="s">
        <v>64</v>
      </c>
      <c r="U378" t="s">
        <v>872</v>
      </c>
      <c r="V378" t="s">
        <v>873</v>
      </c>
      <c r="W378" t="s">
        <v>81</v>
      </c>
      <c r="X378" t="s">
        <v>64</v>
      </c>
      <c r="AA378" t="s">
        <v>122</v>
      </c>
    </row>
    <row r="379" spans="1:27">
      <c r="A379" t="s">
        <v>57</v>
      </c>
      <c r="B379" s="118" t="s">
        <v>867</v>
      </c>
      <c r="C379" s="118" t="s">
        <v>868</v>
      </c>
      <c r="D379" s="118">
        <v>2023</v>
      </c>
      <c r="E379" s="119" t="s">
        <v>869</v>
      </c>
      <c r="F379" t="s">
        <v>87</v>
      </c>
      <c r="G379" t="s">
        <v>274</v>
      </c>
      <c r="H379" s="120">
        <v>32.345626000000003</v>
      </c>
      <c r="I379" s="121">
        <v>-80.597967999999995</v>
      </c>
      <c r="J379" t="s">
        <v>870</v>
      </c>
      <c r="K379" t="s">
        <v>717</v>
      </c>
      <c r="L379">
        <v>2018</v>
      </c>
      <c r="M379">
        <v>2019</v>
      </c>
      <c r="N379" t="s">
        <v>100</v>
      </c>
      <c r="Q379" t="s">
        <v>119</v>
      </c>
      <c r="S379" t="s">
        <v>877</v>
      </c>
      <c r="T379" t="s">
        <v>64</v>
      </c>
      <c r="U379" t="s">
        <v>872</v>
      </c>
      <c r="V379" t="s">
        <v>873</v>
      </c>
      <c r="W379" t="s">
        <v>81</v>
      </c>
      <c r="X379" t="s">
        <v>64</v>
      </c>
      <c r="AA379" t="s">
        <v>122</v>
      </c>
    </row>
    <row r="380" spans="1:27">
      <c r="A380" t="s">
        <v>57</v>
      </c>
      <c r="B380" s="118" t="s">
        <v>867</v>
      </c>
      <c r="C380" s="118" t="s">
        <v>868</v>
      </c>
      <c r="D380" s="118">
        <v>2023</v>
      </c>
      <c r="E380" s="119" t="s">
        <v>869</v>
      </c>
      <c r="F380" t="s">
        <v>87</v>
      </c>
      <c r="G380" t="s">
        <v>274</v>
      </c>
      <c r="H380" s="120">
        <v>32.345626000000003</v>
      </c>
      <c r="I380" s="121">
        <v>-80.597967999999995</v>
      </c>
      <c r="J380" t="s">
        <v>870</v>
      </c>
      <c r="K380" t="s">
        <v>717</v>
      </c>
      <c r="L380">
        <v>2018</v>
      </c>
      <c r="M380">
        <v>2019</v>
      </c>
      <c r="N380" t="s">
        <v>100</v>
      </c>
      <c r="Q380" t="s">
        <v>119</v>
      </c>
      <c r="S380" t="s">
        <v>878</v>
      </c>
      <c r="T380" t="s">
        <v>64</v>
      </c>
      <c r="U380" t="s">
        <v>872</v>
      </c>
      <c r="V380" t="s">
        <v>873</v>
      </c>
      <c r="W380" t="s">
        <v>81</v>
      </c>
      <c r="X380" t="s">
        <v>64</v>
      </c>
      <c r="AA380" t="s">
        <v>122</v>
      </c>
    </row>
    <row r="381" spans="1:27">
      <c r="A381" t="s">
        <v>57</v>
      </c>
      <c r="B381" t="s">
        <v>169</v>
      </c>
      <c r="C381" t="s">
        <v>170</v>
      </c>
      <c r="D381">
        <v>2023</v>
      </c>
      <c r="E381" t="s">
        <v>879</v>
      </c>
      <c r="F381" t="s">
        <v>87</v>
      </c>
      <c r="G381" t="s">
        <v>274</v>
      </c>
      <c r="H381">
        <v>58.7</v>
      </c>
      <c r="I381">
        <v>-154.9</v>
      </c>
      <c r="J381" t="s">
        <v>880</v>
      </c>
      <c r="K381" t="s">
        <v>717</v>
      </c>
      <c r="L381">
        <v>2016</v>
      </c>
      <c r="M381">
        <v>2017</v>
      </c>
      <c r="N381" t="s">
        <v>335</v>
      </c>
      <c r="Q381" t="s">
        <v>137</v>
      </c>
      <c r="R381" t="s">
        <v>173</v>
      </c>
      <c r="S381" t="s">
        <v>881</v>
      </c>
      <c r="T381" t="s">
        <v>64</v>
      </c>
      <c r="U381" t="s">
        <v>850</v>
      </c>
      <c r="V381" t="s">
        <v>882</v>
      </c>
      <c r="W381" t="s">
        <v>93</v>
      </c>
      <c r="X381" t="s">
        <v>64</v>
      </c>
      <c r="AA381" t="s">
        <v>143</v>
      </c>
    </row>
    <row r="382" spans="1:27">
      <c r="A382" t="s">
        <v>57</v>
      </c>
      <c r="B382" t="s">
        <v>169</v>
      </c>
      <c r="C382" t="s">
        <v>170</v>
      </c>
      <c r="D382">
        <v>2023</v>
      </c>
      <c r="E382" t="s">
        <v>171</v>
      </c>
      <c r="F382" t="s">
        <v>87</v>
      </c>
      <c r="G382" t="s">
        <v>274</v>
      </c>
      <c r="H382">
        <v>58.7</v>
      </c>
      <c r="I382">
        <v>-154.9</v>
      </c>
      <c r="J382" t="s">
        <v>880</v>
      </c>
      <c r="K382" t="s">
        <v>717</v>
      </c>
      <c r="L382">
        <v>2016</v>
      </c>
      <c r="M382">
        <v>2017</v>
      </c>
      <c r="N382" t="s">
        <v>335</v>
      </c>
      <c r="Q382" t="s">
        <v>137</v>
      </c>
      <c r="R382" t="s">
        <v>177</v>
      </c>
      <c r="S382" t="s">
        <v>883</v>
      </c>
      <c r="T382" t="s">
        <v>64</v>
      </c>
      <c r="U382" t="s">
        <v>850</v>
      </c>
      <c r="V382" t="s">
        <v>882</v>
      </c>
      <c r="W382" t="s">
        <v>93</v>
      </c>
      <c r="X382" t="s">
        <v>64</v>
      </c>
      <c r="AA382" t="s">
        <v>143</v>
      </c>
    </row>
    <row r="383" spans="1:27">
      <c r="A383" t="s">
        <v>57</v>
      </c>
      <c r="B383" t="s">
        <v>884</v>
      </c>
      <c r="C383" t="s">
        <v>885</v>
      </c>
      <c r="D383" s="123">
        <v>2017</v>
      </c>
      <c r="E383" t="s">
        <v>886</v>
      </c>
      <c r="F383" t="s">
        <v>87</v>
      </c>
      <c r="G383" t="s">
        <v>61</v>
      </c>
      <c r="H383" s="122" t="s">
        <v>887</v>
      </c>
      <c r="I383" t="s">
        <v>888</v>
      </c>
      <c r="J383" t="s">
        <v>889</v>
      </c>
      <c r="K383" t="s">
        <v>642</v>
      </c>
      <c r="L383">
        <v>1992</v>
      </c>
      <c r="M383">
        <v>2000</v>
      </c>
      <c r="N383" t="s">
        <v>517</v>
      </c>
      <c r="Q383" t="s">
        <v>137</v>
      </c>
      <c r="R383" t="s">
        <v>890</v>
      </c>
      <c r="S383" t="s">
        <v>891</v>
      </c>
      <c r="T383" t="s">
        <v>64</v>
      </c>
      <c r="U383" t="s">
        <v>892</v>
      </c>
      <c r="V383" t="s">
        <v>893</v>
      </c>
      <c r="W383" t="s">
        <v>894</v>
      </c>
      <c r="X383" t="s">
        <v>64</v>
      </c>
      <c r="AA383" t="s">
        <v>331</v>
      </c>
    </row>
    <row r="384" spans="1:27">
      <c r="A384" t="s">
        <v>57</v>
      </c>
      <c r="B384" t="s">
        <v>884</v>
      </c>
      <c r="C384" t="s">
        <v>885</v>
      </c>
      <c r="D384" s="123">
        <v>2017</v>
      </c>
      <c r="E384" t="s">
        <v>886</v>
      </c>
      <c r="F384" t="s">
        <v>87</v>
      </c>
      <c r="G384" t="s">
        <v>61</v>
      </c>
      <c r="H384" s="122" t="s">
        <v>887</v>
      </c>
      <c r="I384" t="s">
        <v>888</v>
      </c>
      <c r="J384" t="s">
        <v>889</v>
      </c>
      <c r="K384" t="s">
        <v>642</v>
      </c>
      <c r="L384">
        <v>1992</v>
      </c>
      <c r="M384">
        <v>2000</v>
      </c>
      <c r="N384" t="s">
        <v>517</v>
      </c>
      <c r="Q384" t="s">
        <v>325</v>
      </c>
      <c r="R384" t="s">
        <v>890</v>
      </c>
      <c r="S384" t="s">
        <v>891</v>
      </c>
      <c r="T384" t="s">
        <v>64</v>
      </c>
      <c r="U384" t="s">
        <v>832</v>
      </c>
      <c r="V384" t="s">
        <v>895</v>
      </c>
      <c r="W384" t="s">
        <v>896</v>
      </c>
      <c r="X384" t="s">
        <v>64</v>
      </c>
      <c r="AA384" t="s">
        <v>331</v>
      </c>
    </row>
    <row r="385" spans="1:27">
      <c r="A385" t="s">
        <v>57</v>
      </c>
      <c r="B385" t="s">
        <v>884</v>
      </c>
      <c r="C385" t="s">
        <v>885</v>
      </c>
      <c r="D385" s="123">
        <v>2017</v>
      </c>
      <c r="E385" t="s">
        <v>886</v>
      </c>
      <c r="F385" t="s">
        <v>87</v>
      </c>
      <c r="G385" t="s">
        <v>61</v>
      </c>
      <c r="H385" s="122" t="s">
        <v>887</v>
      </c>
      <c r="I385" t="s">
        <v>888</v>
      </c>
      <c r="J385" t="s">
        <v>889</v>
      </c>
      <c r="K385" t="s">
        <v>642</v>
      </c>
      <c r="L385">
        <v>1992</v>
      </c>
      <c r="M385">
        <v>2000</v>
      </c>
      <c r="N385" t="s">
        <v>517</v>
      </c>
      <c r="Q385" t="s">
        <v>325</v>
      </c>
      <c r="R385" t="s">
        <v>890</v>
      </c>
      <c r="S385" t="s">
        <v>891</v>
      </c>
      <c r="T385" t="s">
        <v>64</v>
      </c>
      <c r="U385" t="s">
        <v>897</v>
      </c>
      <c r="V385" t="s">
        <v>898</v>
      </c>
      <c r="W385" t="s">
        <v>896</v>
      </c>
      <c r="X385" t="s">
        <v>64</v>
      </c>
      <c r="AA385" t="s">
        <v>331</v>
      </c>
    </row>
    <row r="386" spans="1:27">
      <c r="A386" t="s">
        <v>57</v>
      </c>
      <c r="B386" t="s">
        <v>899</v>
      </c>
      <c r="C386" t="s">
        <v>900</v>
      </c>
      <c r="D386" s="123">
        <v>2005</v>
      </c>
      <c r="E386" t="s">
        <v>901</v>
      </c>
      <c r="F386" t="s">
        <v>87</v>
      </c>
      <c r="G386" t="s">
        <v>61</v>
      </c>
      <c r="H386" t="s">
        <v>902</v>
      </c>
      <c r="I386" t="s">
        <v>903</v>
      </c>
      <c r="J386" t="s">
        <v>904</v>
      </c>
      <c r="K386" t="s">
        <v>615</v>
      </c>
      <c r="L386">
        <v>2003</v>
      </c>
      <c r="M386">
        <v>2003</v>
      </c>
      <c r="N386" t="s">
        <v>517</v>
      </c>
      <c r="Q386" t="s">
        <v>338</v>
      </c>
      <c r="R386" t="s">
        <v>905</v>
      </c>
      <c r="S386" t="s">
        <v>906</v>
      </c>
      <c r="T386" t="s">
        <v>64</v>
      </c>
      <c r="U386" t="s">
        <v>907</v>
      </c>
      <c r="V386" t="s">
        <v>908</v>
      </c>
      <c r="W386" t="s">
        <v>894</v>
      </c>
      <c r="X386" t="s">
        <v>64</v>
      </c>
      <c r="AA386" t="s">
        <v>331</v>
      </c>
    </row>
    <row r="387" spans="1:27">
      <c r="A387" s="126" t="s">
        <v>57</v>
      </c>
      <c r="B387" s="126" t="s">
        <v>909</v>
      </c>
      <c r="C387" s="126" t="s">
        <v>910</v>
      </c>
      <c r="D387" s="126">
        <v>2011</v>
      </c>
      <c r="E387" s="126" t="s">
        <v>911</v>
      </c>
      <c r="F387" t="s">
        <v>60</v>
      </c>
      <c r="G387" t="s">
        <v>274</v>
      </c>
      <c r="H387" s="124">
        <v>51.795541</v>
      </c>
      <c r="I387" s="125">
        <v>-5.0955440000000003</v>
      </c>
      <c r="J387" t="s">
        <v>912</v>
      </c>
      <c r="K387" t="s">
        <v>717</v>
      </c>
      <c r="L387">
        <v>2007</v>
      </c>
      <c r="M387">
        <v>2008</v>
      </c>
      <c r="N387" t="s">
        <v>100</v>
      </c>
      <c r="Q387" t="s">
        <v>119</v>
      </c>
      <c r="R387" t="s">
        <v>913</v>
      </c>
      <c r="S387" t="s">
        <v>914</v>
      </c>
      <c r="T387" t="s">
        <v>64</v>
      </c>
      <c r="U387" t="s">
        <v>915</v>
      </c>
      <c r="V387" t="s">
        <v>916</v>
      </c>
      <c r="W387" t="s">
        <v>896</v>
      </c>
      <c r="X387" t="s">
        <v>64</v>
      </c>
      <c r="AA387" t="s">
        <v>122</v>
      </c>
    </row>
    <row r="388" spans="1:27">
      <c r="A388" s="126" t="s">
        <v>57</v>
      </c>
      <c r="B388" s="126" t="s">
        <v>909</v>
      </c>
      <c r="C388" s="126" t="s">
        <v>910</v>
      </c>
      <c r="D388" s="126">
        <v>2011</v>
      </c>
      <c r="E388" s="126" t="s">
        <v>911</v>
      </c>
      <c r="F388" t="s">
        <v>60</v>
      </c>
      <c r="G388" t="s">
        <v>274</v>
      </c>
      <c r="H388" s="124">
        <v>51.795541</v>
      </c>
      <c r="I388" s="125">
        <v>-5.0955440000000003</v>
      </c>
      <c r="J388" t="s">
        <v>912</v>
      </c>
      <c r="K388" t="s">
        <v>717</v>
      </c>
      <c r="L388">
        <v>2007</v>
      </c>
      <c r="M388">
        <v>2008</v>
      </c>
      <c r="N388" t="s">
        <v>100</v>
      </c>
      <c r="Q388" t="s">
        <v>119</v>
      </c>
      <c r="R388" t="s">
        <v>917</v>
      </c>
      <c r="S388" t="s">
        <v>918</v>
      </c>
      <c r="T388" t="s">
        <v>64</v>
      </c>
      <c r="U388" t="s">
        <v>915</v>
      </c>
      <c r="V388" t="s">
        <v>916</v>
      </c>
      <c r="W388" t="s">
        <v>896</v>
      </c>
      <c r="X388" t="s">
        <v>64</v>
      </c>
      <c r="AA388" t="s">
        <v>122</v>
      </c>
    </row>
    <row r="389" spans="1:27">
      <c r="A389" s="126" t="s">
        <v>57</v>
      </c>
      <c r="B389" s="126" t="s">
        <v>909</v>
      </c>
      <c r="C389" s="126" t="s">
        <v>910</v>
      </c>
      <c r="D389" s="126">
        <v>2011</v>
      </c>
      <c r="E389" s="126" t="s">
        <v>911</v>
      </c>
      <c r="F389" t="s">
        <v>60</v>
      </c>
      <c r="G389" t="s">
        <v>274</v>
      </c>
      <c r="H389" s="124">
        <v>51.795541</v>
      </c>
      <c r="I389" s="125">
        <v>-5.0955440000000003</v>
      </c>
      <c r="J389" t="s">
        <v>912</v>
      </c>
      <c r="K389" t="s">
        <v>717</v>
      </c>
      <c r="L389">
        <v>2007</v>
      </c>
      <c r="M389">
        <v>2008</v>
      </c>
      <c r="N389" t="s">
        <v>100</v>
      </c>
      <c r="Q389" t="s">
        <v>119</v>
      </c>
      <c r="R389" t="s">
        <v>919</v>
      </c>
      <c r="S389" t="s">
        <v>920</v>
      </c>
      <c r="T389" t="s">
        <v>64</v>
      </c>
      <c r="U389" t="s">
        <v>915</v>
      </c>
      <c r="V389" t="s">
        <v>916</v>
      </c>
      <c r="W389" t="s">
        <v>896</v>
      </c>
      <c r="X389" t="s">
        <v>64</v>
      </c>
      <c r="AA389" t="s">
        <v>122</v>
      </c>
    </row>
    <row r="390" spans="1:27">
      <c r="A390" s="126" t="s">
        <v>57</v>
      </c>
      <c r="B390" s="126" t="s">
        <v>909</v>
      </c>
      <c r="C390" s="126" t="s">
        <v>910</v>
      </c>
      <c r="D390" s="126">
        <v>2011</v>
      </c>
      <c r="E390" s="126" t="s">
        <v>911</v>
      </c>
      <c r="F390" t="s">
        <v>60</v>
      </c>
      <c r="G390" t="s">
        <v>274</v>
      </c>
      <c r="H390" s="124">
        <v>51.795541</v>
      </c>
      <c r="I390" s="125">
        <v>-5.0955440000000003</v>
      </c>
      <c r="J390" t="s">
        <v>912</v>
      </c>
      <c r="K390" t="s">
        <v>717</v>
      </c>
      <c r="L390">
        <v>2007</v>
      </c>
      <c r="M390">
        <v>2008</v>
      </c>
      <c r="N390" t="s">
        <v>100</v>
      </c>
      <c r="Q390" t="s">
        <v>119</v>
      </c>
      <c r="R390" t="s">
        <v>921</v>
      </c>
      <c r="S390" t="s">
        <v>922</v>
      </c>
      <c r="T390" t="s">
        <v>64</v>
      </c>
      <c r="U390" t="s">
        <v>915</v>
      </c>
      <c r="V390" t="s">
        <v>916</v>
      </c>
      <c r="W390" t="s">
        <v>896</v>
      </c>
      <c r="X390" t="s">
        <v>64</v>
      </c>
      <c r="AA390" t="s">
        <v>122</v>
      </c>
    </row>
    <row r="391" spans="1:27">
      <c r="A391" s="126" t="s">
        <v>57</v>
      </c>
      <c r="B391" s="126" t="s">
        <v>909</v>
      </c>
      <c r="C391" s="126" t="s">
        <v>910</v>
      </c>
      <c r="D391" s="126">
        <v>2011</v>
      </c>
      <c r="E391" s="126" t="s">
        <v>911</v>
      </c>
      <c r="F391" t="s">
        <v>60</v>
      </c>
      <c r="G391" t="s">
        <v>274</v>
      </c>
      <c r="H391" s="124">
        <v>51.795541</v>
      </c>
      <c r="I391" s="125">
        <v>-5.0955440000000003</v>
      </c>
      <c r="J391" t="s">
        <v>912</v>
      </c>
      <c r="K391" t="s">
        <v>717</v>
      </c>
      <c r="L391">
        <v>2007</v>
      </c>
      <c r="M391">
        <v>2008</v>
      </c>
      <c r="N391" t="s">
        <v>100</v>
      </c>
      <c r="Q391" t="s">
        <v>119</v>
      </c>
      <c r="R391" t="s">
        <v>923</v>
      </c>
      <c r="S391" t="s">
        <v>924</v>
      </c>
      <c r="T391" t="s">
        <v>64</v>
      </c>
      <c r="U391" t="s">
        <v>915</v>
      </c>
      <c r="V391" t="s">
        <v>916</v>
      </c>
      <c r="W391" t="s">
        <v>896</v>
      </c>
      <c r="X391" t="s">
        <v>64</v>
      </c>
      <c r="AA391" t="s">
        <v>122</v>
      </c>
    </row>
    <row r="392" spans="1:27">
      <c r="A392" s="126" t="s">
        <v>57</v>
      </c>
      <c r="B392" s="126" t="s">
        <v>909</v>
      </c>
      <c r="C392" s="126" t="s">
        <v>910</v>
      </c>
      <c r="D392" s="126">
        <v>2011</v>
      </c>
      <c r="E392" s="126" t="s">
        <v>911</v>
      </c>
      <c r="F392" t="s">
        <v>60</v>
      </c>
      <c r="G392" t="s">
        <v>274</v>
      </c>
      <c r="H392" s="124">
        <v>51.795541</v>
      </c>
      <c r="I392" s="125">
        <v>-5.0955440000000003</v>
      </c>
      <c r="J392" t="s">
        <v>912</v>
      </c>
      <c r="K392" t="s">
        <v>717</v>
      </c>
      <c r="L392">
        <v>2007</v>
      </c>
      <c r="M392">
        <v>2008</v>
      </c>
      <c r="N392" t="s">
        <v>100</v>
      </c>
      <c r="Q392" t="s">
        <v>119</v>
      </c>
      <c r="R392" t="s">
        <v>925</v>
      </c>
      <c r="S392" t="s">
        <v>926</v>
      </c>
      <c r="T392" t="s">
        <v>64</v>
      </c>
      <c r="U392" t="s">
        <v>915</v>
      </c>
      <c r="V392" t="s">
        <v>916</v>
      </c>
      <c r="W392" t="s">
        <v>896</v>
      </c>
      <c r="X392" t="s">
        <v>64</v>
      </c>
      <c r="AA392" t="s">
        <v>122</v>
      </c>
    </row>
    <row r="393" spans="1:27">
      <c r="A393" s="126" t="s">
        <v>57</v>
      </c>
      <c r="B393" s="126" t="s">
        <v>909</v>
      </c>
      <c r="C393" s="126" t="s">
        <v>910</v>
      </c>
      <c r="D393" s="126">
        <v>2011</v>
      </c>
      <c r="E393" s="126" t="s">
        <v>911</v>
      </c>
      <c r="F393" t="s">
        <v>60</v>
      </c>
      <c r="G393" t="s">
        <v>274</v>
      </c>
      <c r="H393" s="124">
        <v>51.795541</v>
      </c>
      <c r="I393" s="125">
        <v>-5.0955440000000003</v>
      </c>
      <c r="J393" t="s">
        <v>912</v>
      </c>
      <c r="K393" t="s">
        <v>717</v>
      </c>
      <c r="L393">
        <v>2007</v>
      </c>
      <c r="M393">
        <v>2008</v>
      </c>
      <c r="N393" t="s">
        <v>100</v>
      </c>
      <c r="Q393" t="s">
        <v>119</v>
      </c>
      <c r="R393" t="s">
        <v>927</v>
      </c>
      <c r="S393" t="s">
        <v>928</v>
      </c>
      <c r="T393" t="s">
        <v>64</v>
      </c>
      <c r="U393" t="s">
        <v>915</v>
      </c>
      <c r="V393" t="s">
        <v>916</v>
      </c>
      <c r="W393" t="s">
        <v>896</v>
      </c>
      <c r="X393" t="s">
        <v>64</v>
      </c>
      <c r="AA393" t="s">
        <v>122</v>
      </c>
    </row>
    <row r="394" spans="1:27">
      <c r="A394" s="126" t="s">
        <v>57</v>
      </c>
      <c r="B394" s="126" t="s">
        <v>909</v>
      </c>
      <c r="C394" s="126" t="s">
        <v>910</v>
      </c>
      <c r="D394" s="126">
        <v>2011</v>
      </c>
      <c r="E394" s="126" t="s">
        <v>911</v>
      </c>
      <c r="F394" t="s">
        <v>60</v>
      </c>
      <c r="G394" t="s">
        <v>274</v>
      </c>
      <c r="H394" s="124">
        <v>51.795541</v>
      </c>
      <c r="I394" s="125">
        <v>-5.0955440000000003</v>
      </c>
      <c r="J394" t="s">
        <v>912</v>
      </c>
      <c r="K394" t="s">
        <v>717</v>
      </c>
      <c r="L394">
        <v>2007</v>
      </c>
      <c r="M394">
        <v>2008</v>
      </c>
      <c r="N394" t="s">
        <v>100</v>
      </c>
      <c r="Q394" t="s">
        <v>119</v>
      </c>
      <c r="R394" t="s">
        <v>929</v>
      </c>
      <c r="S394" t="s">
        <v>930</v>
      </c>
      <c r="T394" t="s">
        <v>64</v>
      </c>
      <c r="U394" t="s">
        <v>915</v>
      </c>
      <c r="V394" t="s">
        <v>916</v>
      </c>
      <c r="W394" t="s">
        <v>896</v>
      </c>
      <c r="X394" t="s">
        <v>64</v>
      </c>
      <c r="AA394" t="s">
        <v>122</v>
      </c>
    </row>
    <row r="395" spans="1:27">
      <c r="A395" s="126" t="s">
        <v>57</v>
      </c>
      <c r="B395" s="126" t="s">
        <v>909</v>
      </c>
      <c r="C395" s="126" t="s">
        <v>910</v>
      </c>
      <c r="D395" s="126">
        <v>2011</v>
      </c>
      <c r="E395" s="126" t="s">
        <v>911</v>
      </c>
      <c r="F395" t="s">
        <v>60</v>
      </c>
      <c r="G395" t="s">
        <v>274</v>
      </c>
      <c r="H395" s="124">
        <v>51.795541</v>
      </c>
      <c r="I395" s="125">
        <v>-5.0955440000000003</v>
      </c>
      <c r="J395" t="s">
        <v>912</v>
      </c>
      <c r="K395" t="s">
        <v>717</v>
      </c>
      <c r="L395">
        <v>2007</v>
      </c>
      <c r="M395">
        <v>2008</v>
      </c>
      <c r="N395" t="s">
        <v>100</v>
      </c>
      <c r="Q395" t="s">
        <v>119</v>
      </c>
      <c r="R395" t="s">
        <v>931</v>
      </c>
      <c r="S395" t="s">
        <v>932</v>
      </c>
      <c r="T395" t="s">
        <v>64</v>
      </c>
      <c r="U395" t="s">
        <v>915</v>
      </c>
      <c r="V395" t="s">
        <v>916</v>
      </c>
      <c r="W395" t="s">
        <v>896</v>
      </c>
      <c r="X395" t="s">
        <v>64</v>
      </c>
      <c r="AA395" t="s">
        <v>122</v>
      </c>
    </row>
    <row r="396" spans="1:27">
      <c r="A396" s="126" t="s">
        <v>57</v>
      </c>
      <c r="B396" s="126" t="s">
        <v>909</v>
      </c>
      <c r="C396" s="126" t="s">
        <v>910</v>
      </c>
      <c r="D396" s="126">
        <v>2011</v>
      </c>
      <c r="E396" s="126" t="s">
        <v>911</v>
      </c>
      <c r="F396" t="s">
        <v>60</v>
      </c>
      <c r="G396" t="s">
        <v>274</v>
      </c>
      <c r="H396" s="124">
        <v>51.795541</v>
      </c>
      <c r="I396" s="125">
        <v>-5.0955440000000003</v>
      </c>
      <c r="J396" t="s">
        <v>912</v>
      </c>
      <c r="K396" t="s">
        <v>717</v>
      </c>
      <c r="L396">
        <v>2007</v>
      </c>
      <c r="M396">
        <v>2008</v>
      </c>
      <c r="N396" t="s">
        <v>100</v>
      </c>
      <c r="Q396" t="s">
        <v>119</v>
      </c>
      <c r="R396" t="s">
        <v>933</v>
      </c>
      <c r="S396" t="s">
        <v>934</v>
      </c>
      <c r="T396" t="s">
        <v>64</v>
      </c>
      <c r="U396" t="s">
        <v>915</v>
      </c>
      <c r="V396" t="s">
        <v>916</v>
      </c>
      <c r="W396" t="s">
        <v>896</v>
      </c>
      <c r="X396" t="s">
        <v>64</v>
      </c>
      <c r="AA396" t="s">
        <v>122</v>
      </c>
    </row>
    <row r="397" spans="1:27">
      <c r="A397" s="126" t="s">
        <v>57</v>
      </c>
      <c r="B397" s="126" t="s">
        <v>909</v>
      </c>
      <c r="C397" s="126" t="s">
        <v>910</v>
      </c>
      <c r="D397" s="126">
        <v>2011</v>
      </c>
      <c r="E397" s="126" t="s">
        <v>911</v>
      </c>
      <c r="F397" t="s">
        <v>60</v>
      </c>
      <c r="G397" t="s">
        <v>274</v>
      </c>
      <c r="H397" s="124">
        <v>51.795541</v>
      </c>
      <c r="I397" s="125">
        <v>-5.0955440000000003</v>
      </c>
      <c r="J397" t="s">
        <v>912</v>
      </c>
      <c r="K397" t="s">
        <v>717</v>
      </c>
      <c r="L397">
        <v>2007</v>
      </c>
      <c r="M397">
        <v>2008</v>
      </c>
      <c r="N397" t="s">
        <v>100</v>
      </c>
      <c r="Q397" t="s">
        <v>119</v>
      </c>
      <c r="R397" t="s">
        <v>935</v>
      </c>
      <c r="S397" t="s">
        <v>936</v>
      </c>
      <c r="T397" t="s">
        <v>64</v>
      </c>
      <c r="U397" t="s">
        <v>915</v>
      </c>
      <c r="V397" t="s">
        <v>916</v>
      </c>
      <c r="W397" t="s">
        <v>896</v>
      </c>
      <c r="X397" t="s">
        <v>64</v>
      </c>
      <c r="AA397" t="s">
        <v>122</v>
      </c>
    </row>
    <row r="398" spans="1:27">
      <c r="A398" s="126" t="s">
        <v>57</v>
      </c>
      <c r="B398" s="126" t="s">
        <v>909</v>
      </c>
      <c r="C398" s="126" t="s">
        <v>910</v>
      </c>
      <c r="D398" s="126">
        <v>2011</v>
      </c>
      <c r="E398" s="126" t="s">
        <v>911</v>
      </c>
      <c r="F398" t="s">
        <v>60</v>
      </c>
      <c r="G398" t="s">
        <v>274</v>
      </c>
      <c r="H398" s="124">
        <v>51.795541</v>
      </c>
      <c r="I398" s="125">
        <v>-5.0955440000000003</v>
      </c>
      <c r="J398" t="s">
        <v>912</v>
      </c>
      <c r="K398" t="s">
        <v>717</v>
      </c>
      <c r="L398">
        <v>2007</v>
      </c>
      <c r="M398">
        <v>2008</v>
      </c>
      <c r="N398" t="s">
        <v>100</v>
      </c>
      <c r="Q398" t="s">
        <v>119</v>
      </c>
      <c r="R398" t="s">
        <v>937</v>
      </c>
      <c r="S398" t="s">
        <v>938</v>
      </c>
      <c r="T398" t="s">
        <v>64</v>
      </c>
      <c r="U398" t="s">
        <v>915</v>
      </c>
      <c r="V398" t="s">
        <v>916</v>
      </c>
      <c r="W398" t="s">
        <v>896</v>
      </c>
      <c r="X398" t="s">
        <v>64</v>
      </c>
      <c r="AA398" t="s">
        <v>122</v>
      </c>
    </row>
    <row r="399" spans="1:27">
      <c r="A399" s="126" t="s">
        <v>57</v>
      </c>
      <c r="B399" s="126" t="s">
        <v>909</v>
      </c>
      <c r="C399" s="126" t="s">
        <v>910</v>
      </c>
      <c r="D399" s="126">
        <v>2011</v>
      </c>
      <c r="E399" s="126" t="s">
        <v>911</v>
      </c>
      <c r="F399" t="s">
        <v>60</v>
      </c>
      <c r="G399" t="s">
        <v>274</v>
      </c>
      <c r="H399" s="124">
        <v>51.795541</v>
      </c>
      <c r="I399" s="125">
        <v>-5.0955440000000003</v>
      </c>
      <c r="J399" t="s">
        <v>912</v>
      </c>
      <c r="K399" t="s">
        <v>717</v>
      </c>
      <c r="L399">
        <v>2007</v>
      </c>
      <c r="M399">
        <v>2008</v>
      </c>
      <c r="N399" t="s">
        <v>100</v>
      </c>
      <c r="Q399" t="s">
        <v>119</v>
      </c>
      <c r="R399" t="s">
        <v>939</v>
      </c>
      <c r="T399" t="s">
        <v>64</v>
      </c>
      <c r="U399" t="s">
        <v>915</v>
      </c>
      <c r="V399" t="s">
        <v>916</v>
      </c>
      <c r="W399" t="s">
        <v>896</v>
      </c>
      <c r="X399" t="s">
        <v>64</v>
      </c>
      <c r="AA399" t="s">
        <v>122</v>
      </c>
    </row>
    <row r="400" spans="1:27">
      <c r="A400" s="126" t="s">
        <v>57</v>
      </c>
      <c r="B400" s="126" t="s">
        <v>909</v>
      </c>
      <c r="C400" s="126" t="s">
        <v>910</v>
      </c>
      <c r="D400" s="126">
        <v>2011</v>
      </c>
      <c r="E400" s="126" t="s">
        <v>911</v>
      </c>
      <c r="F400" t="s">
        <v>60</v>
      </c>
      <c r="G400" t="s">
        <v>274</v>
      </c>
      <c r="H400" s="124">
        <v>51.795541</v>
      </c>
      <c r="I400" s="125">
        <v>-5.0955440000000003</v>
      </c>
      <c r="J400" t="s">
        <v>912</v>
      </c>
      <c r="K400" t="s">
        <v>717</v>
      </c>
      <c r="L400">
        <v>2007</v>
      </c>
      <c r="M400">
        <v>2008</v>
      </c>
      <c r="N400" t="s">
        <v>100</v>
      </c>
      <c r="Q400" t="s">
        <v>119</v>
      </c>
      <c r="R400" t="s">
        <v>940</v>
      </c>
      <c r="T400" t="s">
        <v>64</v>
      </c>
      <c r="U400" t="s">
        <v>915</v>
      </c>
      <c r="V400" t="s">
        <v>916</v>
      </c>
      <c r="W400" t="s">
        <v>896</v>
      </c>
      <c r="X400" t="s">
        <v>64</v>
      </c>
      <c r="AA400" t="s">
        <v>122</v>
      </c>
    </row>
    <row r="401" spans="1:27" s="126" customFormat="1">
      <c r="A401" s="126" t="s">
        <v>57</v>
      </c>
      <c r="B401" s="126" t="s">
        <v>941</v>
      </c>
      <c r="C401" s="126" t="s">
        <v>942</v>
      </c>
      <c r="D401" s="126">
        <v>2013</v>
      </c>
      <c r="E401" s="126" t="s">
        <v>943</v>
      </c>
      <c r="F401" s="126" t="s">
        <v>87</v>
      </c>
      <c r="G401" s="126" t="s">
        <v>274</v>
      </c>
      <c r="H401" s="126">
        <v>58</v>
      </c>
      <c r="I401" s="126">
        <v>-96</v>
      </c>
      <c r="J401" s="126" t="s">
        <v>944</v>
      </c>
      <c r="L401" s="126">
        <v>2006</v>
      </c>
      <c r="M401" s="126">
        <v>2008</v>
      </c>
      <c r="N401" s="126" t="s">
        <v>100</v>
      </c>
      <c r="Q401" s="126" t="s">
        <v>119</v>
      </c>
      <c r="R401" s="126" t="s">
        <v>945</v>
      </c>
      <c r="S401" s="126" t="s">
        <v>946</v>
      </c>
      <c r="T401" s="126" t="s">
        <v>64</v>
      </c>
      <c r="U401" s="126" t="s">
        <v>191</v>
      </c>
      <c r="V401" s="126" t="s">
        <v>947</v>
      </c>
      <c r="W401" s="126" t="s">
        <v>894</v>
      </c>
      <c r="X401" s="126" t="s">
        <v>64</v>
      </c>
      <c r="AA401" s="126" t="s">
        <v>122</v>
      </c>
    </row>
    <row r="402" spans="1:27" s="126" customFormat="1">
      <c r="A402" s="126" t="s">
        <v>57</v>
      </c>
      <c r="B402" s="126" t="s">
        <v>941</v>
      </c>
      <c r="C402" s="126" t="s">
        <v>942</v>
      </c>
      <c r="D402" s="126">
        <v>2013</v>
      </c>
      <c r="E402" s="126" t="s">
        <v>943</v>
      </c>
      <c r="F402" s="126" t="s">
        <v>87</v>
      </c>
      <c r="G402" s="126" t="s">
        <v>274</v>
      </c>
      <c r="H402" s="126">
        <v>58</v>
      </c>
      <c r="I402" s="126">
        <v>-96</v>
      </c>
      <c r="J402" s="126" t="s">
        <v>944</v>
      </c>
      <c r="L402" s="126">
        <v>2006</v>
      </c>
      <c r="M402" s="126">
        <v>2008</v>
      </c>
      <c r="N402" s="126" t="s">
        <v>100</v>
      </c>
      <c r="Q402" s="126" t="s">
        <v>119</v>
      </c>
      <c r="R402" s="126" t="s">
        <v>948</v>
      </c>
      <c r="S402" s="126" t="s">
        <v>949</v>
      </c>
      <c r="T402" s="126" t="s">
        <v>64</v>
      </c>
      <c r="U402" s="126" t="s">
        <v>191</v>
      </c>
      <c r="V402" s="126" t="s">
        <v>947</v>
      </c>
      <c r="W402" s="126" t="s">
        <v>894</v>
      </c>
      <c r="X402" s="126" t="s">
        <v>64</v>
      </c>
      <c r="AA402" s="126" t="s">
        <v>122</v>
      </c>
    </row>
    <row r="403" spans="1:27" s="126" customFormat="1">
      <c r="A403" s="126" t="s">
        <v>57</v>
      </c>
      <c r="B403" s="126" t="s">
        <v>941</v>
      </c>
      <c r="C403" s="126" t="s">
        <v>942</v>
      </c>
      <c r="D403" s="126">
        <v>2013</v>
      </c>
      <c r="E403" s="126" t="s">
        <v>943</v>
      </c>
      <c r="F403" s="126" t="s">
        <v>87</v>
      </c>
      <c r="G403" s="126" t="s">
        <v>274</v>
      </c>
      <c r="H403" s="126">
        <v>58</v>
      </c>
      <c r="I403" s="126">
        <v>-96</v>
      </c>
      <c r="J403" s="126" t="s">
        <v>944</v>
      </c>
      <c r="L403" s="126">
        <v>2006</v>
      </c>
      <c r="M403" s="126">
        <v>2008</v>
      </c>
      <c r="N403" s="126" t="s">
        <v>100</v>
      </c>
      <c r="Q403" s="126" t="s">
        <v>119</v>
      </c>
      <c r="R403" s="126" t="s">
        <v>950</v>
      </c>
      <c r="S403" s="126" t="s">
        <v>951</v>
      </c>
      <c r="T403" s="126" t="s">
        <v>64</v>
      </c>
      <c r="U403" s="126" t="s">
        <v>191</v>
      </c>
      <c r="V403" s="126" t="s">
        <v>947</v>
      </c>
      <c r="W403" s="126" t="s">
        <v>894</v>
      </c>
      <c r="X403" s="126" t="s">
        <v>64</v>
      </c>
      <c r="AA403" s="126" t="s">
        <v>122</v>
      </c>
    </row>
    <row r="404" spans="1:27" s="126" customFormat="1">
      <c r="A404" s="126" t="s">
        <v>57</v>
      </c>
      <c r="B404" s="126" t="s">
        <v>952</v>
      </c>
      <c r="C404" s="126" t="s">
        <v>953</v>
      </c>
      <c r="D404" s="126">
        <v>2015</v>
      </c>
      <c r="E404" s="126" t="s">
        <v>954</v>
      </c>
      <c r="F404" s="126" t="s">
        <v>87</v>
      </c>
      <c r="G404" s="126" t="s">
        <v>274</v>
      </c>
      <c r="H404" s="126">
        <v>59</v>
      </c>
      <c r="I404" s="126">
        <v>-135</v>
      </c>
      <c r="J404" s="126" t="s">
        <v>955</v>
      </c>
      <c r="K404" s="126" t="s">
        <v>615</v>
      </c>
      <c r="L404" s="126">
        <v>2011</v>
      </c>
      <c r="M404" s="126">
        <v>2013</v>
      </c>
      <c r="N404" s="126" t="s">
        <v>335</v>
      </c>
      <c r="Q404" s="126" t="s">
        <v>325</v>
      </c>
      <c r="R404" s="126" t="s">
        <v>956</v>
      </c>
      <c r="S404" s="126" t="s">
        <v>957</v>
      </c>
      <c r="T404" s="126" t="s">
        <v>64</v>
      </c>
      <c r="U404" s="126" t="s">
        <v>958</v>
      </c>
      <c r="V404" s="126" t="s">
        <v>959</v>
      </c>
      <c r="W404" s="126" t="s">
        <v>960</v>
      </c>
      <c r="X404" s="126" t="s">
        <v>64</v>
      </c>
      <c r="AA404" s="126" t="s">
        <v>122</v>
      </c>
    </row>
    <row r="405" spans="1:27" s="126" customFormat="1">
      <c r="A405" s="126" t="s">
        <v>57</v>
      </c>
      <c r="B405" s="126" t="s">
        <v>952</v>
      </c>
      <c r="C405" s="126" t="s">
        <v>953</v>
      </c>
      <c r="D405" s="126">
        <v>2015</v>
      </c>
      <c r="E405" s="126" t="s">
        <v>954</v>
      </c>
      <c r="F405" s="126" t="s">
        <v>87</v>
      </c>
      <c r="G405" s="126" t="s">
        <v>274</v>
      </c>
      <c r="H405" s="126">
        <v>59</v>
      </c>
      <c r="I405" s="126">
        <v>-135</v>
      </c>
      <c r="J405" s="126" t="s">
        <v>955</v>
      </c>
      <c r="K405" s="126" t="s">
        <v>615</v>
      </c>
      <c r="L405" s="126">
        <v>2011</v>
      </c>
      <c r="M405" s="126">
        <v>2013</v>
      </c>
      <c r="N405" s="126" t="s">
        <v>335</v>
      </c>
      <c r="Q405" s="126" t="s">
        <v>325</v>
      </c>
      <c r="R405" s="126" t="s">
        <v>956</v>
      </c>
      <c r="S405" s="126" t="s">
        <v>957</v>
      </c>
      <c r="T405" s="126" t="s">
        <v>64</v>
      </c>
      <c r="U405" s="126" t="s">
        <v>850</v>
      </c>
      <c r="V405" s="126" t="s">
        <v>961</v>
      </c>
      <c r="W405" s="126" t="s">
        <v>894</v>
      </c>
      <c r="X405" s="126" t="s">
        <v>64</v>
      </c>
      <c r="AA405" s="126" t="s">
        <v>122</v>
      </c>
    </row>
    <row r="406" spans="1:27" s="126" customFormat="1">
      <c r="A406" s="126" t="s">
        <v>57</v>
      </c>
      <c r="B406" s="126" t="s">
        <v>952</v>
      </c>
      <c r="C406" s="126" t="s">
        <v>953</v>
      </c>
      <c r="D406" s="126">
        <v>2015</v>
      </c>
      <c r="E406" s="126" t="s">
        <v>954</v>
      </c>
      <c r="F406" s="126" t="s">
        <v>87</v>
      </c>
      <c r="G406" s="126" t="s">
        <v>274</v>
      </c>
      <c r="H406" s="126">
        <v>59</v>
      </c>
      <c r="I406" s="126">
        <v>-135</v>
      </c>
      <c r="J406" s="126" t="s">
        <v>955</v>
      </c>
      <c r="K406" s="126" t="s">
        <v>615</v>
      </c>
      <c r="L406" s="126">
        <v>2011</v>
      </c>
      <c r="M406" s="126">
        <v>2013</v>
      </c>
      <c r="N406" s="126" t="s">
        <v>335</v>
      </c>
      <c r="Q406" s="126" t="s">
        <v>325</v>
      </c>
      <c r="R406" s="126" t="s">
        <v>956</v>
      </c>
      <c r="S406" s="126" t="s">
        <v>957</v>
      </c>
      <c r="T406" s="126" t="s">
        <v>64</v>
      </c>
      <c r="U406" s="126" t="s">
        <v>962</v>
      </c>
      <c r="V406" s="126" t="s">
        <v>963</v>
      </c>
      <c r="W406" s="126" t="s">
        <v>964</v>
      </c>
      <c r="X406" s="126" t="s">
        <v>64</v>
      </c>
      <c r="AA406" s="126" t="s">
        <v>122</v>
      </c>
    </row>
    <row r="407" spans="1:27" s="126" customFormat="1">
      <c r="A407" s="126" t="s">
        <v>57</v>
      </c>
      <c r="B407" s="126" t="s">
        <v>952</v>
      </c>
      <c r="C407" s="126" t="s">
        <v>953</v>
      </c>
      <c r="D407" s="126">
        <v>2015</v>
      </c>
      <c r="E407" s="126" t="s">
        <v>954</v>
      </c>
      <c r="F407" s="126" t="s">
        <v>87</v>
      </c>
      <c r="G407" s="126" t="s">
        <v>274</v>
      </c>
      <c r="H407" s="126">
        <v>59</v>
      </c>
      <c r="I407" s="126">
        <v>-135</v>
      </c>
      <c r="J407" s="126" t="s">
        <v>955</v>
      </c>
      <c r="K407" s="126" t="s">
        <v>615</v>
      </c>
      <c r="L407" s="126">
        <v>2011</v>
      </c>
      <c r="M407" s="126">
        <v>2013</v>
      </c>
      <c r="N407" s="126" t="s">
        <v>335</v>
      </c>
      <c r="Q407" s="126" t="s">
        <v>325</v>
      </c>
      <c r="R407" s="126" t="s">
        <v>956</v>
      </c>
      <c r="S407" s="126" t="s">
        <v>957</v>
      </c>
      <c r="T407" s="126" t="s">
        <v>64</v>
      </c>
      <c r="U407" s="126" t="s">
        <v>965</v>
      </c>
      <c r="V407" s="126" t="s">
        <v>966</v>
      </c>
      <c r="W407" s="126" t="s">
        <v>967</v>
      </c>
      <c r="X407" s="126" t="s">
        <v>64</v>
      </c>
      <c r="AA407" s="126" t="s">
        <v>122</v>
      </c>
    </row>
    <row r="408" spans="1:27" s="126" customFormat="1">
      <c r="A408" s="126" t="s">
        <v>57</v>
      </c>
      <c r="B408" s="126" t="s">
        <v>952</v>
      </c>
      <c r="C408" s="126" t="s">
        <v>953</v>
      </c>
      <c r="D408" s="126">
        <v>2015</v>
      </c>
      <c r="E408" s="126" t="s">
        <v>954</v>
      </c>
      <c r="F408" s="126" t="s">
        <v>87</v>
      </c>
      <c r="G408" s="126" t="s">
        <v>274</v>
      </c>
      <c r="H408" s="126">
        <v>59</v>
      </c>
      <c r="I408" s="126">
        <v>-135</v>
      </c>
      <c r="J408" s="126" t="s">
        <v>955</v>
      </c>
      <c r="K408" s="126" t="s">
        <v>615</v>
      </c>
      <c r="L408" s="126">
        <v>2011</v>
      </c>
      <c r="M408" s="126">
        <v>2013</v>
      </c>
      <c r="N408" s="126" t="s">
        <v>335</v>
      </c>
      <c r="Q408" s="126" t="s">
        <v>325</v>
      </c>
      <c r="R408" s="126" t="s">
        <v>956</v>
      </c>
      <c r="S408" s="126" t="s">
        <v>957</v>
      </c>
      <c r="T408" s="126" t="s">
        <v>64</v>
      </c>
      <c r="U408" s="126" t="s">
        <v>968</v>
      </c>
      <c r="V408" s="126" t="s">
        <v>969</v>
      </c>
      <c r="W408" s="126" t="s">
        <v>964</v>
      </c>
      <c r="X408" s="126" t="s">
        <v>64</v>
      </c>
      <c r="AA408" s="126" t="s">
        <v>122</v>
      </c>
    </row>
    <row r="409" spans="1:27" s="126" customFormat="1">
      <c r="A409" s="126" t="s">
        <v>57</v>
      </c>
      <c r="B409" s="126" t="s">
        <v>952</v>
      </c>
      <c r="C409" s="126" t="s">
        <v>953</v>
      </c>
      <c r="D409" s="126">
        <v>2015</v>
      </c>
      <c r="E409" s="126" t="s">
        <v>954</v>
      </c>
      <c r="F409" s="126" t="s">
        <v>87</v>
      </c>
      <c r="G409" s="126" t="s">
        <v>274</v>
      </c>
      <c r="H409" s="126">
        <v>59</v>
      </c>
      <c r="I409" s="126">
        <v>-135</v>
      </c>
      <c r="J409" s="126" t="s">
        <v>955</v>
      </c>
      <c r="K409" s="126" t="s">
        <v>615</v>
      </c>
      <c r="L409" s="126">
        <v>2011</v>
      </c>
      <c r="M409" s="126">
        <v>2013</v>
      </c>
      <c r="N409" s="126" t="s">
        <v>335</v>
      </c>
      <c r="Q409" s="126" t="s">
        <v>325</v>
      </c>
      <c r="R409" s="126" t="s">
        <v>956</v>
      </c>
      <c r="S409" s="126" t="s">
        <v>957</v>
      </c>
      <c r="T409" s="126" t="s">
        <v>64</v>
      </c>
      <c r="U409" s="126" t="s">
        <v>970</v>
      </c>
      <c r="V409" s="126" t="s">
        <v>971</v>
      </c>
      <c r="W409" s="126" t="s">
        <v>964</v>
      </c>
      <c r="X409" s="126" t="s">
        <v>64</v>
      </c>
      <c r="AA409" s="126" t="s">
        <v>122</v>
      </c>
    </row>
    <row r="410" spans="1:27" s="126" customFormat="1">
      <c r="A410" s="126" t="s">
        <v>57</v>
      </c>
      <c r="B410" s="126" t="s">
        <v>952</v>
      </c>
      <c r="C410" s="126" t="s">
        <v>953</v>
      </c>
      <c r="D410" s="126">
        <v>2015</v>
      </c>
      <c r="E410" s="126" t="s">
        <v>954</v>
      </c>
      <c r="F410" s="126" t="s">
        <v>87</v>
      </c>
      <c r="G410" s="126" t="s">
        <v>274</v>
      </c>
      <c r="H410" s="126">
        <v>59</v>
      </c>
      <c r="I410" s="126">
        <v>-135</v>
      </c>
      <c r="J410" s="126" t="s">
        <v>955</v>
      </c>
      <c r="K410" s="126" t="s">
        <v>615</v>
      </c>
      <c r="L410" s="126">
        <v>2011</v>
      </c>
      <c r="M410" s="126">
        <v>2013</v>
      </c>
      <c r="N410" s="126" t="s">
        <v>335</v>
      </c>
      <c r="Q410" s="126" t="s">
        <v>325</v>
      </c>
      <c r="R410" s="126" t="s">
        <v>956</v>
      </c>
      <c r="S410" s="126" t="s">
        <v>957</v>
      </c>
      <c r="T410" s="126" t="s">
        <v>64</v>
      </c>
      <c r="U410" s="126" t="s">
        <v>110</v>
      </c>
      <c r="V410" s="126" t="s">
        <v>972</v>
      </c>
      <c r="W410" s="126" t="s">
        <v>896</v>
      </c>
      <c r="X410" s="126" t="s">
        <v>64</v>
      </c>
      <c r="AA410" s="126" t="s">
        <v>122</v>
      </c>
    </row>
    <row r="411" spans="1:27" s="126" customFormat="1">
      <c r="A411" s="126" t="s">
        <v>57</v>
      </c>
      <c r="B411" s="126" t="s">
        <v>952</v>
      </c>
      <c r="C411" s="126" t="s">
        <v>953</v>
      </c>
      <c r="D411" s="126">
        <v>2015</v>
      </c>
      <c r="E411" s="126" t="s">
        <v>954</v>
      </c>
      <c r="F411" s="126" t="s">
        <v>87</v>
      </c>
      <c r="G411" s="126" t="s">
        <v>274</v>
      </c>
      <c r="H411" s="126">
        <v>59</v>
      </c>
      <c r="I411" s="126">
        <v>-135</v>
      </c>
      <c r="J411" s="126" t="s">
        <v>955</v>
      </c>
      <c r="K411" s="126" t="s">
        <v>615</v>
      </c>
      <c r="L411" s="126">
        <v>2011</v>
      </c>
      <c r="M411" s="126">
        <v>2013</v>
      </c>
      <c r="N411" s="126" t="s">
        <v>335</v>
      </c>
      <c r="Q411" s="126" t="s">
        <v>325</v>
      </c>
      <c r="R411" s="126" t="s">
        <v>956</v>
      </c>
      <c r="S411" s="126" t="s">
        <v>957</v>
      </c>
      <c r="T411" s="126" t="s">
        <v>64</v>
      </c>
      <c r="U411" s="126" t="s">
        <v>897</v>
      </c>
      <c r="V411" s="126" t="s">
        <v>973</v>
      </c>
      <c r="W411" s="126" t="s">
        <v>896</v>
      </c>
      <c r="X411" s="126" t="s">
        <v>64</v>
      </c>
      <c r="AA411" s="126" t="s">
        <v>122</v>
      </c>
    </row>
    <row r="412" spans="1:27" s="126" customFormat="1">
      <c r="A412" s="126" t="s">
        <v>57</v>
      </c>
      <c r="B412" s="126" t="s">
        <v>952</v>
      </c>
      <c r="C412" s="126" t="s">
        <v>953</v>
      </c>
      <c r="D412" s="126">
        <v>2015</v>
      </c>
      <c r="E412" s="126" t="s">
        <v>954</v>
      </c>
      <c r="F412" s="126" t="s">
        <v>87</v>
      </c>
      <c r="G412" s="126" t="s">
        <v>274</v>
      </c>
      <c r="H412" s="126">
        <v>59</v>
      </c>
      <c r="I412" s="126">
        <v>-135</v>
      </c>
      <c r="J412" s="126" t="s">
        <v>955</v>
      </c>
      <c r="K412" s="126" t="s">
        <v>615</v>
      </c>
      <c r="L412" s="126">
        <v>2011</v>
      </c>
      <c r="M412" s="126">
        <v>2013</v>
      </c>
      <c r="N412" s="126" t="s">
        <v>335</v>
      </c>
      <c r="Q412" s="126" t="s">
        <v>325</v>
      </c>
      <c r="R412" s="126" t="s">
        <v>956</v>
      </c>
      <c r="S412" s="126" t="s">
        <v>957</v>
      </c>
      <c r="T412" s="126" t="s">
        <v>64</v>
      </c>
      <c r="U412" s="126" t="s">
        <v>974</v>
      </c>
      <c r="V412" s="126" t="s">
        <v>975</v>
      </c>
      <c r="W412" s="126" t="s">
        <v>976</v>
      </c>
      <c r="X412" s="126" t="s">
        <v>64</v>
      </c>
      <c r="AA412" s="126" t="s">
        <v>122</v>
      </c>
    </row>
    <row r="413" spans="1:27" s="126" customFormat="1">
      <c r="A413" s="126" t="s">
        <v>57</v>
      </c>
      <c r="B413" s="126" t="s">
        <v>952</v>
      </c>
      <c r="C413" s="126" t="s">
        <v>953</v>
      </c>
      <c r="D413" s="126">
        <v>2015</v>
      </c>
      <c r="E413" s="126" t="s">
        <v>954</v>
      </c>
      <c r="F413" s="126" t="s">
        <v>87</v>
      </c>
      <c r="G413" s="126" t="s">
        <v>274</v>
      </c>
      <c r="H413" s="126">
        <v>59</v>
      </c>
      <c r="I413" s="126">
        <v>-135</v>
      </c>
      <c r="J413" s="126" t="s">
        <v>955</v>
      </c>
      <c r="K413" s="126" t="s">
        <v>615</v>
      </c>
      <c r="L413" s="126">
        <v>2011</v>
      </c>
      <c r="M413" s="126">
        <v>2013</v>
      </c>
      <c r="N413" s="126" t="s">
        <v>335</v>
      </c>
      <c r="Q413" s="126" t="s">
        <v>325</v>
      </c>
      <c r="R413" s="126" t="s">
        <v>956</v>
      </c>
      <c r="S413" s="126" t="s">
        <v>957</v>
      </c>
      <c r="T413" s="126" t="s">
        <v>64</v>
      </c>
      <c r="U413" s="126" t="s">
        <v>407</v>
      </c>
      <c r="V413" s="126" t="s">
        <v>977</v>
      </c>
      <c r="W413" s="126" t="s">
        <v>448</v>
      </c>
      <c r="X413" s="126" t="s">
        <v>64</v>
      </c>
      <c r="AA413" s="126" t="s">
        <v>122</v>
      </c>
    </row>
    <row r="414" spans="1:27" s="126" customFormat="1">
      <c r="A414" s="126" t="s">
        <v>57</v>
      </c>
      <c r="B414" s="126" t="s">
        <v>952</v>
      </c>
      <c r="C414" s="126" t="s">
        <v>953</v>
      </c>
      <c r="D414" s="126">
        <v>2015</v>
      </c>
      <c r="E414" s="126" t="s">
        <v>954</v>
      </c>
      <c r="F414" s="126" t="s">
        <v>87</v>
      </c>
      <c r="G414" s="126" t="s">
        <v>274</v>
      </c>
      <c r="H414" s="126">
        <v>59</v>
      </c>
      <c r="I414" s="126">
        <v>-135</v>
      </c>
      <c r="J414" s="126" t="s">
        <v>955</v>
      </c>
      <c r="K414" s="126" t="s">
        <v>615</v>
      </c>
      <c r="L414" s="126">
        <v>2011</v>
      </c>
      <c r="M414" s="126">
        <v>2013</v>
      </c>
      <c r="N414" s="126" t="s">
        <v>335</v>
      </c>
      <c r="Q414" s="126" t="s">
        <v>325</v>
      </c>
      <c r="R414" s="126" t="s">
        <v>956</v>
      </c>
      <c r="S414" s="126" t="s">
        <v>957</v>
      </c>
      <c r="T414" s="126" t="s">
        <v>64</v>
      </c>
      <c r="U414" s="126" t="s">
        <v>165</v>
      </c>
      <c r="V414" s="126" t="s">
        <v>978</v>
      </c>
      <c r="W414" s="126" t="s">
        <v>448</v>
      </c>
      <c r="X414" s="126" t="s">
        <v>64</v>
      </c>
      <c r="AA414" s="126" t="s">
        <v>122</v>
      </c>
    </row>
    <row r="415" spans="1:27">
      <c r="A415" t="s">
        <v>57</v>
      </c>
      <c r="B415" t="s">
        <v>979</v>
      </c>
      <c r="C415" t="s">
        <v>980</v>
      </c>
      <c r="D415">
        <v>2020</v>
      </c>
      <c r="E415" t="s">
        <v>981</v>
      </c>
      <c r="F415" t="s">
        <v>97</v>
      </c>
      <c r="G415" t="s">
        <v>61</v>
      </c>
      <c r="H415">
        <v>-27.583300000000001</v>
      </c>
      <c r="I415">
        <v>-48.466000000000001</v>
      </c>
      <c r="J415" t="s">
        <v>982</v>
      </c>
      <c r="K415" t="s">
        <v>642</v>
      </c>
      <c r="L415">
        <v>1998</v>
      </c>
      <c r="M415">
        <v>2017</v>
      </c>
      <c r="N415" t="s">
        <v>212</v>
      </c>
      <c r="Q415" t="s">
        <v>119</v>
      </c>
      <c r="R415" t="s">
        <v>772</v>
      </c>
      <c r="S415" t="s">
        <v>983</v>
      </c>
      <c r="T415" t="s">
        <v>64</v>
      </c>
      <c r="U415" t="s">
        <v>984</v>
      </c>
      <c r="V415" t="s">
        <v>985</v>
      </c>
      <c r="W415" t="s">
        <v>896</v>
      </c>
      <c r="X415" t="s">
        <v>64</v>
      </c>
      <c r="AA415" t="s">
        <v>217</v>
      </c>
    </row>
    <row r="416" spans="1:27">
      <c r="A416" t="s">
        <v>57</v>
      </c>
      <c r="B416" t="s">
        <v>979</v>
      </c>
      <c r="C416" t="s">
        <v>980</v>
      </c>
      <c r="D416">
        <v>2020</v>
      </c>
      <c r="E416" t="s">
        <v>981</v>
      </c>
      <c r="F416" t="s">
        <v>97</v>
      </c>
      <c r="G416" t="s">
        <v>61</v>
      </c>
      <c r="H416">
        <v>-27.583300000000001</v>
      </c>
      <c r="I416">
        <v>-48.466000000000001</v>
      </c>
      <c r="J416" t="s">
        <v>982</v>
      </c>
      <c r="K416" t="s">
        <v>642</v>
      </c>
      <c r="L416">
        <v>1998</v>
      </c>
      <c r="M416">
        <v>2017</v>
      </c>
      <c r="N416" t="s">
        <v>212</v>
      </c>
      <c r="Q416" t="s">
        <v>119</v>
      </c>
      <c r="R416" t="s">
        <v>772</v>
      </c>
      <c r="S416" t="s">
        <v>840</v>
      </c>
      <c r="T416" t="s">
        <v>64</v>
      </c>
      <c r="U416" t="s">
        <v>984</v>
      </c>
      <c r="V416" t="s">
        <v>985</v>
      </c>
      <c r="W416" t="s">
        <v>896</v>
      </c>
      <c r="X416" t="s">
        <v>64</v>
      </c>
      <c r="AA416" t="s">
        <v>217</v>
      </c>
    </row>
    <row r="417" spans="1:27">
      <c r="A417" t="s">
        <v>57</v>
      </c>
      <c r="B417" t="s">
        <v>979</v>
      </c>
      <c r="C417" t="s">
        <v>980</v>
      </c>
      <c r="D417">
        <v>2020</v>
      </c>
      <c r="E417" t="s">
        <v>981</v>
      </c>
      <c r="F417" t="s">
        <v>97</v>
      </c>
      <c r="G417" t="s">
        <v>61</v>
      </c>
      <c r="H417">
        <v>-32.7333</v>
      </c>
      <c r="I417">
        <v>-52.566000000000003</v>
      </c>
      <c r="J417" t="s">
        <v>986</v>
      </c>
      <c r="L417">
        <v>1998</v>
      </c>
      <c r="M417">
        <v>2017</v>
      </c>
      <c r="N417" t="s">
        <v>212</v>
      </c>
      <c r="Q417" t="s">
        <v>119</v>
      </c>
      <c r="R417" t="s">
        <v>772</v>
      </c>
      <c r="S417" t="s">
        <v>983</v>
      </c>
      <c r="T417" t="s">
        <v>64</v>
      </c>
      <c r="U417" t="s">
        <v>984</v>
      </c>
      <c r="V417" t="s">
        <v>985</v>
      </c>
      <c r="W417" t="s">
        <v>896</v>
      </c>
      <c r="X417" t="s">
        <v>64</v>
      </c>
      <c r="AA417" t="s">
        <v>217</v>
      </c>
    </row>
    <row r="418" spans="1:27">
      <c r="A418" t="s">
        <v>57</v>
      </c>
      <c r="B418" t="s">
        <v>987</v>
      </c>
      <c r="C418" t="s">
        <v>988</v>
      </c>
      <c r="D418">
        <v>2017</v>
      </c>
      <c r="E418" t="s">
        <v>989</v>
      </c>
      <c r="F418" t="s">
        <v>87</v>
      </c>
      <c r="G418" t="s">
        <v>274</v>
      </c>
      <c r="J418" t="s">
        <v>990</v>
      </c>
      <c r="K418" t="s">
        <v>615</v>
      </c>
      <c r="L418">
        <v>2004</v>
      </c>
      <c r="M418">
        <v>2012</v>
      </c>
      <c r="N418" t="s">
        <v>616</v>
      </c>
      <c r="Q418" t="s">
        <v>119</v>
      </c>
      <c r="R418" t="s">
        <v>190</v>
      </c>
      <c r="S418" t="s">
        <v>991</v>
      </c>
      <c r="T418" t="s">
        <v>64</v>
      </c>
      <c r="U418" t="s">
        <v>191</v>
      </c>
      <c r="V418" t="s">
        <v>992</v>
      </c>
      <c r="W418" t="s">
        <v>894</v>
      </c>
      <c r="X418" t="s">
        <v>64</v>
      </c>
      <c r="AA418" t="s">
        <v>217</v>
      </c>
    </row>
    <row r="419" spans="1:27">
      <c r="A419" t="s">
        <v>57</v>
      </c>
      <c r="B419" t="s">
        <v>987</v>
      </c>
      <c r="C419" t="s">
        <v>988</v>
      </c>
      <c r="D419">
        <v>2017</v>
      </c>
      <c r="E419" t="s">
        <v>989</v>
      </c>
      <c r="F419" t="s">
        <v>87</v>
      </c>
      <c r="G419" t="s">
        <v>274</v>
      </c>
      <c r="J419" t="s">
        <v>990</v>
      </c>
      <c r="K419" t="s">
        <v>615</v>
      </c>
      <c r="L419">
        <v>2004</v>
      </c>
      <c r="M419">
        <v>2012</v>
      </c>
      <c r="N419" t="s">
        <v>616</v>
      </c>
      <c r="Q419" t="s">
        <v>119</v>
      </c>
      <c r="R419" t="s">
        <v>194</v>
      </c>
      <c r="S419" t="s">
        <v>993</v>
      </c>
      <c r="T419" t="s">
        <v>64</v>
      </c>
      <c r="U419" t="s">
        <v>191</v>
      </c>
      <c r="V419" t="s">
        <v>992</v>
      </c>
      <c r="W419" t="s">
        <v>894</v>
      </c>
      <c r="X419" t="s">
        <v>64</v>
      </c>
      <c r="AA419" t="s">
        <v>217</v>
      </c>
    </row>
    <row r="420" spans="1:27">
      <c r="A420" t="s">
        <v>57</v>
      </c>
      <c r="B420" t="s">
        <v>987</v>
      </c>
      <c r="C420" t="s">
        <v>988</v>
      </c>
      <c r="D420">
        <v>2017</v>
      </c>
      <c r="E420" t="s">
        <v>989</v>
      </c>
      <c r="F420" t="s">
        <v>87</v>
      </c>
      <c r="G420" t="s">
        <v>274</v>
      </c>
      <c r="J420" t="s">
        <v>990</v>
      </c>
      <c r="K420" t="s">
        <v>615</v>
      </c>
      <c r="L420">
        <v>2004</v>
      </c>
      <c r="M420">
        <v>2012</v>
      </c>
      <c r="N420" t="s">
        <v>616</v>
      </c>
      <c r="Q420" t="s">
        <v>119</v>
      </c>
      <c r="R420" t="s">
        <v>622</v>
      </c>
      <c r="S420" t="s">
        <v>994</v>
      </c>
      <c r="T420" t="s">
        <v>64</v>
      </c>
      <c r="U420" t="s">
        <v>191</v>
      </c>
      <c r="V420" t="s">
        <v>992</v>
      </c>
      <c r="W420" t="s">
        <v>894</v>
      </c>
      <c r="X420" t="s">
        <v>64</v>
      </c>
      <c r="AA420" t="s">
        <v>217</v>
      </c>
    </row>
    <row r="421" spans="1:27">
      <c r="A421" t="s">
        <v>57</v>
      </c>
      <c r="B421" t="s">
        <v>987</v>
      </c>
      <c r="C421" t="s">
        <v>988</v>
      </c>
      <c r="D421">
        <v>2017</v>
      </c>
      <c r="E421" t="s">
        <v>989</v>
      </c>
      <c r="F421" t="s">
        <v>87</v>
      </c>
      <c r="G421" t="s">
        <v>274</v>
      </c>
      <c r="J421" t="s">
        <v>990</v>
      </c>
      <c r="K421" t="s">
        <v>615</v>
      </c>
      <c r="L421">
        <v>2004</v>
      </c>
      <c r="M421">
        <v>2012</v>
      </c>
      <c r="N421" t="s">
        <v>616</v>
      </c>
      <c r="Q421" t="s">
        <v>119</v>
      </c>
      <c r="R421" t="s">
        <v>566</v>
      </c>
      <c r="S421" t="s">
        <v>995</v>
      </c>
      <c r="T421" t="s">
        <v>64</v>
      </c>
      <c r="U421" t="s">
        <v>191</v>
      </c>
      <c r="V421" t="s">
        <v>992</v>
      </c>
      <c r="W421" t="s">
        <v>894</v>
      </c>
      <c r="X421" t="s">
        <v>64</v>
      </c>
      <c r="AA421" t="s">
        <v>217</v>
      </c>
    </row>
    <row r="422" spans="1:27">
      <c r="A422" t="s">
        <v>57</v>
      </c>
      <c r="B422" t="s">
        <v>996</v>
      </c>
      <c r="C422" t="s">
        <v>997</v>
      </c>
      <c r="D422">
        <v>2002</v>
      </c>
      <c r="E422" t="s">
        <v>998</v>
      </c>
      <c r="F422" t="s">
        <v>87</v>
      </c>
      <c r="G422" t="s">
        <v>61</v>
      </c>
      <c r="H422">
        <v>-58.75</v>
      </c>
      <c r="I422">
        <v>-94.165999999999997</v>
      </c>
      <c r="J422" t="s">
        <v>999</v>
      </c>
      <c r="K422" t="s">
        <v>615</v>
      </c>
      <c r="L422">
        <v>1994</v>
      </c>
      <c r="M422">
        <v>1997</v>
      </c>
      <c r="N422" t="s">
        <v>212</v>
      </c>
      <c r="Q422" t="s">
        <v>119</v>
      </c>
      <c r="R422" t="s">
        <v>772</v>
      </c>
      <c r="S422" t="s">
        <v>1000</v>
      </c>
      <c r="T422" t="s">
        <v>64</v>
      </c>
      <c r="U422" t="s">
        <v>785</v>
      </c>
      <c r="V422" t="s">
        <v>1001</v>
      </c>
      <c r="W422" t="s">
        <v>448</v>
      </c>
      <c r="X422" t="s">
        <v>64</v>
      </c>
      <c r="AA422" t="s">
        <v>217</v>
      </c>
    </row>
    <row r="423" spans="1:27">
      <c r="A423" t="s">
        <v>57</v>
      </c>
      <c r="B423" t="s">
        <v>1002</v>
      </c>
      <c r="C423" t="s">
        <v>1003</v>
      </c>
      <c r="D423">
        <v>2021</v>
      </c>
      <c r="E423" t="s">
        <v>1004</v>
      </c>
      <c r="F423" t="s">
        <v>60</v>
      </c>
      <c r="G423" t="s">
        <v>61</v>
      </c>
      <c r="H423">
        <v>70.116</v>
      </c>
      <c r="I423">
        <v>28.498999999999999</v>
      </c>
      <c r="J423" t="s">
        <v>1005</v>
      </c>
      <c r="K423" t="s">
        <v>615</v>
      </c>
      <c r="L423">
        <v>2019</v>
      </c>
      <c r="M423">
        <v>2019</v>
      </c>
      <c r="N423" t="s">
        <v>335</v>
      </c>
      <c r="Q423" t="s">
        <v>325</v>
      </c>
      <c r="R423" t="s">
        <v>1006</v>
      </c>
      <c r="S423" t="s">
        <v>1007</v>
      </c>
      <c r="T423" t="s">
        <v>112</v>
      </c>
      <c r="U423" t="s">
        <v>65</v>
      </c>
      <c r="V423" t="s">
        <v>1008</v>
      </c>
      <c r="W423" t="s">
        <v>448</v>
      </c>
      <c r="X423" t="s">
        <v>64</v>
      </c>
      <c r="AA423" t="s">
        <v>217</v>
      </c>
    </row>
    <row r="424" spans="1:27">
      <c r="A424" t="s">
        <v>57</v>
      </c>
      <c r="B424" t="s">
        <v>1009</v>
      </c>
      <c r="C424" t="s">
        <v>1010</v>
      </c>
      <c r="D424">
        <v>1999</v>
      </c>
      <c r="E424" t="s">
        <v>1011</v>
      </c>
      <c r="F424" t="s">
        <v>87</v>
      </c>
      <c r="G424" t="s">
        <v>274</v>
      </c>
      <c r="H424">
        <v>57.701233000000002</v>
      </c>
      <c r="I424" s="114">
        <v>-134.43504799999999</v>
      </c>
      <c r="J424" t="s">
        <v>1012</v>
      </c>
      <c r="K424" t="s">
        <v>642</v>
      </c>
      <c r="L424">
        <v>1999</v>
      </c>
      <c r="M424">
        <v>1999</v>
      </c>
      <c r="N424" t="s">
        <v>212</v>
      </c>
      <c r="Q424" t="s">
        <v>119</v>
      </c>
      <c r="R424" t="s">
        <v>772</v>
      </c>
      <c r="S424" t="s">
        <v>1013</v>
      </c>
      <c r="T424" t="s">
        <v>64</v>
      </c>
      <c r="U424" t="s">
        <v>850</v>
      </c>
      <c r="V424" t="s">
        <v>92</v>
      </c>
      <c r="W424" t="s">
        <v>894</v>
      </c>
      <c r="X424" t="s">
        <v>64</v>
      </c>
      <c r="AA424" t="s">
        <v>217</v>
      </c>
    </row>
    <row r="425" spans="1:27">
      <c r="A425" t="s">
        <v>57</v>
      </c>
      <c r="B425" t="s">
        <v>1009</v>
      </c>
      <c r="C425" t="s">
        <v>1010</v>
      </c>
      <c r="D425">
        <v>1999</v>
      </c>
      <c r="E425" t="s">
        <v>1011</v>
      </c>
      <c r="F425" t="s">
        <v>87</v>
      </c>
      <c r="G425" t="s">
        <v>274</v>
      </c>
      <c r="J425" t="s">
        <v>1014</v>
      </c>
      <c r="K425" t="s">
        <v>615</v>
      </c>
      <c r="L425">
        <v>1999</v>
      </c>
      <c r="M425">
        <v>1999</v>
      </c>
      <c r="N425" t="s">
        <v>212</v>
      </c>
      <c r="Q425" t="s">
        <v>119</v>
      </c>
      <c r="R425" t="s">
        <v>772</v>
      </c>
      <c r="S425" t="s">
        <v>1013</v>
      </c>
      <c r="T425" t="s">
        <v>64</v>
      </c>
      <c r="U425" t="s">
        <v>850</v>
      </c>
      <c r="V425" t="s">
        <v>92</v>
      </c>
      <c r="W425" t="s">
        <v>894</v>
      </c>
      <c r="X425" t="s">
        <v>64</v>
      </c>
      <c r="AA425" t="s">
        <v>217</v>
      </c>
    </row>
    <row r="426" spans="1:27">
      <c r="A426" t="s">
        <v>57</v>
      </c>
      <c r="B426" t="s">
        <v>1009</v>
      </c>
      <c r="C426" t="s">
        <v>1010</v>
      </c>
      <c r="D426">
        <v>1999</v>
      </c>
      <c r="E426" t="s">
        <v>1011</v>
      </c>
      <c r="F426" t="s">
        <v>87</v>
      </c>
      <c r="G426" t="s">
        <v>274</v>
      </c>
      <c r="H426">
        <v>58.551752</v>
      </c>
      <c r="I426" s="114">
        <v>-154.25843499999999</v>
      </c>
      <c r="J426" t="s">
        <v>1015</v>
      </c>
      <c r="K426" t="s">
        <v>615</v>
      </c>
      <c r="L426">
        <v>1999</v>
      </c>
      <c r="M426">
        <v>1999</v>
      </c>
      <c r="N426" t="s">
        <v>212</v>
      </c>
      <c r="Q426" t="s">
        <v>119</v>
      </c>
      <c r="R426" t="s">
        <v>772</v>
      </c>
      <c r="S426" t="s">
        <v>1013</v>
      </c>
      <c r="T426" t="s">
        <v>64</v>
      </c>
      <c r="U426" t="s">
        <v>850</v>
      </c>
      <c r="V426" t="s">
        <v>92</v>
      </c>
      <c r="W426" t="s">
        <v>894</v>
      </c>
      <c r="X426" t="s">
        <v>64</v>
      </c>
      <c r="AA426" t="s">
        <v>217</v>
      </c>
    </row>
    <row r="427" spans="1:27">
      <c r="A427" t="s">
        <v>57</v>
      </c>
      <c r="B427" t="s">
        <v>1009</v>
      </c>
      <c r="C427" t="s">
        <v>1010</v>
      </c>
      <c r="D427">
        <v>1999</v>
      </c>
      <c r="E427" t="s">
        <v>1011</v>
      </c>
      <c r="F427" t="s">
        <v>87</v>
      </c>
      <c r="G427" t="s">
        <v>274</v>
      </c>
      <c r="H427">
        <v>60.073543999999998</v>
      </c>
      <c r="I427" s="114">
        <v>-150.185033</v>
      </c>
      <c r="J427" t="s">
        <v>1016</v>
      </c>
      <c r="K427" t="s">
        <v>615</v>
      </c>
      <c r="L427">
        <v>1999</v>
      </c>
      <c r="M427">
        <v>1999</v>
      </c>
      <c r="N427" t="s">
        <v>212</v>
      </c>
      <c r="Q427" t="s">
        <v>119</v>
      </c>
      <c r="R427" t="s">
        <v>772</v>
      </c>
      <c r="S427" t="s">
        <v>1013</v>
      </c>
      <c r="T427" t="s">
        <v>64</v>
      </c>
      <c r="U427" t="s">
        <v>850</v>
      </c>
      <c r="V427" t="s">
        <v>92</v>
      </c>
      <c r="W427" t="s">
        <v>894</v>
      </c>
      <c r="X427" t="s">
        <v>64</v>
      </c>
      <c r="AA427" t="s">
        <v>217</v>
      </c>
    </row>
    <row r="428" spans="1:27">
      <c r="A428" t="s">
        <v>57</v>
      </c>
      <c r="B428" t="s">
        <v>1009</v>
      </c>
      <c r="C428" t="s">
        <v>1010</v>
      </c>
      <c r="D428">
        <v>1999</v>
      </c>
      <c r="E428" t="s">
        <v>1011</v>
      </c>
      <c r="F428" t="s">
        <v>87</v>
      </c>
      <c r="G428" t="s">
        <v>274</v>
      </c>
      <c r="H428">
        <v>70.374401000000006</v>
      </c>
      <c r="I428">
        <v>-148.69813199999999</v>
      </c>
      <c r="J428" t="s">
        <v>1017</v>
      </c>
      <c r="K428" t="s">
        <v>717</v>
      </c>
      <c r="L428">
        <v>1999</v>
      </c>
      <c r="M428">
        <v>1999</v>
      </c>
      <c r="N428" t="s">
        <v>212</v>
      </c>
      <c r="Q428" t="s">
        <v>119</v>
      </c>
      <c r="R428" t="s">
        <v>772</v>
      </c>
      <c r="S428" t="s">
        <v>1013</v>
      </c>
      <c r="T428" t="s">
        <v>64</v>
      </c>
      <c r="U428" t="s">
        <v>850</v>
      </c>
      <c r="V428" t="s">
        <v>92</v>
      </c>
      <c r="W428" t="s">
        <v>894</v>
      </c>
      <c r="X428" t="s">
        <v>64</v>
      </c>
      <c r="AA428" t="s">
        <v>217</v>
      </c>
    </row>
    <row r="429" spans="1:27">
      <c r="A429" t="s">
        <v>57</v>
      </c>
      <c r="B429" t="s">
        <v>1009</v>
      </c>
      <c r="C429" t="s">
        <v>1010</v>
      </c>
      <c r="D429">
        <v>1999</v>
      </c>
      <c r="E429" t="s">
        <v>1011</v>
      </c>
      <c r="F429" t="s">
        <v>87</v>
      </c>
      <c r="G429" t="s">
        <v>274</v>
      </c>
      <c r="H429">
        <v>61.380851999999997</v>
      </c>
      <c r="I429" s="114">
        <v>-150.25636399999999</v>
      </c>
      <c r="J429" t="s">
        <v>1018</v>
      </c>
      <c r="K429" t="s">
        <v>615</v>
      </c>
      <c r="L429">
        <v>1999</v>
      </c>
      <c r="M429">
        <v>1999</v>
      </c>
      <c r="N429" t="s">
        <v>212</v>
      </c>
      <c r="Q429" t="s">
        <v>119</v>
      </c>
      <c r="R429" t="s">
        <v>772</v>
      </c>
      <c r="S429" t="s">
        <v>1013</v>
      </c>
      <c r="T429" t="s">
        <v>64</v>
      </c>
      <c r="U429" t="s">
        <v>850</v>
      </c>
      <c r="V429" t="s">
        <v>92</v>
      </c>
      <c r="W429" t="s">
        <v>894</v>
      </c>
      <c r="X429" t="s">
        <v>64</v>
      </c>
      <c r="AA429" t="s">
        <v>217</v>
      </c>
    </row>
    <row r="430" spans="1:27">
      <c r="A430" t="s">
        <v>57</v>
      </c>
      <c r="B430" t="s">
        <v>1009</v>
      </c>
      <c r="C430" t="s">
        <v>1010</v>
      </c>
      <c r="D430">
        <v>1999</v>
      </c>
      <c r="E430" t="s">
        <v>1011</v>
      </c>
      <c r="F430" t="s">
        <v>87</v>
      </c>
      <c r="G430" t="s">
        <v>274</v>
      </c>
      <c r="H430">
        <v>57.622978000000003</v>
      </c>
      <c r="I430" s="114">
        <v>-153.03183999999999</v>
      </c>
      <c r="J430" t="s">
        <v>1019</v>
      </c>
      <c r="K430" t="s">
        <v>615</v>
      </c>
      <c r="L430">
        <v>1999</v>
      </c>
      <c r="M430">
        <v>1999</v>
      </c>
      <c r="N430" t="s">
        <v>212</v>
      </c>
      <c r="Q430" t="s">
        <v>119</v>
      </c>
      <c r="R430" t="s">
        <v>772</v>
      </c>
      <c r="S430" t="s">
        <v>1013</v>
      </c>
      <c r="T430" t="s">
        <v>64</v>
      </c>
      <c r="U430" t="s">
        <v>850</v>
      </c>
      <c r="V430" t="s">
        <v>92</v>
      </c>
      <c r="W430" t="s">
        <v>894</v>
      </c>
      <c r="X430" t="s">
        <v>64</v>
      </c>
      <c r="AA430" t="s">
        <v>217</v>
      </c>
    </row>
    <row r="431" spans="1:27">
      <c r="A431" t="s">
        <v>57</v>
      </c>
      <c r="B431" t="s">
        <v>1020</v>
      </c>
      <c r="C431" t="s">
        <v>1021</v>
      </c>
      <c r="D431">
        <v>2012</v>
      </c>
      <c r="E431" t="s">
        <v>1022</v>
      </c>
      <c r="F431" t="s">
        <v>87</v>
      </c>
      <c r="G431" t="s">
        <v>61</v>
      </c>
      <c r="H431">
        <v>73</v>
      </c>
      <c r="I431">
        <v>-80</v>
      </c>
      <c r="J431" t="s">
        <v>1023</v>
      </c>
      <c r="K431" t="s">
        <v>642</v>
      </c>
      <c r="L431">
        <v>2003</v>
      </c>
      <c r="M431">
        <v>2008</v>
      </c>
      <c r="N431" t="s">
        <v>212</v>
      </c>
      <c r="Q431" t="s">
        <v>119</v>
      </c>
      <c r="R431" t="s">
        <v>772</v>
      </c>
      <c r="S431" t="s">
        <v>1024</v>
      </c>
      <c r="T431" t="s">
        <v>64</v>
      </c>
      <c r="U431" t="s">
        <v>785</v>
      </c>
      <c r="V431" t="s">
        <v>1001</v>
      </c>
      <c r="W431" t="s">
        <v>448</v>
      </c>
      <c r="X431" t="s">
        <v>64</v>
      </c>
      <c r="AA431" t="s">
        <v>217</v>
      </c>
    </row>
    <row r="432" spans="1:27">
      <c r="A432" t="s">
        <v>57</v>
      </c>
      <c r="B432" t="s">
        <v>1025</v>
      </c>
      <c r="C432" t="s">
        <v>1026</v>
      </c>
      <c r="D432">
        <v>2020</v>
      </c>
      <c r="E432" t="s">
        <v>1027</v>
      </c>
      <c r="F432" t="s">
        <v>60</v>
      </c>
      <c r="G432" t="s">
        <v>274</v>
      </c>
      <c r="H432">
        <v>59.372005999999999</v>
      </c>
      <c r="I432" s="114">
        <v>-2.4235600000000002</v>
      </c>
      <c r="J432" t="s">
        <v>1028</v>
      </c>
      <c r="K432" t="s">
        <v>642</v>
      </c>
      <c r="L432">
        <v>2004</v>
      </c>
      <c r="M432">
        <v>2004</v>
      </c>
      <c r="N432" t="s">
        <v>212</v>
      </c>
      <c r="Q432" t="s">
        <v>572</v>
      </c>
      <c r="R432" t="s">
        <v>757</v>
      </c>
      <c r="S432" t="s">
        <v>1029</v>
      </c>
      <c r="T432" t="s">
        <v>64</v>
      </c>
      <c r="U432" t="s">
        <v>1030</v>
      </c>
      <c r="V432" t="s">
        <v>1031</v>
      </c>
      <c r="W432" t="s">
        <v>1032</v>
      </c>
      <c r="Y432" t="s">
        <v>1033</v>
      </c>
      <c r="AA432" t="s">
        <v>143</v>
      </c>
    </row>
    <row r="433" spans="1:27">
      <c r="A433" t="s">
        <v>57</v>
      </c>
      <c r="B433" t="s">
        <v>1025</v>
      </c>
      <c r="C433" t="s">
        <v>1026</v>
      </c>
      <c r="D433">
        <v>2020</v>
      </c>
      <c r="E433" t="s">
        <v>1034</v>
      </c>
      <c r="F433" t="s">
        <v>60</v>
      </c>
      <c r="G433" t="s">
        <v>274</v>
      </c>
      <c r="H433">
        <v>59.353847999999999</v>
      </c>
      <c r="I433" s="114">
        <v>-2.9346209999999999</v>
      </c>
      <c r="J433" t="s">
        <v>1035</v>
      </c>
      <c r="K433" t="s">
        <v>642</v>
      </c>
      <c r="L433">
        <v>2004</v>
      </c>
      <c r="M433">
        <v>2004</v>
      </c>
      <c r="N433" t="s">
        <v>212</v>
      </c>
      <c r="Q433" t="s">
        <v>572</v>
      </c>
      <c r="R433" t="s">
        <v>757</v>
      </c>
      <c r="S433" t="s">
        <v>1029</v>
      </c>
      <c r="T433" t="s">
        <v>64</v>
      </c>
      <c r="U433" t="s">
        <v>1030</v>
      </c>
      <c r="V433" t="s">
        <v>1031</v>
      </c>
      <c r="W433" t="s">
        <v>1032</v>
      </c>
      <c r="Y433" t="s">
        <v>1033</v>
      </c>
      <c r="AA433" t="s">
        <v>143</v>
      </c>
    </row>
    <row r="434" spans="1:27">
      <c r="A434" t="s">
        <v>57</v>
      </c>
      <c r="B434" t="s">
        <v>1025</v>
      </c>
      <c r="C434" t="s">
        <v>1026</v>
      </c>
      <c r="D434">
        <v>2020</v>
      </c>
      <c r="E434" t="s">
        <v>1036</v>
      </c>
      <c r="F434" t="s">
        <v>60</v>
      </c>
      <c r="G434" t="s">
        <v>274</v>
      </c>
      <c r="H434">
        <v>59.372005999999999</v>
      </c>
      <c r="I434" s="114">
        <v>-2.4235600000000002</v>
      </c>
      <c r="J434" t="s">
        <v>1028</v>
      </c>
      <c r="K434" t="s">
        <v>642</v>
      </c>
      <c r="L434">
        <v>2004</v>
      </c>
      <c r="M434">
        <v>2004</v>
      </c>
      <c r="N434" t="s">
        <v>212</v>
      </c>
      <c r="Q434" t="s">
        <v>572</v>
      </c>
      <c r="R434" t="s">
        <v>1037</v>
      </c>
      <c r="S434" t="s">
        <v>1038</v>
      </c>
      <c r="T434" t="s">
        <v>64</v>
      </c>
      <c r="U434" t="s">
        <v>1030</v>
      </c>
      <c r="V434" t="s">
        <v>1031</v>
      </c>
      <c r="W434" t="s">
        <v>1032</v>
      </c>
      <c r="Y434" t="s">
        <v>1033</v>
      </c>
      <c r="AA434" t="s">
        <v>143</v>
      </c>
    </row>
    <row r="435" spans="1:27">
      <c r="A435" t="s">
        <v>57</v>
      </c>
      <c r="B435" t="s">
        <v>1025</v>
      </c>
      <c r="C435" t="s">
        <v>1026</v>
      </c>
      <c r="D435">
        <v>2020</v>
      </c>
      <c r="E435" t="s">
        <v>1039</v>
      </c>
      <c r="F435" t="s">
        <v>60</v>
      </c>
      <c r="G435" t="s">
        <v>274</v>
      </c>
      <c r="H435">
        <v>59.353847999999999</v>
      </c>
      <c r="I435" s="114">
        <v>-2.9346209999999999</v>
      </c>
      <c r="J435" t="s">
        <v>1035</v>
      </c>
      <c r="K435" t="s">
        <v>642</v>
      </c>
      <c r="L435">
        <v>2004</v>
      </c>
      <c r="M435">
        <v>2004</v>
      </c>
      <c r="N435" t="s">
        <v>212</v>
      </c>
      <c r="Q435" t="s">
        <v>572</v>
      </c>
      <c r="R435" t="s">
        <v>1037</v>
      </c>
      <c r="S435" t="s">
        <v>1038</v>
      </c>
      <c r="T435" t="s">
        <v>64</v>
      </c>
      <c r="U435" t="s">
        <v>1030</v>
      </c>
      <c r="V435" t="s">
        <v>1031</v>
      </c>
      <c r="W435" t="s">
        <v>1032</v>
      </c>
      <c r="Y435" t="s">
        <v>1033</v>
      </c>
      <c r="AA435" t="s">
        <v>143</v>
      </c>
    </row>
    <row r="436" spans="1:27">
      <c r="A436" t="s">
        <v>57</v>
      </c>
      <c r="B436" t="s">
        <v>1040</v>
      </c>
      <c r="C436" t="s">
        <v>1041</v>
      </c>
      <c r="D436">
        <v>2015</v>
      </c>
      <c r="E436" t="s">
        <v>1042</v>
      </c>
      <c r="F436" t="s">
        <v>87</v>
      </c>
      <c r="G436" t="s">
        <v>61</v>
      </c>
      <c r="H436">
        <v>10.541111000000001</v>
      </c>
      <c r="I436">
        <v>-83.502222000000003</v>
      </c>
      <c r="J436" t="s">
        <v>1043</v>
      </c>
      <c r="K436" t="s">
        <v>615</v>
      </c>
      <c r="L436">
        <v>2005</v>
      </c>
      <c r="M436">
        <v>2013</v>
      </c>
      <c r="N436" t="s">
        <v>517</v>
      </c>
      <c r="Q436" t="s">
        <v>137</v>
      </c>
      <c r="R436" t="s">
        <v>700</v>
      </c>
      <c r="S436" t="s">
        <v>1044</v>
      </c>
      <c r="T436" t="s">
        <v>64</v>
      </c>
      <c r="U436" t="s">
        <v>696</v>
      </c>
      <c r="V436" t="s">
        <v>702</v>
      </c>
      <c r="W436" t="s">
        <v>81</v>
      </c>
      <c r="X436" t="s">
        <v>64</v>
      </c>
      <c r="Y436" t="s">
        <v>1045</v>
      </c>
      <c r="AA436" t="s">
        <v>143</v>
      </c>
    </row>
    <row r="437" spans="1:27">
      <c r="A437" t="s">
        <v>57</v>
      </c>
      <c r="B437" t="s">
        <v>1040</v>
      </c>
      <c r="C437" t="s">
        <v>1041</v>
      </c>
      <c r="D437">
        <v>2016</v>
      </c>
      <c r="E437" t="s">
        <v>1046</v>
      </c>
      <c r="F437" t="s">
        <v>87</v>
      </c>
      <c r="G437" t="s">
        <v>61</v>
      </c>
      <c r="H437">
        <v>10.541111000000001</v>
      </c>
      <c r="I437">
        <v>-83.502222000000003</v>
      </c>
      <c r="J437" t="s">
        <v>1043</v>
      </c>
      <c r="K437" t="s">
        <v>615</v>
      </c>
      <c r="L437">
        <v>2005</v>
      </c>
      <c r="M437">
        <v>2013</v>
      </c>
      <c r="N437" t="s">
        <v>517</v>
      </c>
      <c r="Q437" t="s">
        <v>137</v>
      </c>
      <c r="R437" t="s">
        <v>1047</v>
      </c>
      <c r="S437" t="s">
        <v>1048</v>
      </c>
      <c r="T437" t="s">
        <v>64</v>
      </c>
      <c r="U437" t="s">
        <v>696</v>
      </c>
      <c r="V437" t="s">
        <v>702</v>
      </c>
      <c r="W437" t="s">
        <v>81</v>
      </c>
      <c r="X437" t="s">
        <v>64</v>
      </c>
      <c r="Y437" t="s">
        <v>1045</v>
      </c>
      <c r="AA437" t="s">
        <v>143</v>
      </c>
    </row>
    <row r="438" spans="1:27">
      <c r="A438" t="s">
        <v>57</v>
      </c>
      <c r="B438" t="s">
        <v>1040</v>
      </c>
      <c r="C438" t="s">
        <v>1041</v>
      </c>
      <c r="D438">
        <v>2017</v>
      </c>
      <c r="E438" t="s">
        <v>1049</v>
      </c>
      <c r="F438" t="s">
        <v>87</v>
      </c>
      <c r="G438" t="s">
        <v>61</v>
      </c>
      <c r="H438">
        <v>10.541111000000001</v>
      </c>
      <c r="I438">
        <v>-83.502222000000003</v>
      </c>
      <c r="J438" t="s">
        <v>1043</v>
      </c>
      <c r="K438" t="s">
        <v>615</v>
      </c>
      <c r="L438">
        <v>2005</v>
      </c>
      <c r="M438">
        <v>2013</v>
      </c>
      <c r="N438" t="s">
        <v>517</v>
      </c>
      <c r="Q438" t="s">
        <v>137</v>
      </c>
      <c r="R438" t="s">
        <v>1050</v>
      </c>
      <c r="S438" t="s">
        <v>1051</v>
      </c>
      <c r="T438" t="s">
        <v>64</v>
      </c>
      <c r="U438" t="s">
        <v>696</v>
      </c>
      <c r="V438" t="s">
        <v>702</v>
      </c>
      <c r="W438" t="s">
        <v>81</v>
      </c>
      <c r="X438" t="s">
        <v>64</v>
      </c>
      <c r="Y438" t="s">
        <v>1045</v>
      </c>
      <c r="AA438" t="s">
        <v>143</v>
      </c>
    </row>
    <row r="439" spans="1:27" ht="15.75">
      <c r="A439" t="s">
        <v>57</v>
      </c>
      <c r="B439" s="128" t="s">
        <v>1052</v>
      </c>
      <c r="C439" s="128" t="s">
        <v>1053</v>
      </c>
      <c r="D439" s="128">
        <v>2013</v>
      </c>
      <c r="E439" s="128" t="s">
        <v>1054</v>
      </c>
      <c r="F439" t="s">
        <v>87</v>
      </c>
      <c r="G439" t="s">
        <v>61</v>
      </c>
      <c r="J439" s="127" t="s">
        <v>1055</v>
      </c>
      <c r="K439" t="s">
        <v>615</v>
      </c>
      <c r="L439">
        <v>2008</v>
      </c>
      <c r="M439">
        <v>2009</v>
      </c>
      <c r="N439" t="s">
        <v>517</v>
      </c>
      <c r="Q439" t="s">
        <v>338</v>
      </c>
      <c r="R439" s="129" t="s">
        <v>298</v>
      </c>
      <c r="S439" s="143" t="s">
        <v>1056</v>
      </c>
      <c r="T439" s="143" t="s">
        <v>64</v>
      </c>
      <c r="U439" s="143" t="s">
        <v>1057</v>
      </c>
      <c r="V439" t="s">
        <v>1058</v>
      </c>
      <c r="W439" t="s">
        <v>894</v>
      </c>
      <c r="X439" t="s">
        <v>64</v>
      </c>
      <c r="AA439" t="s">
        <v>331</v>
      </c>
    </row>
    <row r="440" spans="1:27" ht="15.75">
      <c r="A440" t="s">
        <v>57</v>
      </c>
      <c r="B440" s="128" t="s">
        <v>1052</v>
      </c>
      <c r="C440" s="128" t="s">
        <v>1053</v>
      </c>
      <c r="D440" s="128">
        <v>2014</v>
      </c>
      <c r="E440" s="128" t="s">
        <v>1054</v>
      </c>
      <c r="F440" t="s">
        <v>87</v>
      </c>
      <c r="G440" t="s">
        <v>61</v>
      </c>
      <c r="J440" s="127" t="s">
        <v>1055</v>
      </c>
      <c r="K440" t="s">
        <v>615</v>
      </c>
      <c r="L440">
        <v>2008</v>
      </c>
      <c r="M440">
        <v>2009</v>
      </c>
      <c r="N440" t="s">
        <v>517</v>
      </c>
      <c r="Q440" t="s">
        <v>338</v>
      </c>
      <c r="R440" s="129" t="s">
        <v>298</v>
      </c>
      <c r="S440" s="143" t="s">
        <v>1056</v>
      </c>
      <c r="T440" s="143" t="s">
        <v>64</v>
      </c>
      <c r="U440" s="143" t="s">
        <v>407</v>
      </c>
      <c r="V440" t="s">
        <v>408</v>
      </c>
      <c r="W440" t="s">
        <v>894</v>
      </c>
      <c r="X440" t="s">
        <v>64</v>
      </c>
      <c r="AA440" t="s">
        <v>331</v>
      </c>
    </row>
    <row r="441" spans="1:27" ht="15.75">
      <c r="A441" t="s">
        <v>57</v>
      </c>
      <c r="B441" s="128" t="s">
        <v>1052</v>
      </c>
      <c r="C441" s="128" t="s">
        <v>1053</v>
      </c>
      <c r="D441" s="128">
        <v>2015</v>
      </c>
      <c r="E441" s="128" t="s">
        <v>1054</v>
      </c>
      <c r="F441" t="s">
        <v>87</v>
      </c>
      <c r="G441" t="s">
        <v>61</v>
      </c>
      <c r="J441" s="127" t="s">
        <v>1055</v>
      </c>
      <c r="K441" t="s">
        <v>615</v>
      </c>
      <c r="L441">
        <v>2008</v>
      </c>
      <c r="M441">
        <v>2009</v>
      </c>
      <c r="N441" t="s">
        <v>517</v>
      </c>
      <c r="Q441" t="s">
        <v>338</v>
      </c>
      <c r="R441" s="143" t="s">
        <v>1059</v>
      </c>
      <c r="S441" s="143" t="s">
        <v>1060</v>
      </c>
      <c r="T441" s="143" t="s">
        <v>64</v>
      </c>
      <c r="U441" s="143" t="s">
        <v>1061</v>
      </c>
      <c r="V441" t="s">
        <v>1058</v>
      </c>
      <c r="W441" t="s">
        <v>448</v>
      </c>
      <c r="X441" t="s">
        <v>64</v>
      </c>
      <c r="AA441" t="s">
        <v>331</v>
      </c>
    </row>
    <row r="442" spans="1:27" ht="15.75">
      <c r="A442" t="s">
        <v>57</v>
      </c>
      <c r="B442" s="128" t="s">
        <v>1052</v>
      </c>
      <c r="C442" s="128" t="s">
        <v>1053</v>
      </c>
      <c r="D442" s="128">
        <v>2016</v>
      </c>
      <c r="E442" s="128" t="s">
        <v>1054</v>
      </c>
      <c r="F442" t="s">
        <v>87</v>
      </c>
      <c r="G442" t="s">
        <v>61</v>
      </c>
      <c r="J442" s="127" t="s">
        <v>1055</v>
      </c>
      <c r="K442" t="s">
        <v>615</v>
      </c>
      <c r="L442">
        <v>2008</v>
      </c>
      <c r="M442">
        <v>2009</v>
      </c>
      <c r="N442" t="s">
        <v>517</v>
      </c>
      <c r="Q442" t="s">
        <v>338</v>
      </c>
      <c r="R442" s="143" t="s">
        <v>1059</v>
      </c>
      <c r="S442" s="143" t="s">
        <v>1060</v>
      </c>
      <c r="T442" s="143" t="s">
        <v>64</v>
      </c>
      <c r="U442" s="143" t="s">
        <v>407</v>
      </c>
      <c r="V442" t="s">
        <v>408</v>
      </c>
      <c r="W442" t="s">
        <v>448</v>
      </c>
      <c r="X442" t="s">
        <v>64</v>
      </c>
      <c r="AA442" t="s">
        <v>331</v>
      </c>
    </row>
    <row r="443" spans="1:27">
      <c r="A443" t="s">
        <v>1062</v>
      </c>
      <c r="B443" s="128" t="s">
        <v>1063</v>
      </c>
      <c r="C443" s="128" t="s">
        <v>1064</v>
      </c>
      <c r="D443" s="128">
        <v>2023</v>
      </c>
      <c r="E443" s="128" t="s">
        <v>1065</v>
      </c>
      <c r="Y443" t="s">
        <v>1066</v>
      </c>
      <c r="AA443" t="s">
        <v>331</v>
      </c>
    </row>
    <row r="444" spans="1:27" ht="15.75">
      <c r="A444" t="s">
        <v>57</v>
      </c>
      <c r="B444" s="128" t="s">
        <v>1067</v>
      </c>
      <c r="C444" s="128" t="s">
        <v>1068</v>
      </c>
      <c r="D444" s="128">
        <v>2022</v>
      </c>
      <c r="E444" s="128" t="s">
        <v>1069</v>
      </c>
      <c r="F444" t="s">
        <v>97</v>
      </c>
      <c r="G444" t="s">
        <v>274</v>
      </c>
      <c r="J444" s="130" t="s">
        <v>1070</v>
      </c>
      <c r="K444" t="s">
        <v>615</v>
      </c>
      <c r="L444">
        <v>2016</v>
      </c>
      <c r="M444">
        <v>2018</v>
      </c>
      <c r="N444" t="s">
        <v>335</v>
      </c>
      <c r="Q444" t="s">
        <v>325</v>
      </c>
      <c r="R444" s="129" t="s">
        <v>294</v>
      </c>
      <c r="S444" s="143" t="s">
        <v>1071</v>
      </c>
      <c r="T444" s="143" t="s">
        <v>112</v>
      </c>
      <c r="U444" s="129" t="s">
        <v>110</v>
      </c>
      <c r="V444" t="s">
        <v>1072</v>
      </c>
      <c r="W444" t="s">
        <v>896</v>
      </c>
      <c r="X444" t="s">
        <v>112</v>
      </c>
      <c r="AA444" t="s">
        <v>331</v>
      </c>
    </row>
    <row r="445" spans="1:27" ht="15.75">
      <c r="A445" t="s">
        <v>57</v>
      </c>
      <c r="B445" s="128" t="s">
        <v>1067</v>
      </c>
      <c r="C445" s="128" t="s">
        <v>1068</v>
      </c>
      <c r="D445" s="128">
        <v>2023</v>
      </c>
      <c r="E445" s="128" t="s">
        <v>1073</v>
      </c>
      <c r="F445" t="s">
        <v>97</v>
      </c>
      <c r="G445" t="s">
        <v>274</v>
      </c>
      <c r="J445" s="130" t="s">
        <v>1070</v>
      </c>
      <c r="K445" t="s">
        <v>615</v>
      </c>
      <c r="L445">
        <v>2016</v>
      </c>
      <c r="M445">
        <v>2018</v>
      </c>
      <c r="N445" t="s">
        <v>335</v>
      </c>
      <c r="Q445" t="s">
        <v>325</v>
      </c>
      <c r="R445" s="129" t="s">
        <v>294</v>
      </c>
      <c r="S445" s="143" t="s">
        <v>1071</v>
      </c>
      <c r="T445" s="143" t="s">
        <v>112</v>
      </c>
      <c r="U445" s="129" t="s">
        <v>504</v>
      </c>
      <c r="V445" t="s">
        <v>1074</v>
      </c>
      <c r="W445" t="s">
        <v>1075</v>
      </c>
      <c r="AA445" t="s">
        <v>331</v>
      </c>
    </row>
    <row r="446" spans="1:27" ht="15.75">
      <c r="A446" t="s">
        <v>57</v>
      </c>
      <c r="B446" s="128" t="s">
        <v>1067</v>
      </c>
      <c r="C446" s="128" t="s">
        <v>1068</v>
      </c>
      <c r="D446" s="128">
        <v>2024</v>
      </c>
      <c r="E446" s="128" t="s">
        <v>1076</v>
      </c>
      <c r="F446" t="s">
        <v>97</v>
      </c>
      <c r="G446" t="s">
        <v>274</v>
      </c>
      <c r="J446" s="130" t="s">
        <v>1070</v>
      </c>
      <c r="K446" t="s">
        <v>615</v>
      </c>
      <c r="L446">
        <v>2016</v>
      </c>
      <c r="M446">
        <v>2018</v>
      </c>
      <c r="N446" t="s">
        <v>335</v>
      </c>
      <c r="Q446" t="s">
        <v>325</v>
      </c>
      <c r="R446" s="129" t="s">
        <v>294</v>
      </c>
      <c r="S446" s="143" t="s">
        <v>1071</v>
      </c>
      <c r="T446" s="143" t="s">
        <v>112</v>
      </c>
      <c r="U446" s="129" t="s">
        <v>269</v>
      </c>
      <c r="V446" t="s">
        <v>1077</v>
      </c>
      <c r="W446" t="s">
        <v>1075</v>
      </c>
      <c r="AA446" t="s">
        <v>331</v>
      </c>
    </row>
    <row r="447" spans="1:27" ht="15.75">
      <c r="A447" t="s">
        <v>57</v>
      </c>
      <c r="B447" s="128" t="s">
        <v>1067</v>
      </c>
      <c r="C447" s="128" t="s">
        <v>1068</v>
      </c>
      <c r="D447" s="128">
        <v>2025</v>
      </c>
      <c r="E447" s="128" t="s">
        <v>1078</v>
      </c>
      <c r="F447" t="s">
        <v>97</v>
      </c>
      <c r="G447" t="s">
        <v>274</v>
      </c>
      <c r="J447" s="130" t="s">
        <v>1070</v>
      </c>
      <c r="K447" t="s">
        <v>615</v>
      </c>
      <c r="L447">
        <v>2016</v>
      </c>
      <c r="M447">
        <v>2018</v>
      </c>
      <c r="N447" t="s">
        <v>335</v>
      </c>
      <c r="Q447" t="s">
        <v>325</v>
      </c>
      <c r="R447" s="129" t="s">
        <v>294</v>
      </c>
      <c r="S447" s="143" t="s">
        <v>1071</v>
      </c>
      <c r="T447" s="143" t="s">
        <v>112</v>
      </c>
      <c r="U447" s="129" t="s">
        <v>1079</v>
      </c>
      <c r="V447" t="s">
        <v>1080</v>
      </c>
      <c r="W447" t="s">
        <v>1081</v>
      </c>
      <c r="X447" t="s">
        <v>64</v>
      </c>
      <c r="AA447" t="s">
        <v>331</v>
      </c>
    </row>
    <row r="448" spans="1:27" ht="15.75">
      <c r="A448" t="s">
        <v>57</v>
      </c>
      <c r="B448" s="128" t="s">
        <v>1067</v>
      </c>
      <c r="C448" s="128" t="s">
        <v>1068</v>
      </c>
      <c r="D448" s="128">
        <v>2026</v>
      </c>
      <c r="E448" s="128" t="s">
        <v>1082</v>
      </c>
      <c r="F448" t="s">
        <v>97</v>
      </c>
      <c r="G448" t="s">
        <v>274</v>
      </c>
      <c r="J448" s="130" t="s">
        <v>1070</v>
      </c>
      <c r="K448" t="s">
        <v>615</v>
      </c>
      <c r="L448">
        <v>2016</v>
      </c>
      <c r="M448">
        <v>2018</v>
      </c>
      <c r="N448" t="s">
        <v>335</v>
      </c>
      <c r="Q448" t="s">
        <v>325</v>
      </c>
      <c r="R448" s="129" t="s">
        <v>294</v>
      </c>
      <c r="S448" s="143" t="s">
        <v>1071</v>
      </c>
      <c r="T448" s="143" t="s">
        <v>112</v>
      </c>
      <c r="U448" s="129" t="s">
        <v>1083</v>
      </c>
      <c r="V448" t="s">
        <v>1084</v>
      </c>
      <c r="W448" t="s">
        <v>448</v>
      </c>
      <c r="X448" t="s">
        <v>64</v>
      </c>
      <c r="AA448" t="s">
        <v>331</v>
      </c>
    </row>
    <row r="449" spans="1:27" ht="16.5">
      <c r="A449" t="s">
        <v>57</v>
      </c>
      <c r="B449" s="128" t="s">
        <v>1085</v>
      </c>
      <c r="C449" s="128" t="s">
        <v>1086</v>
      </c>
      <c r="D449" s="128">
        <v>2017</v>
      </c>
      <c r="E449" s="128" t="s">
        <v>1087</v>
      </c>
      <c r="G449" t="s">
        <v>61</v>
      </c>
      <c r="J449" t="s">
        <v>1088</v>
      </c>
      <c r="K449" t="s">
        <v>615</v>
      </c>
      <c r="L449">
        <v>2006</v>
      </c>
      <c r="M449">
        <v>2013</v>
      </c>
      <c r="N449" t="s">
        <v>212</v>
      </c>
      <c r="Q449" t="s">
        <v>338</v>
      </c>
      <c r="R449" s="131" t="s">
        <v>1089</v>
      </c>
      <c r="S449" t="s">
        <v>1090</v>
      </c>
      <c r="T449" t="s">
        <v>64</v>
      </c>
      <c r="U449" s="143" t="s">
        <v>407</v>
      </c>
      <c r="V449" t="s">
        <v>408</v>
      </c>
      <c r="W449" t="s">
        <v>448</v>
      </c>
      <c r="X449" t="s">
        <v>64</v>
      </c>
      <c r="AA449" t="s">
        <v>331</v>
      </c>
    </row>
    <row r="450" spans="1:27" ht="16.5">
      <c r="A450" t="s">
        <v>57</v>
      </c>
      <c r="B450" s="128" t="s">
        <v>1085</v>
      </c>
      <c r="C450" s="128" t="s">
        <v>1086</v>
      </c>
      <c r="D450" s="128">
        <v>2018</v>
      </c>
      <c r="E450" s="128" t="s">
        <v>1091</v>
      </c>
      <c r="G450" t="s">
        <v>61</v>
      </c>
      <c r="J450" t="s">
        <v>1088</v>
      </c>
      <c r="K450" t="s">
        <v>615</v>
      </c>
      <c r="L450">
        <v>2006</v>
      </c>
      <c r="M450">
        <v>2013</v>
      </c>
      <c r="N450" t="s">
        <v>212</v>
      </c>
      <c r="Q450" t="s">
        <v>338</v>
      </c>
      <c r="R450" s="131" t="s">
        <v>173</v>
      </c>
      <c r="S450" t="s">
        <v>204</v>
      </c>
      <c r="T450" t="s">
        <v>64</v>
      </c>
      <c r="U450" s="143" t="s">
        <v>407</v>
      </c>
      <c r="V450" t="s">
        <v>408</v>
      </c>
      <c r="W450" t="s">
        <v>448</v>
      </c>
      <c r="X450" t="s">
        <v>64</v>
      </c>
      <c r="AA450" t="s">
        <v>331</v>
      </c>
    </row>
    <row r="451" spans="1:27">
      <c r="A451" t="s">
        <v>57</v>
      </c>
      <c r="B451" s="128" t="s">
        <v>1085</v>
      </c>
      <c r="C451" s="128" t="s">
        <v>1086</v>
      </c>
      <c r="D451" s="128">
        <v>2019</v>
      </c>
      <c r="E451" s="128" t="s">
        <v>1092</v>
      </c>
      <c r="G451" t="s">
        <v>61</v>
      </c>
      <c r="J451" t="s">
        <v>1088</v>
      </c>
      <c r="K451" t="s">
        <v>615</v>
      </c>
      <c r="L451">
        <v>2006</v>
      </c>
      <c r="M451">
        <v>2013</v>
      </c>
      <c r="N451" t="s">
        <v>212</v>
      </c>
      <c r="Q451" t="s">
        <v>338</v>
      </c>
      <c r="R451" t="s">
        <v>1093</v>
      </c>
      <c r="S451" t="s">
        <v>463</v>
      </c>
      <c r="T451" t="s">
        <v>64</v>
      </c>
      <c r="U451" s="143" t="s">
        <v>407</v>
      </c>
      <c r="V451" t="s">
        <v>408</v>
      </c>
      <c r="W451" t="s">
        <v>448</v>
      </c>
      <c r="X451" t="s">
        <v>64</v>
      </c>
      <c r="AA451" t="s">
        <v>331</v>
      </c>
    </row>
    <row r="452" spans="1:27" ht="18">
      <c r="A452" t="s">
        <v>57</v>
      </c>
      <c r="B452" t="s">
        <v>1094</v>
      </c>
      <c r="C452" t="s">
        <v>1095</v>
      </c>
      <c r="D452">
        <v>2015</v>
      </c>
      <c r="E452" s="5" t="s">
        <v>1096</v>
      </c>
      <c r="G452" t="s">
        <v>274</v>
      </c>
      <c r="H452" s="133">
        <v>57.538124000000003</v>
      </c>
      <c r="I452" s="114">
        <v>-153.969987</v>
      </c>
      <c r="J452" s="132" t="s">
        <v>1097</v>
      </c>
      <c r="K452" t="s">
        <v>642</v>
      </c>
      <c r="L452">
        <v>1944</v>
      </c>
      <c r="M452">
        <v>2015</v>
      </c>
      <c r="N452" t="s">
        <v>212</v>
      </c>
      <c r="Q452" t="s">
        <v>119</v>
      </c>
      <c r="R452" t="s">
        <v>90</v>
      </c>
      <c r="S452" t="s">
        <v>463</v>
      </c>
      <c r="T452" t="s">
        <v>64</v>
      </c>
      <c r="U452" t="s">
        <v>1098</v>
      </c>
      <c r="V452" t="s">
        <v>1099</v>
      </c>
      <c r="W452" t="s">
        <v>448</v>
      </c>
      <c r="X452" t="s">
        <v>112</v>
      </c>
      <c r="Y452" t="s">
        <v>1100</v>
      </c>
      <c r="Z452" t="s">
        <v>1101</v>
      </c>
      <c r="AA452" t="s">
        <v>70</v>
      </c>
    </row>
    <row r="453" spans="1:27" ht="18">
      <c r="A453" t="s">
        <v>57</v>
      </c>
      <c r="B453" t="s">
        <v>1094</v>
      </c>
      <c r="C453" t="s">
        <v>1095</v>
      </c>
      <c r="D453">
        <v>2015</v>
      </c>
      <c r="E453" s="5" t="s">
        <v>1096</v>
      </c>
      <c r="G453" t="s">
        <v>274</v>
      </c>
      <c r="H453" s="133">
        <v>57.538124000000003</v>
      </c>
      <c r="I453" s="114">
        <v>-153.969987</v>
      </c>
      <c r="J453" s="132" t="s">
        <v>1097</v>
      </c>
      <c r="K453" t="s">
        <v>642</v>
      </c>
      <c r="L453">
        <v>1944</v>
      </c>
      <c r="M453">
        <v>2015</v>
      </c>
      <c r="N453" t="s">
        <v>212</v>
      </c>
      <c r="Q453" t="s">
        <v>338</v>
      </c>
      <c r="R453" t="s">
        <v>1102</v>
      </c>
      <c r="S453" t="s">
        <v>1103</v>
      </c>
      <c r="T453" t="s">
        <v>64</v>
      </c>
      <c r="U453" t="s">
        <v>1098</v>
      </c>
      <c r="V453" t="s">
        <v>1099</v>
      </c>
      <c r="W453" t="s">
        <v>448</v>
      </c>
      <c r="X453" t="s">
        <v>112</v>
      </c>
      <c r="Y453" t="s">
        <v>1100</v>
      </c>
      <c r="Z453" t="s">
        <v>1101</v>
      </c>
      <c r="AA453" t="s">
        <v>70</v>
      </c>
    </row>
    <row r="454" spans="1:27" ht="18">
      <c r="A454" t="s">
        <v>57</v>
      </c>
      <c r="B454" t="s">
        <v>1094</v>
      </c>
      <c r="C454" t="s">
        <v>1095</v>
      </c>
      <c r="D454">
        <v>2015</v>
      </c>
      <c r="E454" s="5" t="s">
        <v>1096</v>
      </c>
      <c r="G454" t="s">
        <v>274</v>
      </c>
      <c r="H454" s="133">
        <v>57.538124000000003</v>
      </c>
      <c r="I454" s="114">
        <v>-153.969987</v>
      </c>
      <c r="J454" s="132" t="s">
        <v>1097</v>
      </c>
      <c r="K454" t="s">
        <v>642</v>
      </c>
      <c r="L454">
        <v>1944</v>
      </c>
      <c r="M454">
        <v>2015</v>
      </c>
      <c r="N454" t="s">
        <v>212</v>
      </c>
      <c r="Q454" t="s">
        <v>338</v>
      </c>
      <c r="R454" t="s">
        <v>1104</v>
      </c>
      <c r="S454" t="s">
        <v>773</v>
      </c>
      <c r="T454" t="s">
        <v>64</v>
      </c>
      <c r="U454" t="s">
        <v>1098</v>
      </c>
      <c r="V454" t="s">
        <v>1099</v>
      </c>
      <c r="W454" t="s">
        <v>448</v>
      </c>
      <c r="X454" t="s">
        <v>112</v>
      </c>
      <c r="Y454" t="s">
        <v>1100</v>
      </c>
      <c r="Z454" t="s">
        <v>1101</v>
      </c>
      <c r="AA454" t="s">
        <v>70</v>
      </c>
    </row>
    <row r="455" spans="1:27" ht="18">
      <c r="A455" t="s">
        <v>57</v>
      </c>
      <c r="B455" t="s">
        <v>1094</v>
      </c>
      <c r="C455" t="s">
        <v>1095</v>
      </c>
      <c r="D455">
        <v>2015</v>
      </c>
      <c r="E455" s="5" t="s">
        <v>1096</v>
      </c>
      <c r="G455" t="s">
        <v>274</v>
      </c>
      <c r="H455" s="133">
        <v>57.538124000000003</v>
      </c>
      <c r="I455" s="114">
        <v>-153.969987</v>
      </c>
      <c r="J455" s="132" t="s">
        <v>1097</v>
      </c>
      <c r="K455" t="s">
        <v>642</v>
      </c>
      <c r="L455">
        <v>1944</v>
      </c>
      <c r="M455">
        <v>2015</v>
      </c>
      <c r="N455" t="s">
        <v>212</v>
      </c>
      <c r="Q455" t="s">
        <v>338</v>
      </c>
      <c r="R455" t="s">
        <v>772</v>
      </c>
      <c r="S455" t="s">
        <v>1105</v>
      </c>
      <c r="T455" t="s">
        <v>64</v>
      </c>
      <c r="U455" t="s">
        <v>65</v>
      </c>
      <c r="V455" t="s">
        <v>66</v>
      </c>
      <c r="W455" t="s">
        <v>448</v>
      </c>
      <c r="X455" t="s">
        <v>64</v>
      </c>
      <c r="Y455" t="s">
        <v>1100</v>
      </c>
      <c r="Z455" t="s">
        <v>1101</v>
      </c>
      <c r="AA455" t="s">
        <v>70</v>
      </c>
    </row>
    <row r="456" spans="1:27">
      <c r="A456" t="s">
        <v>57</v>
      </c>
      <c r="B456" t="s">
        <v>1106</v>
      </c>
      <c r="C456" t="s">
        <v>1107</v>
      </c>
      <c r="D456">
        <v>2024</v>
      </c>
      <c r="E456" t="s">
        <v>1108</v>
      </c>
      <c r="F456" t="s">
        <v>87</v>
      </c>
      <c r="H456" s="134">
        <v>31.510933999999999</v>
      </c>
      <c r="I456">
        <v>-81.203137999999996</v>
      </c>
      <c r="J456" t="s">
        <v>1109</v>
      </c>
      <c r="K456" t="s">
        <v>642</v>
      </c>
      <c r="L456">
        <v>2022</v>
      </c>
      <c r="M456">
        <v>2023</v>
      </c>
      <c r="N456" t="s">
        <v>444</v>
      </c>
      <c r="Q456" t="s">
        <v>137</v>
      </c>
      <c r="R456" t="s">
        <v>371</v>
      </c>
      <c r="S456" t="s">
        <v>1110</v>
      </c>
      <c r="T456" t="s">
        <v>64</v>
      </c>
      <c r="U456" t="s">
        <v>416</v>
      </c>
      <c r="V456" t="s">
        <v>1111</v>
      </c>
      <c r="W456" t="s">
        <v>418</v>
      </c>
      <c r="X456" t="s">
        <v>112</v>
      </c>
      <c r="AA456" t="s">
        <v>70</v>
      </c>
    </row>
    <row r="457" spans="1:27">
      <c r="A457" t="s">
        <v>57</v>
      </c>
      <c r="B457" t="s">
        <v>1106</v>
      </c>
      <c r="C457" t="s">
        <v>1107</v>
      </c>
      <c r="D457">
        <v>2024</v>
      </c>
      <c r="E457" t="s">
        <v>1108</v>
      </c>
      <c r="F457" t="s">
        <v>87</v>
      </c>
      <c r="H457" s="134">
        <v>31.510933999999999</v>
      </c>
      <c r="I457">
        <v>-81.203137999999996</v>
      </c>
      <c r="J457" t="s">
        <v>1109</v>
      </c>
      <c r="K457" t="s">
        <v>642</v>
      </c>
      <c r="L457">
        <v>2022</v>
      </c>
      <c r="M457">
        <v>2023</v>
      </c>
      <c r="N457" t="s">
        <v>444</v>
      </c>
      <c r="Q457" t="s">
        <v>137</v>
      </c>
      <c r="R457" t="s">
        <v>1112</v>
      </c>
      <c r="S457" t="s">
        <v>1113</v>
      </c>
      <c r="T457" t="s">
        <v>64</v>
      </c>
      <c r="U457" t="s">
        <v>416</v>
      </c>
      <c r="V457" t="s">
        <v>1111</v>
      </c>
      <c r="W457" t="s">
        <v>418</v>
      </c>
      <c r="X457" t="s">
        <v>112</v>
      </c>
      <c r="AA457" t="s">
        <v>70</v>
      </c>
    </row>
    <row r="458" spans="1:27">
      <c r="A458" t="s">
        <v>57</v>
      </c>
      <c r="B458" t="s">
        <v>1106</v>
      </c>
      <c r="C458" t="s">
        <v>1107</v>
      </c>
      <c r="D458">
        <v>2024</v>
      </c>
      <c r="E458" t="s">
        <v>1108</v>
      </c>
      <c r="F458" t="s">
        <v>87</v>
      </c>
      <c r="H458" s="134">
        <v>31.510933999999999</v>
      </c>
      <c r="I458">
        <v>-81.203137999999996</v>
      </c>
      <c r="J458" t="s">
        <v>1109</v>
      </c>
      <c r="K458" t="s">
        <v>642</v>
      </c>
      <c r="L458">
        <v>2022</v>
      </c>
      <c r="M458">
        <v>2023</v>
      </c>
      <c r="N458" t="s">
        <v>444</v>
      </c>
      <c r="Q458" t="s">
        <v>137</v>
      </c>
      <c r="R458" t="s">
        <v>1114</v>
      </c>
      <c r="S458" t="s">
        <v>1115</v>
      </c>
      <c r="T458" t="s">
        <v>64</v>
      </c>
      <c r="U458" t="s">
        <v>416</v>
      </c>
      <c r="V458" t="s">
        <v>1111</v>
      </c>
      <c r="W458" t="s">
        <v>418</v>
      </c>
      <c r="X458" t="s">
        <v>112</v>
      </c>
      <c r="AA458" t="s">
        <v>70</v>
      </c>
    </row>
    <row r="459" spans="1:27">
      <c r="A459" t="s">
        <v>57</v>
      </c>
      <c r="B459" t="s">
        <v>1106</v>
      </c>
      <c r="C459" t="s">
        <v>1107</v>
      </c>
      <c r="D459">
        <v>2024</v>
      </c>
      <c r="E459" t="s">
        <v>1108</v>
      </c>
      <c r="F459" t="s">
        <v>87</v>
      </c>
      <c r="H459" s="134">
        <v>31.510933999999999</v>
      </c>
      <c r="I459">
        <v>-81.203137999999996</v>
      </c>
      <c r="J459" t="s">
        <v>1109</v>
      </c>
      <c r="K459" t="s">
        <v>642</v>
      </c>
      <c r="L459">
        <v>2022</v>
      </c>
      <c r="M459">
        <v>2023</v>
      </c>
      <c r="N459" t="s">
        <v>444</v>
      </c>
      <c r="Q459" t="s">
        <v>338</v>
      </c>
      <c r="R459" t="s">
        <v>1116</v>
      </c>
      <c r="S459" t="s">
        <v>1117</v>
      </c>
      <c r="T459" t="s">
        <v>64</v>
      </c>
      <c r="U459" t="s">
        <v>416</v>
      </c>
      <c r="V459" t="s">
        <v>1111</v>
      </c>
      <c r="W459" t="s">
        <v>418</v>
      </c>
      <c r="X459" t="s">
        <v>112</v>
      </c>
      <c r="AA459" t="s">
        <v>70</v>
      </c>
    </row>
    <row r="460" spans="1:27">
      <c r="A460" t="s">
        <v>57</v>
      </c>
      <c r="B460" t="s">
        <v>1106</v>
      </c>
      <c r="C460" t="s">
        <v>1107</v>
      </c>
      <c r="D460">
        <v>2024</v>
      </c>
      <c r="E460" t="s">
        <v>1108</v>
      </c>
      <c r="F460" t="s">
        <v>87</v>
      </c>
      <c r="H460" s="134">
        <v>31.510933999999999</v>
      </c>
      <c r="I460">
        <v>-81.203137999999996</v>
      </c>
      <c r="J460" t="s">
        <v>1109</v>
      </c>
      <c r="K460" t="s">
        <v>642</v>
      </c>
      <c r="L460">
        <v>2022</v>
      </c>
      <c r="M460">
        <v>2023</v>
      </c>
      <c r="N460" t="s">
        <v>444</v>
      </c>
      <c r="Q460" t="s">
        <v>338</v>
      </c>
      <c r="R460" t="s">
        <v>1118</v>
      </c>
      <c r="S460" t="s">
        <v>1119</v>
      </c>
      <c r="T460" t="s">
        <v>64</v>
      </c>
      <c r="U460" t="s">
        <v>416</v>
      </c>
      <c r="V460" t="s">
        <v>1111</v>
      </c>
      <c r="W460" t="s">
        <v>418</v>
      </c>
      <c r="X460" t="s">
        <v>112</v>
      </c>
      <c r="AA460" t="s">
        <v>70</v>
      </c>
    </row>
    <row r="461" spans="1:27">
      <c r="A461" t="s">
        <v>57</v>
      </c>
      <c r="B461" t="s">
        <v>1106</v>
      </c>
      <c r="C461" t="s">
        <v>1107</v>
      </c>
      <c r="D461">
        <v>2024</v>
      </c>
      <c r="E461" t="s">
        <v>1108</v>
      </c>
      <c r="F461" t="s">
        <v>87</v>
      </c>
      <c r="H461" s="134">
        <v>31.510933999999999</v>
      </c>
      <c r="I461">
        <v>-81.203137999999996</v>
      </c>
      <c r="J461" t="s">
        <v>1109</v>
      </c>
      <c r="K461" t="s">
        <v>642</v>
      </c>
      <c r="L461">
        <v>2022</v>
      </c>
      <c r="M461">
        <v>2023</v>
      </c>
      <c r="N461" t="s">
        <v>444</v>
      </c>
      <c r="Q461" t="s">
        <v>338</v>
      </c>
      <c r="R461" t="s">
        <v>1120</v>
      </c>
      <c r="S461" t="s">
        <v>1121</v>
      </c>
      <c r="T461" t="s">
        <v>64</v>
      </c>
      <c r="U461" t="s">
        <v>416</v>
      </c>
      <c r="V461" t="s">
        <v>1111</v>
      </c>
      <c r="W461" t="s">
        <v>418</v>
      </c>
      <c r="X461" t="s">
        <v>112</v>
      </c>
      <c r="AA461" t="s">
        <v>70</v>
      </c>
    </row>
    <row r="462" spans="1:27">
      <c r="A462" t="s">
        <v>57</v>
      </c>
      <c r="B462" t="s">
        <v>1106</v>
      </c>
      <c r="C462" t="s">
        <v>1107</v>
      </c>
      <c r="D462">
        <v>2024</v>
      </c>
      <c r="E462" t="s">
        <v>1108</v>
      </c>
      <c r="F462" t="s">
        <v>87</v>
      </c>
      <c r="H462" s="134">
        <v>31.510933999999999</v>
      </c>
      <c r="I462">
        <v>-81.203137999999996</v>
      </c>
      <c r="J462" t="s">
        <v>1109</v>
      </c>
      <c r="K462" t="s">
        <v>642</v>
      </c>
      <c r="L462">
        <v>2022</v>
      </c>
      <c r="M462">
        <v>2023</v>
      </c>
      <c r="N462" t="s">
        <v>444</v>
      </c>
      <c r="Q462" t="s">
        <v>338</v>
      </c>
      <c r="R462" t="s">
        <v>1122</v>
      </c>
      <c r="S462" t="s">
        <v>1123</v>
      </c>
      <c r="T462" t="s">
        <v>64</v>
      </c>
      <c r="U462" t="s">
        <v>416</v>
      </c>
      <c r="V462" t="s">
        <v>1111</v>
      </c>
      <c r="W462" t="s">
        <v>418</v>
      </c>
      <c r="X462" t="s">
        <v>112</v>
      </c>
      <c r="AA462" t="s">
        <v>70</v>
      </c>
    </row>
    <row r="463" spans="1:27">
      <c r="A463" t="s">
        <v>57</v>
      </c>
      <c r="B463" t="s">
        <v>1106</v>
      </c>
      <c r="C463" t="s">
        <v>1107</v>
      </c>
      <c r="D463">
        <v>2024</v>
      </c>
      <c r="E463" t="s">
        <v>1108</v>
      </c>
      <c r="F463" t="s">
        <v>87</v>
      </c>
      <c r="H463" s="134">
        <v>31.510933999999999</v>
      </c>
      <c r="I463">
        <v>-81.203137999999996</v>
      </c>
      <c r="J463" t="s">
        <v>1109</v>
      </c>
      <c r="K463" t="s">
        <v>642</v>
      </c>
      <c r="L463">
        <v>2022</v>
      </c>
      <c r="M463">
        <v>2023</v>
      </c>
      <c r="N463" t="s">
        <v>444</v>
      </c>
      <c r="Q463" t="s">
        <v>338</v>
      </c>
      <c r="R463" t="s">
        <v>1124</v>
      </c>
      <c r="S463" t="s">
        <v>1123</v>
      </c>
      <c r="T463" t="s">
        <v>64</v>
      </c>
      <c r="U463" t="s">
        <v>416</v>
      </c>
      <c r="V463" t="s">
        <v>1111</v>
      </c>
      <c r="W463" t="s">
        <v>418</v>
      </c>
      <c r="X463" t="s">
        <v>112</v>
      </c>
      <c r="AA463" t="s">
        <v>70</v>
      </c>
    </row>
    <row r="464" spans="1:27">
      <c r="A464" t="s">
        <v>57</v>
      </c>
      <c r="B464" t="s">
        <v>1106</v>
      </c>
      <c r="C464" t="s">
        <v>1107</v>
      </c>
      <c r="D464">
        <v>2024</v>
      </c>
      <c r="E464" t="s">
        <v>1108</v>
      </c>
      <c r="F464" t="s">
        <v>87</v>
      </c>
      <c r="H464" s="134">
        <v>31.510933999999999</v>
      </c>
      <c r="I464">
        <v>-81.203137999999996</v>
      </c>
      <c r="J464" t="s">
        <v>1109</v>
      </c>
      <c r="K464" t="s">
        <v>642</v>
      </c>
      <c r="L464">
        <v>2022</v>
      </c>
      <c r="M464">
        <v>2023</v>
      </c>
      <c r="N464" t="s">
        <v>444</v>
      </c>
      <c r="Q464" t="s">
        <v>338</v>
      </c>
      <c r="R464" t="s">
        <v>301</v>
      </c>
      <c r="S464" t="s">
        <v>1125</v>
      </c>
      <c r="T464" t="s">
        <v>64</v>
      </c>
      <c r="U464" t="s">
        <v>416</v>
      </c>
      <c r="V464" t="s">
        <v>1111</v>
      </c>
      <c r="W464" t="s">
        <v>418</v>
      </c>
      <c r="X464" t="s">
        <v>112</v>
      </c>
      <c r="AA464" t="s">
        <v>70</v>
      </c>
    </row>
    <row r="465" spans="1:27">
      <c r="A465" t="s">
        <v>57</v>
      </c>
      <c r="B465" t="s">
        <v>1106</v>
      </c>
      <c r="C465" t="s">
        <v>1107</v>
      </c>
      <c r="D465">
        <v>2024</v>
      </c>
      <c r="E465" t="s">
        <v>1108</v>
      </c>
      <c r="F465" t="s">
        <v>87</v>
      </c>
      <c r="H465" s="134">
        <v>31.510933999999999</v>
      </c>
      <c r="I465">
        <v>-81.203137999999996</v>
      </c>
      <c r="J465" t="s">
        <v>1109</v>
      </c>
      <c r="K465" t="s">
        <v>642</v>
      </c>
      <c r="L465">
        <v>2022</v>
      </c>
      <c r="M465">
        <v>2023</v>
      </c>
      <c r="N465" t="s">
        <v>444</v>
      </c>
      <c r="Q465" t="s">
        <v>338</v>
      </c>
      <c r="R465" t="s">
        <v>271</v>
      </c>
      <c r="S465" t="s">
        <v>376</v>
      </c>
      <c r="T465" t="s">
        <v>64</v>
      </c>
      <c r="U465" t="s">
        <v>416</v>
      </c>
      <c r="V465" t="s">
        <v>1111</v>
      </c>
      <c r="W465" t="s">
        <v>418</v>
      </c>
      <c r="X465" t="s">
        <v>112</v>
      </c>
      <c r="AA465" t="s">
        <v>70</v>
      </c>
    </row>
    <row r="466" spans="1:27">
      <c r="A466" t="s">
        <v>57</v>
      </c>
      <c r="B466" t="s">
        <v>1106</v>
      </c>
      <c r="C466" t="s">
        <v>1107</v>
      </c>
      <c r="D466">
        <v>2024</v>
      </c>
      <c r="E466" t="s">
        <v>1108</v>
      </c>
      <c r="F466" t="s">
        <v>87</v>
      </c>
      <c r="H466" s="134">
        <v>31.510933999999999</v>
      </c>
      <c r="I466">
        <v>-81.203137999999996</v>
      </c>
      <c r="J466" s="135" t="s">
        <v>1126</v>
      </c>
      <c r="K466" t="s">
        <v>642</v>
      </c>
      <c r="L466">
        <v>2022</v>
      </c>
      <c r="M466">
        <v>2023</v>
      </c>
      <c r="N466" t="s">
        <v>444</v>
      </c>
      <c r="Q466" t="s">
        <v>137</v>
      </c>
      <c r="R466" t="s">
        <v>371</v>
      </c>
      <c r="S466" t="s">
        <v>1110</v>
      </c>
      <c r="T466" t="s">
        <v>64</v>
      </c>
      <c r="U466" t="s">
        <v>416</v>
      </c>
      <c r="V466" t="s">
        <v>1111</v>
      </c>
      <c r="W466" t="s">
        <v>418</v>
      </c>
      <c r="X466" t="s">
        <v>112</v>
      </c>
      <c r="AA466" t="s">
        <v>70</v>
      </c>
    </row>
    <row r="467" spans="1:27">
      <c r="A467" t="s">
        <v>57</v>
      </c>
      <c r="B467" t="s">
        <v>1106</v>
      </c>
      <c r="C467" t="s">
        <v>1107</v>
      </c>
      <c r="D467">
        <v>2024</v>
      </c>
      <c r="E467" t="s">
        <v>1108</v>
      </c>
      <c r="F467" t="s">
        <v>87</v>
      </c>
      <c r="H467" s="134">
        <v>31.510933999999999</v>
      </c>
      <c r="I467">
        <v>-81.203137999999996</v>
      </c>
      <c r="J467" s="135" t="s">
        <v>1126</v>
      </c>
      <c r="K467" t="s">
        <v>642</v>
      </c>
      <c r="L467">
        <v>2022</v>
      </c>
      <c r="M467">
        <v>2023</v>
      </c>
      <c r="N467" t="s">
        <v>444</v>
      </c>
      <c r="Q467" t="s">
        <v>137</v>
      </c>
      <c r="R467" t="s">
        <v>1112</v>
      </c>
      <c r="S467" t="s">
        <v>1113</v>
      </c>
      <c r="T467" t="s">
        <v>64</v>
      </c>
      <c r="U467" t="s">
        <v>416</v>
      </c>
      <c r="V467" t="s">
        <v>1111</v>
      </c>
      <c r="W467" t="s">
        <v>418</v>
      </c>
      <c r="X467" t="s">
        <v>112</v>
      </c>
      <c r="AA467" t="s">
        <v>70</v>
      </c>
    </row>
    <row r="468" spans="1:27">
      <c r="A468" t="s">
        <v>57</v>
      </c>
      <c r="B468" t="s">
        <v>1106</v>
      </c>
      <c r="C468" t="s">
        <v>1107</v>
      </c>
      <c r="D468">
        <v>2024</v>
      </c>
      <c r="E468" t="s">
        <v>1108</v>
      </c>
      <c r="F468" t="s">
        <v>87</v>
      </c>
      <c r="H468" s="134">
        <v>31.510933999999999</v>
      </c>
      <c r="I468">
        <v>-81.203137999999996</v>
      </c>
      <c r="J468" s="135" t="s">
        <v>1126</v>
      </c>
      <c r="K468" t="s">
        <v>642</v>
      </c>
      <c r="L468">
        <v>2022</v>
      </c>
      <c r="M468">
        <v>2023</v>
      </c>
      <c r="N468" t="s">
        <v>444</v>
      </c>
      <c r="Q468" t="s">
        <v>137</v>
      </c>
      <c r="R468" t="s">
        <v>1114</v>
      </c>
      <c r="S468" t="s">
        <v>1115</v>
      </c>
      <c r="T468" t="s">
        <v>64</v>
      </c>
      <c r="U468" t="s">
        <v>416</v>
      </c>
      <c r="V468" t="s">
        <v>1111</v>
      </c>
      <c r="W468" t="s">
        <v>418</v>
      </c>
      <c r="X468" t="s">
        <v>112</v>
      </c>
      <c r="AA468" t="s">
        <v>70</v>
      </c>
    </row>
    <row r="469" spans="1:27">
      <c r="A469" t="s">
        <v>57</v>
      </c>
      <c r="B469" t="s">
        <v>1106</v>
      </c>
      <c r="C469" t="s">
        <v>1107</v>
      </c>
      <c r="D469">
        <v>2024</v>
      </c>
      <c r="E469" t="s">
        <v>1108</v>
      </c>
      <c r="F469" t="s">
        <v>87</v>
      </c>
      <c r="H469" s="134">
        <v>31.510933999999999</v>
      </c>
      <c r="I469">
        <v>-81.203137999999996</v>
      </c>
      <c r="J469" s="135" t="s">
        <v>1126</v>
      </c>
      <c r="K469" t="s">
        <v>642</v>
      </c>
      <c r="L469">
        <v>2022</v>
      </c>
      <c r="M469">
        <v>2023</v>
      </c>
      <c r="N469" t="s">
        <v>444</v>
      </c>
      <c r="Q469" t="s">
        <v>338</v>
      </c>
      <c r="R469" t="s">
        <v>1116</v>
      </c>
      <c r="S469" t="s">
        <v>1117</v>
      </c>
      <c r="T469" t="s">
        <v>64</v>
      </c>
      <c r="U469" t="s">
        <v>416</v>
      </c>
      <c r="V469" t="s">
        <v>1111</v>
      </c>
      <c r="W469" t="s">
        <v>418</v>
      </c>
      <c r="X469" t="s">
        <v>112</v>
      </c>
      <c r="AA469" t="s">
        <v>70</v>
      </c>
    </row>
    <row r="470" spans="1:27">
      <c r="A470" t="s">
        <v>57</v>
      </c>
      <c r="B470" t="s">
        <v>1106</v>
      </c>
      <c r="C470" t="s">
        <v>1107</v>
      </c>
      <c r="D470">
        <v>2024</v>
      </c>
      <c r="E470" t="s">
        <v>1108</v>
      </c>
      <c r="F470" t="s">
        <v>87</v>
      </c>
      <c r="H470" s="134">
        <v>31.510933999999999</v>
      </c>
      <c r="I470">
        <v>-81.203137999999996</v>
      </c>
      <c r="J470" s="135" t="s">
        <v>1126</v>
      </c>
      <c r="K470" t="s">
        <v>642</v>
      </c>
      <c r="L470">
        <v>2022</v>
      </c>
      <c r="M470">
        <v>2023</v>
      </c>
      <c r="N470" t="s">
        <v>444</v>
      </c>
      <c r="Q470" t="s">
        <v>338</v>
      </c>
      <c r="R470" t="s">
        <v>1118</v>
      </c>
      <c r="S470" t="s">
        <v>1119</v>
      </c>
      <c r="T470" t="s">
        <v>64</v>
      </c>
      <c r="U470" t="s">
        <v>416</v>
      </c>
      <c r="V470" t="s">
        <v>1111</v>
      </c>
      <c r="W470" t="s">
        <v>418</v>
      </c>
      <c r="X470" t="s">
        <v>112</v>
      </c>
      <c r="AA470" t="s">
        <v>70</v>
      </c>
    </row>
    <row r="471" spans="1:27">
      <c r="A471" t="s">
        <v>57</v>
      </c>
      <c r="B471" t="s">
        <v>1106</v>
      </c>
      <c r="C471" t="s">
        <v>1107</v>
      </c>
      <c r="D471">
        <v>2024</v>
      </c>
      <c r="E471" t="s">
        <v>1108</v>
      </c>
      <c r="F471" t="s">
        <v>87</v>
      </c>
      <c r="H471" s="134">
        <v>31.510933999999999</v>
      </c>
      <c r="I471">
        <v>-81.203137999999996</v>
      </c>
      <c r="J471" s="135" t="s">
        <v>1126</v>
      </c>
      <c r="K471" t="s">
        <v>642</v>
      </c>
      <c r="L471">
        <v>2022</v>
      </c>
      <c r="M471">
        <v>2023</v>
      </c>
      <c r="N471" t="s">
        <v>444</v>
      </c>
      <c r="Q471" t="s">
        <v>338</v>
      </c>
      <c r="R471" t="s">
        <v>1120</v>
      </c>
      <c r="S471" t="s">
        <v>1121</v>
      </c>
      <c r="T471" t="s">
        <v>64</v>
      </c>
      <c r="U471" t="s">
        <v>416</v>
      </c>
      <c r="V471" t="s">
        <v>1111</v>
      </c>
      <c r="W471" t="s">
        <v>418</v>
      </c>
      <c r="X471" t="s">
        <v>112</v>
      </c>
      <c r="AA471" t="s">
        <v>70</v>
      </c>
    </row>
    <row r="472" spans="1:27">
      <c r="A472" t="s">
        <v>57</v>
      </c>
      <c r="B472" t="s">
        <v>1106</v>
      </c>
      <c r="C472" t="s">
        <v>1107</v>
      </c>
      <c r="D472">
        <v>2024</v>
      </c>
      <c r="E472" t="s">
        <v>1108</v>
      </c>
      <c r="F472" t="s">
        <v>87</v>
      </c>
      <c r="H472" s="134">
        <v>31.510933999999999</v>
      </c>
      <c r="I472">
        <v>-81.203137999999996</v>
      </c>
      <c r="J472" s="135" t="s">
        <v>1126</v>
      </c>
      <c r="K472" t="s">
        <v>642</v>
      </c>
      <c r="L472">
        <v>2022</v>
      </c>
      <c r="M472">
        <v>2023</v>
      </c>
      <c r="N472" t="s">
        <v>444</v>
      </c>
      <c r="Q472" t="s">
        <v>338</v>
      </c>
      <c r="R472" t="s">
        <v>1122</v>
      </c>
      <c r="S472" t="s">
        <v>1123</v>
      </c>
      <c r="T472" t="s">
        <v>64</v>
      </c>
      <c r="U472" t="s">
        <v>416</v>
      </c>
      <c r="V472" t="s">
        <v>1111</v>
      </c>
      <c r="W472" t="s">
        <v>418</v>
      </c>
      <c r="X472" t="s">
        <v>112</v>
      </c>
      <c r="AA472" t="s">
        <v>70</v>
      </c>
    </row>
    <row r="473" spans="1:27">
      <c r="A473" t="s">
        <v>57</v>
      </c>
      <c r="B473" t="s">
        <v>1106</v>
      </c>
      <c r="C473" t="s">
        <v>1107</v>
      </c>
      <c r="D473">
        <v>2024</v>
      </c>
      <c r="E473" t="s">
        <v>1108</v>
      </c>
      <c r="F473" t="s">
        <v>87</v>
      </c>
      <c r="H473" s="134">
        <v>31.510933999999999</v>
      </c>
      <c r="I473">
        <v>-81.203137999999996</v>
      </c>
      <c r="J473" s="135" t="s">
        <v>1126</v>
      </c>
      <c r="K473" t="s">
        <v>642</v>
      </c>
      <c r="L473">
        <v>2022</v>
      </c>
      <c r="M473">
        <v>2023</v>
      </c>
      <c r="N473" t="s">
        <v>444</v>
      </c>
      <c r="Q473" t="s">
        <v>338</v>
      </c>
      <c r="R473" t="s">
        <v>1124</v>
      </c>
      <c r="S473" t="s">
        <v>1123</v>
      </c>
      <c r="T473" t="s">
        <v>64</v>
      </c>
      <c r="U473" t="s">
        <v>416</v>
      </c>
      <c r="V473" t="s">
        <v>1111</v>
      </c>
      <c r="W473" t="s">
        <v>418</v>
      </c>
      <c r="X473" t="s">
        <v>112</v>
      </c>
      <c r="AA473" t="s">
        <v>70</v>
      </c>
    </row>
    <row r="474" spans="1:27">
      <c r="A474" t="s">
        <v>57</v>
      </c>
      <c r="B474" t="s">
        <v>1106</v>
      </c>
      <c r="C474" t="s">
        <v>1107</v>
      </c>
      <c r="D474">
        <v>2024</v>
      </c>
      <c r="E474" t="s">
        <v>1108</v>
      </c>
      <c r="F474" t="s">
        <v>87</v>
      </c>
      <c r="H474" s="134">
        <v>31.510933999999999</v>
      </c>
      <c r="I474">
        <v>-81.203137999999996</v>
      </c>
      <c r="J474" s="135" t="s">
        <v>1126</v>
      </c>
      <c r="K474" t="s">
        <v>642</v>
      </c>
      <c r="L474">
        <v>2022</v>
      </c>
      <c r="M474">
        <v>2023</v>
      </c>
      <c r="N474" t="s">
        <v>444</v>
      </c>
      <c r="Q474" t="s">
        <v>338</v>
      </c>
      <c r="R474" t="s">
        <v>301</v>
      </c>
      <c r="S474" t="s">
        <v>1125</v>
      </c>
      <c r="T474" t="s">
        <v>64</v>
      </c>
      <c r="U474" t="s">
        <v>416</v>
      </c>
      <c r="V474" t="s">
        <v>1111</v>
      </c>
      <c r="W474" t="s">
        <v>418</v>
      </c>
      <c r="X474" t="s">
        <v>112</v>
      </c>
      <c r="AA474" t="s">
        <v>70</v>
      </c>
    </row>
    <row r="475" spans="1:27">
      <c r="A475" t="s">
        <v>57</v>
      </c>
      <c r="B475" t="s">
        <v>1106</v>
      </c>
      <c r="C475" t="s">
        <v>1107</v>
      </c>
      <c r="D475">
        <v>2024</v>
      </c>
      <c r="E475" t="s">
        <v>1108</v>
      </c>
      <c r="F475" t="s">
        <v>87</v>
      </c>
      <c r="H475" s="134">
        <v>31.510933999999999</v>
      </c>
      <c r="I475">
        <v>-81.203137999999996</v>
      </c>
      <c r="J475" s="135" t="s">
        <v>1126</v>
      </c>
      <c r="K475" t="s">
        <v>642</v>
      </c>
      <c r="L475">
        <v>2022</v>
      </c>
      <c r="M475">
        <v>2023</v>
      </c>
      <c r="N475" t="s">
        <v>444</v>
      </c>
      <c r="Q475" t="s">
        <v>338</v>
      </c>
      <c r="R475" t="s">
        <v>271</v>
      </c>
      <c r="S475" t="s">
        <v>376</v>
      </c>
      <c r="T475" t="s">
        <v>64</v>
      </c>
      <c r="U475" t="s">
        <v>416</v>
      </c>
      <c r="V475" t="s">
        <v>1111</v>
      </c>
      <c r="W475" t="s">
        <v>418</v>
      </c>
      <c r="X475" t="s">
        <v>112</v>
      </c>
      <c r="AA475" t="s">
        <v>70</v>
      </c>
    </row>
    <row r="476" spans="1:27">
      <c r="A476" t="s">
        <v>57</v>
      </c>
      <c r="B476" t="s">
        <v>1127</v>
      </c>
      <c r="C476" t="s">
        <v>1128</v>
      </c>
      <c r="D476">
        <v>2016</v>
      </c>
      <c r="E476" s="5" t="s">
        <v>1129</v>
      </c>
      <c r="F476" t="s">
        <v>87</v>
      </c>
      <c r="G476" t="s">
        <v>274</v>
      </c>
      <c r="H476">
        <v>51.767322999999998</v>
      </c>
      <c r="I476" s="114">
        <v>-177.16573500000001</v>
      </c>
      <c r="J476" t="s">
        <v>1130</v>
      </c>
      <c r="K476" t="s">
        <v>642</v>
      </c>
      <c r="L476">
        <v>2002</v>
      </c>
      <c r="M476">
        <v>2004</v>
      </c>
      <c r="N476" t="s">
        <v>212</v>
      </c>
      <c r="Q476" t="s">
        <v>137</v>
      </c>
      <c r="R476" t="s">
        <v>1131</v>
      </c>
      <c r="S476" t="s">
        <v>1132</v>
      </c>
      <c r="T476" t="s">
        <v>64</v>
      </c>
      <c r="U476" t="s">
        <v>229</v>
      </c>
      <c r="V476" t="s">
        <v>1133</v>
      </c>
      <c r="W476" t="s">
        <v>231</v>
      </c>
      <c r="X476" t="s">
        <v>112</v>
      </c>
      <c r="Y476" t="s">
        <v>1134</v>
      </c>
      <c r="AA476" t="s">
        <v>1135</v>
      </c>
    </row>
    <row r="477" spans="1:27">
      <c r="A477" t="s">
        <v>57</v>
      </c>
      <c r="B477" t="s">
        <v>1127</v>
      </c>
      <c r="C477" t="s">
        <v>1128</v>
      </c>
      <c r="D477">
        <v>2016</v>
      </c>
      <c r="E477" s="5" t="s">
        <v>1129</v>
      </c>
      <c r="F477" t="s">
        <v>87</v>
      </c>
      <c r="G477" t="s">
        <v>274</v>
      </c>
      <c r="H477">
        <v>51.767322999999998</v>
      </c>
      <c r="I477" s="114">
        <v>-177.16573500000001</v>
      </c>
      <c r="J477" t="s">
        <v>1130</v>
      </c>
      <c r="K477" t="s">
        <v>642</v>
      </c>
      <c r="L477">
        <v>2002</v>
      </c>
      <c r="M477">
        <v>2004</v>
      </c>
      <c r="N477" t="s">
        <v>212</v>
      </c>
      <c r="Q477" t="s">
        <v>137</v>
      </c>
      <c r="R477" t="s">
        <v>967</v>
      </c>
      <c r="S477" t="s">
        <v>78</v>
      </c>
      <c r="T477" t="s">
        <v>64</v>
      </c>
      <c r="U477" t="s">
        <v>229</v>
      </c>
      <c r="V477" t="s">
        <v>1133</v>
      </c>
      <c r="W477" t="s">
        <v>231</v>
      </c>
      <c r="X477" t="s">
        <v>112</v>
      </c>
      <c r="Y477" t="s">
        <v>1136</v>
      </c>
      <c r="AA477" t="s">
        <v>1135</v>
      </c>
    </row>
    <row r="478" spans="1:27">
      <c r="A478" t="s">
        <v>57</v>
      </c>
      <c r="B478" t="s">
        <v>1137</v>
      </c>
      <c r="C478" t="s">
        <v>1138</v>
      </c>
      <c r="D478">
        <v>2021</v>
      </c>
      <c r="E478" t="s">
        <v>1139</v>
      </c>
      <c r="F478" t="s">
        <v>87</v>
      </c>
      <c r="G478" t="s">
        <v>274</v>
      </c>
      <c r="H478">
        <v>58.409208</v>
      </c>
      <c r="I478" s="114">
        <v>-135.77163100000001</v>
      </c>
      <c r="J478" t="s">
        <v>1140</v>
      </c>
      <c r="K478" t="s">
        <v>615</v>
      </c>
      <c r="L478">
        <v>2012</v>
      </c>
      <c r="M478">
        <v>2018</v>
      </c>
      <c r="N478" t="s">
        <v>100</v>
      </c>
      <c r="Q478" t="s">
        <v>137</v>
      </c>
      <c r="R478" t="s">
        <v>173</v>
      </c>
      <c r="S478" t="s">
        <v>204</v>
      </c>
      <c r="T478" t="s">
        <v>64</v>
      </c>
      <c r="U478" t="s">
        <v>1141</v>
      </c>
      <c r="V478" t="s">
        <v>1142</v>
      </c>
      <c r="W478" t="s">
        <v>67</v>
      </c>
      <c r="X478" t="s">
        <v>64</v>
      </c>
      <c r="AA478" t="s">
        <v>1135</v>
      </c>
    </row>
    <row r="479" spans="1:27">
      <c r="A479" t="s">
        <v>57</v>
      </c>
      <c r="B479" t="s">
        <v>1137</v>
      </c>
      <c r="C479" t="s">
        <v>1138</v>
      </c>
      <c r="D479">
        <v>2021</v>
      </c>
      <c r="E479" t="s">
        <v>1139</v>
      </c>
      <c r="F479" t="s">
        <v>87</v>
      </c>
      <c r="G479" t="s">
        <v>274</v>
      </c>
      <c r="H479">
        <v>58.409208</v>
      </c>
      <c r="I479" s="114">
        <v>-135.77163100000001</v>
      </c>
      <c r="J479" t="s">
        <v>1140</v>
      </c>
      <c r="K479" t="s">
        <v>615</v>
      </c>
      <c r="L479">
        <v>2012</v>
      </c>
      <c r="M479">
        <v>2018</v>
      </c>
      <c r="N479" t="s">
        <v>100</v>
      </c>
      <c r="Q479" t="s">
        <v>137</v>
      </c>
      <c r="R479" t="s">
        <v>177</v>
      </c>
      <c r="S479" t="s">
        <v>452</v>
      </c>
      <c r="T479" t="s">
        <v>64</v>
      </c>
      <c r="U479" t="s">
        <v>1141</v>
      </c>
      <c r="V479" t="s">
        <v>1142</v>
      </c>
      <c r="W479" t="s">
        <v>67</v>
      </c>
      <c r="X479" t="s">
        <v>64</v>
      </c>
      <c r="AA479" t="s">
        <v>1135</v>
      </c>
    </row>
    <row r="480" spans="1:27">
      <c r="A480" t="s">
        <v>57</v>
      </c>
      <c r="B480" t="s">
        <v>1137</v>
      </c>
      <c r="C480" t="s">
        <v>1138</v>
      </c>
      <c r="D480">
        <v>2021</v>
      </c>
      <c r="E480" t="s">
        <v>1139</v>
      </c>
      <c r="F480" t="s">
        <v>87</v>
      </c>
      <c r="G480" t="s">
        <v>274</v>
      </c>
      <c r="H480">
        <v>58.409208</v>
      </c>
      <c r="I480" s="114">
        <v>-135.77163100000001</v>
      </c>
      <c r="J480" t="s">
        <v>1140</v>
      </c>
      <c r="K480" t="s">
        <v>615</v>
      </c>
      <c r="L480">
        <v>2012</v>
      </c>
      <c r="M480">
        <v>2018</v>
      </c>
      <c r="N480" t="s">
        <v>100</v>
      </c>
      <c r="Q480" t="s">
        <v>137</v>
      </c>
      <c r="R480" t="s">
        <v>509</v>
      </c>
      <c r="S480" t="s">
        <v>1143</v>
      </c>
      <c r="T480" t="s">
        <v>64</v>
      </c>
      <c r="U480" t="s">
        <v>1141</v>
      </c>
      <c r="V480" t="s">
        <v>1142</v>
      </c>
      <c r="W480" t="s">
        <v>67</v>
      </c>
      <c r="X480" t="s">
        <v>64</v>
      </c>
      <c r="AA480" t="s">
        <v>1135</v>
      </c>
    </row>
    <row r="481" spans="1:27">
      <c r="A481" t="s">
        <v>57</v>
      </c>
      <c r="B481" t="s">
        <v>1137</v>
      </c>
      <c r="C481" t="s">
        <v>1138</v>
      </c>
      <c r="D481">
        <v>2021</v>
      </c>
      <c r="E481" t="s">
        <v>1139</v>
      </c>
      <c r="F481" t="s">
        <v>87</v>
      </c>
      <c r="G481" t="s">
        <v>274</v>
      </c>
      <c r="H481">
        <v>55.779839000000003</v>
      </c>
      <c r="I481" s="114">
        <v>-133.57891599999999</v>
      </c>
      <c r="J481" t="s">
        <v>1144</v>
      </c>
      <c r="K481" t="s">
        <v>642</v>
      </c>
      <c r="L481">
        <v>2012</v>
      </c>
      <c r="M481">
        <v>2018</v>
      </c>
      <c r="N481" t="s">
        <v>100</v>
      </c>
      <c r="Q481" t="s">
        <v>137</v>
      </c>
      <c r="R481" t="s">
        <v>173</v>
      </c>
      <c r="S481" t="s">
        <v>204</v>
      </c>
      <c r="T481" t="s">
        <v>64</v>
      </c>
      <c r="U481" t="s">
        <v>1141</v>
      </c>
      <c r="V481" t="s">
        <v>1142</v>
      </c>
      <c r="W481" t="s">
        <v>67</v>
      </c>
      <c r="X481" t="s">
        <v>64</v>
      </c>
      <c r="AA481" t="s">
        <v>1135</v>
      </c>
    </row>
    <row r="482" spans="1:27">
      <c r="A482" t="s">
        <v>57</v>
      </c>
      <c r="B482" t="s">
        <v>1137</v>
      </c>
      <c r="C482" t="s">
        <v>1138</v>
      </c>
      <c r="D482">
        <v>2021</v>
      </c>
      <c r="E482" t="s">
        <v>1139</v>
      </c>
      <c r="F482" t="s">
        <v>87</v>
      </c>
      <c r="G482" t="s">
        <v>274</v>
      </c>
      <c r="H482">
        <v>55.779839000000003</v>
      </c>
      <c r="I482" s="114">
        <v>-133.57891599999999</v>
      </c>
      <c r="J482" t="s">
        <v>1144</v>
      </c>
      <c r="K482" t="s">
        <v>642</v>
      </c>
      <c r="L482">
        <v>2012</v>
      </c>
      <c r="M482">
        <v>2018</v>
      </c>
      <c r="N482" t="s">
        <v>100</v>
      </c>
      <c r="Q482" t="s">
        <v>137</v>
      </c>
      <c r="R482" t="s">
        <v>177</v>
      </c>
      <c r="S482" t="s">
        <v>452</v>
      </c>
      <c r="T482" t="s">
        <v>64</v>
      </c>
      <c r="U482" t="s">
        <v>1141</v>
      </c>
      <c r="V482" t="s">
        <v>1142</v>
      </c>
      <c r="W482" t="s">
        <v>67</v>
      </c>
      <c r="X482" t="s">
        <v>64</v>
      </c>
      <c r="AA482" t="s">
        <v>1135</v>
      </c>
    </row>
    <row r="483" spans="1:27">
      <c r="A483" t="s">
        <v>57</v>
      </c>
      <c r="B483" t="s">
        <v>1137</v>
      </c>
      <c r="C483" t="s">
        <v>1138</v>
      </c>
      <c r="D483">
        <v>2021</v>
      </c>
      <c r="E483" t="s">
        <v>1139</v>
      </c>
      <c r="F483" t="s">
        <v>87</v>
      </c>
      <c r="G483" t="s">
        <v>274</v>
      </c>
      <c r="H483">
        <v>56.765683000000003</v>
      </c>
      <c r="I483" s="114">
        <v>134.15589800000001</v>
      </c>
      <c r="J483" t="s">
        <v>1145</v>
      </c>
      <c r="K483" t="s">
        <v>642</v>
      </c>
      <c r="L483">
        <v>2012</v>
      </c>
      <c r="M483">
        <v>2018</v>
      </c>
      <c r="N483" t="s">
        <v>100</v>
      </c>
      <c r="Q483" t="s">
        <v>137</v>
      </c>
      <c r="R483" t="s">
        <v>177</v>
      </c>
      <c r="S483" t="s">
        <v>452</v>
      </c>
      <c r="T483" t="s">
        <v>64</v>
      </c>
      <c r="U483" t="s">
        <v>1141</v>
      </c>
      <c r="V483" t="s">
        <v>1142</v>
      </c>
      <c r="W483" t="s">
        <v>67</v>
      </c>
      <c r="X483" t="s">
        <v>64</v>
      </c>
      <c r="AA483" t="s">
        <v>1135</v>
      </c>
    </row>
    <row r="484" spans="1:27">
      <c r="A484" t="s">
        <v>57</v>
      </c>
      <c r="B484" t="s">
        <v>1137</v>
      </c>
      <c r="C484" t="s">
        <v>1138</v>
      </c>
      <c r="D484">
        <v>2021</v>
      </c>
      <c r="E484" t="s">
        <v>1139</v>
      </c>
      <c r="F484" t="s">
        <v>87</v>
      </c>
      <c r="G484" t="s">
        <v>274</v>
      </c>
      <c r="H484">
        <v>58.355393999999997</v>
      </c>
      <c r="I484" s="114">
        <v>-135.64053899999999</v>
      </c>
      <c r="J484" t="s">
        <v>1146</v>
      </c>
      <c r="K484" t="s">
        <v>642</v>
      </c>
      <c r="L484">
        <v>2012</v>
      </c>
      <c r="M484">
        <v>2018</v>
      </c>
      <c r="N484" t="s">
        <v>100</v>
      </c>
      <c r="Q484" t="s">
        <v>137</v>
      </c>
      <c r="R484" t="s">
        <v>509</v>
      </c>
      <c r="S484" t="s">
        <v>1143</v>
      </c>
      <c r="T484" t="s">
        <v>64</v>
      </c>
      <c r="U484" t="s">
        <v>1141</v>
      </c>
      <c r="V484" t="s">
        <v>1142</v>
      </c>
      <c r="W484" t="s">
        <v>67</v>
      </c>
      <c r="X484" t="s">
        <v>64</v>
      </c>
      <c r="AA484" t="s">
        <v>1135</v>
      </c>
    </row>
    <row r="485" spans="1:27">
      <c r="A485" t="s">
        <v>57</v>
      </c>
      <c r="B485" t="s">
        <v>1137</v>
      </c>
      <c r="C485" t="s">
        <v>1138</v>
      </c>
      <c r="D485">
        <v>2021</v>
      </c>
      <c r="E485" t="s">
        <v>1139</v>
      </c>
      <c r="F485" t="s">
        <v>87</v>
      </c>
      <c r="G485" t="s">
        <v>274</v>
      </c>
      <c r="H485">
        <v>58.355393999999997</v>
      </c>
      <c r="I485" s="114">
        <v>-135.64053899999999</v>
      </c>
      <c r="J485" t="s">
        <v>1146</v>
      </c>
      <c r="K485" t="s">
        <v>642</v>
      </c>
      <c r="L485">
        <v>2012</v>
      </c>
      <c r="M485">
        <v>2018</v>
      </c>
      <c r="N485" t="s">
        <v>100</v>
      </c>
      <c r="Q485" t="s">
        <v>137</v>
      </c>
      <c r="R485" t="s">
        <v>173</v>
      </c>
      <c r="S485" t="s">
        <v>204</v>
      </c>
      <c r="T485" t="s">
        <v>64</v>
      </c>
      <c r="U485" t="s">
        <v>1141</v>
      </c>
      <c r="V485" t="s">
        <v>1142</v>
      </c>
      <c r="W485" t="s">
        <v>67</v>
      </c>
      <c r="X485" t="s">
        <v>64</v>
      </c>
      <c r="AA485" t="s">
        <v>1135</v>
      </c>
    </row>
    <row r="486" spans="1:27">
      <c r="A486" t="s">
        <v>57</v>
      </c>
      <c r="B486" t="s">
        <v>1137</v>
      </c>
      <c r="C486" t="s">
        <v>1138</v>
      </c>
      <c r="D486">
        <v>2021</v>
      </c>
      <c r="E486" t="s">
        <v>1139</v>
      </c>
      <c r="F486" t="s">
        <v>87</v>
      </c>
      <c r="G486" t="s">
        <v>274</v>
      </c>
      <c r="H486">
        <v>58.355393999999997</v>
      </c>
      <c r="I486" s="114">
        <v>-135.64053899999999</v>
      </c>
      <c r="J486" t="s">
        <v>1146</v>
      </c>
      <c r="K486" t="s">
        <v>642</v>
      </c>
      <c r="L486">
        <v>2012</v>
      </c>
      <c r="M486">
        <v>2018</v>
      </c>
      <c r="N486" t="s">
        <v>100</v>
      </c>
      <c r="Q486" t="s">
        <v>137</v>
      </c>
      <c r="R486" t="s">
        <v>177</v>
      </c>
      <c r="S486" t="s">
        <v>452</v>
      </c>
      <c r="T486" t="s">
        <v>64</v>
      </c>
      <c r="U486" t="s">
        <v>1141</v>
      </c>
      <c r="V486" t="s">
        <v>1142</v>
      </c>
      <c r="W486" t="s">
        <v>67</v>
      </c>
      <c r="X486" t="s">
        <v>64</v>
      </c>
      <c r="AA486" t="s">
        <v>1135</v>
      </c>
    </row>
    <row r="487" spans="1:27">
      <c r="A487" t="s">
        <v>57</v>
      </c>
      <c r="B487" t="s">
        <v>1137</v>
      </c>
      <c r="C487" t="s">
        <v>1138</v>
      </c>
      <c r="D487">
        <v>2021</v>
      </c>
      <c r="E487" t="s">
        <v>1139</v>
      </c>
      <c r="F487" t="s">
        <v>87</v>
      </c>
      <c r="G487" t="s">
        <v>274</v>
      </c>
      <c r="H487">
        <v>58.355393999999997</v>
      </c>
      <c r="I487" s="114">
        <v>-135.64053899999999</v>
      </c>
      <c r="J487" t="s">
        <v>1146</v>
      </c>
      <c r="K487" t="s">
        <v>642</v>
      </c>
      <c r="L487">
        <v>2012</v>
      </c>
      <c r="M487">
        <v>2018</v>
      </c>
      <c r="N487" t="s">
        <v>100</v>
      </c>
      <c r="Q487" t="s">
        <v>137</v>
      </c>
      <c r="R487" t="s">
        <v>455</v>
      </c>
      <c r="S487" t="s">
        <v>1147</v>
      </c>
      <c r="T487" t="s">
        <v>64</v>
      </c>
      <c r="U487" t="s">
        <v>1141</v>
      </c>
      <c r="V487" t="s">
        <v>1142</v>
      </c>
      <c r="W487" t="s">
        <v>67</v>
      </c>
      <c r="X487" t="s">
        <v>64</v>
      </c>
      <c r="AA487" t="s">
        <v>1135</v>
      </c>
    </row>
    <row r="488" spans="1:27">
      <c r="A488" t="s">
        <v>57</v>
      </c>
      <c r="B488" t="s">
        <v>1137</v>
      </c>
      <c r="C488" t="s">
        <v>1138</v>
      </c>
      <c r="D488">
        <v>2021</v>
      </c>
      <c r="E488" t="s">
        <v>1139</v>
      </c>
      <c r="F488" t="s">
        <v>87</v>
      </c>
      <c r="G488" t="s">
        <v>274</v>
      </c>
      <c r="H488">
        <v>55.497107</v>
      </c>
      <c r="I488" s="114">
        <v>-132.8159</v>
      </c>
      <c r="J488" t="s">
        <v>1148</v>
      </c>
      <c r="K488" t="s">
        <v>642</v>
      </c>
      <c r="L488">
        <v>2012</v>
      </c>
      <c r="M488">
        <v>2018</v>
      </c>
      <c r="N488" t="s">
        <v>100</v>
      </c>
      <c r="Q488" t="s">
        <v>137</v>
      </c>
      <c r="R488" t="s">
        <v>173</v>
      </c>
      <c r="S488" t="s">
        <v>204</v>
      </c>
      <c r="T488" t="s">
        <v>64</v>
      </c>
      <c r="U488" t="s">
        <v>1141</v>
      </c>
      <c r="V488" t="s">
        <v>1142</v>
      </c>
      <c r="W488" t="s">
        <v>67</v>
      </c>
      <c r="X488" t="s">
        <v>64</v>
      </c>
      <c r="AA488" t="s">
        <v>1135</v>
      </c>
    </row>
    <row r="489" spans="1:27">
      <c r="A489" t="s">
        <v>57</v>
      </c>
      <c r="B489" t="s">
        <v>1137</v>
      </c>
      <c r="C489" t="s">
        <v>1138</v>
      </c>
      <c r="D489">
        <v>2021</v>
      </c>
      <c r="E489" t="s">
        <v>1139</v>
      </c>
      <c r="F489" t="s">
        <v>87</v>
      </c>
      <c r="G489" t="s">
        <v>274</v>
      </c>
      <c r="H489">
        <v>55.463509999999999</v>
      </c>
      <c r="I489">
        <v>-131.39853299999999</v>
      </c>
      <c r="J489" t="s">
        <v>1149</v>
      </c>
      <c r="K489" t="s">
        <v>642</v>
      </c>
      <c r="L489">
        <v>2012</v>
      </c>
      <c r="M489">
        <v>2018</v>
      </c>
      <c r="N489" t="s">
        <v>100</v>
      </c>
      <c r="Q489" t="s">
        <v>137</v>
      </c>
      <c r="R489" t="s">
        <v>173</v>
      </c>
      <c r="S489" t="s">
        <v>204</v>
      </c>
      <c r="T489" t="s">
        <v>64</v>
      </c>
      <c r="U489" t="s">
        <v>1141</v>
      </c>
      <c r="V489" t="s">
        <v>1142</v>
      </c>
      <c r="W489" t="s">
        <v>67</v>
      </c>
      <c r="X489" t="s">
        <v>64</v>
      </c>
      <c r="AA489" t="s">
        <v>1135</v>
      </c>
    </row>
    <row r="490" spans="1:27">
      <c r="A490" t="s">
        <v>57</v>
      </c>
      <c r="B490" t="s">
        <v>1137</v>
      </c>
      <c r="C490" t="s">
        <v>1138</v>
      </c>
      <c r="D490">
        <v>2021</v>
      </c>
      <c r="E490" t="s">
        <v>1139</v>
      </c>
      <c r="F490" t="s">
        <v>87</v>
      </c>
      <c r="G490" t="s">
        <v>274</v>
      </c>
      <c r="H490">
        <v>56.214041999999999</v>
      </c>
      <c r="I490" s="114">
        <v>-132.98574500000001</v>
      </c>
      <c r="J490" t="s">
        <v>1150</v>
      </c>
      <c r="K490" t="s">
        <v>642</v>
      </c>
      <c r="L490">
        <v>2012</v>
      </c>
      <c r="M490">
        <v>2018</v>
      </c>
      <c r="N490" t="s">
        <v>100</v>
      </c>
      <c r="Q490" t="s">
        <v>137</v>
      </c>
      <c r="R490" t="s">
        <v>173</v>
      </c>
      <c r="S490" t="s">
        <v>204</v>
      </c>
      <c r="T490" t="s">
        <v>64</v>
      </c>
      <c r="U490" t="s">
        <v>1141</v>
      </c>
      <c r="V490" t="s">
        <v>1142</v>
      </c>
      <c r="W490" t="s">
        <v>67</v>
      </c>
      <c r="X490" t="s">
        <v>64</v>
      </c>
      <c r="AA490" t="s">
        <v>1135</v>
      </c>
    </row>
    <row r="491" spans="1:27">
      <c r="A491" t="s">
        <v>57</v>
      </c>
      <c r="B491" t="s">
        <v>1137</v>
      </c>
      <c r="C491" t="s">
        <v>1138</v>
      </c>
      <c r="D491">
        <v>2021</v>
      </c>
      <c r="E491" t="s">
        <v>1139</v>
      </c>
      <c r="F491" t="s">
        <v>87</v>
      </c>
      <c r="G491" t="s">
        <v>274</v>
      </c>
      <c r="H491">
        <v>56.214041999999999</v>
      </c>
      <c r="I491" s="114">
        <v>-132.98574500000001</v>
      </c>
      <c r="J491" t="s">
        <v>1150</v>
      </c>
      <c r="K491" t="s">
        <v>642</v>
      </c>
      <c r="L491">
        <v>2012</v>
      </c>
      <c r="M491">
        <v>2018</v>
      </c>
      <c r="N491" t="s">
        <v>100</v>
      </c>
      <c r="Q491" t="s">
        <v>137</v>
      </c>
      <c r="R491" t="s">
        <v>509</v>
      </c>
      <c r="S491" t="s">
        <v>1143</v>
      </c>
      <c r="T491" t="s">
        <v>64</v>
      </c>
      <c r="U491" t="s">
        <v>1141</v>
      </c>
      <c r="V491" t="s">
        <v>1142</v>
      </c>
      <c r="W491" t="s">
        <v>67</v>
      </c>
      <c r="X491" t="s">
        <v>64</v>
      </c>
      <c r="AA491" t="s">
        <v>1135</v>
      </c>
    </row>
    <row r="492" spans="1:27">
      <c r="A492" t="s">
        <v>57</v>
      </c>
      <c r="B492" t="s">
        <v>1151</v>
      </c>
      <c r="C492" t="s">
        <v>1152</v>
      </c>
      <c r="D492">
        <v>2022</v>
      </c>
      <c r="E492" t="s">
        <v>1153</v>
      </c>
      <c r="F492" t="s">
        <v>97</v>
      </c>
      <c r="G492" t="s">
        <v>274</v>
      </c>
      <c r="H492">
        <v>-15.387205</v>
      </c>
      <c r="I492" s="136">
        <v>-38.975042000000002</v>
      </c>
      <c r="J492" t="s">
        <v>1154</v>
      </c>
      <c r="K492" t="s">
        <v>642</v>
      </c>
      <c r="L492">
        <v>2010</v>
      </c>
      <c r="M492">
        <v>2016</v>
      </c>
      <c r="N492" t="s">
        <v>335</v>
      </c>
      <c r="O492" t="s">
        <v>517</v>
      </c>
      <c r="Q492" t="s">
        <v>137</v>
      </c>
      <c r="R492" t="s">
        <v>1155</v>
      </c>
      <c r="S492" t="s">
        <v>1156</v>
      </c>
      <c r="T492" t="s">
        <v>64</v>
      </c>
      <c r="U492" t="s">
        <v>1157</v>
      </c>
      <c r="V492" t="s">
        <v>1158</v>
      </c>
      <c r="W492" t="s">
        <v>67</v>
      </c>
      <c r="X492" t="s">
        <v>112</v>
      </c>
      <c r="Y492" t="s">
        <v>1159</v>
      </c>
      <c r="AA492" t="s">
        <v>1135</v>
      </c>
    </row>
    <row r="493" spans="1:27">
      <c r="A493" t="s">
        <v>57</v>
      </c>
      <c r="B493" t="s">
        <v>1151</v>
      </c>
      <c r="C493" t="s">
        <v>1152</v>
      </c>
      <c r="D493">
        <v>2022</v>
      </c>
      <c r="E493" t="s">
        <v>1153</v>
      </c>
      <c r="F493" t="s">
        <v>97</v>
      </c>
      <c r="G493" t="s">
        <v>274</v>
      </c>
      <c r="H493">
        <v>-15.387205</v>
      </c>
      <c r="I493" s="136">
        <v>-38.975042000000002</v>
      </c>
      <c r="J493" t="s">
        <v>1154</v>
      </c>
      <c r="K493" t="s">
        <v>642</v>
      </c>
      <c r="L493">
        <v>2010</v>
      </c>
      <c r="M493">
        <v>2016</v>
      </c>
      <c r="N493" t="s">
        <v>335</v>
      </c>
      <c r="O493" t="s">
        <v>517</v>
      </c>
      <c r="Q493" t="s">
        <v>137</v>
      </c>
      <c r="R493" t="s">
        <v>1155</v>
      </c>
      <c r="S493" t="s">
        <v>1156</v>
      </c>
      <c r="T493" t="s">
        <v>64</v>
      </c>
      <c r="U493" t="s">
        <v>1160</v>
      </c>
      <c r="V493" t="s">
        <v>1161</v>
      </c>
      <c r="W493" t="s">
        <v>67</v>
      </c>
      <c r="X493" t="s">
        <v>64</v>
      </c>
      <c r="Y493" t="s">
        <v>1162</v>
      </c>
      <c r="AA493" t="s">
        <v>1135</v>
      </c>
    </row>
    <row r="494" spans="1:27">
      <c r="A494" t="s">
        <v>57</v>
      </c>
      <c r="B494" t="s">
        <v>1151</v>
      </c>
      <c r="C494" t="s">
        <v>1152</v>
      </c>
      <c r="D494">
        <v>2022</v>
      </c>
      <c r="E494" t="s">
        <v>1153</v>
      </c>
      <c r="F494" t="s">
        <v>97</v>
      </c>
      <c r="G494" t="s">
        <v>274</v>
      </c>
      <c r="H494">
        <v>-15.387205</v>
      </c>
      <c r="I494" s="136">
        <v>-38.975042000000002</v>
      </c>
      <c r="J494" t="s">
        <v>1154</v>
      </c>
      <c r="K494" t="s">
        <v>642</v>
      </c>
      <c r="L494">
        <v>2010</v>
      </c>
      <c r="M494">
        <v>2016</v>
      </c>
      <c r="N494" t="s">
        <v>335</v>
      </c>
      <c r="O494" t="s">
        <v>517</v>
      </c>
      <c r="Q494" t="s">
        <v>137</v>
      </c>
      <c r="R494" t="s">
        <v>1155</v>
      </c>
      <c r="S494" t="s">
        <v>1156</v>
      </c>
      <c r="T494" t="s">
        <v>64</v>
      </c>
      <c r="U494" t="s">
        <v>667</v>
      </c>
      <c r="V494" t="s">
        <v>1163</v>
      </c>
      <c r="W494" t="s">
        <v>81</v>
      </c>
      <c r="X494" t="s">
        <v>112</v>
      </c>
      <c r="Y494" t="s">
        <v>1164</v>
      </c>
      <c r="AA494" t="s">
        <v>1135</v>
      </c>
    </row>
    <row r="495" spans="1:27">
      <c r="A495" t="s">
        <v>57</v>
      </c>
      <c r="B495" t="s">
        <v>1165</v>
      </c>
      <c r="C495" t="s">
        <v>1166</v>
      </c>
      <c r="D495">
        <v>2015</v>
      </c>
      <c r="E495" t="s">
        <v>1167</v>
      </c>
      <c r="F495" t="s">
        <v>87</v>
      </c>
      <c r="G495" t="s">
        <v>274</v>
      </c>
      <c r="H495">
        <v>50.494653999999997</v>
      </c>
      <c r="I495">
        <v>-128.04518300000001</v>
      </c>
      <c r="J495" t="s">
        <v>1168</v>
      </c>
      <c r="K495" t="s">
        <v>615</v>
      </c>
      <c r="L495">
        <v>2010</v>
      </c>
      <c r="M495">
        <v>2012</v>
      </c>
      <c r="N495" t="s">
        <v>335</v>
      </c>
      <c r="O495" t="s">
        <v>100</v>
      </c>
      <c r="Q495" t="s">
        <v>137</v>
      </c>
      <c r="R495" t="s">
        <v>470</v>
      </c>
      <c r="S495" t="s">
        <v>471</v>
      </c>
      <c r="T495" t="s">
        <v>64</v>
      </c>
      <c r="U495" t="s">
        <v>892</v>
      </c>
      <c r="V495" t="s">
        <v>1169</v>
      </c>
      <c r="W495" t="s">
        <v>894</v>
      </c>
      <c r="X495" t="s">
        <v>64</v>
      </c>
      <c r="AA495" t="s">
        <v>1135</v>
      </c>
    </row>
    <row r="496" spans="1:27">
      <c r="A496" t="s">
        <v>57</v>
      </c>
      <c r="B496" t="s">
        <v>1165</v>
      </c>
      <c r="C496" t="s">
        <v>1166</v>
      </c>
      <c r="D496">
        <v>2015</v>
      </c>
      <c r="E496" t="s">
        <v>1167</v>
      </c>
      <c r="F496" t="s">
        <v>87</v>
      </c>
      <c r="G496" t="s">
        <v>274</v>
      </c>
      <c r="H496">
        <v>50.494653999999997</v>
      </c>
      <c r="I496">
        <v>-128.04518300000001</v>
      </c>
      <c r="J496" t="s">
        <v>1168</v>
      </c>
      <c r="K496" t="s">
        <v>615</v>
      </c>
      <c r="L496">
        <v>2010</v>
      </c>
      <c r="M496">
        <v>2012</v>
      </c>
      <c r="N496" t="s">
        <v>335</v>
      </c>
      <c r="O496" t="s">
        <v>100</v>
      </c>
      <c r="Q496" t="s">
        <v>137</v>
      </c>
      <c r="R496" t="s">
        <v>1170</v>
      </c>
      <c r="S496" t="s">
        <v>1132</v>
      </c>
      <c r="T496" t="s">
        <v>64</v>
      </c>
      <c r="U496" t="s">
        <v>892</v>
      </c>
      <c r="V496" t="s">
        <v>1169</v>
      </c>
      <c r="W496" t="s">
        <v>894</v>
      </c>
      <c r="X496" t="s">
        <v>64</v>
      </c>
      <c r="AA496" t="s">
        <v>1135</v>
      </c>
    </row>
    <row r="497" spans="1:27">
      <c r="A497" t="s">
        <v>57</v>
      </c>
      <c r="B497" t="s">
        <v>1165</v>
      </c>
      <c r="C497" t="s">
        <v>1166</v>
      </c>
      <c r="D497">
        <v>2015</v>
      </c>
      <c r="E497" t="s">
        <v>1167</v>
      </c>
      <c r="F497" t="s">
        <v>87</v>
      </c>
      <c r="G497" t="s">
        <v>274</v>
      </c>
      <c r="H497">
        <v>50.494653999999997</v>
      </c>
      <c r="I497">
        <v>-128.04518300000001</v>
      </c>
      <c r="J497" t="s">
        <v>1168</v>
      </c>
      <c r="K497" t="s">
        <v>615</v>
      </c>
      <c r="L497">
        <v>2010</v>
      </c>
      <c r="M497">
        <v>2012</v>
      </c>
      <c r="N497" t="s">
        <v>335</v>
      </c>
      <c r="O497" t="s">
        <v>100</v>
      </c>
      <c r="Q497" t="s">
        <v>572</v>
      </c>
      <c r="R497" t="s">
        <v>1171</v>
      </c>
      <c r="S497" t="s">
        <v>1029</v>
      </c>
      <c r="T497" t="s">
        <v>64</v>
      </c>
      <c r="U497" t="s">
        <v>892</v>
      </c>
      <c r="V497" t="s">
        <v>1169</v>
      </c>
      <c r="W497" t="s">
        <v>894</v>
      </c>
      <c r="X497" t="s">
        <v>64</v>
      </c>
      <c r="AA497" t="s">
        <v>1135</v>
      </c>
    </row>
    <row r="498" spans="1:27">
      <c r="A498" t="s">
        <v>57</v>
      </c>
      <c r="B498" t="s">
        <v>1165</v>
      </c>
      <c r="C498" t="s">
        <v>1166</v>
      </c>
      <c r="D498">
        <v>2015</v>
      </c>
      <c r="E498" t="s">
        <v>1167</v>
      </c>
      <c r="F498" t="s">
        <v>87</v>
      </c>
      <c r="G498" t="s">
        <v>274</v>
      </c>
      <c r="H498">
        <v>50.494653999999997</v>
      </c>
      <c r="I498">
        <v>-128.04518300000001</v>
      </c>
      <c r="J498" t="s">
        <v>1168</v>
      </c>
      <c r="K498" t="s">
        <v>615</v>
      </c>
      <c r="L498">
        <v>2010</v>
      </c>
      <c r="M498">
        <v>2012</v>
      </c>
      <c r="N498" t="s">
        <v>335</v>
      </c>
      <c r="O498" t="s">
        <v>100</v>
      </c>
      <c r="Q498" t="s">
        <v>572</v>
      </c>
      <c r="R498" t="s">
        <v>1172</v>
      </c>
      <c r="S498" t="s">
        <v>1173</v>
      </c>
      <c r="T498" t="s">
        <v>64</v>
      </c>
      <c r="U498" t="s">
        <v>892</v>
      </c>
      <c r="V498" t="s">
        <v>1169</v>
      </c>
      <c r="W498" t="s">
        <v>894</v>
      </c>
      <c r="X498" t="s">
        <v>64</v>
      </c>
      <c r="AA498" t="s">
        <v>1135</v>
      </c>
    </row>
    <row r="499" spans="1:27">
      <c r="A499" t="s">
        <v>57</v>
      </c>
      <c r="B499" t="s">
        <v>1174</v>
      </c>
      <c r="C499" t="s">
        <v>1175</v>
      </c>
      <c r="D499">
        <v>2013</v>
      </c>
      <c r="E499" t="s">
        <v>1176</v>
      </c>
      <c r="F499" t="s">
        <v>180</v>
      </c>
      <c r="G499" t="s">
        <v>274</v>
      </c>
      <c r="H499">
        <v>55.322915999999999</v>
      </c>
      <c r="I499">
        <v>165.92130700000001</v>
      </c>
      <c r="J499" t="s">
        <v>1177</v>
      </c>
      <c r="K499" t="s">
        <v>642</v>
      </c>
      <c r="L499">
        <v>1995</v>
      </c>
      <c r="M499">
        <v>1995</v>
      </c>
      <c r="N499" t="s">
        <v>517</v>
      </c>
      <c r="Q499" t="s">
        <v>119</v>
      </c>
      <c r="R499" t="s">
        <v>1178</v>
      </c>
      <c r="S499" t="s">
        <v>1179</v>
      </c>
      <c r="T499" t="s">
        <v>64</v>
      </c>
      <c r="U499" t="s">
        <v>1180</v>
      </c>
      <c r="V499" t="s">
        <v>1181</v>
      </c>
      <c r="W499" t="s">
        <v>1182</v>
      </c>
      <c r="X499" t="s">
        <v>64</v>
      </c>
      <c r="Y499" t="s">
        <v>1183</v>
      </c>
    </row>
    <row r="500" spans="1:27">
      <c r="A500" t="s">
        <v>57</v>
      </c>
      <c r="B500" t="s">
        <v>1174</v>
      </c>
      <c r="C500" t="s">
        <v>1175</v>
      </c>
      <c r="D500">
        <v>2013</v>
      </c>
      <c r="E500" t="s">
        <v>1176</v>
      </c>
      <c r="F500" t="s">
        <v>180</v>
      </c>
      <c r="G500" t="s">
        <v>274</v>
      </c>
      <c r="H500">
        <v>55.322915999999999</v>
      </c>
      <c r="I500">
        <v>165.92130700000001</v>
      </c>
      <c r="J500" t="s">
        <v>1177</v>
      </c>
      <c r="K500" t="s">
        <v>642</v>
      </c>
      <c r="L500">
        <v>1995</v>
      </c>
      <c r="M500">
        <v>1995</v>
      </c>
      <c r="N500" t="s">
        <v>517</v>
      </c>
      <c r="Q500" t="s">
        <v>119</v>
      </c>
      <c r="R500" t="s">
        <v>1184</v>
      </c>
      <c r="S500" t="s">
        <v>78</v>
      </c>
      <c r="T500" t="s">
        <v>64</v>
      </c>
      <c r="U500" t="s">
        <v>1180</v>
      </c>
      <c r="V500" t="s">
        <v>1181</v>
      </c>
      <c r="W500" t="s">
        <v>1182</v>
      </c>
      <c r="X500" t="s">
        <v>64</v>
      </c>
      <c r="Y500" t="s">
        <v>1183</v>
      </c>
    </row>
    <row r="501" spans="1:27">
      <c r="A501" t="s">
        <v>57</v>
      </c>
      <c r="B501" t="s">
        <v>1174</v>
      </c>
      <c r="C501" t="s">
        <v>1175</v>
      </c>
      <c r="D501">
        <v>2013</v>
      </c>
      <c r="E501" t="s">
        <v>1176</v>
      </c>
      <c r="F501" t="s">
        <v>180</v>
      </c>
      <c r="G501" t="s">
        <v>274</v>
      </c>
      <c r="H501">
        <v>55.322915999999999</v>
      </c>
      <c r="I501">
        <v>165.92130700000001</v>
      </c>
      <c r="J501" t="s">
        <v>1177</v>
      </c>
      <c r="K501" t="s">
        <v>642</v>
      </c>
      <c r="L501">
        <v>1995</v>
      </c>
      <c r="M501">
        <v>1995</v>
      </c>
      <c r="N501" t="s">
        <v>517</v>
      </c>
      <c r="Q501" t="s">
        <v>119</v>
      </c>
      <c r="R501" t="s">
        <v>1185</v>
      </c>
      <c r="S501" t="s">
        <v>1186</v>
      </c>
      <c r="T501" t="s">
        <v>64</v>
      </c>
      <c r="U501" t="s">
        <v>1180</v>
      </c>
      <c r="V501" t="s">
        <v>1181</v>
      </c>
      <c r="W501" t="s">
        <v>1182</v>
      </c>
      <c r="X501" t="s">
        <v>64</v>
      </c>
      <c r="Y501" t="s">
        <v>1183</v>
      </c>
    </row>
    <row r="502" spans="1:27">
      <c r="A502" t="s">
        <v>57</v>
      </c>
      <c r="B502" t="s">
        <v>1174</v>
      </c>
      <c r="C502" t="s">
        <v>1175</v>
      </c>
      <c r="D502">
        <v>2013</v>
      </c>
      <c r="E502" t="s">
        <v>1176</v>
      </c>
      <c r="F502" t="s">
        <v>180</v>
      </c>
      <c r="G502" t="s">
        <v>274</v>
      </c>
      <c r="H502">
        <v>55.322915999999999</v>
      </c>
      <c r="I502">
        <v>165.92130700000001</v>
      </c>
      <c r="J502" t="s">
        <v>1177</v>
      </c>
      <c r="K502" t="s">
        <v>642</v>
      </c>
      <c r="L502">
        <v>1995</v>
      </c>
      <c r="M502">
        <v>1995</v>
      </c>
      <c r="N502" t="s">
        <v>517</v>
      </c>
      <c r="Q502" t="s">
        <v>119</v>
      </c>
      <c r="R502" t="s">
        <v>1187</v>
      </c>
      <c r="S502" t="s">
        <v>1188</v>
      </c>
      <c r="T502" t="s">
        <v>64</v>
      </c>
      <c r="U502" t="s">
        <v>1180</v>
      </c>
      <c r="V502" t="s">
        <v>1181</v>
      </c>
      <c r="W502" t="s">
        <v>1182</v>
      </c>
      <c r="X502" t="s">
        <v>64</v>
      </c>
      <c r="Y502" t="s">
        <v>1183</v>
      </c>
    </row>
    <row r="503" spans="1:27">
      <c r="A503" t="s">
        <v>57</v>
      </c>
      <c r="B503" t="s">
        <v>1174</v>
      </c>
      <c r="C503" t="s">
        <v>1175</v>
      </c>
      <c r="D503">
        <v>2013</v>
      </c>
      <c r="E503" t="s">
        <v>1176</v>
      </c>
      <c r="F503" t="s">
        <v>180</v>
      </c>
      <c r="G503" t="s">
        <v>274</v>
      </c>
      <c r="H503">
        <v>55.322915999999999</v>
      </c>
      <c r="I503">
        <v>165.92130700000001</v>
      </c>
      <c r="J503" t="s">
        <v>1177</v>
      </c>
      <c r="K503" t="s">
        <v>642</v>
      </c>
      <c r="L503">
        <v>1995</v>
      </c>
      <c r="M503">
        <v>1995</v>
      </c>
      <c r="N503" t="s">
        <v>517</v>
      </c>
      <c r="Q503" t="s">
        <v>119</v>
      </c>
      <c r="R503" s="137" t="s">
        <v>1189</v>
      </c>
      <c r="S503" t="s">
        <v>1190</v>
      </c>
      <c r="T503" t="s">
        <v>64</v>
      </c>
      <c r="U503" t="s">
        <v>1180</v>
      </c>
      <c r="V503" t="s">
        <v>1181</v>
      </c>
      <c r="W503" t="s">
        <v>1182</v>
      </c>
      <c r="X503" t="s">
        <v>64</v>
      </c>
      <c r="Y503" t="s">
        <v>1183</v>
      </c>
    </row>
    <row r="504" spans="1:27">
      <c r="A504" t="s">
        <v>57</v>
      </c>
      <c r="B504" t="s">
        <v>1174</v>
      </c>
      <c r="C504" t="s">
        <v>1175</v>
      </c>
      <c r="D504">
        <v>2013</v>
      </c>
      <c r="E504" t="s">
        <v>1176</v>
      </c>
      <c r="F504" t="s">
        <v>180</v>
      </c>
      <c r="G504" t="s">
        <v>274</v>
      </c>
      <c r="H504">
        <v>55.322915999999999</v>
      </c>
      <c r="I504">
        <v>165.92130700000001</v>
      </c>
      <c r="J504" t="s">
        <v>1177</v>
      </c>
      <c r="K504" t="s">
        <v>642</v>
      </c>
      <c r="L504">
        <v>1995</v>
      </c>
      <c r="M504">
        <v>1995</v>
      </c>
      <c r="N504" t="s">
        <v>517</v>
      </c>
      <c r="Q504" t="s">
        <v>119</v>
      </c>
      <c r="R504" t="s">
        <v>1191</v>
      </c>
      <c r="S504" t="s">
        <v>1192</v>
      </c>
      <c r="T504" t="s">
        <v>64</v>
      </c>
      <c r="U504" t="s">
        <v>1180</v>
      </c>
      <c r="V504" t="s">
        <v>1181</v>
      </c>
      <c r="W504" t="s">
        <v>1182</v>
      </c>
      <c r="X504" t="s">
        <v>64</v>
      </c>
      <c r="Y504" t="s">
        <v>1183</v>
      </c>
    </row>
    <row r="505" spans="1:27">
      <c r="A505" t="s">
        <v>57</v>
      </c>
      <c r="B505" t="s">
        <v>1174</v>
      </c>
      <c r="C505" t="s">
        <v>1175</v>
      </c>
      <c r="D505">
        <v>2013</v>
      </c>
      <c r="E505" t="s">
        <v>1176</v>
      </c>
      <c r="F505" t="s">
        <v>180</v>
      </c>
      <c r="G505" t="s">
        <v>274</v>
      </c>
      <c r="H505">
        <v>55.322915999999999</v>
      </c>
      <c r="I505">
        <v>165.92130700000001</v>
      </c>
      <c r="J505" t="s">
        <v>1177</v>
      </c>
      <c r="K505" t="s">
        <v>642</v>
      </c>
      <c r="L505">
        <v>1995</v>
      </c>
      <c r="M505">
        <v>1995</v>
      </c>
      <c r="N505" t="s">
        <v>517</v>
      </c>
      <c r="Q505" t="s">
        <v>119</v>
      </c>
      <c r="R505" t="s">
        <v>177</v>
      </c>
      <c r="S505" t="s">
        <v>1193</v>
      </c>
      <c r="T505" t="s">
        <v>64</v>
      </c>
      <c r="U505" t="s">
        <v>1180</v>
      </c>
      <c r="V505" t="s">
        <v>1181</v>
      </c>
      <c r="W505" t="s">
        <v>1182</v>
      </c>
      <c r="X505" t="s">
        <v>64</v>
      </c>
      <c r="Y505" t="s">
        <v>1183</v>
      </c>
    </row>
    <row r="506" spans="1:27">
      <c r="A506" t="s">
        <v>57</v>
      </c>
      <c r="B506" t="s">
        <v>1174</v>
      </c>
      <c r="C506" t="s">
        <v>1175</v>
      </c>
      <c r="D506">
        <v>2013</v>
      </c>
      <c r="E506" t="s">
        <v>1176</v>
      </c>
      <c r="F506" t="s">
        <v>180</v>
      </c>
      <c r="G506" t="s">
        <v>274</v>
      </c>
      <c r="H506">
        <v>55.322915999999999</v>
      </c>
      <c r="I506">
        <v>165.92130700000001</v>
      </c>
      <c r="J506" t="s">
        <v>1177</v>
      </c>
      <c r="K506" t="s">
        <v>642</v>
      </c>
      <c r="L506">
        <v>1995</v>
      </c>
      <c r="M506">
        <v>1995</v>
      </c>
      <c r="N506" t="s">
        <v>517</v>
      </c>
      <c r="Q506" t="s">
        <v>119</v>
      </c>
      <c r="R506" t="s">
        <v>1006</v>
      </c>
      <c r="S506" t="s">
        <v>1194</v>
      </c>
      <c r="T506" t="s">
        <v>64</v>
      </c>
      <c r="U506" t="s">
        <v>1180</v>
      </c>
      <c r="V506" t="s">
        <v>1181</v>
      </c>
      <c r="W506" t="s">
        <v>1182</v>
      </c>
      <c r="X506" t="s">
        <v>64</v>
      </c>
      <c r="Y506" t="s">
        <v>1183</v>
      </c>
    </row>
    <row r="507" spans="1:27">
      <c r="A507" t="s">
        <v>57</v>
      </c>
      <c r="B507" t="s">
        <v>1174</v>
      </c>
      <c r="C507" t="s">
        <v>1175</v>
      </c>
      <c r="D507">
        <v>2013</v>
      </c>
      <c r="E507" t="s">
        <v>1176</v>
      </c>
      <c r="F507" t="s">
        <v>180</v>
      </c>
      <c r="G507" t="s">
        <v>274</v>
      </c>
      <c r="H507">
        <v>55.322915999999999</v>
      </c>
      <c r="I507">
        <v>165.92130700000001</v>
      </c>
      <c r="J507" t="s">
        <v>1177</v>
      </c>
      <c r="K507" t="s">
        <v>642</v>
      </c>
      <c r="L507">
        <v>1995</v>
      </c>
      <c r="M507">
        <v>1995</v>
      </c>
      <c r="N507" t="s">
        <v>517</v>
      </c>
      <c r="Q507" t="s">
        <v>119</v>
      </c>
      <c r="R507" t="s">
        <v>1195</v>
      </c>
      <c r="S507" t="s">
        <v>1196</v>
      </c>
      <c r="T507" t="s">
        <v>64</v>
      </c>
      <c r="U507" t="s">
        <v>1180</v>
      </c>
      <c r="V507" t="s">
        <v>1181</v>
      </c>
      <c r="W507" t="s">
        <v>1182</v>
      </c>
      <c r="X507" t="s">
        <v>64</v>
      </c>
      <c r="Y507" t="s">
        <v>1183</v>
      </c>
    </row>
    <row r="508" spans="1:27">
      <c r="A508" t="s">
        <v>57</v>
      </c>
      <c r="B508" t="s">
        <v>1174</v>
      </c>
      <c r="C508" t="s">
        <v>1175</v>
      </c>
      <c r="D508">
        <v>2013</v>
      </c>
      <c r="E508" t="s">
        <v>1176</v>
      </c>
      <c r="F508" t="s">
        <v>180</v>
      </c>
      <c r="G508" t="s">
        <v>274</v>
      </c>
      <c r="H508">
        <v>55.322915999999999</v>
      </c>
      <c r="I508">
        <v>165.92130700000001</v>
      </c>
      <c r="J508" t="s">
        <v>1177</v>
      </c>
      <c r="K508" t="s">
        <v>642</v>
      </c>
      <c r="L508">
        <v>1995</v>
      </c>
      <c r="M508">
        <v>1995</v>
      </c>
      <c r="N508" t="s">
        <v>517</v>
      </c>
      <c r="Q508" t="s">
        <v>119</v>
      </c>
      <c r="R508" t="s">
        <v>1197</v>
      </c>
      <c r="S508" t="s">
        <v>1198</v>
      </c>
      <c r="T508" t="s">
        <v>64</v>
      </c>
      <c r="U508" t="s">
        <v>1180</v>
      </c>
      <c r="V508" t="s">
        <v>1181</v>
      </c>
      <c r="W508" t="s">
        <v>1182</v>
      </c>
      <c r="X508" t="s">
        <v>64</v>
      </c>
      <c r="Y508" t="s">
        <v>1199</v>
      </c>
    </row>
    <row r="509" spans="1:27">
      <c r="A509" t="s">
        <v>57</v>
      </c>
      <c r="B509" t="s">
        <v>1200</v>
      </c>
      <c r="C509" t="s">
        <v>1201</v>
      </c>
      <c r="D509">
        <v>2016</v>
      </c>
      <c r="F509" t="s">
        <v>97</v>
      </c>
      <c r="G509" t="s">
        <v>61</v>
      </c>
      <c r="H509">
        <v>10.8</v>
      </c>
      <c r="I509">
        <v>-85.65</v>
      </c>
      <c r="J509" t="s">
        <v>693</v>
      </c>
      <c r="K509" t="s">
        <v>615</v>
      </c>
      <c r="L509">
        <v>2015</v>
      </c>
      <c r="M509">
        <v>2015</v>
      </c>
      <c r="N509" t="s">
        <v>517</v>
      </c>
      <c r="O509" t="s">
        <v>335</v>
      </c>
      <c r="Q509" t="s">
        <v>137</v>
      </c>
      <c r="R509" t="s">
        <v>694</v>
      </c>
      <c r="S509" t="s">
        <v>801</v>
      </c>
      <c r="T509" t="s">
        <v>64</v>
      </c>
      <c r="U509" t="s">
        <v>696</v>
      </c>
      <c r="V509" t="s">
        <v>702</v>
      </c>
      <c r="W509" t="s">
        <v>81</v>
      </c>
      <c r="X509" t="s">
        <v>64</v>
      </c>
      <c r="Y509" t="s">
        <v>1202</v>
      </c>
      <c r="AA509" t="s">
        <v>699</v>
      </c>
    </row>
    <row r="510" spans="1:27">
      <c r="A510" t="s">
        <v>57</v>
      </c>
      <c r="B510" t="s">
        <v>1200</v>
      </c>
      <c r="C510" t="s">
        <v>1201</v>
      </c>
      <c r="D510">
        <v>2016</v>
      </c>
      <c r="F510" t="s">
        <v>97</v>
      </c>
      <c r="G510" t="s">
        <v>61</v>
      </c>
      <c r="H510">
        <v>10.8</v>
      </c>
      <c r="I510">
        <v>-85.65</v>
      </c>
      <c r="J510" t="s">
        <v>693</v>
      </c>
      <c r="K510" t="s">
        <v>615</v>
      </c>
      <c r="L510">
        <v>2015</v>
      </c>
      <c r="M510">
        <v>2015</v>
      </c>
      <c r="N510" t="s">
        <v>517</v>
      </c>
      <c r="O510" t="s">
        <v>335</v>
      </c>
      <c r="Q510" t="s">
        <v>137</v>
      </c>
      <c r="R510" t="s">
        <v>700</v>
      </c>
      <c r="S510" t="s">
        <v>1044</v>
      </c>
      <c r="T510" t="s">
        <v>64</v>
      </c>
      <c r="U510" t="s">
        <v>696</v>
      </c>
      <c r="V510" t="s">
        <v>702</v>
      </c>
      <c r="W510" t="s">
        <v>81</v>
      </c>
      <c r="X510" t="s">
        <v>64</v>
      </c>
      <c r="Y510" t="s">
        <v>1202</v>
      </c>
      <c r="AA510" t="s">
        <v>699</v>
      </c>
    </row>
    <row r="511" spans="1:27">
      <c r="A511" t="s">
        <v>57</v>
      </c>
      <c r="B511" t="s">
        <v>1200</v>
      </c>
      <c r="C511" t="s">
        <v>1201</v>
      </c>
      <c r="D511">
        <v>2016</v>
      </c>
      <c r="F511" t="s">
        <v>97</v>
      </c>
      <c r="G511" t="s">
        <v>61</v>
      </c>
      <c r="H511">
        <v>10.8</v>
      </c>
      <c r="I511">
        <v>-85.65</v>
      </c>
      <c r="J511" t="s">
        <v>693</v>
      </c>
      <c r="K511" t="s">
        <v>615</v>
      </c>
      <c r="L511">
        <v>2015</v>
      </c>
      <c r="M511">
        <v>2015</v>
      </c>
      <c r="N511" t="s">
        <v>517</v>
      </c>
      <c r="O511" t="s">
        <v>335</v>
      </c>
      <c r="Q511" t="s">
        <v>325</v>
      </c>
      <c r="R511" t="s">
        <v>694</v>
      </c>
      <c r="S511" t="s">
        <v>801</v>
      </c>
      <c r="T511" t="s">
        <v>64</v>
      </c>
      <c r="U511" t="s">
        <v>165</v>
      </c>
      <c r="V511" t="s">
        <v>166</v>
      </c>
      <c r="W511" t="s">
        <v>67</v>
      </c>
      <c r="X511" t="s">
        <v>64</v>
      </c>
      <c r="Y511" t="s">
        <v>1202</v>
      </c>
      <c r="AA511" t="s">
        <v>699</v>
      </c>
    </row>
    <row r="512" spans="1:27">
      <c r="A512" t="s">
        <v>57</v>
      </c>
      <c r="B512" t="s">
        <v>1200</v>
      </c>
      <c r="C512" t="s">
        <v>1201</v>
      </c>
      <c r="D512">
        <v>2016</v>
      </c>
      <c r="F512" t="s">
        <v>97</v>
      </c>
      <c r="G512" t="s">
        <v>61</v>
      </c>
      <c r="H512">
        <v>10.8</v>
      </c>
      <c r="I512">
        <v>-85.65</v>
      </c>
      <c r="J512" t="s">
        <v>693</v>
      </c>
      <c r="K512" t="s">
        <v>615</v>
      </c>
      <c r="L512">
        <v>2015</v>
      </c>
      <c r="M512">
        <v>2015</v>
      </c>
      <c r="N512" t="s">
        <v>517</v>
      </c>
      <c r="O512" t="s">
        <v>335</v>
      </c>
      <c r="Q512" t="s">
        <v>325</v>
      </c>
      <c r="R512" t="s">
        <v>694</v>
      </c>
      <c r="S512" t="s">
        <v>801</v>
      </c>
      <c r="T512" t="s">
        <v>64</v>
      </c>
      <c r="U512" t="s">
        <v>808</v>
      </c>
      <c r="V512" t="s">
        <v>809</v>
      </c>
      <c r="W512" t="s">
        <v>81</v>
      </c>
      <c r="X512" t="s">
        <v>64</v>
      </c>
      <c r="Y512" t="s">
        <v>1202</v>
      </c>
      <c r="AA512" t="s">
        <v>699</v>
      </c>
    </row>
    <row r="513" spans="1:27">
      <c r="A513" t="s">
        <v>57</v>
      </c>
      <c r="B513" t="s">
        <v>1200</v>
      </c>
      <c r="C513" t="s">
        <v>1201</v>
      </c>
      <c r="D513">
        <v>2016</v>
      </c>
      <c r="F513" t="s">
        <v>97</v>
      </c>
      <c r="G513" t="s">
        <v>61</v>
      </c>
      <c r="H513">
        <v>10.8</v>
      </c>
      <c r="I513">
        <v>-85.65</v>
      </c>
      <c r="J513" t="s">
        <v>693</v>
      </c>
      <c r="K513" t="s">
        <v>615</v>
      </c>
      <c r="L513">
        <v>2015</v>
      </c>
      <c r="M513">
        <v>2015</v>
      </c>
      <c r="N513" t="s">
        <v>517</v>
      </c>
      <c r="O513" t="s">
        <v>335</v>
      </c>
      <c r="Q513" t="s">
        <v>325</v>
      </c>
      <c r="R513" t="s">
        <v>694</v>
      </c>
      <c r="S513" t="s">
        <v>801</v>
      </c>
      <c r="T513" t="s">
        <v>64</v>
      </c>
      <c r="U513" t="s">
        <v>584</v>
      </c>
      <c r="V513" t="s">
        <v>1203</v>
      </c>
      <c r="W513" t="s">
        <v>586</v>
      </c>
      <c r="X513" t="s">
        <v>64</v>
      </c>
      <c r="Y513" t="s">
        <v>1202</v>
      </c>
      <c r="AA513" t="s">
        <v>699</v>
      </c>
    </row>
    <row r="514" spans="1:27">
      <c r="A514" t="s">
        <v>57</v>
      </c>
      <c r="B514" t="s">
        <v>1200</v>
      </c>
      <c r="C514" t="s">
        <v>1201</v>
      </c>
      <c r="D514">
        <v>2016</v>
      </c>
      <c r="F514" t="s">
        <v>97</v>
      </c>
      <c r="G514" t="s">
        <v>61</v>
      </c>
      <c r="H514">
        <v>10.8</v>
      </c>
      <c r="I514">
        <v>-85.65</v>
      </c>
      <c r="J514" t="s">
        <v>693</v>
      </c>
      <c r="K514" t="s">
        <v>615</v>
      </c>
      <c r="L514">
        <v>2015</v>
      </c>
      <c r="M514">
        <v>2015</v>
      </c>
      <c r="N514" t="s">
        <v>517</v>
      </c>
      <c r="O514" t="s">
        <v>335</v>
      </c>
      <c r="Q514" t="s">
        <v>325</v>
      </c>
      <c r="R514" t="s">
        <v>694</v>
      </c>
      <c r="S514" t="s">
        <v>801</v>
      </c>
      <c r="T514" t="s">
        <v>64</v>
      </c>
      <c r="U514" t="s">
        <v>1204</v>
      </c>
      <c r="V514" t="s">
        <v>1205</v>
      </c>
      <c r="W514" t="s">
        <v>1206</v>
      </c>
      <c r="X514" t="s">
        <v>64</v>
      </c>
      <c r="Y514" t="s">
        <v>1202</v>
      </c>
      <c r="AA514" t="s">
        <v>699</v>
      </c>
    </row>
    <row r="515" spans="1:27" ht="18" customHeight="1">
      <c r="A515" t="s">
        <v>57</v>
      </c>
      <c r="B515" t="s">
        <v>1200</v>
      </c>
      <c r="C515" t="s">
        <v>1201</v>
      </c>
      <c r="D515">
        <v>2016</v>
      </c>
      <c r="F515" t="s">
        <v>97</v>
      </c>
      <c r="G515" t="s">
        <v>61</v>
      </c>
      <c r="H515">
        <v>10.8</v>
      </c>
      <c r="I515">
        <v>-85.65</v>
      </c>
      <c r="J515" t="s">
        <v>693</v>
      </c>
      <c r="K515" t="s">
        <v>615</v>
      </c>
      <c r="L515">
        <v>2015</v>
      </c>
      <c r="M515">
        <v>2015</v>
      </c>
      <c r="N515" t="s">
        <v>517</v>
      </c>
      <c r="O515" t="s">
        <v>335</v>
      </c>
      <c r="Q515" t="s">
        <v>325</v>
      </c>
      <c r="R515" t="s">
        <v>700</v>
      </c>
      <c r="S515" t="s">
        <v>1044</v>
      </c>
      <c r="T515" t="s">
        <v>64</v>
      </c>
      <c r="U515" t="s">
        <v>165</v>
      </c>
      <c r="V515" t="s">
        <v>166</v>
      </c>
      <c r="W515" t="s">
        <v>67</v>
      </c>
      <c r="X515" t="s">
        <v>64</v>
      </c>
      <c r="Y515" t="s">
        <v>1202</v>
      </c>
      <c r="AA515" t="s">
        <v>699</v>
      </c>
    </row>
    <row r="516" spans="1:27">
      <c r="A516" t="s">
        <v>57</v>
      </c>
      <c r="B516" t="s">
        <v>1200</v>
      </c>
      <c r="C516" t="s">
        <v>1201</v>
      </c>
      <c r="D516">
        <v>2016</v>
      </c>
      <c r="F516" t="s">
        <v>97</v>
      </c>
      <c r="G516" t="s">
        <v>61</v>
      </c>
      <c r="H516">
        <v>10.8</v>
      </c>
      <c r="I516">
        <v>-85.65</v>
      </c>
      <c r="J516" t="s">
        <v>693</v>
      </c>
      <c r="K516" t="s">
        <v>615</v>
      </c>
      <c r="L516">
        <v>2015</v>
      </c>
      <c r="M516">
        <v>2015</v>
      </c>
      <c r="N516" t="s">
        <v>517</v>
      </c>
      <c r="O516" t="s">
        <v>335</v>
      </c>
      <c r="Q516" t="s">
        <v>325</v>
      </c>
      <c r="R516" t="s">
        <v>700</v>
      </c>
      <c r="S516" t="s">
        <v>1044</v>
      </c>
      <c r="T516" t="s">
        <v>64</v>
      </c>
      <c r="U516" t="s">
        <v>808</v>
      </c>
      <c r="V516" t="s">
        <v>809</v>
      </c>
      <c r="W516" t="s">
        <v>81</v>
      </c>
      <c r="X516" t="s">
        <v>64</v>
      </c>
      <c r="Y516" t="s">
        <v>1202</v>
      </c>
      <c r="AA516" t="s">
        <v>699</v>
      </c>
    </row>
    <row r="517" spans="1:27">
      <c r="A517" t="s">
        <v>57</v>
      </c>
      <c r="B517" t="s">
        <v>1200</v>
      </c>
      <c r="C517" t="s">
        <v>1201</v>
      </c>
      <c r="D517">
        <v>2016</v>
      </c>
      <c r="F517" t="s">
        <v>97</v>
      </c>
      <c r="G517" t="s">
        <v>61</v>
      </c>
      <c r="H517">
        <v>10.8</v>
      </c>
      <c r="I517">
        <v>-85.65</v>
      </c>
      <c r="J517" t="s">
        <v>693</v>
      </c>
      <c r="K517" t="s">
        <v>615</v>
      </c>
      <c r="L517">
        <v>2015</v>
      </c>
      <c r="M517">
        <v>2015</v>
      </c>
      <c r="N517" t="s">
        <v>517</v>
      </c>
      <c r="O517" t="s">
        <v>335</v>
      </c>
      <c r="Q517" t="s">
        <v>325</v>
      </c>
      <c r="R517" t="s">
        <v>700</v>
      </c>
      <c r="S517" t="s">
        <v>1044</v>
      </c>
      <c r="T517" t="s">
        <v>64</v>
      </c>
      <c r="U517" t="s">
        <v>584</v>
      </c>
      <c r="V517" t="s">
        <v>1203</v>
      </c>
      <c r="W517" t="s">
        <v>586</v>
      </c>
      <c r="X517" t="s">
        <v>64</v>
      </c>
      <c r="Y517" t="s">
        <v>1202</v>
      </c>
      <c r="AA517" t="s">
        <v>699</v>
      </c>
    </row>
    <row r="518" spans="1:27">
      <c r="A518" t="s">
        <v>57</v>
      </c>
      <c r="B518" t="s">
        <v>1200</v>
      </c>
      <c r="C518" t="s">
        <v>1201</v>
      </c>
      <c r="D518">
        <v>2016</v>
      </c>
      <c r="F518" t="s">
        <v>97</v>
      </c>
      <c r="G518" t="s">
        <v>61</v>
      </c>
      <c r="H518">
        <v>10.8</v>
      </c>
      <c r="I518">
        <v>-85.65</v>
      </c>
      <c r="J518" t="s">
        <v>693</v>
      </c>
      <c r="K518" t="s">
        <v>615</v>
      </c>
      <c r="L518">
        <v>2015</v>
      </c>
      <c r="M518">
        <v>2015</v>
      </c>
      <c r="N518" t="s">
        <v>517</v>
      </c>
      <c r="O518" t="s">
        <v>335</v>
      </c>
      <c r="Q518" t="s">
        <v>325</v>
      </c>
      <c r="R518" t="s">
        <v>700</v>
      </c>
      <c r="S518" t="s">
        <v>1044</v>
      </c>
      <c r="T518" t="s">
        <v>64</v>
      </c>
      <c r="U518" t="s">
        <v>1204</v>
      </c>
      <c r="V518" t="s">
        <v>1205</v>
      </c>
      <c r="W518" t="s">
        <v>1206</v>
      </c>
      <c r="X518" t="s">
        <v>64</v>
      </c>
      <c r="Y518" t="s">
        <v>1202</v>
      </c>
      <c r="AA518" t="s">
        <v>699</v>
      </c>
    </row>
    <row r="519" spans="1:27">
      <c r="A519" t="s">
        <v>57</v>
      </c>
      <c r="B519" t="s">
        <v>1207</v>
      </c>
      <c r="C519" t="s">
        <v>1208</v>
      </c>
      <c r="D519">
        <v>1993</v>
      </c>
      <c r="E519" t="s">
        <v>1209</v>
      </c>
      <c r="F519" t="s">
        <v>60</v>
      </c>
      <c r="G519" t="s">
        <v>61</v>
      </c>
      <c r="H519">
        <v>63.75</v>
      </c>
      <c r="I519" s="114">
        <v>8.75</v>
      </c>
      <c r="J519" t="s">
        <v>1210</v>
      </c>
      <c r="K519" t="s">
        <v>642</v>
      </c>
      <c r="L519">
        <v>1987</v>
      </c>
      <c r="M519">
        <v>1988</v>
      </c>
      <c r="N519" t="s">
        <v>100</v>
      </c>
      <c r="Q519" t="s">
        <v>119</v>
      </c>
      <c r="R519" t="s">
        <v>1211</v>
      </c>
      <c r="S519" t="s">
        <v>1212</v>
      </c>
      <c r="T519" t="s">
        <v>64</v>
      </c>
      <c r="U519" t="s">
        <v>915</v>
      </c>
      <c r="V519" t="s">
        <v>1213</v>
      </c>
      <c r="W519" t="s">
        <v>896</v>
      </c>
      <c r="X519" t="s">
        <v>64</v>
      </c>
    </row>
    <row r="520" spans="1:27">
      <c r="A520" t="s">
        <v>57</v>
      </c>
      <c r="B520" t="s">
        <v>1207</v>
      </c>
      <c r="C520" t="s">
        <v>1208</v>
      </c>
      <c r="D520">
        <v>1993</v>
      </c>
      <c r="E520" t="s">
        <v>1209</v>
      </c>
      <c r="F520" t="s">
        <v>60</v>
      </c>
      <c r="G520" t="s">
        <v>61</v>
      </c>
      <c r="H520">
        <v>63.75</v>
      </c>
      <c r="I520" s="114">
        <v>8.75</v>
      </c>
      <c r="J520" t="s">
        <v>1210</v>
      </c>
      <c r="K520" t="s">
        <v>642</v>
      </c>
      <c r="L520">
        <v>1987</v>
      </c>
      <c r="M520">
        <v>1988</v>
      </c>
      <c r="N520" t="s">
        <v>100</v>
      </c>
      <c r="Q520" t="s">
        <v>119</v>
      </c>
      <c r="R520" t="s">
        <v>1214</v>
      </c>
      <c r="S520" t="s">
        <v>724</v>
      </c>
      <c r="T520" t="s">
        <v>64</v>
      </c>
      <c r="U520" t="s">
        <v>915</v>
      </c>
      <c r="V520" t="s">
        <v>1213</v>
      </c>
      <c r="W520" t="s">
        <v>896</v>
      </c>
      <c r="X520" t="s">
        <v>64</v>
      </c>
    </row>
    <row r="521" spans="1:27">
      <c r="A521" t="s">
        <v>57</v>
      </c>
      <c r="B521" t="s">
        <v>1207</v>
      </c>
      <c r="C521" t="s">
        <v>1208</v>
      </c>
      <c r="D521">
        <v>1993</v>
      </c>
      <c r="E521" t="s">
        <v>1209</v>
      </c>
      <c r="F521" t="s">
        <v>60</v>
      </c>
      <c r="G521" t="s">
        <v>61</v>
      </c>
      <c r="H521">
        <v>63.75</v>
      </c>
      <c r="I521" s="114">
        <v>8.75</v>
      </c>
      <c r="J521" t="s">
        <v>1210</v>
      </c>
      <c r="K521" t="s">
        <v>642</v>
      </c>
      <c r="L521">
        <v>1987</v>
      </c>
      <c r="M521">
        <v>1988</v>
      </c>
      <c r="N521" t="s">
        <v>100</v>
      </c>
      <c r="Q521" t="s">
        <v>119</v>
      </c>
      <c r="R521" t="s">
        <v>1215</v>
      </c>
      <c r="S521" t="s">
        <v>1216</v>
      </c>
      <c r="T521" t="s">
        <v>64</v>
      </c>
      <c r="U521" t="s">
        <v>915</v>
      </c>
      <c r="V521" t="s">
        <v>1213</v>
      </c>
      <c r="W521" t="s">
        <v>896</v>
      </c>
      <c r="X521" t="s">
        <v>64</v>
      </c>
    </row>
    <row r="522" spans="1:27">
      <c r="A522" t="s">
        <v>57</v>
      </c>
      <c r="B522" t="s">
        <v>1207</v>
      </c>
      <c r="C522" t="s">
        <v>1208</v>
      </c>
      <c r="D522">
        <v>1993</v>
      </c>
      <c r="E522" t="s">
        <v>1209</v>
      </c>
      <c r="F522" t="s">
        <v>60</v>
      </c>
      <c r="G522" t="s">
        <v>61</v>
      </c>
      <c r="H522">
        <v>63.75</v>
      </c>
      <c r="I522" s="114">
        <v>8.75</v>
      </c>
      <c r="J522" t="s">
        <v>1210</v>
      </c>
      <c r="K522" t="s">
        <v>642</v>
      </c>
      <c r="L522">
        <v>1987</v>
      </c>
      <c r="M522">
        <v>1988</v>
      </c>
      <c r="N522" t="s">
        <v>100</v>
      </c>
      <c r="Q522" t="s">
        <v>119</v>
      </c>
      <c r="R522" t="s">
        <v>1217</v>
      </c>
      <c r="S522" t="s">
        <v>473</v>
      </c>
      <c r="T522" t="s">
        <v>64</v>
      </c>
      <c r="U522" t="s">
        <v>915</v>
      </c>
      <c r="V522" t="s">
        <v>1213</v>
      </c>
      <c r="W522" t="s">
        <v>896</v>
      </c>
      <c r="X522" t="s">
        <v>64</v>
      </c>
    </row>
    <row r="523" spans="1:27">
      <c r="A523" t="s">
        <v>57</v>
      </c>
      <c r="B523" t="s">
        <v>1207</v>
      </c>
      <c r="C523" t="s">
        <v>1208</v>
      </c>
      <c r="D523">
        <v>1993</v>
      </c>
      <c r="E523" t="s">
        <v>1209</v>
      </c>
      <c r="F523" t="s">
        <v>60</v>
      </c>
      <c r="G523" t="s">
        <v>61</v>
      </c>
      <c r="H523">
        <v>63.75</v>
      </c>
      <c r="I523" s="114">
        <v>8.75</v>
      </c>
      <c r="J523" t="s">
        <v>1210</v>
      </c>
      <c r="K523" t="s">
        <v>642</v>
      </c>
      <c r="L523">
        <v>1987</v>
      </c>
      <c r="M523">
        <v>1988</v>
      </c>
      <c r="N523" t="s">
        <v>100</v>
      </c>
      <c r="Q523" t="s">
        <v>119</v>
      </c>
      <c r="R523" t="s">
        <v>1218</v>
      </c>
      <c r="S523" t="s">
        <v>1219</v>
      </c>
      <c r="T523" t="s">
        <v>64</v>
      </c>
      <c r="U523" t="s">
        <v>915</v>
      </c>
      <c r="V523" t="s">
        <v>1213</v>
      </c>
      <c r="W523" t="s">
        <v>896</v>
      </c>
      <c r="X523" t="s">
        <v>64</v>
      </c>
    </row>
    <row r="524" spans="1:27">
      <c r="A524" t="s">
        <v>57</v>
      </c>
      <c r="B524" t="s">
        <v>1207</v>
      </c>
      <c r="C524" t="s">
        <v>1208</v>
      </c>
      <c r="D524">
        <v>1993</v>
      </c>
      <c r="E524" t="s">
        <v>1209</v>
      </c>
      <c r="F524" t="s">
        <v>60</v>
      </c>
      <c r="G524" t="s">
        <v>61</v>
      </c>
      <c r="H524">
        <v>63.75</v>
      </c>
      <c r="I524" s="114">
        <v>8.75</v>
      </c>
      <c r="J524" t="s">
        <v>1210</v>
      </c>
      <c r="K524" t="s">
        <v>642</v>
      </c>
      <c r="L524">
        <v>1987</v>
      </c>
      <c r="M524">
        <v>1988</v>
      </c>
      <c r="N524" t="s">
        <v>100</v>
      </c>
      <c r="Q524" t="s">
        <v>119</v>
      </c>
      <c r="R524" t="s">
        <v>1102</v>
      </c>
      <c r="S524" t="s">
        <v>1103</v>
      </c>
      <c r="T524" t="s">
        <v>64</v>
      </c>
      <c r="U524" t="s">
        <v>915</v>
      </c>
      <c r="V524" t="s">
        <v>1213</v>
      </c>
      <c r="W524" t="s">
        <v>896</v>
      </c>
      <c r="X524" t="s">
        <v>64</v>
      </c>
    </row>
    <row r="525" spans="1:27">
      <c r="A525" t="s">
        <v>57</v>
      </c>
      <c r="B525" s="138" t="s">
        <v>1220</v>
      </c>
      <c r="C525" t="s">
        <v>1221</v>
      </c>
      <c r="D525">
        <v>2021</v>
      </c>
      <c r="E525" t="s">
        <v>1222</v>
      </c>
      <c r="F525" t="s">
        <v>87</v>
      </c>
      <c r="G525" t="s">
        <v>274</v>
      </c>
      <c r="H525">
        <v>51.557848</v>
      </c>
      <c r="I525">
        <v>-128.00860499999999</v>
      </c>
      <c r="J525" t="s">
        <v>1223</v>
      </c>
      <c r="K525" t="s">
        <v>642</v>
      </c>
      <c r="L525">
        <v>2016</v>
      </c>
      <c r="M525">
        <v>2016</v>
      </c>
      <c r="N525" t="s">
        <v>212</v>
      </c>
      <c r="Q525" t="s">
        <v>137</v>
      </c>
      <c r="R525" t="s">
        <v>1224</v>
      </c>
      <c r="S525" t="s">
        <v>1225</v>
      </c>
      <c r="T525" t="s">
        <v>64</v>
      </c>
      <c r="U525" t="s">
        <v>816</v>
      </c>
      <c r="V525" t="s">
        <v>1226</v>
      </c>
      <c r="W525" t="s">
        <v>1081</v>
      </c>
      <c r="X525" t="s">
        <v>64</v>
      </c>
      <c r="Y525" t="s">
        <v>1227</v>
      </c>
    </row>
    <row r="526" spans="1:27">
      <c r="A526" t="s">
        <v>57</v>
      </c>
      <c r="B526" s="138" t="s">
        <v>1220</v>
      </c>
      <c r="C526" t="s">
        <v>1221</v>
      </c>
      <c r="D526">
        <v>2021</v>
      </c>
      <c r="E526" t="s">
        <v>1222</v>
      </c>
      <c r="F526" t="s">
        <v>87</v>
      </c>
      <c r="G526" t="s">
        <v>274</v>
      </c>
      <c r="H526">
        <v>51.944459000000002</v>
      </c>
      <c r="I526" s="114">
        <v>-128.45131699999999</v>
      </c>
      <c r="J526" t="s">
        <v>1228</v>
      </c>
      <c r="K526" t="s">
        <v>642</v>
      </c>
      <c r="L526">
        <v>2015</v>
      </c>
      <c r="M526">
        <v>2016</v>
      </c>
      <c r="N526" t="s">
        <v>212</v>
      </c>
      <c r="Q526" t="s">
        <v>137</v>
      </c>
      <c r="R526" t="s">
        <v>1224</v>
      </c>
      <c r="S526" t="s">
        <v>1225</v>
      </c>
      <c r="T526" t="s">
        <v>64</v>
      </c>
      <c r="U526" t="s">
        <v>816</v>
      </c>
      <c r="V526" t="s">
        <v>1226</v>
      </c>
      <c r="W526" t="s">
        <v>1081</v>
      </c>
      <c r="X526" t="s">
        <v>64</v>
      </c>
      <c r="Y526" t="s">
        <v>1227</v>
      </c>
    </row>
    <row r="527" spans="1:27">
      <c r="A527" t="s">
        <v>1062</v>
      </c>
      <c r="B527" t="s">
        <v>1229</v>
      </c>
      <c r="C527" t="s">
        <v>1230</v>
      </c>
      <c r="D527">
        <v>2017</v>
      </c>
      <c r="E527" t="s">
        <v>1231</v>
      </c>
      <c r="F527" t="s">
        <v>87</v>
      </c>
      <c r="G527" t="s">
        <v>274</v>
      </c>
      <c r="AA527" t="s">
        <v>578</v>
      </c>
    </row>
    <row r="528" spans="1:27">
      <c r="A528" t="s">
        <v>1062</v>
      </c>
      <c r="B528" t="s">
        <v>1232</v>
      </c>
      <c r="C528" t="s">
        <v>1233</v>
      </c>
      <c r="D528">
        <v>2019</v>
      </c>
      <c r="E528" t="s">
        <v>1234</v>
      </c>
      <c r="AA528" t="s">
        <v>578</v>
      </c>
    </row>
    <row r="529" spans="1:27">
      <c r="A529" t="s">
        <v>57</v>
      </c>
      <c r="B529" t="s">
        <v>1235</v>
      </c>
      <c r="C529" t="s">
        <v>1236</v>
      </c>
      <c r="D529">
        <v>2012</v>
      </c>
      <c r="E529" t="s">
        <v>1237</v>
      </c>
      <c r="F529" t="s">
        <v>60</v>
      </c>
      <c r="G529" t="s">
        <v>274</v>
      </c>
      <c r="H529">
        <v>78.796453999999997</v>
      </c>
      <c r="I529" s="114">
        <v>11.927307000000001</v>
      </c>
      <c r="J529" t="s">
        <v>1238</v>
      </c>
      <c r="K529" t="s">
        <v>642</v>
      </c>
      <c r="L529">
        <v>2010</v>
      </c>
      <c r="M529">
        <v>2010</v>
      </c>
      <c r="N529" t="s">
        <v>517</v>
      </c>
      <c r="Q529" t="s">
        <v>572</v>
      </c>
      <c r="R529" t="s">
        <v>1239</v>
      </c>
      <c r="S529" t="s">
        <v>1029</v>
      </c>
      <c r="T529" t="s">
        <v>64</v>
      </c>
      <c r="U529" t="s">
        <v>1240</v>
      </c>
      <c r="V529" t="s">
        <v>1241</v>
      </c>
      <c r="W529" t="s">
        <v>1242</v>
      </c>
      <c r="X529" t="s">
        <v>64</v>
      </c>
      <c r="Y529" t="s">
        <v>1243</v>
      </c>
    </row>
    <row r="530" spans="1:27">
      <c r="A530" t="s">
        <v>57</v>
      </c>
      <c r="B530" t="s">
        <v>1244</v>
      </c>
      <c r="C530" t="s">
        <v>1245</v>
      </c>
      <c r="D530">
        <v>2019</v>
      </c>
      <c r="E530" t="s">
        <v>1246</v>
      </c>
      <c r="F530" t="s">
        <v>97</v>
      </c>
      <c r="G530" t="s">
        <v>61</v>
      </c>
      <c r="H530">
        <v>-27.583333</v>
      </c>
      <c r="I530" s="136">
        <v>-48.466667000000001</v>
      </c>
      <c r="J530" t="s">
        <v>1247</v>
      </c>
      <c r="K530" t="s">
        <v>642</v>
      </c>
      <c r="L530">
        <v>1981</v>
      </c>
      <c r="M530">
        <v>2016</v>
      </c>
      <c r="N530" t="s">
        <v>212</v>
      </c>
      <c r="Q530" t="s">
        <v>338</v>
      </c>
      <c r="R530" t="s">
        <v>772</v>
      </c>
      <c r="S530" t="s">
        <v>1248</v>
      </c>
      <c r="T530" t="s">
        <v>64</v>
      </c>
      <c r="U530" t="s">
        <v>984</v>
      </c>
      <c r="V530" t="s">
        <v>1249</v>
      </c>
      <c r="W530" t="s">
        <v>896</v>
      </c>
      <c r="X530" t="s">
        <v>112</v>
      </c>
    </row>
    <row r="531" spans="1:27">
      <c r="A531" t="s">
        <v>57</v>
      </c>
      <c r="B531" t="s">
        <v>1244</v>
      </c>
      <c r="C531" t="s">
        <v>1245</v>
      </c>
      <c r="D531">
        <v>2019</v>
      </c>
      <c r="E531" t="s">
        <v>1246</v>
      </c>
      <c r="F531" t="s">
        <v>97</v>
      </c>
      <c r="G531" t="s">
        <v>61</v>
      </c>
      <c r="H531">
        <v>-27.583333</v>
      </c>
      <c r="I531" s="136">
        <v>-48.466667000000001</v>
      </c>
      <c r="J531" t="s">
        <v>1247</v>
      </c>
      <c r="K531" t="s">
        <v>642</v>
      </c>
      <c r="L531">
        <v>1981</v>
      </c>
      <c r="M531">
        <v>2016</v>
      </c>
      <c r="N531" t="s">
        <v>212</v>
      </c>
      <c r="Q531" t="s">
        <v>338</v>
      </c>
      <c r="R531" t="s">
        <v>772</v>
      </c>
      <c r="S531" t="s">
        <v>1250</v>
      </c>
      <c r="T531" t="s">
        <v>64</v>
      </c>
      <c r="U531" t="s">
        <v>984</v>
      </c>
      <c r="V531" t="s">
        <v>1249</v>
      </c>
      <c r="W531" t="s">
        <v>896</v>
      </c>
      <c r="X531" t="s">
        <v>112</v>
      </c>
    </row>
    <row r="532" spans="1:27">
      <c r="A532" t="s">
        <v>57</v>
      </c>
      <c r="B532" t="s">
        <v>1244</v>
      </c>
      <c r="C532" t="s">
        <v>1245</v>
      </c>
      <c r="D532">
        <v>2019</v>
      </c>
      <c r="E532" t="s">
        <v>1246</v>
      </c>
      <c r="F532" t="s">
        <v>97</v>
      </c>
      <c r="G532" t="s">
        <v>61</v>
      </c>
      <c r="H532">
        <v>-32.733333000000002</v>
      </c>
      <c r="I532" s="136">
        <v>-52.566667000000002</v>
      </c>
      <c r="J532" t="s">
        <v>1251</v>
      </c>
      <c r="K532" t="s">
        <v>615</v>
      </c>
      <c r="L532">
        <v>1981</v>
      </c>
      <c r="M532">
        <v>2016</v>
      </c>
      <c r="N532" t="s">
        <v>212</v>
      </c>
      <c r="Q532" t="s">
        <v>338</v>
      </c>
      <c r="R532" t="s">
        <v>772</v>
      </c>
      <c r="S532" t="s">
        <v>1248</v>
      </c>
      <c r="T532" t="s">
        <v>64</v>
      </c>
      <c r="U532" t="s">
        <v>984</v>
      </c>
      <c r="V532" t="s">
        <v>1249</v>
      </c>
      <c r="W532" t="s">
        <v>896</v>
      </c>
      <c r="X532" t="s">
        <v>64</v>
      </c>
    </row>
    <row r="533" spans="1:27">
      <c r="A533" t="s">
        <v>57</v>
      </c>
      <c r="B533" t="s">
        <v>1252</v>
      </c>
      <c r="C533" t="s">
        <v>1253</v>
      </c>
      <c r="D533">
        <v>2007</v>
      </c>
      <c r="E533" t="s">
        <v>1254</v>
      </c>
      <c r="F533" t="s">
        <v>87</v>
      </c>
      <c r="G533" t="s">
        <v>61</v>
      </c>
      <c r="H533">
        <v>28.318794</v>
      </c>
      <c r="I533" s="114">
        <v>-80.682379999999995</v>
      </c>
      <c r="J533" t="s">
        <v>1255</v>
      </c>
      <c r="K533" t="s">
        <v>642</v>
      </c>
      <c r="L533">
        <v>2003</v>
      </c>
      <c r="M533">
        <v>2003</v>
      </c>
      <c r="N533" t="s">
        <v>226</v>
      </c>
      <c r="O533" t="s">
        <v>212</v>
      </c>
      <c r="Q533" t="s">
        <v>338</v>
      </c>
      <c r="R533" t="s">
        <v>700</v>
      </c>
      <c r="S533" t="s">
        <v>1256</v>
      </c>
      <c r="T533" t="s">
        <v>64</v>
      </c>
      <c r="U533" t="s">
        <v>584</v>
      </c>
      <c r="V533" t="s">
        <v>1257</v>
      </c>
      <c r="W533" t="s">
        <v>1258</v>
      </c>
      <c r="X533" t="s">
        <v>112</v>
      </c>
    </row>
    <row r="534" spans="1:27">
      <c r="A534" t="s">
        <v>57</v>
      </c>
      <c r="B534" t="s">
        <v>1252</v>
      </c>
      <c r="C534" t="s">
        <v>1253</v>
      </c>
      <c r="D534">
        <v>2007</v>
      </c>
      <c r="E534" t="s">
        <v>1254</v>
      </c>
      <c r="F534" t="s">
        <v>87</v>
      </c>
      <c r="G534" t="s">
        <v>61</v>
      </c>
      <c r="H534">
        <v>27.959766999999999</v>
      </c>
      <c r="I534" s="114">
        <v>-80.503195000000005</v>
      </c>
      <c r="J534" t="s">
        <v>1259</v>
      </c>
      <c r="K534" t="s">
        <v>615</v>
      </c>
      <c r="L534">
        <v>2003</v>
      </c>
      <c r="M534">
        <v>2003</v>
      </c>
      <c r="N534" t="s">
        <v>226</v>
      </c>
      <c r="O534" t="s">
        <v>212</v>
      </c>
      <c r="Q534" t="s">
        <v>338</v>
      </c>
      <c r="R534" t="s">
        <v>700</v>
      </c>
      <c r="S534" t="s">
        <v>1256</v>
      </c>
      <c r="T534" t="s">
        <v>64</v>
      </c>
      <c r="U534" t="s">
        <v>584</v>
      </c>
      <c r="V534" t="s">
        <v>1257</v>
      </c>
      <c r="W534" t="s">
        <v>1258</v>
      </c>
      <c r="X534" t="s">
        <v>64</v>
      </c>
    </row>
    <row r="535" spans="1:27">
      <c r="A535" t="s">
        <v>57</v>
      </c>
      <c r="B535" t="s">
        <v>1252</v>
      </c>
      <c r="C535" t="s">
        <v>1253</v>
      </c>
      <c r="D535">
        <v>2007</v>
      </c>
      <c r="E535" t="s">
        <v>1254</v>
      </c>
      <c r="F535" t="s">
        <v>87</v>
      </c>
      <c r="G535" t="s">
        <v>61</v>
      </c>
      <c r="H535">
        <v>28.318794</v>
      </c>
      <c r="I535" s="114">
        <v>-80.682379999999995</v>
      </c>
      <c r="J535" t="s">
        <v>1255</v>
      </c>
      <c r="K535" t="s">
        <v>642</v>
      </c>
      <c r="L535">
        <v>2003</v>
      </c>
      <c r="M535">
        <v>2003</v>
      </c>
      <c r="N535" t="s">
        <v>226</v>
      </c>
      <c r="O535" t="s">
        <v>212</v>
      </c>
      <c r="Q535" t="s">
        <v>338</v>
      </c>
      <c r="R535" t="s">
        <v>1260</v>
      </c>
      <c r="S535" t="s">
        <v>1261</v>
      </c>
      <c r="T535" t="s">
        <v>64</v>
      </c>
      <c r="U535" t="s">
        <v>584</v>
      </c>
      <c r="V535" t="s">
        <v>1257</v>
      </c>
      <c r="W535" t="s">
        <v>1258</v>
      </c>
      <c r="X535" t="s">
        <v>112</v>
      </c>
    </row>
    <row r="536" spans="1:27">
      <c r="A536" t="s">
        <v>57</v>
      </c>
      <c r="B536" t="s">
        <v>1252</v>
      </c>
      <c r="C536" t="s">
        <v>1253</v>
      </c>
      <c r="D536">
        <v>2007</v>
      </c>
      <c r="E536" t="s">
        <v>1254</v>
      </c>
      <c r="F536" t="s">
        <v>87</v>
      </c>
      <c r="G536" t="s">
        <v>61</v>
      </c>
      <c r="H536">
        <v>27.959766999999999</v>
      </c>
      <c r="I536" s="114">
        <v>-80.503195000000005</v>
      </c>
      <c r="J536" t="s">
        <v>1259</v>
      </c>
      <c r="K536" t="s">
        <v>615</v>
      </c>
      <c r="L536">
        <v>2003</v>
      </c>
      <c r="M536">
        <v>2003</v>
      </c>
      <c r="N536" t="s">
        <v>226</v>
      </c>
      <c r="O536" t="s">
        <v>212</v>
      </c>
      <c r="Q536" t="s">
        <v>338</v>
      </c>
      <c r="R536" t="s">
        <v>1260</v>
      </c>
      <c r="S536" t="s">
        <v>1261</v>
      </c>
      <c r="T536" t="s">
        <v>64</v>
      </c>
      <c r="U536" t="s">
        <v>584</v>
      </c>
      <c r="V536" t="s">
        <v>1257</v>
      </c>
      <c r="W536" t="s">
        <v>1258</v>
      </c>
      <c r="X536" t="s">
        <v>64</v>
      </c>
    </row>
    <row r="537" spans="1:27">
      <c r="A537" t="s">
        <v>57</v>
      </c>
      <c r="B537" t="s">
        <v>1262</v>
      </c>
      <c r="C537" t="s">
        <v>1263</v>
      </c>
      <c r="D537">
        <v>2008</v>
      </c>
      <c r="E537" t="s">
        <v>1264</v>
      </c>
      <c r="F537" t="s">
        <v>60</v>
      </c>
      <c r="G537" t="s">
        <v>274</v>
      </c>
      <c r="H537" s="139">
        <v>40.905940000000001</v>
      </c>
      <c r="I537" s="114">
        <v>9.7131279999999993</v>
      </c>
      <c r="J537" t="s">
        <v>1265</v>
      </c>
      <c r="K537" t="s">
        <v>642</v>
      </c>
      <c r="L537">
        <v>2006</v>
      </c>
      <c r="M537">
        <v>2006</v>
      </c>
      <c r="N537" t="s">
        <v>643</v>
      </c>
      <c r="Q537" t="s">
        <v>338</v>
      </c>
      <c r="R537" s="114" t="s">
        <v>1266</v>
      </c>
      <c r="S537" t="s">
        <v>1267</v>
      </c>
      <c r="T537" t="s">
        <v>64</v>
      </c>
      <c r="U537" t="s">
        <v>504</v>
      </c>
      <c r="V537" t="s">
        <v>664</v>
      </c>
      <c r="W537" t="s">
        <v>1268</v>
      </c>
      <c r="X537" t="s">
        <v>112</v>
      </c>
      <c r="Y537" t="s">
        <v>1269</v>
      </c>
      <c r="AA537" t="s">
        <v>70</v>
      </c>
    </row>
    <row r="538" spans="1:27">
      <c r="A538" t="s">
        <v>57</v>
      </c>
      <c r="B538" t="s">
        <v>1262</v>
      </c>
      <c r="C538" t="s">
        <v>1263</v>
      </c>
      <c r="D538">
        <v>2008</v>
      </c>
      <c r="E538" t="s">
        <v>1264</v>
      </c>
      <c r="F538" t="s">
        <v>60</v>
      </c>
      <c r="G538" t="s">
        <v>274</v>
      </c>
      <c r="H538" s="134">
        <v>42.333162999999999</v>
      </c>
      <c r="I538" s="114">
        <v>10.310294000000001</v>
      </c>
      <c r="J538" t="s">
        <v>1270</v>
      </c>
      <c r="K538" t="s">
        <v>642</v>
      </c>
      <c r="L538" t="s">
        <v>1271</v>
      </c>
      <c r="M538">
        <v>2008</v>
      </c>
      <c r="N538" t="s">
        <v>643</v>
      </c>
      <c r="Q538" t="s">
        <v>338</v>
      </c>
      <c r="R538" s="114" t="s">
        <v>1266</v>
      </c>
      <c r="S538" t="s">
        <v>1267</v>
      </c>
      <c r="T538" t="s">
        <v>64</v>
      </c>
      <c r="U538" t="s">
        <v>504</v>
      </c>
      <c r="V538" t="s">
        <v>664</v>
      </c>
      <c r="W538" t="s">
        <v>1268</v>
      </c>
      <c r="X538" t="s">
        <v>112</v>
      </c>
      <c r="Y538" t="s">
        <v>1269</v>
      </c>
      <c r="AA538" t="s">
        <v>70</v>
      </c>
    </row>
    <row r="539" spans="1:27">
      <c r="A539" t="s">
        <v>57</v>
      </c>
      <c r="B539" t="s">
        <v>1272</v>
      </c>
      <c r="C539" t="s">
        <v>1273</v>
      </c>
      <c r="D539">
        <v>2015</v>
      </c>
      <c r="E539" t="s">
        <v>1274</v>
      </c>
      <c r="F539" t="s">
        <v>76</v>
      </c>
      <c r="G539" t="s">
        <v>274</v>
      </c>
      <c r="H539">
        <v>-29.492909000000001</v>
      </c>
      <c r="I539" s="136">
        <v>31.254536999999999</v>
      </c>
      <c r="J539" t="s">
        <v>1275</v>
      </c>
      <c r="K539" t="s">
        <v>615</v>
      </c>
      <c r="L539">
        <v>2013</v>
      </c>
      <c r="M539">
        <v>2014</v>
      </c>
      <c r="N539" t="s">
        <v>100</v>
      </c>
      <c r="Q539" t="s">
        <v>137</v>
      </c>
      <c r="R539" t="s">
        <v>522</v>
      </c>
      <c r="S539" t="s">
        <v>523</v>
      </c>
      <c r="T539" t="s">
        <v>64</v>
      </c>
      <c r="U539" t="s">
        <v>520</v>
      </c>
      <c r="V539" t="s">
        <v>1276</v>
      </c>
      <c r="W539" t="s">
        <v>104</v>
      </c>
      <c r="X539" t="s">
        <v>64</v>
      </c>
      <c r="Z539" t="s">
        <v>1277</v>
      </c>
      <c r="AA539" t="s">
        <v>70</v>
      </c>
    </row>
    <row r="540" spans="1:27">
      <c r="A540" t="s">
        <v>57</v>
      </c>
      <c r="B540" t="s">
        <v>1272</v>
      </c>
      <c r="C540" t="s">
        <v>1273</v>
      </c>
      <c r="D540">
        <v>2015</v>
      </c>
      <c r="E540" t="s">
        <v>1274</v>
      </c>
      <c r="F540" t="s">
        <v>76</v>
      </c>
      <c r="G540" t="s">
        <v>274</v>
      </c>
      <c r="H540">
        <v>-29.492909000000001</v>
      </c>
      <c r="I540" s="136">
        <v>31.254536999999999</v>
      </c>
      <c r="J540" t="s">
        <v>1275</v>
      </c>
      <c r="K540" t="s">
        <v>615</v>
      </c>
      <c r="L540">
        <v>2013</v>
      </c>
      <c r="M540">
        <v>2014</v>
      </c>
      <c r="N540" t="s">
        <v>100</v>
      </c>
      <c r="Q540" t="s">
        <v>137</v>
      </c>
      <c r="R540" t="s">
        <v>1278</v>
      </c>
      <c r="S540" t="s">
        <v>1279</v>
      </c>
      <c r="T540" t="s">
        <v>64</v>
      </c>
      <c r="U540" t="s">
        <v>520</v>
      </c>
      <c r="V540" t="s">
        <v>1276</v>
      </c>
      <c r="W540" t="s">
        <v>104</v>
      </c>
      <c r="X540" t="s">
        <v>64</v>
      </c>
      <c r="Z540" t="s">
        <v>1277</v>
      </c>
      <c r="AA540" t="s">
        <v>70</v>
      </c>
    </row>
    <row r="541" spans="1:27">
      <c r="A541" t="s">
        <v>57</v>
      </c>
      <c r="B541" t="s">
        <v>1272</v>
      </c>
      <c r="C541" t="s">
        <v>1273</v>
      </c>
      <c r="D541">
        <v>2015</v>
      </c>
      <c r="E541" t="s">
        <v>1274</v>
      </c>
      <c r="F541" t="s">
        <v>76</v>
      </c>
      <c r="G541" t="s">
        <v>274</v>
      </c>
      <c r="H541">
        <v>-29.492909000000001</v>
      </c>
      <c r="I541" s="136">
        <v>31.254536999999999</v>
      </c>
      <c r="J541" t="s">
        <v>1275</v>
      </c>
      <c r="K541" t="s">
        <v>615</v>
      </c>
      <c r="L541">
        <v>2013</v>
      </c>
      <c r="M541">
        <v>2014</v>
      </c>
      <c r="N541" t="s">
        <v>100</v>
      </c>
      <c r="Q541" t="s">
        <v>137</v>
      </c>
      <c r="R541" t="s">
        <v>1280</v>
      </c>
      <c r="S541" t="s">
        <v>1279</v>
      </c>
      <c r="T541" t="s">
        <v>64</v>
      </c>
      <c r="U541" t="s">
        <v>520</v>
      </c>
      <c r="V541" t="s">
        <v>1276</v>
      </c>
      <c r="W541" t="s">
        <v>104</v>
      </c>
      <c r="X541" t="s">
        <v>64</v>
      </c>
      <c r="Z541" t="s">
        <v>1277</v>
      </c>
      <c r="AA541" t="s">
        <v>70</v>
      </c>
    </row>
    <row r="542" spans="1:27">
      <c r="A542" t="s">
        <v>57</v>
      </c>
      <c r="B542" t="s">
        <v>1272</v>
      </c>
      <c r="C542" t="s">
        <v>1273</v>
      </c>
      <c r="D542">
        <v>2015</v>
      </c>
      <c r="E542" t="s">
        <v>1274</v>
      </c>
      <c r="F542" t="s">
        <v>76</v>
      </c>
      <c r="G542" t="s">
        <v>274</v>
      </c>
      <c r="H542">
        <v>-29.492909000000001</v>
      </c>
      <c r="I542" s="136">
        <v>31.254536999999999</v>
      </c>
      <c r="J542" t="s">
        <v>1275</v>
      </c>
      <c r="K542" t="s">
        <v>615</v>
      </c>
      <c r="L542">
        <v>2013</v>
      </c>
      <c r="M542">
        <v>2014</v>
      </c>
      <c r="N542" t="s">
        <v>100</v>
      </c>
      <c r="Q542" t="s">
        <v>137</v>
      </c>
      <c r="R542" t="s">
        <v>1281</v>
      </c>
      <c r="S542" t="s">
        <v>1282</v>
      </c>
      <c r="T542" t="s">
        <v>64</v>
      </c>
      <c r="U542" t="s">
        <v>520</v>
      </c>
      <c r="V542" t="s">
        <v>1276</v>
      </c>
      <c r="W542" t="s">
        <v>104</v>
      </c>
      <c r="X542" t="s">
        <v>64</v>
      </c>
      <c r="Z542" t="s">
        <v>1277</v>
      </c>
      <c r="AA542" t="s">
        <v>70</v>
      </c>
    </row>
    <row r="543" spans="1:27">
      <c r="A543" t="s">
        <v>57</v>
      </c>
      <c r="B543" t="s">
        <v>1272</v>
      </c>
      <c r="C543" t="s">
        <v>1273</v>
      </c>
      <c r="D543">
        <v>2015</v>
      </c>
      <c r="E543" t="s">
        <v>1274</v>
      </c>
      <c r="F543" t="s">
        <v>76</v>
      </c>
      <c r="G543" t="s">
        <v>274</v>
      </c>
      <c r="H543">
        <v>-29.492909000000001</v>
      </c>
      <c r="I543" s="136">
        <v>31.254536999999999</v>
      </c>
      <c r="J543" t="s">
        <v>1275</v>
      </c>
      <c r="K543" t="s">
        <v>615</v>
      </c>
      <c r="L543">
        <v>2013</v>
      </c>
      <c r="M543">
        <v>2014</v>
      </c>
      <c r="N543" t="s">
        <v>100</v>
      </c>
      <c r="Q543" t="s">
        <v>137</v>
      </c>
      <c r="R543" t="s">
        <v>534</v>
      </c>
      <c r="S543" t="s">
        <v>1283</v>
      </c>
      <c r="T543" t="s">
        <v>64</v>
      </c>
      <c r="U543" t="s">
        <v>520</v>
      </c>
      <c r="V543" t="s">
        <v>1276</v>
      </c>
      <c r="W543" t="s">
        <v>104</v>
      </c>
      <c r="X543" t="s">
        <v>64</v>
      </c>
      <c r="Z543" t="s">
        <v>1277</v>
      </c>
      <c r="AA543" t="s">
        <v>70</v>
      </c>
    </row>
    <row r="544" spans="1:27">
      <c r="A544" t="s">
        <v>57</v>
      </c>
      <c r="B544" t="s">
        <v>1272</v>
      </c>
      <c r="C544" t="s">
        <v>1273</v>
      </c>
      <c r="D544">
        <v>2015</v>
      </c>
      <c r="E544" t="s">
        <v>1274</v>
      </c>
      <c r="F544" t="s">
        <v>76</v>
      </c>
      <c r="G544" t="s">
        <v>274</v>
      </c>
      <c r="H544">
        <v>-29.492909000000001</v>
      </c>
      <c r="I544" s="136">
        <v>31.254536999999999</v>
      </c>
      <c r="J544" t="s">
        <v>1275</v>
      </c>
      <c r="K544" t="s">
        <v>615</v>
      </c>
      <c r="L544">
        <v>2013</v>
      </c>
      <c r="M544">
        <v>2014</v>
      </c>
      <c r="N544" t="s">
        <v>100</v>
      </c>
      <c r="Q544" t="s">
        <v>137</v>
      </c>
      <c r="R544" t="s">
        <v>1284</v>
      </c>
      <c r="S544" t="s">
        <v>509</v>
      </c>
      <c r="T544" t="s">
        <v>64</v>
      </c>
      <c r="U544" t="s">
        <v>520</v>
      </c>
      <c r="V544" t="s">
        <v>1276</v>
      </c>
      <c r="W544" t="s">
        <v>104</v>
      </c>
      <c r="X544" t="s">
        <v>64</v>
      </c>
      <c r="Z544" t="s">
        <v>1277</v>
      </c>
      <c r="AA544" t="s">
        <v>70</v>
      </c>
    </row>
    <row r="545" spans="1:27">
      <c r="A545" t="s">
        <v>57</v>
      </c>
      <c r="B545" t="s">
        <v>1272</v>
      </c>
      <c r="C545" t="s">
        <v>1273</v>
      </c>
      <c r="D545">
        <v>2015</v>
      </c>
      <c r="E545" t="s">
        <v>1274</v>
      </c>
      <c r="F545" t="s">
        <v>76</v>
      </c>
      <c r="G545" t="s">
        <v>274</v>
      </c>
      <c r="H545">
        <v>-29.492909000000001</v>
      </c>
      <c r="I545" s="136">
        <v>31.254536999999999</v>
      </c>
      <c r="J545" t="s">
        <v>1275</v>
      </c>
      <c r="K545" t="s">
        <v>615</v>
      </c>
      <c r="L545">
        <v>2013</v>
      </c>
      <c r="M545">
        <v>2014</v>
      </c>
      <c r="N545" t="s">
        <v>100</v>
      </c>
      <c r="Q545" t="s">
        <v>137</v>
      </c>
      <c r="R545" t="s">
        <v>157</v>
      </c>
      <c r="S545" t="s">
        <v>1285</v>
      </c>
      <c r="T545" t="s">
        <v>64</v>
      </c>
      <c r="U545" t="s">
        <v>520</v>
      </c>
      <c r="V545" t="s">
        <v>1276</v>
      </c>
      <c r="W545" t="s">
        <v>104</v>
      </c>
      <c r="X545" t="s">
        <v>64</v>
      </c>
      <c r="Z545" t="s">
        <v>1277</v>
      </c>
      <c r="AA545" t="s">
        <v>70</v>
      </c>
    </row>
    <row r="546" spans="1:27">
      <c r="A546" t="s">
        <v>57</v>
      </c>
      <c r="B546" t="s">
        <v>1272</v>
      </c>
      <c r="C546" t="s">
        <v>1273</v>
      </c>
      <c r="D546">
        <v>2015</v>
      </c>
      <c r="E546" t="s">
        <v>1274</v>
      </c>
      <c r="F546" t="s">
        <v>76</v>
      </c>
      <c r="G546" t="s">
        <v>274</v>
      </c>
      <c r="H546">
        <v>-30.635117000000001</v>
      </c>
      <c r="I546" s="136">
        <v>30.537368000000001</v>
      </c>
      <c r="J546" t="s">
        <v>1286</v>
      </c>
      <c r="K546" t="s">
        <v>615</v>
      </c>
      <c r="L546">
        <v>2013</v>
      </c>
      <c r="M546">
        <v>2014</v>
      </c>
      <c r="N546" t="s">
        <v>100</v>
      </c>
      <c r="Q546" t="s">
        <v>137</v>
      </c>
      <c r="R546" t="s">
        <v>522</v>
      </c>
      <c r="S546" t="s">
        <v>523</v>
      </c>
      <c r="T546" t="s">
        <v>64</v>
      </c>
      <c r="U546" t="s">
        <v>520</v>
      </c>
      <c r="V546" t="s">
        <v>1276</v>
      </c>
      <c r="W546" t="s">
        <v>104</v>
      </c>
      <c r="X546" t="s">
        <v>64</v>
      </c>
      <c r="Z546" t="s">
        <v>1277</v>
      </c>
      <c r="AA546" t="s">
        <v>70</v>
      </c>
    </row>
    <row r="547" spans="1:27">
      <c r="A547" t="s">
        <v>57</v>
      </c>
      <c r="B547" t="s">
        <v>1272</v>
      </c>
      <c r="C547" t="s">
        <v>1273</v>
      </c>
      <c r="D547">
        <v>2015</v>
      </c>
      <c r="E547" t="s">
        <v>1274</v>
      </c>
      <c r="F547" t="s">
        <v>76</v>
      </c>
      <c r="G547" t="s">
        <v>274</v>
      </c>
      <c r="H547">
        <v>-30.635117000000001</v>
      </c>
      <c r="I547" s="136">
        <v>30.537368000000001</v>
      </c>
      <c r="J547" t="s">
        <v>1286</v>
      </c>
      <c r="K547" t="s">
        <v>615</v>
      </c>
      <c r="L547">
        <v>2013</v>
      </c>
      <c r="M547">
        <v>2014</v>
      </c>
      <c r="N547" t="s">
        <v>100</v>
      </c>
      <c r="Q547" t="s">
        <v>137</v>
      </c>
      <c r="R547" t="s">
        <v>518</v>
      </c>
      <c r="S547" t="s">
        <v>1287</v>
      </c>
      <c r="T547" t="s">
        <v>64</v>
      </c>
      <c r="U547" t="s">
        <v>520</v>
      </c>
      <c r="V547" t="s">
        <v>1276</v>
      </c>
      <c r="W547" t="s">
        <v>104</v>
      </c>
      <c r="X547" t="s">
        <v>64</v>
      </c>
      <c r="Z547" t="s">
        <v>1277</v>
      </c>
      <c r="AA547" t="s">
        <v>70</v>
      </c>
    </row>
    <row r="548" spans="1:27">
      <c r="A548" t="s">
        <v>57</v>
      </c>
      <c r="B548" t="s">
        <v>1272</v>
      </c>
      <c r="C548" t="s">
        <v>1273</v>
      </c>
      <c r="D548">
        <v>2015</v>
      </c>
      <c r="E548" t="s">
        <v>1274</v>
      </c>
      <c r="F548" t="s">
        <v>76</v>
      </c>
      <c r="G548" t="s">
        <v>274</v>
      </c>
      <c r="H548">
        <v>-30.635117000000001</v>
      </c>
      <c r="I548" s="136">
        <v>30.537368000000001</v>
      </c>
      <c r="J548" t="s">
        <v>1286</v>
      </c>
      <c r="K548" t="s">
        <v>615</v>
      </c>
      <c r="L548">
        <v>2013</v>
      </c>
      <c r="M548">
        <v>2014</v>
      </c>
      <c r="N548" t="s">
        <v>100</v>
      </c>
      <c r="Q548" t="s">
        <v>137</v>
      </c>
      <c r="R548" t="s">
        <v>1288</v>
      </c>
      <c r="S548" t="s">
        <v>1289</v>
      </c>
      <c r="T548" t="s">
        <v>64</v>
      </c>
      <c r="U548" t="s">
        <v>520</v>
      </c>
      <c r="V548" t="s">
        <v>1276</v>
      </c>
      <c r="W548" t="s">
        <v>104</v>
      </c>
      <c r="X548" t="s">
        <v>64</v>
      </c>
      <c r="Z548" t="s">
        <v>1277</v>
      </c>
      <c r="AA548" t="s">
        <v>70</v>
      </c>
    </row>
    <row r="549" spans="1:27">
      <c r="A549" t="s">
        <v>57</v>
      </c>
      <c r="B549" t="s">
        <v>1272</v>
      </c>
      <c r="C549" t="s">
        <v>1273</v>
      </c>
      <c r="D549">
        <v>2015</v>
      </c>
      <c r="E549" t="s">
        <v>1274</v>
      </c>
      <c r="F549" t="s">
        <v>76</v>
      </c>
      <c r="G549" t="s">
        <v>274</v>
      </c>
      <c r="H549">
        <v>-30.635117000000001</v>
      </c>
      <c r="I549" s="136">
        <v>30.537368000000001</v>
      </c>
      <c r="J549" t="s">
        <v>1286</v>
      </c>
      <c r="K549" t="s">
        <v>615</v>
      </c>
      <c r="L549">
        <v>2013</v>
      </c>
      <c r="M549">
        <v>2014</v>
      </c>
      <c r="N549" t="s">
        <v>100</v>
      </c>
      <c r="Q549" t="s">
        <v>137</v>
      </c>
      <c r="R549" t="s">
        <v>1290</v>
      </c>
      <c r="S549" t="s">
        <v>1291</v>
      </c>
      <c r="T549" t="s">
        <v>64</v>
      </c>
      <c r="U549" t="s">
        <v>520</v>
      </c>
      <c r="V549" t="s">
        <v>1276</v>
      </c>
      <c r="W549" t="s">
        <v>104</v>
      </c>
      <c r="X549" t="s">
        <v>64</v>
      </c>
      <c r="Z549" t="s">
        <v>1277</v>
      </c>
      <c r="AA549" t="s">
        <v>70</v>
      </c>
    </row>
    <row r="550" spans="1:27">
      <c r="A550" t="s">
        <v>57</v>
      </c>
      <c r="B550" t="s">
        <v>1272</v>
      </c>
      <c r="C550" t="s">
        <v>1273</v>
      </c>
      <c r="D550">
        <v>2015</v>
      </c>
      <c r="E550" t="s">
        <v>1274</v>
      </c>
      <c r="F550" t="s">
        <v>76</v>
      </c>
      <c r="G550" t="s">
        <v>274</v>
      </c>
      <c r="H550">
        <v>-30.635117000000001</v>
      </c>
      <c r="I550" s="136">
        <v>30.537368000000001</v>
      </c>
      <c r="J550" t="s">
        <v>1286</v>
      </c>
      <c r="K550" t="s">
        <v>615</v>
      </c>
      <c r="L550">
        <v>2013</v>
      </c>
      <c r="M550">
        <v>2014</v>
      </c>
      <c r="N550" t="s">
        <v>100</v>
      </c>
      <c r="Q550" t="s">
        <v>137</v>
      </c>
      <c r="R550" t="s">
        <v>1278</v>
      </c>
      <c r="S550" t="s">
        <v>1279</v>
      </c>
      <c r="T550" t="s">
        <v>64</v>
      </c>
      <c r="U550" t="s">
        <v>520</v>
      </c>
      <c r="V550" t="s">
        <v>1276</v>
      </c>
      <c r="W550" t="s">
        <v>104</v>
      </c>
      <c r="X550" t="s">
        <v>64</v>
      </c>
      <c r="Z550" t="s">
        <v>1277</v>
      </c>
      <c r="AA550" t="s">
        <v>70</v>
      </c>
    </row>
    <row r="551" spans="1:27">
      <c r="A551" t="s">
        <v>57</v>
      </c>
      <c r="B551" t="s">
        <v>1272</v>
      </c>
      <c r="C551" t="s">
        <v>1273</v>
      </c>
      <c r="D551">
        <v>2015</v>
      </c>
      <c r="E551" t="s">
        <v>1274</v>
      </c>
      <c r="F551" t="s">
        <v>76</v>
      </c>
      <c r="G551" t="s">
        <v>274</v>
      </c>
      <c r="H551">
        <v>-30.635117000000001</v>
      </c>
      <c r="I551" s="136">
        <v>30.537368000000001</v>
      </c>
      <c r="J551" t="s">
        <v>1286</v>
      </c>
      <c r="K551" t="s">
        <v>615</v>
      </c>
      <c r="L551">
        <v>2013</v>
      </c>
      <c r="M551">
        <v>2014</v>
      </c>
      <c r="N551" t="s">
        <v>100</v>
      </c>
      <c r="Q551" t="s">
        <v>137</v>
      </c>
      <c r="R551" t="s">
        <v>1280</v>
      </c>
      <c r="S551" t="s">
        <v>1279</v>
      </c>
      <c r="T551" t="s">
        <v>64</v>
      </c>
      <c r="U551" t="s">
        <v>520</v>
      </c>
      <c r="V551" t="s">
        <v>1276</v>
      </c>
      <c r="W551" t="s">
        <v>104</v>
      </c>
      <c r="X551" t="s">
        <v>64</v>
      </c>
      <c r="Z551" t="s">
        <v>1277</v>
      </c>
      <c r="AA551" t="s">
        <v>70</v>
      </c>
    </row>
    <row r="552" spans="1:27">
      <c r="A552" t="s">
        <v>57</v>
      </c>
      <c r="B552" t="s">
        <v>1272</v>
      </c>
      <c r="C552" t="s">
        <v>1273</v>
      </c>
      <c r="D552">
        <v>2015</v>
      </c>
      <c r="E552" t="s">
        <v>1274</v>
      </c>
      <c r="F552" t="s">
        <v>76</v>
      </c>
      <c r="G552" t="s">
        <v>274</v>
      </c>
      <c r="H552">
        <v>-30.635117000000001</v>
      </c>
      <c r="I552" s="136">
        <v>30.537368000000001</v>
      </c>
      <c r="J552" t="s">
        <v>1286</v>
      </c>
      <c r="K552" t="s">
        <v>615</v>
      </c>
      <c r="L552">
        <v>2013</v>
      </c>
      <c r="M552">
        <v>2014</v>
      </c>
      <c r="N552" t="s">
        <v>100</v>
      </c>
      <c r="Q552" t="s">
        <v>137</v>
      </c>
      <c r="R552" t="s">
        <v>1281</v>
      </c>
      <c r="S552" t="s">
        <v>1282</v>
      </c>
      <c r="T552" t="s">
        <v>64</v>
      </c>
      <c r="U552" t="s">
        <v>520</v>
      </c>
      <c r="V552" t="s">
        <v>1276</v>
      </c>
      <c r="W552" t="s">
        <v>104</v>
      </c>
      <c r="X552" t="s">
        <v>64</v>
      </c>
      <c r="Z552" t="s">
        <v>1277</v>
      </c>
      <c r="AA552" t="s">
        <v>70</v>
      </c>
    </row>
    <row r="553" spans="1:27">
      <c r="A553" t="s">
        <v>57</v>
      </c>
      <c r="B553" t="s">
        <v>1272</v>
      </c>
      <c r="C553" t="s">
        <v>1273</v>
      </c>
      <c r="D553">
        <v>2015</v>
      </c>
      <c r="E553" t="s">
        <v>1274</v>
      </c>
      <c r="F553" t="s">
        <v>76</v>
      </c>
      <c r="G553" t="s">
        <v>274</v>
      </c>
      <c r="H553">
        <v>-30.635117000000001</v>
      </c>
      <c r="I553" s="136">
        <v>30.537368000000001</v>
      </c>
      <c r="J553" t="s">
        <v>1286</v>
      </c>
      <c r="K553" t="s">
        <v>615</v>
      </c>
      <c r="L553">
        <v>2013</v>
      </c>
      <c r="M553">
        <v>2014</v>
      </c>
      <c r="N553" t="s">
        <v>100</v>
      </c>
      <c r="Q553" t="s">
        <v>137</v>
      </c>
      <c r="R553" t="s">
        <v>534</v>
      </c>
      <c r="S553" t="s">
        <v>1283</v>
      </c>
      <c r="T553" t="s">
        <v>64</v>
      </c>
      <c r="U553" t="s">
        <v>520</v>
      </c>
      <c r="V553" t="s">
        <v>1276</v>
      </c>
      <c r="W553" t="s">
        <v>104</v>
      </c>
      <c r="X553" t="s">
        <v>64</v>
      </c>
      <c r="Z553" t="s">
        <v>1277</v>
      </c>
      <c r="AA553" t="s">
        <v>70</v>
      </c>
    </row>
    <row r="554" spans="1:27">
      <c r="A554" t="s">
        <v>57</v>
      </c>
      <c r="B554" t="s">
        <v>1272</v>
      </c>
      <c r="C554" t="s">
        <v>1273</v>
      </c>
      <c r="D554">
        <v>2015</v>
      </c>
      <c r="E554" t="s">
        <v>1274</v>
      </c>
      <c r="F554" t="s">
        <v>76</v>
      </c>
      <c r="G554" t="s">
        <v>274</v>
      </c>
      <c r="H554">
        <v>-30.635117000000001</v>
      </c>
      <c r="I554" s="136">
        <v>30.537368000000001</v>
      </c>
      <c r="J554" t="s">
        <v>1286</v>
      </c>
      <c r="K554" t="s">
        <v>615</v>
      </c>
      <c r="L554">
        <v>2013</v>
      </c>
      <c r="M554">
        <v>2014</v>
      </c>
      <c r="N554" t="s">
        <v>100</v>
      </c>
      <c r="Q554" t="s">
        <v>137</v>
      </c>
      <c r="R554" t="s">
        <v>1284</v>
      </c>
      <c r="S554" t="s">
        <v>509</v>
      </c>
      <c r="T554" t="s">
        <v>64</v>
      </c>
      <c r="U554" t="s">
        <v>520</v>
      </c>
      <c r="V554" t="s">
        <v>1276</v>
      </c>
      <c r="W554" t="s">
        <v>104</v>
      </c>
      <c r="X554" t="s">
        <v>64</v>
      </c>
      <c r="Z554" t="s">
        <v>1277</v>
      </c>
      <c r="AA554" t="s">
        <v>70</v>
      </c>
    </row>
    <row r="555" spans="1:27">
      <c r="A555" t="s">
        <v>57</v>
      </c>
      <c r="B555" t="s">
        <v>1272</v>
      </c>
      <c r="C555" t="s">
        <v>1273</v>
      </c>
      <c r="D555">
        <v>2015</v>
      </c>
      <c r="E555" t="s">
        <v>1274</v>
      </c>
      <c r="F555" t="s">
        <v>76</v>
      </c>
      <c r="G555" t="s">
        <v>274</v>
      </c>
      <c r="H555">
        <v>-30.635117000000001</v>
      </c>
      <c r="I555" s="136">
        <v>30.537368000000001</v>
      </c>
      <c r="J555" t="s">
        <v>1286</v>
      </c>
      <c r="K555" t="s">
        <v>615</v>
      </c>
      <c r="L555">
        <v>2013</v>
      </c>
      <c r="M555">
        <v>2014</v>
      </c>
      <c r="N555" t="s">
        <v>100</v>
      </c>
      <c r="Q555" t="s">
        <v>137</v>
      </c>
      <c r="R555" t="s">
        <v>157</v>
      </c>
      <c r="S555" t="s">
        <v>1285</v>
      </c>
      <c r="T555" t="s">
        <v>64</v>
      </c>
      <c r="U555" t="s">
        <v>520</v>
      </c>
      <c r="V555" t="s">
        <v>1276</v>
      </c>
      <c r="W555" t="s">
        <v>104</v>
      </c>
      <c r="X555" t="s">
        <v>64</v>
      </c>
      <c r="Z555" t="s">
        <v>1277</v>
      </c>
      <c r="AA555" t="s">
        <v>70</v>
      </c>
    </row>
    <row r="556" spans="1:27">
      <c r="A556" t="s">
        <v>57</v>
      </c>
      <c r="B556" t="s">
        <v>1272</v>
      </c>
      <c r="C556" t="s">
        <v>1273</v>
      </c>
      <c r="D556">
        <v>2015</v>
      </c>
      <c r="E556" t="s">
        <v>1274</v>
      </c>
      <c r="F556" t="s">
        <v>76</v>
      </c>
      <c r="G556" t="s">
        <v>274</v>
      </c>
      <c r="H556">
        <v>-31.287913</v>
      </c>
      <c r="I556" s="136">
        <v>30.015243999999999</v>
      </c>
      <c r="J556" t="s">
        <v>1292</v>
      </c>
      <c r="K556" t="s">
        <v>615</v>
      </c>
      <c r="L556">
        <v>2013</v>
      </c>
      <c r="M556">
        <v>2014</v>
      </c>
      <c r="N556" t="s">
        <v>100</v>
      </c>
      <c r="Q556" t="s">
        <v>137</v>
      </c>
      <c r="R556" t="s">
        <v>522</v>
      </c>
      <c r="S556" t="s">
        <v>523</v>
      </c>
      <c r="T556" t="s">
        <v>64</v>
      </c>
      <c r="U556" t="s">
        <v>520</v>
      </c>
      <c r="V556" t="s">
        <v>1276</v>
      </c>
      <c r="W556" t="s">
        <v>104</v>
      </c>
      <c r="X556" t="s">
        <v>64</v>
      </c>
      <c r="Z556" t="s">
        <v>1277</v>
      </c>
      <c r="AA556" t="s">
        <v>70</v>
      </c>
    </row>
    <row r="557" spans="1:27">
      <c r="A557" t="s">
        <v>57</v>
      </c>
      <c r="B557" t="s">
        <v>1272</v>
      </c>
      <c r="C557" t="s">
        <v>1273</v>
      </c>
      <c r="D557">
        <v>2016</v>
      </c>
      <c r="E557" t="s">
        <v>1293</v>
      </c>
      <c r="F557" t="s">
        <v>76</v>
      </c>
      <c r="G557" t="s">
        <v>274</v>
      </c>
      <c r="H557">
        <v>-31.287913</v>
      </c>
      <c r="I557" s="136">
        <v>30.015243999999999</v>
      </c>
      <c r="J557" t="s">
        <v>1292</v>
      </c>
      <c r="K557" t="s">
        <v>615</v>
      </c>
      <c r="L557">
        <v>2013</v>
      </c>
      <c r="M557">
        <v>2014</v>
      </c>
      <c r="N557" t="s">
        <v>100</v>
      </c>
      <c r="Q557" t="s">
        <v>137</v>
      </c>
      <c r="R557" t="s">
        <v>518</v>
      </c>
      <c r="S557" t="s">
        <v>1287</v>
      </c>
      <c r="T557" t="s">
        <v>64</v>
      </c>
      <c r="U557" t="s">
        <v>520</v>
      </c>
      <c r="V557" t="s">
        <v>1276</v>
      </c>
      <c r="W557" t="s">
        <v>104</v>
      </c>
      <c r="X557" t="s">
        <v>64</v>
      </c>
      <c r="Z557" t="s">
        <v>1277</v>
      </c>
      <c r="AA557" t="s">
        <v>70</v>
      </c>
    </row>
    <row r="558" spans="1:27">
      <c r="A558" t="s">
        <v>57</v>
      </c>
      <c r="B558" t="s">
        <v>1272</v>
      </c>
      <c r="C558" t="s">
        <v>1273</v>
      </c>
      <c r="D558">
        <v>2018</v>
      </c>
      <c r="E558" t="s">
        <v>1294</v>
      </c>
      <c r="F558" t="s">
        <v>76</v>
      </c>
      <c r="G558" t="s">
        <v>274</v>
      </c>
      <c r="H558">
        <v>-31.287913</v>
      </c>
      <c r="I558" s="136">
        <v>30.015243999999999</v>
      </c>
      <c r="J558" t="s">
        <v>1292</v>
      </c>
      <c r="K558" t="s">
        <v>615</v>
      </c>
      <c r="L558">
        <v>2013</v>
      </c>
      <c r="M558">
        <v>2014</v>
      </c>
      <c r="N558" t="s">
        <v>100</v>
      </c>
      <c r="Q558" t="s">
        <v>137</v>
      </c>
      <c r="R558" t="s">
        <v>1290</v>
      </c>
      <c r="S558" t="s">
        <v>1291</v>
      </c>
      <c r="T558" t="s">
        <v>64</v>
      </c>
      <c r="U558" t="s">
        <v>520</v>
      </c>
      <c r="V558" t="s">
        <v>1276</v>
      </c>
      <c r="W558" t="s">
        <v>104</v>
      </c>
      <c r="X558" t="s">
        <v>64</v>
      </c>
      <c r="Z558" t="s">
        <v>1277</v>
      </c>
      <c r="AA558" t="s">
        <v>70</v>
      </c>
    </row>
    <row r="559" spans="1:27">
      <c r="A559" t="s">
        <v>57</v>
      </c>
      <c r="B559" t="s">
        <v>1272</v>
      </c>
      <c r="C559" t="s">
        <v>1273</v>
      </c>
      <c r="D559">
        <v>2019</v>
      </c>
      <c r="E559" t="s">
        <v>1295</v>
      </c>
      <c r="F559" t="s">
        <v>76</v>
      </c>
      <c r="G559" t="s">
        <v>274</v>
      </c>
      <c r="H559">
        <v>-31.287913</v>
      </c>
      <c r="I559" s="136">
        <v>30.015243999999999</v>
      </c>
      <c r="J559" t="s">
        <v>1292</v>
      </c>
      <c r="K559" t="s">
        <v>615</v>
      </c>
      <c r="L559">
        <v>2013</v>
      </c>
      <c r="M559">
        <v>2014</v>
      </c>
      <c r="N559" t="s">
        <v>100</v>
      </c>
      <c r="Q559" t="s">
        <v>137</v>
      </c>
      <c r="R559" t="s">
        <v>1278</v>
      </c>
      <c r="S559" t="s">
        <v>1279</v>
      </c>
      <c r="T559" t="s">
        <v>64</v>
      </c>
      <c r="U559" t="s">
        <v>520</v>
      </c>
      <c r="V559" t="s">
        <v>1276</v>
      </c>
      <c r="W559" t="s">
        <v>104</v>
      </c>
      <c r="X559" t="s">
        <v>64</v>
      </c>
      <c r="Z559" t="s">
        <v>1277</v>
      </c>
      <c r="AA559" t="s">
        <v>70</v>
      </c>
    </row>
    <row r="560" spans="1:27">
      <c r="A560" t="s">
        <v>57</v>
      </c>
      <c r="B560" t="s">
        <v>1272</v>
      </c>
      <c r="C560" t="s">
        <v>1273</v>
      </c>
      <c r="D560">
        <v>2020</v>
      </c>
      <c r="E560" t="s">
        <v>1296</v>
      </c>
      <c r="F560" t="s">
        <v>76</v>
      </c>
      <c r="G560" t="s">
        <v>274</v>
      </c>
      <c r="H560">
        <v>-31.287913</v>
      </c>
      <c r="I560" s="136">
        <v>30.015243999999999</v>
      </c>
      <c r="J560" t="s">
        <v>1292</v>
      </c>
      <c r="K560" t="s">
        <v>615</v>
      </c>
      <c r="L560">
        <v>2013</v>
      </c>
      <c r="M560">
        <v>2014</v>
      </c>
      <c r="N560" t="s">
        <v>100</v>
      </c>
      <c r="Q560" t="s">
        <v>137</v>
      </c>
      <c r="R560" t="s">
        <v>1280</v>
      </c>
      <c r="S560" t="s">
        <v>1279</v>
      </c>
      <c r="T560" t="s">
        <v>64</v>
      </c>
      <c r="U560" t="s">
        <v>520</v>
      </c>
      <c r="V560" t="s">
        <v>1276</v>
      </c>
      <c r="W560" t="s">
        <v>104</v>
      </c>
      <c r="X560" t="s">
        <v>64</v>
      </c>
      <c r="Z560" t="s">
        <v>1277</v>
      </c>
      <c r="AA560" t="s">
        <v>70</v>
      </c>
    </row>
    <row r="561" spans="1:27">
      <c r="A561" t="s">
        <v>57</v>
      </c>
      <c r="B561" t="s">
        <v>1272</v>
      </c>
      <c r="C561" t="s">
        <v>1273</v>
      </c>
      <c r="D561">
        <v>2021</v>
      </c>
      <c r="E561" t="s">
        <v>1297</v>
      </c>
      <c r="F561" t="s">
        <v>76</v>
      </c>
      <c r="G561" t="s">
        <v>274</v>
      </c>
      <c r="H561">
        <v>-31.287913</v>
      </c>
      <c r="I561" s="136">
        <v>30.015243999999999</v>
      </c>
      <c r="J561" t="s">
        <v>1292</v>
      </c>
      <c r="K561" t="s">
        <v>615</v>
      </c>
      <c r="L561">
        <v>2013</v>
      </c>
      <c r="M561">
        <v>2014</v>
      </c>
      <c r="N561" t="s">
        <v>100</v>
      </c>
      <c r="Q561" t="s">
        <v>137</v>
      </c>
      <c r="R561" t="s">
        <v>1281</v>
      </c>
      <c r="S561" t="s">
        <v>1282</v>
      </c>
      <c r="T561" t="s">
        <v>64</v>
      </c>
      <c r="U561" t="s">
        <v>520</v>
      </c>
      <c r="V561" t="s">
        <v>1276</v>
      </c>
      <c r="W561" t="s">
        <v>104</v>
      </c>
      <c r="X561" t="s">
        <v>64</v>
      </c>
      <c r="Z561" t="s">
        <v>1277</v>
      </c>
      <c r="AA561" t="s">
        <v>70</v>
      </c>
    </row>
    <row r="562" spans="1:27">
      <c r="A562" t="s">
        <v>57</v>
      </c>
      <c r="B562" t="s">
        <v>1272</v>
      </c>
      <c r="C562" t="s">
        <v>1273</v>
      </c>
      <c r="D562">
        <v>2022</v>
      </c>
      <c r="E562" t="s">
        <v>1298</v>
      </c>
      <c r="F562" t="s">
        <v>76</v>
      </c>
      <c r="G562" t="s">
        <v>274</v>
      </c>
      <c r="H562">
        <v>-31.287913</v>
      </c>
      <c r="I562" s="136">
        <v>30.015243999999999</v>
      </c>
      <c r="J562" t="s">
        <v>1292</v>
      </c>
      <c r="K562" t="s">
        <v>615</v>
      </c>
      <c r="L562">
        <v>2013</v>
      </c>
      <c r="M562">
        <v>2014</v>
      </c>
      <c r="N562" t="s">
        <v>100</v>
      </c>
      <c r="Q562" t="s">
        <v>137</v>
      </c>
      <c r="R562" t="s">
        <v>534</v>
      </c>
      <c r="S562" t="s">
        <v>1283</v>
      </c>
      <c r="T562" t="s">
        <v>64</v>
      </c>
      <c r="U562" t="s">
        <v>520</v>
      </c>
      <c r="V562" t="s">
        <v>1276</v>
      </c>
      <c r="W562" t="s">
        <v>104</v>
      </c>
      <c r="X562" t="s">
        <v>64</v>
      </c>
      <c r="Z562" t="s">
        <v>1277</v>
      </c>
      <c r="AA562" t="s">
        <v>70</v>
      </c>
    </row>
    <row r="563" spans="1:27">
      <c r="A563" t="s">
        <v>57</v>
      </c>
      <c r="B563" t="s">
        <v>1272</v>
      </c>
      <c r="C563" t="s">
        <v>1273</v>
      </c>
      <c r="D563">
        <v>2023</v>
      </c>
      <c r="E563" t="s">
        <v>1299</v>
      </c>
      <c r="F563" t="s">
        <v>76</v>
      </c>
      <c r="G563" t="s">
        <v>274</v>
      </c>
      <c r="H563">
        <v>-31.287913</v>
      </c>
      <c r="I563" s="136">
        <v>30.015243999999999</v>
      </c>
      <c r="J563" t="s">
        <v>1292</v>
      </c>
      <c r="K563" t="s">
        <v>615</v>
      </c>
      <c r="L563">
        <v>2013</v>
      </c>
      <c r="M563">
        <v>2014</v>
      </c>
      <c r="N563" t="s">
        <v>100</v>
      </c>
      <c r="Q563" t="s">
        <v>137</v>
      </c>
      <c r="R563" t="s">
        <v>1284</v>
      </c>
      <c r="S563" t="s">
        <v>509</v>
      </c>
      <c r="T563" t="s">
        <v>64</v>
      </c>
      <c r="U563" t="s">
        <v>520</v>
      </c>
      <c r="V563" t="s">
        <v>1276</v>
      </c>
      <c r="W563" t="s">
        <v>104</v>
      </c>
      <c r="X563" t="s">
        <v>64</v>
      </c>
      <c r="Z563" t="s">
        <v>1277</v>
      </c>
      <c r="AA563" t="s">
        <v>70</v>
      </c>
    </row>
    <row r="564" spans="1:27">
      <c r="A564" t="s">
        <v>57</v>
      </c>
      <c r="B564" t="s">
        <v>1272</v>
      </c>
      <c r="C564" t="s">
        <v>1273</v>
      </c>
      <c r="D564">
        <v>2024</v>
      </c>
      <c r="E564" t="s">
        <v>1300</v>
      </c>
      <c r="F564" t="s">
        <v>76</v>
      </c>
      <c r="G564" t="s">
        <v>274</v>
      </c>
      <c r="H564">
        <v>-31.287913</v>
      </c>
      <c r="I564" s="136">
        <v>30.015243999999999</v>
      </c>
      <c r="J564" t="s">
        <v>1292</v>
      </c>
      <c r="K564" t="s">
        <v>615</v>
      </c>
      <c r="L564">
        <v>2013</v>
      </c>
      <c r="M564">
        <v>2014</v>
      </c>
      <c r="N564" t="s">
        <v>100</v>
      </c>
      <c r="Q564" t="s">
        <v>137</v>
      </c>
      <c r="R564" t="s">
        <v>157</v>
      </c>
      <c r="S564" t="s">
        <v>1285</v>
      </c>
      <c r="T564" t="s">
        <v>64</v>
      </c>
      <c r="U564" t="s">
        <v>520</v>
      </c>
      <c r="V564" t="s">
        <v>1276</v>
      </c>
      <c r="W564" t="s">
        <v>104</v>
      </c>
      <c r="X564" t="s">
        <v>64</v>
      </c>
      <c r="Z564" t="s">
        <v>1277</v>
      </c>
      <c r="AA564" t="s">
        <v>70</v>
      </c>
    </row>
    <row r="565" spans="1:27">
      <c r="A565" t="s">
        <v>57</v>
      </c>
      <c r="B565" t="s">
        <v>1272</v>
      </c>
      <c r="C565" t="s">
        <v>1273</v>
      </c>
      <c r="D565">
        <v>2015</v>
      </c>
      <c r="E565" t="s">
        <v>1274</v>
      </c>
      <c r="F565" t="s">
        <v>76</v>
      </c>
      <c r="G565" t="s">
        <v>274</v>
      </c>
      <c r="H565">
        <v>-34.047539</v>
      </c>
      <c r="I565" s="136">
        <v>24.011993</v>
      </c>
      <c r="J565" t="s">
        <v>1301</v>
      </c>
      <c r="K565" t="s">
        <v>615</v>
      </c>
      <c r="L565">
        <v>2013</v>
      </c>
      <c r="M565">
        <v>2014</v>
      </c>
      <c r="N565" t="s">
        <v>100</v>
      </c>
      <c r="Q565" t="s">
        <v>137</v>
      </c>
      <c r="R565" t="s">
        <v>524</v>
      </c>
      <c r="S565" t="s">
        <v>1302</v>
      </c>
      <c r="U565" t="s">
        <v>520</v>
      </c>
      <c r="V565" t="s">
        <v>1276</v>
      </c>
      <c r="W565" t="s">
        <v>104</v>
      </c>
      <c r="X565" t="s">
        <v>64</v>
      </c>
      <c r="Z565" t="s">
        <v>1277</v>
      </c>
      <c r="AA565" t="s">
        <v>70</v>
      </c>
    </row>
    <row r="566" spans="1:27">
      <c r="A566" t="s">
        <v>57</v>
      </c>
      <c r="B566" t="s">
        <v>1272</v>
      </c>
      <c r="C566" t="s">
        <v>1273</v>
      </c>
      <c r="D566">
        <v>2015</v>
      </c>
      <c r="E566" t="s">
        <v>1274</v>
      </c>
      <c r="F566" t="s">
        <v>76</v>
      </c>
      <c r="G566" t="s">
        <v>274</v>
      </c>
      <c r="H566">
        <v>-34.047539</v>
      </c>
      <c r="I566" s="136">
        <v>24.011993</v>
      </c>
      <c r="J566" t="s">
        <v>1301</v>
      </c>
      <c r="K566" t="s">
        <v>615</v>
      </c>
      <c r="L566">
        <v>2013</v>
      </c>
      <c r="M566">
        <v>2014</v>
      </c>
      <c r="N566" t="s">
        <v>100</v>
      </c>
      <c r="Q566" t="s">
        <v>137</v>
      </c>
      <c r="R566" t="s">
        <v>1303</v>
      </c>
      <c r="S566" t="s">
        <v>1304</v>
      </c>
      <c r="U566" t="s">
        <v>520</v>
      </c>
      <c r="V566" t="s">
        <v>1276</v>
      </c>
      <c r="W566" t="s">
        <v>104</v>
      </c>
      <c r="X566" t="s">
        <v>64</v>
      </c>
      <c r="Z566" t="s">
        <v>1277</v>
      </c>
      <c r="AA566" t="s">
        <v>70</v>
      </c>
    </row>
    <row r="567" spans="1:27">
      <c r="A567" t="s">
        <v>57</v>
      </c>
      <c r="B567" t="s">
        <v>1272</v>
      </c>
      <c r="C567" t="s">
        <v>1273</v>
      </c>
      <c r="D567">
        <v>2015</v>
      </c>
      <c r="E567" t="s">
        <v>1274</v>
      </c>
      <c r="F567" t="s">
        <v>76</v>
      </c>
      <c r="G567" t="s">
        <v>274</v>
      </c>
      <c r="H567">
        <v>-34.047539</v>
      </c>
      <c r="I567" s="136">
        <v>24.011993</v>
      </c>
      <c r="J567" t="s">
        <v>1301</v>
      </c>
      <c r="K567" t="s">
        <v>615</v>
      </c>
      <c r="L567">
        <v>2013</v>
      </c>
      <c r="M567">
        <v>2014</v>
      </c>
      <c r="N567" t="s">
        <v>100</v>
      </c>
      <c r="Q567" t="s">
        <v>137</v>
      </c>
      <c r="R567" t="s">
        <v>522</v>
      </c>
      <c r="S567" t="s">
        <v>523</v>
      </c>
      <c r="T567" t="s">
        <v>64</v>
      </c>
      <c r="U567" t="s">
        <v>520</v>
      </c>
      <c r="V567" t="s">
        <v>1276</v>
      </c>
      <c r="W567" t="s">
        <v>104</v>
      </c>
      <c r="X567" t="s">
        <v>64</v>
      </c>
      <c r="Z567" t="s">
        <v>1277</v>
      </c>
      <c r="AA567" t="s">
        <v>70</v>
      </c>
    </row>
    <row r="568" spans="1:27">
      <c r="A568" t="s">
        <v>57</v>
      </c>
      <c r="B568" t="s">
        <v>1272</v>
      </c>
      <c r="C568" t="s">
        <v>1273</v>
      </c>
      <c r="D568">
        <v>2015</v>
      </c>
      <c r="E568" t="s">
        <v>1274</v>
      </c>
      <c r="F568" t="s">
        <v>76</v>
      </c>
      <c r="G568" t="s">
        <v>274</v>
      </c>
      <c r="H568">
        <v>-34.047539</v>
      </c>
      <c r="I568" s="136">
        <v>24.011993</v>
      </c>
      <c r="J568" t="s">
        <v>1301</v>
      </c>
      <c r="K568" t="s">
        <v>615</v>
      </c>
      <c r="L568">
        <v>2013</v>
      </c>
      <c r="M568">
        <v>2014</v>
      </c>
      <c r="N568" t="s">
        <v>100</v>
      </c>
      <c r="Q568" t="s">
        <v>137</v>
      </c>
      <c r="R568" t="s">
        <v>518</v>
      </c>
      <c r="S568" t="s">
        <v>1287</v>
      </c>
      <c r="T568" t="s">
        <v>64</v>
      </c>
      <c r="U568" t="s">
        <v>520</v>
      </c>
      <c r="V568" t="s">
        <v>1276</v>
      </c>
      <c r="W568" t="s">
        <v>104</v>
      </c>
      <c r="X568" t="s">
        <v>64</v>
      </c>
      <c r="Z568" t="s">
        <v>1277</v>
      </c>
      <c r="AA568" t="s">
        <v>70</v>
      </c>
    </row>
    <row r="569" spans="1:27">
      <c r="A569" t="s">
        <v>57</v>
      </c>
      <c r="B569" t="s">
        <v>1272</v>
      </c>
      <c r="C569" t="s">
        <v>1273</v>
      </c>
      <c r="D569">
        <v>2015</v>
      </c>
      <c r="E569" t="s">
        <v>1274</v>
      </c>
      <c r="F569" t="s">
        <v>76</v>
      </c>
      <c r="G569" t="s">
        <v>274</v>
      </c>
      <c r="H569">
        <v>-34.047539</v>
      </c>
      <c r="I569" s="136">
        <v>24.011993</v>
      </c>
      <c r="J569" t="s">
        <v>1301</v>
      </c>
      <c r="K569" t="s">
        <v>615</v>
      </c>
      <c r="L569">
        <v>2013</v>
      </c>
      <c r="M569">
        <v>2014</v>
      </c>
      <c r="N569" t="s">
        <v>100</v>
      </c>
      <c r="Q569" t="s">
        <v>137</v>
      </c>
      <c r="R569" t="s">
        <v>1288</v>
      </c>
      <c r="S569" t="s">
        <v>1289</v>
      </c>
      <c r="T569" t="s">
        <v>64</v>
      </c>
      <c r="U569" t="s">
        <v>520</v>
      </c>
      <c r="V569" t="s">
        <v>1276</v>
      </c>
      <c r="W569" t="s">
        <v>104</v>
      </c>
      <c r="X569" t="s">
        <v>64</v>
      </c>
      <c r="Z569" t="s">
        <v>1277</v>
      </c>
      <c r="AA569" t="s">
        <v>70</v>
      </c>
    </row>
    <row r="570" spans="1:27">
      <c r="A570" t="s">
        <v>57</v>
      </c>
      <c r="B570" t="s">
        <v>1272</v>
      </c>
      <c r="C570" t="s">
        <v>1273</v>
      </c>
      <c r="D570">
        <v>2015</v>
      </c>
      <c r="E570" t="s">
        <v>1274</v>
      </c>
      <c r="F570" t="s">
        <v>76</v>
      </c>
      <c r="G570" t="s">
        <v>274</v>
      </c>
      <c r="H570">
        <v>-34.047539</v>
      </c>
      <c r="I570" s="136">
        <v>24.011993</v>
      </c>
      <c r="J570" t="s">
        <v>1301</v>
      </c>
      <c r="K570" t="s">
        <v>615</v>
      </c>
      <c r="L570">
        <v>2013</v>
      </c>
      <c r="M570">
        <v>2014</v>
      </c>
      <c r="N570" t="s">
        <v>100</v>
      </c>
      <c r="Q570" t="s">
        <v>137</v>
      </c>
      <c r="R570" t="s">
        <v>1278</v>
      </c>
      <c r="S570" t="s">
        <v>1279</v>
      </c>
      <c r="T570" t="s">
        <v>64</v>
      </c>
      <c r="U570" t="s">
        <v>520</v>
      </c>
      <c r="V570" t="s">
        <v>1276</v>
      </c>
      <c r="W570" t="s">
        <v>104</v>
      </c>
      <c r="X570" t="s">
        <v>64</v>
      </c>
      <c r="Z570" t="s">
        <v>1277</v>
      </c>
      <c r="AA570" t="s">
        <v>70</v>
      </c>
    </row>
    <row r="571" spans="1:27">
      <c r="A571" t="s">
        <v>57</v>
      </c>
      <c r="B571" t="s">
        <v>1272</v>
      </c>
      <c r="C571" t="s">
        <v>1273</v>
      </c>
      <c r="D571">
        <v>2015</v>
      </c>
      <c r="E571" t="s">
        <v>1274</v>
      </c>
      <c r="F571" t="s">
        <v>76</v>
      </c>
      <c r="G571" t="s">
        <v>274</v>
      </c>
      <c r="H571">
        <v>-34.047539</v>
      </c>
      <c r="I571" s="136">
        <v>24.011993</v>
      </c>
      <c r="J571" t="s">
        <v>1301</v>
      </c>
      <c r="K571" t="s">
        <v>615</v>
      </c>
      <c r="L571">
        <v>2013</v>
      </c>
      <c r="M571">
        <v>2014</v>
      </c>
      <c r="N571" t="s">
        <v>100</v>
      </c>
      <c r="Q571" t="s">
        <v>137</v>
      </c>
      <c r="R571" t="s">
        <v>1280</v>
      </c>
      <c r="S571" t="s">
        <v>1279</v>
      </c>
      <c r="T571" t="s">
        <v>64</v>
      </c>
      <c r="U571" t="s">
        <v>520</v>
      </c>
      <c r="V571" t="s">
        <v>1276</v>
      </c>
      <c r="W571" t="s">
        <v>104</v>
      </c>
      <c r="X571" t="s">
        <v>64</v>
      </c>
      <c r="Z571" t="s">
        <v>1277</v>
      </c>
      <c r="AA571" t="s">
        <v>70</v>
      </c>
    </row>
    <row r="572" spans="1:27">
      <c r="A572" t="s">
        <v>57</v>
      </c>
      <c r="B572" t="s">
        <v>1272</v>
      </c>
      <c r="C572" t="s">
        <v>1273</v>
      </c>
      <c r="D572">
        <v>2015</v>
      </c>
      <c r="E572" t="s">
        <v>1274</v>
      </c>
      <c r="F572" t="s">
        <v>76</v>
      </c>
      <c r="G572" t="s">
        <v>274</v>
      </c>
      <c r="H572">
        <v>-34.047539</v>
      </c>
      <c r="I572" s="136">
        <v>24.011993</v>
      </c>
      <c r="J572" t="s">
        <v>1301</v>
      </c>
      <c r="K572" t="s">
        <v>615</v>
      </c>
      <c r="L572">
        <v>2013</v>
      </c>
      <c r="M572">
        <v>2014</v>
      </c>
      <c r="N572" t="s">
        <v>100</v>
      </c>
      <c r="Q572" t="s">
        <v>137</v>
      </c>
      <c r="R572" t="s">
        <v>534</v>
      </c>
      <c r="S572" t="s">
        <v>1283</v>
      </c>
      <c r="T572" t="s">
        <v>64</v>
      </c>
      <c r="U572" t="s">
        <v>520</v>
      </c>
      <c r="V572" t="s">
        <v>1276</v>
      </c>
      <c r="W572" t="s">
        <v>104</v>
      </c>
      <c r="X572" t="s">
        <v>64</v>
      </c>
      <c r="Z572" t="s">
        <v>1277</v>
      </c>
      <c r="AA572" t="s">
        <v>70</v>
      </c>
    </row>
    <row r="573" spans="1:27">
      <c r="A573" t="s">
        <v>57</v>
      </c>
      <c r="B573" t="s">
        <v>1272</v>
      </c>
      <c r="C573" t="s">
        <v>1273</v>
      </c>
      <c r="D573">
        <v>2015</v>
      </c>
      <c r="E573" t="s">
        <v>1274</v>
      </c>
      <c r="F573" t="s">
        <v>76</v>
      </c>
      <c r="G573" t="s">
        <v>274</v>
      </c>
      <c r="H573">
        <v>-34.047539</v>
      </c>
      <c r="I573" s="136">
        <v>24.011993</v>
      </c>
      <c r="J573" t="s">
        <v>1301</v>
      </c>
      <c r="K573" t="s">
        <v>615</v>
      </c>
      <c r="L573">
        <v>2013</v>
      </c>
      <c r="M573">
        <v>2014</v>
      </c>
      <c r="N573" t="s">
        <v>100</v>
      </c>
      <c r="Q573" t="s">
        <v>137</v>
      </c>
      <c r="R573" t="s">
        <v>1284</v>
      </c>
      <c r="S573" t="s">
        <v>509</v>
      </c>
      <c r="T573" t="s">
        <v>64</v>
      </c>
      <c r="U573" t="s">
        <v>520</v>
      </c>
      <c r="V573" t="s">
        <v>1276</v>
      </c>
      <c r="W573" t="s">
        <v>104</v>
      </c>
      <c r="X573" t="s">
        <v>64</v>
      </c>
      <c r="Z573" t="s">
        <v>1277</v>
      </c>
      <c r="AA573" t="s">
        <v>70</v>
      </c>
    </row>
    <row r="574" spans="1:27">
      <c r="A574" t="s">
        <v>57</v>
      </c>
      <c r="B574" t="s">
        <v>1272</v>
      </c>
      <c r="C574" t="s">
        <v>1273</v>
      </c>
      <c r="D574">
        <v>2015</v>
      </c>
      <c r="E574" t="s">
        <v>1274</v>
      </c>
      <c r="F574" t="s">
        <v>76</v>
      </c>
      <c r="G574" t="s">
        <v>274</v>
      </c>
      <c r="H574">
        <v>-34.047539</v>
      </c>
      <c r="I574" s="136">
        <v>24.011993</v>
      </c>
      <c r="J574" t="s">
        <v>1301</v>
      </c>
      <c r="K574" t="s">
        <v>615</v>
      </c>
      <c r="L574">
        <v>2013</v>
      </c>
      <c r="M574">
        <v>2014</v>
      </c>
      <c r="N574" t="s">
        <v>100</v>
      </c>
      <c r="Q574" t="s">
        <v>137</v>
      </c>
      <c r="R574" t="s">
        <v>157</v>
      </c>
      <c r="S574" t="s">
        <v>1285</v>
      </c>
      <c r="T574" t="s">
        <v>64</v>
      </c>
      <c r="U574" t="s">
        <v>520</v>
      </c>
      <c r="V574" t="s">
        <v>1276</v>
      </c>
      <c r="W574" t="s">
        <v>104</v>
      </c>
      <c r="X574" t="s">
        <v>64</v>
      </c>
      <c r="Z574" t="s">
        <v>1277</v>
      </c>
      <c r="AA574" t="s">
        <v>70</v>
      </c>
    </row>
    <row r="575" spans="1:27">
      <c r="A575" t="s">
        <v>57</v>
      </c>
      <c r="B575" t="s">
        <v>1305</v>
      </c>
      <c r="C575" t="s">
        <v>1306</v>
      </c>
      <c r="D575">
        <v>2021</v>
      </c>
      <c r="E575" t="s">
        <v>1307</v>
      </c>
      <c r="F575" t="s">
        <v>87</v>
      </c>
      <c r="G575" t="s">
        <v>61</v>
      </c>
      <c r="H575" t="s">
        <v>1308</v>
      </c>
      <c r="I575" s="114" t="s">
        <v>1309</v>
      </c>
      <c r="J575" t="s">
        <v>1310</v>
      </c>
      <c r="K575" t="s">
        <v>615</v>
      </c>
      <c r="L575">
        <v>2011</v>
      </c>
      <c r="M575">
        <v>2018</v>
      </c>
      <c r="N575" t="s">
        <v>444</v>
      </c>
      <c r="Q575" t="s">
        <v>137</v>
      </c>
      <c r="R575" t="s">
        <v>1311</v>
      </c>
      <c r="S575" t="s">
        <v>1312</v>
      </c>
      <c r="T575" t="s">
        <v>64</v>
      </c>
      <c r="U575" t="s">
        <v>1313</v>
      </c>
      <c r="V575" t="s">
        <v>653</v>
      </c>
      <c r="W575" t="s">
        <v>67</v>
      </c>
      <c r="X575" t="s">
        <v>64</v>
      </c>
      <c r="Y575" t="s">
        <v>1314</v>
      </c>
      <c r="AA575" t="s">
        <v>70</v>
      </c>
    </row>
    <row r="576" spans="1:27">
      <c r="A576" t="s">
        <v>57</v>
      </c>
      <c r="B576" t="s">
        <v>1305</v>
      </c>
      <c r="C576" t="s">
        <v>1306</v>
      </c>
      <c r="D576">
        <v>2022</v>
      </c>
      <c r="E576" t="s">
        <v>1315</v>
      </c>
      <c r="F576" t="s">
        <v>87</v>
      </c>
      <c r="G576" t="s">
        <v>61</v>
      </c>
      <c r="H576" t="s">
        <v>1308</v>
      </c>
      <c r="I576" s="114" t="s">
        <v>1309</v>
      </c>
      <c r="J576" t="s">
        <v>1310</v>
      </c>
      <c r="K576" t="s">
        <v>615</v>
      </c>
      <c r="L576">
        <v>2011</v>
      </c>
      <c r="M576">
        <v>2018</v>
      </c>
      <c r="N576" t="s">
        <v>444</v>
      </c>
      <c r="Q576" t="s">
        <v>137</v>
      </c>
      <c r="R576" t="s">
        <v>1316</v>
      </c>
      <c r="S576" t="s">
        <v>619</v>
      </c>
      <c r="T576" t="s">
        <v>64</v>
      </c>
      <c r="U576" t="s">
        <v>1313</v>
      </c>
      <c r="V576" t="s">
        <v>653</v>
      </c>
      <c r="W576" t="s">
        <v>67</v>
      </c>
      <c r="X576" t="s">
        <v>64</v>
      </c>
      <c r="Y576" t="s">
        <v>1314</v>
      </c>
      <c r="AA576" t="s">
        <v>70</v>
      </c>
    </row>
    <row r="577" spans="1:27">
      <c r="A577" t="s">
        <v>57</v>
      </c>
      <c r="B577" t="s">
        <v>1305</v>
      </c>
      <c r="C577" t="s">
        <v>1306</v>
      </c>
      <c r="D577">
        <v>2023</v>
      </c>
      <c r="E577" t="s">
        <v>1317</v>
      </c>
      <c r="F577" t="s">
        <v>87</v>
      </c>
      <c r="G577" t="s">
        <v>61</v>
      </c>
      <c r="H577" t="s">
        <v>1308</v>
      </c>
      <c r="I577" s="114" t="s">
        <v>1309</v>
      </c>
      <c r="J577" t="s">
        <v>1310</v>
      </c>
      <c r="K577" t="s">
        <v>615</v>
      </c>
      <c r="L577">
        <v>2011</v>
      </c>
      <c r="M577">
        <v>2018</v>
      </c>
      <c r="N577" t="s">
        <v>444</v>
      </c>
      <c r="Q577" t="s">
        <v>137</v>
      </c>
      <c r="R577" t="s">
        <v>1318</v>
      </c>
      <c r="S577" t="s">
        <v>618</v>
      </c>
      <c r="T577" t="s">
        <v>64</v>
      </c>
      <c r="U577" t="s">
        <v>1313</v>
      </c>
      <c r="V577" t="s">
        <v>653</v>
      </c>
      <c r="W577" t="s">
        <v>67</v>
      </c>
      <c r="X577" t="s">
        <v>64</v>
      </c>
      <c r="Y577" t="s">
        <v>1314</v>
      </c>
      <c r="AA577" t="s">
        <v>70</v>
      </c>
    </row>
    <row r="578" spans="1:27">
      <c r="A578" t="s">
        <v>57</v>
      </c>
      <c r="B578" t="s">
        <v>1305</v>
      </c>
      <c r="C578" t="s">
        <v>1306</v>
      </c>
      <c r="D578">
        <v>2024</v>
      </c>
      <c r="E578" t="s">
        <v>1319</v>
      </c>
      <c r="F578" t="s">
        <v>87</v>
      </c>
      <c r="G578" t="s">
        <v>61</v>
      </c>
      <c r="H578" t="s">
        <v>1308</v>
      </c>
      <c r="I578" s="114" t="s">
        <v>1309</v>
      </c>
      <c r="J578" t="s">
        <v>1310</v>
      </c>
      <c r="K578" t="s">
        <v>615</v>
      </c>
      <c r="L578">
        <v>2011</v>
      </c>
      <c r="M578">
        <v>2018</v>
      </c>
      <c r="N578" t="s">
        <v>444</v>
      </c>
      <c r="Q578" t="s">
        <v>137</v>
      </c>
      <c r="R578" t="s">
        <v>1320</v>
      </c>
      <c r="S578" t="s">
        <v>1321</v>
      </c>
      <c r="T578" t="s">
        <v>64</v>
      </c>
      <c r="U578" t="s">
        <v>1313</v>
      </c>
      <c r="V578" t="s">
        <v>653</v>
      </c>
      <c r="W578" t="s">
        <v>67</v>
      </c>
      <c r="X578" t="s">
        <v>64</v>
      </c>
      <c r="Y578" t="s">
        <v>1314</v>
      </c>
      <c r="AA578" t="s">
        <v>70</v>
      </c>
    </row>
    <row r="579" spans="1:27">
      <c r="A579" t="s">
        <v>57</v>
      </c>
      <c r="B579" t="s">
        <v>1305</v>
      </c>
      <c r="C579" t="s">
        <v>1306</v>
      </c>
      <c r="D579">
        <v>2025</v>
      </c>
      <c r="E579" t="s">
        <v>1322</v>
      </c>
      <c r="F579" t="s">
        <v>87</v>
      </c>
      <c r="G579" t="s">
        <v>61</v>
      </c>
      <c r="H579" t="s">
        <v>1308</v>
      </c>
      <c r="I579" s="114" t="s">
        <v>1309</v>
      </c>
      <c r="J579" t="s">
        <v>1310</v>
      </c>
      <c r="K579" t="s">
        <v>615</v>
      </c>
      <c r="L579">
        <v>2011</v>
      </c>
      <c r="M579">
        <v>2018</v>
      </c>
      <c r="N579" t="s">
        <v>444</v>
      </c>
      <c r="Q579" t="s">
        <v>137</v>
      </c>
      <c r="R579" t="s">
        <v>1323</v>
      </c>
      <c r="S579" t="s">
        <v>1324</v>
      </c>
      <c r="T579" t="s">
        <v>64</v>
      </c>
      <c r="U579" t="s">
        <v>1313</v>
      </c>
      <c r="V579" t="s">
        <v>653</v>
      </c>
      <c r="W579" t="s">
        <v>67</v>
      </c>
      <c r="X579" t="s">
        <v>64</v>
      </c>
      <c r="Y579" t="s">
        <v>1314</v>
      </c>
      <c r="AA579" t="s">
        <v>70</v>
      </c>
    </row>
    <row r="580" spans="1:27">
      <c r="A580" t="s">
        <v>57</v>
      </c>
      <c r="B580" t="s">
        <v>1305</v>
      </c>
      <c r="C580" t="s">
        <v>1306</v>
      </c>
      <c r="D580">
        <v>2026</v>
      </c>
      <c r="E580" t="s">
        <v>1325</v>
      </c>
      <c r="F580" t="s">
        <v>87</v>
      </c>
      <c r="G580" t="s">
        <v>61</v>
      </c>
      <c r="H580" t="s">
        <v>1308</v>
      </c>
      <c r="I580" s="114" t="s">
        <v>1309</v>
      </c>
      <c r="J580" t="s">
        <v>1310</v>
      </c>
      <c r="K580" t="s">
        <v>615</v>
      </c>
      <c r="L580">
        <v>2011</v>
      </c>
      <c r="M580">
        <v>2018</v>
      </c>
      <c r="N580" t="s">
        <v>444</v>
      </c>
      <c r="Q580" t="s">
        <v>137</v>
      </c>
      <c r="R580" t="s">
        <v>1326</v>
      </c>
      <c r="S580" t="s">
        <v>1327</v>
      </c>
      <c r="T580" t="s">
        <v>64</v>
      </c>
      <c r="U580" t="s">
        <v>1313</v>
      </c>
      <c r="V580" t="s">
        <v>653</v>
      </c>
      <c r="W580" t="s">
        <v>67</v>
      </c>
      <c r="X580" t="s">
        <v>64</v>
      </c>
      <c r="Y580" t="s">
        <v>1314</v>
      </c>
      <c r="AA580" t="s">
        <v>70</v>
      </c>
    </row>
    <row r="581" spans="1:27">
      <c r="A581" t="s">
        <v>57</v>
      </c>
      <c r="B581" t="s">
        <v>1305</v>
      </c>
      <c r="C581" t="s">
        <v>1306</v>
      </c>
      <c r="D581">
        <v>2027</v>
      </c>
      <c r="E581" t="s">
        <v>1328</v>
      </c>
      <c r="F581" t="s">
        <v>87</v>
      </c>
      <c r="G581" t="s">
        <v>61</v>
      </c>
      <c r="H581" t="s">
        <v>1308</v>
      </c>
      <c r="I581" s="114" t="s">
        <v>1309</v>
      </c>
      <c r="J581" t="s">
        <v>1310</v>
      </c>
      <c r="K581" t="s">
        <v>615</v>
      </c>
      <c r="L581">
        <v>2011</v>
      </c>
      <c r="M581">
        <v>2018</v>
      </c>
      <c r="N581" t="s">
        <v>444</v>
      </c>
      <c r="Q581" t="s">
        <v>137</v>
      </c>
      <c r="R581" t="s">
        <v>1329</v>
      </c>
      <c r="S581" t="s">
        <v>1330</v>
      </c>
      <c r="T581" t="s">
        <v>64</v>
      </c>
      <c r="U581" t="s">
        <v>1313</v>
      </c>
      <c r="V581" t="s">
        <v>653</v>
      </c>
      <c r="W581" t="s">
        <v>67</v>
      </c>
      <c r="X581" t="s">
        <v>64</v>
      </c>
      <c r="Y581" t="s">
        <v>1314</v>
      </c>
      <c r="AA581" t="s">
        <v>70</v>
      </c>
    </row>
    <row r="582" spans="1:27">
      <c r="A582" t="s">
        <v>57</v>
      </c>
      <c r="B582" t="s">
        <v>1305</v>
      </c>
      <c r="C582" t="s">
        <v>1306</v>
      </c>
      <c r="D582">
        <v>2028</v>
      </c>
      <c r="E582" t="s">
        <v>1331</v>
      </c>
      <c r="F582" t="s">
        <v>87</v>
      </c>
      <c r="G582" t="s">
        <v>61</v>
      </c>
      <c r="H582" t="s">
        <v>1308</v>
      </c>
      <c r="I582" s="114" t="s">
        <v>1309</v>
      </c>
      <c r="J582" t="s">
        <v>1310</v>
      </c>
      <c r="K582" t="s">
        <v>615</v>
      </c>
      <c r="L582">
        <v>2011</v>
      </c>
      <c r="M582">
        <v>2018</v>
      </c>
      <c r="N582" t="s">
        <v>444</v>
      </c>
      <c r="Q582" t="s">
        <v>137</v>
      </c>
      <c r="R582" t="s">
        <v>1332</v>
      </c>
      <c r="S582" t="s">
        <v>1188</v>
      </c>
      <c r="T582" t="s">
        <v>64</v>
      </c>
      <c r="U582" t="s">
        <v>1313</v>
      </c>
      <c r="V582" t="s">
        <v>653</v>
      </c>
      <c r="W582" t="s">
        <v>67</v>
      </c>
      <c r="X582" t="s">
        <v>64</v>
      </c>
      <c r="Y582" t="s">
        <v>1314</v>
      </c>
      <c r="AA582" t="s">
        <v>70</v>
      </c>
    </row>
    <row r="583" spans="1:27">
      <c r="A583" t="s">
        <v>57</v>
      </c>
      <c r="B583" t="s">
        <v>1333</v>
      </c>
      <c r="C583" t="s">
        <v>1334</v>
      </c>
      <c r="D583">
        <v>2017</v>
      </c>
      <c r="E583" t="s">
        <v>1335</v>
      </c>
      <c r="F583" t="s">
        <v>180</v>
      </c>
      <c r="G583" t="s">
        <v>61</v>
      </c>
      <c r="J583" t="s">
        <v>1336</v>
      </c>
      <c r="K583" t="s">
        <v>642</v>
      </c>
      <c r="N583" t="s">
        <v>212</v>
      </c>
      <c r="Q583" t="s">
        <v>325</v>
      </c>
      <c r="U583" t="s">
        <v>494</v>
      </c>
      <c r="V583" t="s">
        <v>1337</v>
      </c>
      <c r="X583" t="s">
        <v>112</v>
      </c>
      <c r="Y583" t="s">
        <v>1338</v>
      </c>
      <c r="AA583" t="s">
        <v>331</v>
      </c>
    </row>
    <row r="584" spans="1:27">
      <c r="A584" t="s">
        <v>1062</v>
      </c>
      <c r="B584" t="s">
        <v>1339</v>
      </c>
      <c r="C584" t="s">
        <v>1340</v>
      </c>
      <c r="D584">
        <v>2020</v>
      </c>
      <c r="E584" t="s">
        <v>1341</v>
      </c>
      <c r="Y584" t="s">
        <v>1342</v>
      </c>
      <c r="AA584" t="s">
        <v>331</v>
      </c>
    </row>
    <row r="585" spans="1:27">
      <c r="A585" t="s">
        <v>57</v>
      </c>
      <c r="B585" t="s">
        <v>1343</v>
      </c>
      <c r="C585" t="s">
        <v>1344</v>
      </c>
      <c r="D585">
        <v>2014</v>
      </c>
      <c r="E585" t="s">
        <v>1345</v>
      </c>
      <c r="F585" t="s">
        <v>87</v>
      </c>
      <c r="G585" t="s">
        <v>61</v>
      </c>
      <c r="H585">
        <v>58.833333000000003</v>
      </c>
      <c r="I585">
        <v>-136.65</v>
      </c>
      <c r="J585" t="s">
        <v>1346</v>
      </c>
      <c r="K585" t="s">
        <v>615</v>
      </c>
      <c r="L585">
        <v>2010</v>
      </c>
      <c r="M585">
        <v>2010</v>
      </c>
      <c r="N585" t="s">
        <v>335</v>
      </c>
      <c r="Q585" t="s">
        <v>325</v>
      </c>
      <c r="R585" t="s">
        <v>1347</v>
      </c>
      <c r="S585" t="s">
        <v>1348</v>
      </c>
      <c r="T585" t="s">
        <v>64</v>
      </c>
      <c r="U585" t="s">
        <v>850</v>
      </c>
      <c r="V585" t="s">
        <v>175</v>
      </c>
      <c r="W585" t="s">
        <v>93</v>
      </c>
      <c r="X585" t="s">
        <v>64</v>
      </c>
      <c r="AA585" t="s">
        <v>193</v>
      </c>
    </row>
    <row r="586" spans="1:27">
      <c r="A586" t="s">
        <v>57</v>
      </c>
      <c r="B586" t="s">
        <v>1343</v>
      </c>
      <c r="C586" t="s">
        <v>1344</v>
      </c>
      <c r="D586">
        <v>2014</v>
      </c>
      <c r="E586" t="s">
        <v>1345</v>
      </c>
      <c r="F586" t="s">
        <v>87</v>
      </c>
      <c r="G586" t="s">
        <v>61</v>
      </c>
      <c r="H586">
        <v>58.833333000000003</v>
      </c>
      <c r="I586">
        <v>-136.65</v>
      </c>
      <c r="J586" t="s">
        <v>1346</v>
      </c>
      <c r="K586" t="s">
        <v>615</v>
      </c>
      <c r="L586">
        <v>2010</v>
      </c>
      <c r="M586">
        <v>2010</v>
      </c>
      <c r="N586" t="s">
        <v>335</v>
      </c>
      <c r="Q586" t="s">
        <v>325</v>
      </c>
      <c r="R586" t="s">
        <v>1347</v>
      </c>
      <c r="S586" t="s">
        <v>1348</v>
      </c>
      <c r="T586" t="s">
        <v>64</v>
      </c>
      <c r="U586" t="s">
        <v>407</v>
      </c>
      <c r="V586" t="s">
        <v>408</v>
      </c>
      <c r="W586" t="s">
        <v>67</v>
      </c>
      <c r="X586" t="s">
        <v>64</v>
      </c>
      <c r="AA586" t="s">
        <v>193</v>
      </c>
    </row>
    <row r="587" spans="1:27">
      <c r="A587" t="s">
        <v>57</v>
      </c>
      <c r="B587" t="s">
        <v>1349</v>
      </c>
      <c r="C587" t="s">
        <v>1350</v>
      </c>
      <c r="D587">
        <v>2020</v>
      </c>
      <c r="E587" t="s">
        <v>1351</v>
      </c>
      <c r="F587" t="s">
        <v>97</v>
      </c>
      <c r="G587" t="s">
        <v>61</v>
      </c>
      <c r="H587">
        <v>-3.8666670000000001</v>
      </c>
      <c r="I587">
        <v>-32.433332999999998</v>
      </c>
      <c r="J587" t="s">
        <v>1352</v>
      </c>
      <c r="K587" t="s">
        <v>642</v>
      </c>
      <c r="L587">
        <v>2015</v>
      </c>
      <c r="M587">
        <v>2017</v>
      </c>
      <c r="N587" t="s">
        <v>100</v>
      </c>
      <c r="Q587" t="s">
        <v>119</v>
      </c>
      <c r="R587" t="s">
        <v>1353</v>
      </c>
      <c r="S587" t="s">
        <v>1354</v>
      </c>
      <c r="T587" t="s">
        <v>64</v>
      </c>
      <c r="U587" t="s">
        <v>667</v>
      </c>
      <c r="V587" t="s">
        <v>668</v>
      </c>
      <c r="W587" t="s">
        <v>81</v>
      </c>
      <c r="X587" t="s">
        <v>112</v>
      </c>
      <c r="AA587" t="s">
        <v>193</v>
      </c>
    </row>
    <row r="588" spans="1:27">
      <c r="A588" t="s">
        <v>57</v>
      </c>
      <c r="B588" t="s">
        <v>1349</v>
      </c>
      <c r="C588" t="s">
        <v>1350</v>
      </c>
      <c r="D588">
        <v>2020</v>
      </c>
      <c r="E588" t="s">
        <v>1351</v>
      </c>
      <c r="F588" t="s">
        <v>97</v>
      </c>
      <c r="G588" t="s">
        <v>61</v>
      </c>
      <c r="H588">
        <v>-3.8666670000000001</v>
      </c>
      <c r="I588">
        <v>-32.433332999999998</v>
      </c>
      <c r="J588" t="s">
        <v>1352</v>
      </c>
      <c r="K588" t="s">
        <v>642</v>
      </c>
      <c r="L588">
        <v>2015</v>
      </c>
      <c r="M588">
        <v>2017</v>
      </c>
      <c r="N588" t="s">
        <v>100</v>
      </c>
      <c r="Q588" t="s">
        <v>119</v>
      </c>
      <c r="R588" t="s">
        <v>1355</v>
      </c>
      <c r="S588" t="s">
        <v>1356</v>
      </c>
      <c r="T588" t="s">
        <v>64</v>
      </c>
      <c r="U588" t="s">
        <v>667</v>
      </c>
      <c r="V588" t="s">
        <v>668</v>
      </c>
      <c r="W588" t="s">
        <v>81</v>
      </c>
      <c r="X588" t="s">
        <v>112</v>
      </c>
      <c r="AA588" t="s">
        <v>193</v>
      </c>
    </row>
    <row r="589" spans="1:27">
      <c r="A589" t="s">
        <v>57</v>
      </c>
      <c r="B589" t="s">
        <v>1357</v>
      </c>
      <c r="C589" t="s">
        <v>1358</v>
      </c>
      <c r="D589">
        <v>2013</v>
      </c>
      <c r="E589" t="s">
        <v>1359</v>
      </c>
      <c r="F589" t="s">
        <v>97</v>
      </c>
      <c r="G589" t="s">
        <v>274</v>
      </c>
      <c r="H589">
        <v>-54.234040999999998</v>
      </c>
      <c r="I589">
        <v>-69.263733999999999</v>
      </c>
      <c r="J589" t="s">
        <v>1360</v>
      </c>
      <c r="K589" t="s">
        <v>642</v>
      </c>
      <c r="L589" t="s">
        <v>772</v>
      </c>
      <c r="M589" t="s">
        <v>772</v>
      </c>
      <c r="N589" t="s">
        <v>100</v>
      </c>
      <c r="Q589" t="s">
        <v>119</v>
      </c>
      <c r="R589" t="s">
        <v>1361</v>
      </c>
      <c r="S589" t="s">
        <v>1362</v>
      </c>
      <c r="T589" t="s">
        <v>64</v>
      </c>
      <c r="U589" t="s">
        <v>110</v>
      </c>
      <c r="V589" t="s">
        <v>310</v>
      </c>
      <c r="W589" t="s">
        <v>104</v>
      </c>
      <c r="X589" t="s">
        <v>112</v>
      </c>
      <c r="AA589" t="s">
        <v>193</v>
      </c>
    </row>
    <row r="590" spans="1:27">
      <c r="A590" t="s">
        <v>57</v>
      </c>
      <c r="B590" t="s">
        <v>1357</v>
      </c>
      <c r="C590" t="s">
        <v>1358</v>
      </c>
      <c r="D590">
        <v>2013</v>
      </c>
      <c r="E590" t="s">
        <v>1359</v>
      </c>
      <c r="F590" t="s">
        <v>97</v>
      </c>
      <c r="G590" t="s">
        <v>274</v>
      </c>
      <c r="H590">
        <v>-54.234040999999998</v>
      </c>
      <c r="I590">
        <v>-69.263733999999999</v>
      </c>
      <c r="J590" t="s">
        <v>1360</v>
      </c>
      <c r="K590" t="s">
        <v>642</v>
      </c>
      <c r="L590" t="s">
        <v>772</v>
      </c>
      <c r="M590" t="s">
        <v>772</v>
      </c>
      <c r="N590" t="s">
        <v>100</v>
      </c>
      <c r="Q590" t="s">
        <v>119</v>
      </c>
      <c r="R590" s="138" t="s">
        <v>1363</v>
      </c>
      <c r="S590" t="s">
        <v>1364</v>
      </c>
      <c r="T590" t="s">
        <v>64</v>
      </c>
      <c r="U590" t="s">
        <v>110</v>
      </c>
      <c r="V590" t="s">
        <v>310</v>
      </c>
      <c r="W590" t="s">
        <v>104</v>
      </c>
      <c r="X590" t="s">
        <v>112</v>
      </c>
      <c r="AA590" t="s">
        <v>193</v>
      </c>
    </row>
    <row r="591" spans="1:27">
      <c r="A591" t="s">
        <v>57</v>
      </c>
      <c r="B591" t="s">
        <v>1357</v>
      </c>
      <c r="C591" t="s">
        <v>1358</v>
      </c>
      <c r="D591">
        <v>2013</v>
      </c>
      <c r="E591" t="s">
        <v>1359</v>
      </c>
      <c r="F591" t="s">
        <v>97</v>
      </c>
      <c r="G591" t="s">
        <v>274</v>
      </c>
      <c r="H591">
        <v>-54.234040999999998</v>
      </c>
      <c r="I591">
        <v>-69.263733999999999</v>
      </c>
      <c r="J591" t="s">
        <v>1360</v>
      </c>
      <c r="K591" t="s">
        <v>642</v>
      </c>
      <c r="L591" t="s">
        <v>772</v>
      </c>
      <c r="M591" t="s">
        <v>772</v>
      </c>
      <c r="N591" t="s">
        <v>100</v>
      </c>
      <c r="Q591" t="s">
        <v>119</v>
      </c>
      <c r="R591" s="138" t="s">
        <v>1365</v>
      </c>
      <c r="S591" t="s">
        <v>1366</v>
      </c>
      <c r="T591" t="s">
        <v>64</v>
      </c>
      <c r="U591" t="s">
        <v>110</v>
      </c>
      <c r="V591" t="s">
        <v>310</v>
      </c>
      <c r="W591" t="s">
        <v>104</v>
      </c>
      <c r="X591" t="s">
        <v>112</v>
      </c>
      <c r="AA591" t="s">
        <v>193</v>
      </c>
    </row>
    <row r="592" spans="1:27">
      <c r="A592" t="s">
        <v>57</v>
      </c>
      <c r="B592" t="s">
        <v>1357</v>
      </c>
      <c r="C592" t="s">
        <v>1358</v>
      </c>
      <c r="D592">
        <v>2013</v>
      </c>
      <c r="E592" t="s">
        <v>1359</v>
      </c>
      <c r="F592" t="s">
        <v>97</v>
      </c>
      <c r="G592" t="s">
        <v>274</v>
      </c>
      <c r="H592">
        <v>-54.234040999999998</v>
      </c>
      <c r="I592">
        <v>-69.263733999999999</v>
      </c>
      <c r="J592" t="s">
        <v>1360</v>
      </c>
      <c r="K592" t="s">
        <v>642</v>
      </c>
      <c r="L592" t="s">
        <v>772</v>
      </c>
      <c r="M592" t="s">
        <v>772</v>
      </c>
      <c r="N592" t="s">
        <v>100</v>
      </c>
      <c r="Q592" t="s">
        <v>119</v>
      </c>
      <c r="R592" s="138" t="s">
        <v>1367</v>
      </c>
      <c r="S592" t="s">
        <v>1368</v>
      </c>
      <c r="T592" t="s">
        <v>64</v>
      </c>
      <c r="U592" t="s">
        <v>110</v>
      </c>
      <c r="V592" t="s">
        <v>310</v>
      </c>
      <c r="W592" t="s">
        <v>104</v>
      </c>
      <c r="X592" t="s">
        <v>112</v>
      </c>
      <c r="AA592" t="s">
        <v>193</v>
      </c>
    </row>
    <row r="593" spans="1:27">
      <c r="A593" t="s">
        <v>57</v>
      </c>
      <c r="B593" t="s">
        <v>1357</v>
      </c>
      <c r="C593" t="s">
        <v>1358</v>
      </c>
      <c r="D593">
        <v>2013</v>
      </c>
      <c r="E593" t="s">
        <v>1359</v>
      </c>
      <c r="F593" t="s">
        <v>97</v>
      </c>
      <c r="G593" t="s">
        <v>274</v>
      </c>
      <c r="H593">
        <v>-54.234040999999998</v>
      </c>
      <c r="I593">
        <v>-69.263733999999999</v>
      </c>
      <c r="J593" t="s">
        <v>1360</v>
      </c>
      <c r="K593" t="s">
        <v>642</v>
      </c>
      <c r="L593" t="s">
        <v>772</v>
      </c>
      <c r="M593" t="s">
        <v>772</v>
      </c>
      <c r="N593" t="s">
        <v>100</v>
      </c>
      <c r="Q593" t="s">
        <v>119</v>
      </c>
      <c r="R593" s="138" t="s">
        <v>1369</v>
      </c>
      <c r="S593" t="s">
        <v>1370</v>
      </c>
      <c r="T593" t="s">
        <v>64</v>
      </c>
      <c r="U593" t="s">
        <v>110</v>
      </c>
      <c r="V593" t="s">
        <v>310</v>
      </c>
      <c r="W593" t="s">
        <v>104</v>
      </c>
      <c r="X593" t="s">
        <v>112</v>
      </c>
      <c r="AA593" t="s">
        <v>193</v>
      </c>
    </row>
    <row r="594" spans="1:27">
      <c r="A594" t="s">
        <v>57</v>
      </c>
      <c r="B594" t="s">
        <v>1371</v>
      </c>
      <c r="C594" t="s">
        <v>1372</v>
      </c>
      <c r="D594">
        <v>2018</v>
      </c>
      <c r="E594" t="s">
        <v>1373</v>
      </c>
      <c r="G594" t="s">
        <v>61</v>
      </c>
      <c r="H594">
        <v>-24.7</v>
      </c>
      <c r="I594">
        <v>153.25</v>
      </c>
      <c r="J594" t="s">
        <v>1374</v>
      </c>
      <c r="K594" t="s">
        <v>642</v>
      </c>
      <c r="L594">
        <v>2013</v>
      </c>
      <c r="M594">
        <v>2015</v>
      </c>
      <c r="N594" t="s">
        <v>335</v>
      </c>
      <c r="Q594" t="s">
        <v>325</v>
      </c>
      <c r="R594" t="s">
        <v>1347</v>
      </c>
      <c r="S594" t="s">
        <v>1348</v>
      </c>
      <c r="T594" t="s">
        <v>64</v>
      </c>
      <c r="U594" t="s">
        <v>1098</v>
      </c>
      <c r="V594" t="s">
        <v>1375</v>
      </c>
      <c r="W594" t="s">
        <v>67</v>
      </c>
      <c r="X594" t="s">
        <v>64</v>
      </c>
      <c r="AA594" t="s">
        <v>193</v>
      </c>
    </row>
    <row r="595" spans="1:27">
      <c r="A595" t="s">
        <v>57</v>
      </c>
      <c r="B595" t="s">
        <v>1371</v>
      </c>
      <c r="C595" t="s">
        <v>1372</v>
      </c>
      <c r="D595">
        <v>2018</v>
      </c>
      <c r="E595" t="s">
        <v>1373</v>
      </c>
      <c r="G595" t="s">
        <v>61</v>
      </c>
      <c r="H595">
        <v>-24.7</v>
      </c>
      <c r="I595">
        <v>153.25</v>
      </c>
      <c r="J595" t="s">
        <v>1374</v>
      </c>
      <c r="K595" t="s">
        <v>642</v>
      </c>
      <c r="L595">
        <v>2013</v>
      </c>
      <c r="M595">
        <v>2015</v>
      </c>
      <c r="N595" t="s">
        <v>335</v>
      </c>
      <c r="Q595" t="s">
        <v>325</v>
      </c>
      <c r="R595" t="s">
        <v>1376</v>
      </c>
      <c r="S595" t="s">
        <v>1377</v>
      </c>
      <c r="T595" t="s">
        <v>64</v>
      </c>
      <c r="U595" t="s">
        <v>1098</v>
      </c>
      <c r="V595" t="s">
        <v>1375</v>
      </c>
      <c r="W595" t="s">
        <v>67</v>
      </c>
      <c r="X595" t="s">
        <v>64</v>
      </c>
      <c r="AA595" t="s">
        <v>193</v>
      </c>
    </row>
    <row r="596" spans="1:27">
      <c r="A596" t="s">
        <v>57</v>
      </c>
      <c r="B596" t="s">
        <v>1371</v>
      </c>
      <c r="C596" t="s">
        <v>1372</v>
      </c>
      <c r="D596">
        <v>2018</v>
      </c>
      <c r="E596" t="s">
        <v>1373</v>
      </c>
      <c r="G596" t="s">
        <v>61</v>
      </c>
      <c r="H596">
        <v>-24.7</v>
      </c>
      <c r="I596">
        <v>153.25</v>
      </c>
      <c r="J596" t="s">
        <v>1374</v>
      </c>
      <c r="K596" t="s">
        <v>642</v>
      </c>
      <c r="L596">
        <v>2013</v>
      </c>
      <c r="M596">
        <v>2015</v>
      </c>
      <c r="N596" t="s">
        <v>335</v>
      </c>
      <c r="Q596" t="s">
        <v>325</v>
      </c>
      <c r="R596" t="s">
        <v>700</v>
      </c>
      <c r="S596" t="s">
        <v>1044</v>
      </c>
      <c r="T596" t="s">
        <v>64</v>
      </c>
      <c r="U596" t="s">
        <v>1098</v>
      </c>
      <c r="V596" t="s">
        <v>1375</v>
      </c>
      <c r="W596" t="s">
        <v>67</v>
      </c>
      <c r="X596" t="s">
        <v>64</v>
      </c>
      <c r="AA596" t="s">
        <v>193</v>
      </c>
    </row>
    <row r="597" spans="1:27">
      <c r="A597" t="s">
        <v>57</v>
      </c>
      <c r="B597" t="s">
        <v>1371</v>
      </c>
      <c r="C597" t="s">
        <v>1372</v>
      </c>
      <c r="D597">
        <v>2018</v>
      </c>
      <c r="E597" t="s">
        <v>1373</v>
      </c>
      <c r="G597" t="s">
        <v>61</v>
      </c>
      <c r="H597">
        <v>-24.7</v>
      </c>
      <c r="I597">
        <v>153.25</v>
      </c>
      <c r="J597" t="s">
        <v>1374</v>
      </c>
      <c r="K597" t="s">
        <v>642</v>
      </c>
      <c r="L597">
        <v>2013</v>
      </c>
      <c r="M597">
        <v>2015</v>
      </c>
      <c r="N597" t="s">
        <v>335</v>
      </c>
      <c r="Q597" t="s">
        <v>325</v>
      </c>
      <c r="R597" t="s">
        <v>1378</v>
      </c>
      <c r="S597" t="s">
        <v>1379</v>
      </c>
      <c r="T597" t="s">
        <v>64</v>
      </c>
      <c r="U597" t="s">
        <v>1098</v>
      </c>
      <c r="V597" t="s">
        <v>1375</v>
      </c>
      <c r="W597" t="s">
        <v>67</v>
      </c>
      <c r="X597" t="s">
        <v>64</v>
      </c>
      <c r="AA597" t="s">
        <v>193</v>
      </c>
    </row>
    <row r="598" spans="1:27">
      <c r="A598" t="s">
        <v>57</v>
      </c>
      <c r="B598" t="s">
        <v>1371</v>
      </c>
      <c r="C598" t="s">
        <v>1372</v>
      </c>
      <c r="D598">
        <v>2018</v>
      </c>
      <c r="E598" t="s">
        <v>1373</v>
      </c>
      <c r="G598" t="s">
        <v>61</v>
      </c>
      <c r="H598">
        <v>-24.7</v>
      </c>
      <c r="I598">
        <v>153.25</v>
      </c>
      <c r="J598" t="s">
        <v>1374</v>
      </c>
      <c r="K598" t="s">
        <v>642</v>
      </c>
      <c r="L598">
        <v>2013</v>
      </c>
      <c r="M598">
        <v>2015</v>
      </c>
      <c r="N598" t="s">
        <v>335</v>
      </c>
      <c r="Q598" t="s">
        <v>325</v>
      </c>
      <c r="R598" t="s">
        <v>1380</v>
      </c>
      <c r="S598" t="s">
        <v>1381</v>
      </c>
      <c r="T598" t="s">
        <v>64</v>
      </c>
      <c r="U598" t="s">
        <v>1098</v>
      </c>
      <c r="V598" t="s">
        <v>1375</v>
      </c>
      <c r="W598" t="s">
        <v>67</v>
      </c>
      <c r="X598" t="s">
        <v>64</v>
      </c>
      <c r="AA598" t="s">
        <v>193</v>
      </c>
    </row>
    <row r="599" spans="1:27">
      <c r="A599" t="s">
        <v>57</v>
      </c>
      <c r="B599" t="s">
        <v>1382</v>
      </c>
      <c r="C599" t="s">
        <v>1383</v>
      </c>
      <c r="D599">
        <v>2017</v>
      </c>
      <c r="E599" t="s">
        <v>1384</v>
      </c>
      <c r="F599" t="s">
        <v>87</v>
      </c>
      <c r="G599" t="s">
        <v>274</v>
      </c>
      <c r="H599">
        <v>53.3980570015948</v>
      </c>
      <c r="I599" s="114">
        <v>-128.89321641653899</v>
      </c>
      <c r="J599" t="s">
        <v>1385</v>
      </c>
      <c r="K599" t="s">
        <v>717</v>
      </c>
      <c r="L599">
        <v>1997</v>
      </c>
      <c r="M599">
        <v>1999</v>
      </c>
      <c r="N599" t="s">
        <v>212</v>
      </c>
      <c r="Q599" t="s">
        <v>119</v>
      </c>
      <c r="R599" t="s">
        <v>90</v>
      </c>
      <c r="S599" t="s">
        <v>1386</v>
      </c>
      <c r="T599" t="s">
        <v>64</v>
      </c>
      <c r="U599" s="140" t="s">
        <v>1387</v>
      </c>
      <c r="V599" t="s">
        <v>1388</v>
      </c>
      <c r="W599" t="s">
        <v>93</v>
      </c>
      <c r="X599" t="s">
        <v>64</v>
      </c>
      <c r="AA599" t="s">
        <v>217</v>
      </c>
    </row>
    <row r="600" spans="1:27">
      <c r="A600" t="s">
        <v>57</v>
      </c>
      <c r="B600" t="s">
        <v>1389</v>
      </c>
      <c r="C600" t="s">
        <v>1390</v>
      </c>
      <c r="D600">
        <v>2005</v>
      </c>
      <c r="E600" t="s">
        <v>1391</v>
      </c>
      <c r="F600" t="s">
        <v>87</v>
      </c>
      <c r="G600" t="s">
        <v>274</v>
      </c>
      <c r="H600" t="s">
        <v>1392</v>
      </c>
      <c r="I600" s="114" t="s">
        <v>1393</v>
      </c>
      <c r="J600" t="s">
        <v>1394</v>
      </c>
      <c r="K600" t="s">
        <v>615</v>
      </c>
      <c r="L600">
        <v>2000</v>
      </c>
      <c r="M600">
        <v>2002</v>
      </c>
      <c r="N600" t="s">
        <v>517</v>
      </c>
      <c r="Q600" t="s">
        <v>137</v>
      </c>
      <c r="R600" t="s">
        <v>1395</v>
      </c>
      <c r="S600" t="s">
        <v>906</v>
      </c>
      <c r="T600" t="s">
        <v>64</v>
      </c>
      <c r="U600" t="s">
        <v>850</v>
      </c>
      <c r="V600" t="s">
        <v>175</v>
      </c>
      <c r="W600" t="s">
        <v>93</v>
      </c>
      <c r="X600" t="s">
        <v>64</v>
      </c>
      <c r="AA600" t="s">
        <v>217</v>
      </c>
    </row>
    <row r="601" spans="1:27">
      <c r="A601" t="s">
        <v>57</v>
      </c>
      <c r="B601" t="s">
        <v>1389</v>
      </c>
      <c r="C601" t="s">
        <v>1390</v>
      </c>
      <c r="D601">
        <v>2005</v>
      </c>
      <c r="E601" t="s">
        <v>1391</v>
      </c>
      <c r="F601" t="s">
        <v>87</v>
      </c>
      <c r="G601" t="s">
        <v>274</v>
      </c>
      <c r="H601" t="s">
        <v>1396</v>
      </c>
      <c r="I601" s="114" t="s">
        <v>1397</v>
      </c>
      <c r="J601" t="s">
        <v>1398</v>
      </c>
      <c r="K601" t="s">
        <v>615</v>
      </c>
      <c r="L601">
        <v>2000</v>
      </c>
      <c r="M601">
        <v>2002</v>
      </c>
      <c r="N601" t="s">
        <v>517</v>
      </c>
      <c r="Q601" t="s">
        <v>137</v>
      </c>
      <c r="R601" t="s">
        <v>1395</v>
      </c>
      <c r="S601" t="s">
        <v>906</v>
      </c>
      <c r="T601" t="s">
        <v>64</v>
      </c>
      <c r="U601" t="s">
        <v>850</v>
      </c>
      <c r="V601" t="s">
        <v>175</v>
      </c>
      <c r="W601" t="s">
        <v>93</v>
      </c>
      <c r="X601" t="s">
        <v>64</v>
      </c>
      <c r="AA601" t="s">
        <v>217</v>
      </c>
    </row>
    <row r="602" spans="1:27">
      <c r="A602" t="s">
        <v>57</v>
      </c>
      <c r="B602" t="s">
        <v>1389</v>
      </c>
      <c r="C602" t="s">
        <v>1390</v>
      </c>
      <c r="D602">
        <v>2005</v>
      </c>
      <c r="E602" t="s">
        <v>1391</v>
      </c>
      <c r="F602" t="s">
        <v>87</v>
      </c>
      <c r="G602" t="s">
        <v>274</v>
      </c>
      <c r="H602">
        <v>59.269482502765698</v>
      </c>
      <c r="I602">
        <v>-158.74642033216099</v>
      </c>
      <c r="J602" t="s">
        <v>1399</v>
      </c>
      <c r="K602" t="s">
        <v>615</v>
      </c>
      <c r="L602">
        <v>2000</v>
      </c>
      <c r="M602">
        <v>2002</v>
      </c>
      <c r="N602" t="s">
        <v>517</v>
      </c>
      <c r="Q602" t="s">
        <v>137</v>
      </c>
      <c r="R602" t="s">
        <v>1395</v>
      </c>
      <c r="S602" t="s">
        <v>906</v>
      </c>
      <c r="T602" t="s">
        <v>64</v>
      </c>
      <c r="U602" t="s">
        <v>850</v>
      </c>
      <c r="V602" t="s">
        <v>175</v>
      </c>
      <c r="W602" t="s">
        <v>93</v>
      </c>
      <c r="X602" t="s">
        <v>64</v>
      </c>
      <c r="AA602" t="s">
        <v>217</v>
      </c>
    </row>
    <row r="603" spans="1:27">
      <c r="A603" t="s">
        <v>57</v>
      </c>
      <c r="B603" t="s">
        <v>1400</v>
      </c>
      <c r="C603" t="s">
        <v>1401</v>
      </c>
      <c r="D603">
        <v>2019</v>
      </c>
      <c r="E603" t="s">
        <v>1402</v>
      </c>
      <c r="F603" t="s">
        <v>60</v>
      </c>
      <c r="G603" t="s">
        <v>274</v>
      </c>
      <c r="H603">
        <v>78.056230999999997</v>
      </c>
      <c r="I603" s="135">
        <v>13.586174</v>
      </c>
      <c r="J603" t="s">
        <v>1403</v>
      </c>
      <c r="K603" t="s">
        <v>642</v>
      </c>
      <c r="L603">
        <v>2014</v>
      </c>
      <c r="M603">
        <v>2015</v>
      </c>
      <c r="N603" t="s">
        <v>100</v>
      </c>
      <c r="Q603" t="s">
        <v>572</v>
      </c>
      <c r="R603" t="s">
        <v>772</v>
      </c>
      <c r="S603" t="s">
        <v>1029</v>
      </c>
      <c r="T603" t="s">
        <v>64</v>
      </c>
      <c r="U603" t="s">
        <v>1240</v>
      </c>
      <c r="V603" t="s">
        <v>1404</v>
      </c>
      <c r="W603" t="s">
        <v>761</v>
      </c>
      <c r="X603" t="s">
        <v>64</v>
      </c>
      <c r="AA603" t="s">
        <v>176</v>
      </c>
    </row>
    <row r="604" spans="1:27">
      <c r="A604" t="s">
        <v>57</v>
      </c>
      <c r="B604" t="s">
        <v>1400</v>
      </c>
      <c r="C604" t="s">
        <v>1401</v>
      </c>
      <c r="D604">
        <v>2019</v>
      </c>
      <c r="E604" t="s">
        <v>1402</v>
      </c>
      <c r="F604" t="s">
        <v>60</v>
      </c>
      <c r="G604" t="s">
        <v>274</v>
      </c>
      <c r="H604">
        <v>78.930826999999994</v>
      </c>
      <c r="I604" s="135">
        <v>11.894247</v>
      </c>
      <c r="J604" t="s">
        <v>1403</v>
      </c>
      <c r="K604" t="s">
        <v>642</v>
      </c>
      <c r="L604">
        <v>2014</v>
      </c>
      <c r="M604">
        <v>2015</v>
      </c>
      <c r="N604" t="s">
        <v>100</v>
      </c>
      <c r="Q604" t="s">
        <v>572</v>
      </c>
      <c r="R604" t="s">
        <v>772</v>
      </c>
      <c r="S604" t="s">
        <v>1029</v>
      </c>
      <c r="T604" t="s">
        <v>64</v>
      </c>
      <c r="U604" t="s">
        <v>1240</v>
      </c>
      <c r="V604" t="s">
        <v>1404</v>
      </c>
      <c r="W604" t="s">
        <v>761</v>
      </c>
      <c r="X604" t="s">
        <v>64</v>
      </c>
      <c r="AA604" t="s">
        <v>176</v>
      </c>
    </row>
    <row r="605" spans="1:27">
      <c r="A605" t="s">
        <v>57</v>
      </c>
      <c r="B605" t="s">
        <v>1405</v>
      </c>
      <c r="C605" t="s">
        <v>997</v>
      </c>
      <c r="D605">
        <v>2003</v>
      </c>
      <c r="E605" t="s">
        <v>1406</v>
      </c>
      <c r="F605" t="s">
        <v>87</v>
      </c>
      <c r="G605" t="s">
        <v>61</v>
      </c>
      <c r="H605">
        <v>58.814898999999997</v>
      </c>
      <c r="I605">
        <v>-94.238434999999996</v>
      </c>
      <c r="J605" t="s">
        <v>1407</v>
      </c>
      <c r="K605" t="s">
        <v>615</v>
      </c>
      <c r="L605">
        <v>1994</v>
      </c>
      <c r="M605">
        <v>1997</v>
      </c>
      <c r="N605" t="s">
        <v>212</v>
      </c>
      <c r="Q605" t="s">
        <v>119</v>
      </c>
      <c r="R605" s="141" t="s">
        <v>945</v>
      </c>
      <c r="S605" t="s">
        <v>991</v>
      </c>
      <c r="T605" t="s">
        <v>64</v>
      </c>
      <c r="U605" t="s">
        <v>785</v>
      </c>
      <c r="V605" t="s">
        <v>786</v>
      </c>
      <c r="W605" t="s">
        <v>67</v>
      </c>
      <c r="X605" t="s">
        <v>64</v>
      </c>
      <c r="AA605" t="s">
        <v>176</v>
      </c>
    </row>
    <row r="606" spans="1:27">
      <c r="A606" t="s">
        <v>57</v>
      </c>
      <c r="B606" t="s">
        <v>1405</v>
      </c>
      <c r="C606" t="s">
        <v>997</v>
      </c>
      <c r="D606">
        <v>2003</v>
      </c>
      <c r="E606" t="s">
        <v>1406</v>
      </c>
      <c r="F606" t="s">
        <v>87</v>
      </c>
      <c r="G606" t="s">
        <v>61</v>
      </c>
      <c r="H606">
        <v>58.814898999999997</v>
      </c>
      <c r="I606">
        <v>-94.238434999999996</v>
      </c>
      <c r="J606" t="s">
        <v>1407</v>
      </c>
      <c r="K606" t="s">
        <v>615</v>
      </c>
      <c r="L606">
        <v>1994</v>
      </c>
      <c r="M606">
        <v>1997</v>
      </c>
      <c r="N606" t="s">
        <v>212</v>
      </c>
      <c r="Q606" t="s">
        <v>119</v>
      </c>
      <c r="R606" t="s">
        <v>191</v>
      </c>
      <c r="S606" t="s">
        <v>192</v>
      </c>
      <c r="T606" t="s">
        <v>64</v>
      </c>
      <c r="U606" t="s">
        <v>785</v>
      </c>
      <c r="V606" t="s">
        <v>786</v>
      </c>
      <c r="W606" t="s">
        <v>67</v>
      </c>
      <c r="X606" t="s">
        <v>64</v>
      </c>
      <c r="AA606" t="s">
        <v>176</v>
      </c>
    </row>
    <row r="607" spans="1:27">
      <c r="A607" t="s">
        <v>57</v>
      </c>
      <c r="B607" t="s">
        <v>1408</v>
      </c>
      <c r="C607" t="s">
        <v>1409</v>
      </c>
      <c r="D607">
        <v>2007</v>
      </c>
      <c r="E607" s="5" t="s">
        <v>1410</v>
      </c>
      <c r="F607" t="s">
        <v>87</v>
      </c>
      <c r="G607" t="s">
        <v>274</v>
      </c>
      <c r="H607" s="114">
        <v>70.451275999999993</v>
      </c>
      <c r="I607" s="114">
        <v>-150.73047099999999</v>
      </c>
      <c r="J607" t="s">
        <v>1411</v>
      </c>
      <c r="K607" t="s">
        <v>615</v>
      </c>
      <c r="L607">
        <v>2003</v>
      </c>
      <c r="M607">
        <v>2004</v>
      </c>
      <c r="N607" t="s">
        <v>212</v>
      </c>
      <c r="Q607" t="s">
        <v>338</v>
      </c>
      <c r="R607" s="142" t="s">
        <v>945</v>
      </c>
      <c r="S607" t="s">
        <v>991</v>
      </c>
      <c r="T607" t="s">
        <v>64</v>
      </c>
      <c r="U607" s="142" t="s">
        <v>191</v>
      </c>
      <c r="V607" t="s">
        <v>192</v>
      </c>
      <c r="W607" t="s">
        <v>93</v>
      </c>
      <c r="X607" t="s">
        <v>64</v>
      </c>
      <c r="AA607" t="s">
        <v>578</v>
      </c>
    </row>
    <row r="608" spans="1:27">
      <c r="A608" t="s">
        <v>57</v>
      </c>
      <c r="B608" t="s">
        <v>1408</v>
      </c>
      <c r="C608" t="s">
        <v>1409</v>
      </c>
      <c r="D608">
        <v>2007</v>
      </c>
      <c r="E608" s="5" t="s">
        <v>1410</v>
      </c>
      <c r="F608" t="s">
        <v>87</v>
      </c>
      <c r="G608" t="s">
        <v>274</v>
      </c>
      <c r="H608" s="114">
        <v>70.451275999999993</v>
      </c>
      <c r="I608" s="114">
        <v>-150.73047099999999</v>
      </c>
      <c r="J608" t="s">
        <v>1411</v>
      </c>
      <c r="K608" t="s">
        <v>615</v>
      </c>
      <c r="L608">
        <v>2003</v>
      </c>
      <c r="M608">
        <v>2004</v>
      </c>
      <c r="N608" t="s">
        <v>212</v>
      </c>
      <c r="Q608" t="s">
        <v>338</v>
      </c>
      <c r="R608" s="142" t="s">
        <v>194</v>
      </c>
      <c r="S608" t="s">
        <v>201</v>
      </c>
      <c r="T608" t="s">
        <v>64</v>
      </c>
      <c r="U608" s="142" t="s">
        <v>191</v>
      </c>
      <c r="V608" t="s">
        <v>192</v>
      </c>
      <c r="W608" t="s">
        <v>93</v>
      </c>
      <c r="X608" t="s">
        <v>64</v>
      </c>
      <c r="AA608" t="s">
        <v>578</v>
      </c>
    </row>
    <row r="609" spans="1:27">
      <c r="A609" t="s">
        <v>57</v>
      </c>
      <c r="B609" t="s">
        <v>1408</v>
      </c>
      <c r="C609" t="s">
        <v>1409</v>
      </c>
      <c r="D609">
        <v>2007</v>
      </c>
      <c r="E609" s="5" t="s">
        <v>1410</v>
      </c>
      <c r="F609" t="s">
        <v>87</v>
      </c>
      <c r="G609" t="s">
        <v>274</v>
      </c>
      <c r="H609" s="114">
        <v>70.451275999999993</v>
      </c>
      <c r="I609" s="114">
        <v>-150.73047099999999</v>
      </c>
      <c r="J609" t="s">
        <v>1411</v>
      </c>
      <c r="K609" t="s">
        <v>615</v>
      </c>
      <c r="L609">
        <v>2003</v>
      </c>
      <c r="M609">
        <v>2004</v>
      </c>
      <c r="N609" t="s">
        <v>212</v>
      </c>
      <c r="Q609" t="s">
        <v>338</v>
      </c>
      <c r="R609" s="142" t="s">
        <v>622</v>
      </c>
      <c r="S609" t="s">
        <v>1412</v>
      </c>
      <c r="T609" t="s">
        <v>64</v>
      </c>
      <c r="U609" s="142" t="s">
        <v>191</v>
      </c>
      <c r="V609" t="s">
        <v>192</v>
      </c>
      <c r="W609" t="s">
        <v>93</v>
      </c>
      <c r="X609" t="s">
        <v>64</v>
      </c>
      <c r="AA609" t="s">
        <v>578</v>
      </c>
    </row>
    <row r="610" spans="1:27">
      <c r="A610" t="s">
        <v>57</v>
      </c>
      <c r="B610" t="s">
        <v>1413</v>
      </c>
      <c r="C610" t="s">
        <v>1414</v>
      </c>
      <c r="D610">
        <v>2013</v>
      </c>
      <c r="E610" t="s">
        <v>1415</v>
      </c>
      <c r="F610" t="s">
        <v>87</v>
      </c>
      <c r="G610" t="s">
        <v>61</v>
      </c>
      <c r="H610" t="s">
        <v>1416</v>
      </c>
      <c r="I610" s="114" t="s">
        <v>1417</v>
      </c>
      <c r="J610" t="s">
        <v>1418</v>
      </c>
      <c r="K610" t="s">
        <v>615</v>
      </c>
      <c r="L610">
        <v>2011</v>
      </c>
      <c r="M610">
        <v>2011</v>
      </c>
      <c r="N610" t="s">
        <v>335</v>
      </c>
      <c r="Q610" t="s">
        <v>338</v>
      </c>
      <c r="R610" t="s">
        <v>1395</v>
      </c>
      <c r="S610" t="s">
        <v>906</v>
      </c>
      <c r="T610" t="s">
        <v>64</v>
      </c>
      <c r="U610" t="s">
        <v>850</v>
      </c>
      <c r="V610" t="s">
        <v>1419</v>
      </c>
      <c r="W610" t="s">
        <v>93</v>
      </c>
      <c r="X610" t="s">
        <v>64</v>
      </c>
      <c r="Y610" t="s">
        <v>1420</v>
      </c>
      <c r="AA610" t="s">
        <v>217</v>
      </c>
    </row>
  </sheetData>
  <dataValidations count="6">
    <dataValidation allowBlank="1" showInputMessage="1" showErrorMessage="1" sqref="H1:I1 N8:N11 P1 J1:J37" xr:uid="{7E157736-68B3-4416-9B97-FC3D4B1D2C0C}"/>
    <dataValidation type="list" allowBlank="1" showInputMessage="1" showErrorMessage="1" sqref="H12:I23 H32:I37 H29:I30" xr:uid="{CAE51127-F1BE-4B38-B7A2-C2B7B84000DB}">
      <formula1>"single, multiple, none"</formula1>
    </dataValidation>
    <dataValidation type="list" allowBlank="1" showInputMessage="1" showErrorMessage="1" sqref="T1:T383 U384 T385:T442 T444:T1048576" xr:uid="{91A8031A-BDE8-4686-BE46-1949FB71FA6B}">
      <formula1>"invasive, native"</formula1>
    </dataValidation>
    <dataValidation type="list" allowBlank="1" showInputMessage="1" showErrorMessage="1" sqref="X1:X442 X444:X1048576" xr:uid="{A6F7E461-1A48-3E49-8897-0C54D54AD88A}">
      <formula1>"native, invasive"</formula1>
    </dataValidation>
    <dataValidation type="list" allowBlank="1" showInputMessage="1" showErrorMessage="1" sqref="A1:A1048576" xr:uid="{8AF0B8DD-4A59-4E12-8C9A-BAA1F2DD5157}">
      <formula1>"wos_carnivores, wos_all_mammals, snowball, author selected"</formula1>
    </dataValidation>
    <dataValidation type="list" allowBlank="1" showInputMessage="1" showErrorMessage="1" sqref="G1:G1048576" xr:uid="{96A7398E-5A99-4DF1-A377-71DC73DED1D3}">
      <formula1>"reported, inferred"</formula1>
    </dataValidation>
  </dataValidations>
  <hyperlinks>
    <hyperlink ref="E23" r:id="rId1" display="https://doi.org/10.3398/064.078.0313" xr:uid="{32523B6F-D4B5-42EE-B07B-B877F59ECFAA}"/>
    <hyperlink ref="E22" r:id="rId2" display="https://doi.org/10.3398/064.078.0313" xr:uid="{5546BCFD-CC42-49A5-BE7B-233B09A7C445}"/>
    <hyperlink ref="E159" r:id="rId3" xr:uid="{11235733-B1C0-443B-82DA-94C1FE4D1B7C}"/>
    <hyperlink ref="E212" r:id="rId4" xr:uid="{59A91A93-C5D4-4A91-8FA8-A2E9012C97DA}"/>
    <hyperlink ref="E213" r:id="rId5" xr:uid="{A6B48E9C-FB69-4978-B264-2090324D521F}"/>
    <hyperlink ref="E214" r:id="rId6" xr:uid="{D3C17454-5E84-4EB2-9D98-64D95F427146}"/>
    <hyperlink ref="E215" r:id="rId7" xr:uid="{AED26A97-1EF4-4280-80AF-4B7AE296F826}"/>
    <hyperlink ref="E216" r:id="rId8" xr:uid="{B5F996F5-B59C-46BD-AC13-110F0AD28519}"/>
    <hyperlink ref="E217" r:id="rId9" xr:uid="{F87E2A49-F117-4951-BA6A-E998BC3324EA}"/>
    <hyperlink ref="E218" r:id="rId10" xr:uid="{D5472309-A260-4DBB-8C92-B65421C9AAEC}"/>
    <hyperlink ref="E219" r:id="rId11" xr:uid="{54869124-3CF6-4C47-96B7-31E063559A51}"/>
    <hyperlink ref="E220" r:id="rId12" xr:uid="{A0814FFB-A5B4-4995-9270-EEFA69CD5010}"/>
    <hyperlink ref="E221" r:id="rId13" xr:uid="{189A442B-C0C4-4CAB-9F69-E49B879E6B98}"/>
    <hyperlink ref="E222" r:id="rId14" xr:uid="{4DB44BEC-9AA3-4CAD-A8CF-CA7FC3390E46}"/>
    <hyperlink ref="E223" r:id="rId15" xr:uid="{2412473A-A4F8-4CF2-9CEF-E7AB81D82B17}"/>
    <hyperlink ref="E224" r:id="rId16" xr:uid="{37ECD31C-F346-444E-B9CC-0FD24CD81789}"/>
    <hyperlink ref="E225" r:id="rId17" xr:uid="{B6F14FA5-2B9C-4911-8E02-8D7FCE791B1D}"/>
    <hyperlink ref="E226" r:id="rId18" xr:uid="{3DB34DF5-7219-4B53-936D-D960A124DCA3}"/>
    <hyperlink ref="E227" r:id="rId19" xr:uid="{3DF5D466-CDB1-42A6-B031-4771E1609F82}"/>
    <hyperlink ref="E228" r:id="rId20" xr:uid="{E61141D4-266A-492C-BCE1-E4541C9ABE98}"/>
    <hyperlink ref="E229" r:id="rId21" xr:uid="{57B2D09C-463C-4265-9466-7742422F34F0}"/>
    <hyperlink ref="E230" r:id="rId22" xr:uid="{676B20DD-9F86-4334-B4BC-F9A81AE954E6}"/>
    <hyperlink ref="E231" r:id="rId23" xr:uid="{EAA7AB1F-DF9E-4F0B-9102-AEC3273C65D9}"/>
    <hyperlink ref="E232" r:id="rId24" xr:uid="{B0A8B9D0-ED45-4E45-BB5A-D1A511FAD690}"/>
    <hyperlink ref="E233" r:id="rId25" xr:uid="{926C4177-3FA8-4A0B-A021-F610456F3FDA}"/>
    <hyperlink ref="R274" r:id="rId26" xr:uid="{C09C5BCA-FE70-415C-BD2A-7922BBC0E857}"/>
    <hyperlink ref="R275" r:id="rId27" xr:uid="{9C434A0E-801F-48D5-BE0C-64B03BB57FD1}"/>
    <hyperlink ref="R254" r:id="rId28" xr:uid="{CB848A7A-9C6E-4BCF-8A3A-4858889CE784}"/>
    <hyperlink ref="R257" r:id="rId29" xr:uid="{D682E075-4648-48ED-85AB-EAA72E98AA19}"/>
    <hyperlink ref="R261" r:id="rId30" xr:uid="{1D98AD94-73E2-456D-AE94-DC7BA9E0A11E}"/>
    <hyperlink ref="R262" r:id="rId31" xr:uid="{E9F462A3-CF3F-4EFC-962F-1CDADE30FCB6}"/>
    <hyperlink ref="R267" r:id="rId32" xr:uid="{4756DE4A-D20C-4FBC-B5B7-DB59834B230A}"/>
    <hyperlink ref="R268" r:id="rId33" xr:uid="{3AEC061F-322D-4CDE-A3BF-5CCF390BDAF1}"/>
    <hyperlink ref="R280" r:id="rId34" xr:uid="{1D67C68B-7E29-4F0F-97A9-30EE3ECF82D3}"/>
    <hyperlink ref="R281" r:id="rId35" xr:uid="{BF68C443-D993-47D6-B417-592029CA64B6}"/>
    <hyperlink ref="R285" r:id="rId36" xr:uid="{6A137642-1503-475C-BE45-67C64543841A}"/>
    <hyperlink ref="R287" r:id="rId37" xr:uid="{9CA6FE84-87FD-41A2-9A8B-4B79486855F8}"/>
    <hyperlink ref="R288" r:id="rId38" xr:uid="{B543C971-AF1E-4743-A7B2-573637AB5BDF}"/>
    <hyperlink ref="R292" r:id="rId39" xr:uid="{A2721058-8526-4B4D-B5A4-28E3E07DA44C}"/>
    <hyperlink ref="R293" r:id="rId40" xr:uid="{37247A43-0F8F-47BD-ADBC-1F77630F4F0B}"/>
    <hyperlink ref="R296" r:id="rId41" xr:uid="{4A0D6622-3207-433A-B90B-1286F8673D99}"/>
    <hyperlink ref="R301" r:id="rId42" xr:uid="{DAD8E353-FE59-4116-A7A8-1663B1524825}"/>
    <hyperlink ref="R303" r:id="rId43" xr:uid="{336D7471-3BA7-4814-BB87-1D181C36C847}"/>
    <hyperlink ref="E330" r:id="rId44" xr:uid="{F1C0A929-D1FD-477D-B15F-9117F48EA16C}"/>
    <hyperlink ref="E331" r:id="rId45" xr:uid="{56ADE376-F90B-47D7-9724-F69C4A753D14}"/>
    <hyperlink ref="E332" r:id="rId46" xr:uid="{BBC9CAC1-88C8-49EE-8519-3594A2A7A56F}"/>
    <hyperlink ref="E333" r:id="rId47" xr:uid="{67170D6E-4B3B-4275-BA9D-73B5A4EBA1CF}"/>
    <hyperlink ref="E334" r:id="rId48" xr:uid="{FD01C7AC-F1EB-4339-B27C-F9AC4A8348BD}"/>
    <hyperlink ref="E335" r:id="rId49" xr:uid="{22BDB8E7-3A4E-4151-9163-5C6739EA7630}"/>
    <hyperlink ref="E336" r:id="rId50" xr:uid="{BF161A07-D36D-4E63-A958-A05659910D4E}"/>
    <hyperlink ref="E337" r:id="rId51" xr:uid="{03252DB5-E32B-4B8A-BBF8-B74CFDFFFD80}"/>
    <hyperlink ref="E338" r:id="rId52" xr:uid="{B1F7B193-3C5E-4223-884A-FA2985899342}"/>
    <hyperlink ref="E339" r:id="rId53" xr:uid="{A66B4E0C-A5FA-4343-A5B1-473594F4869C}"/>
    <hyperlink ref="E340" r:id="rId54" xr:uid="{38838827-2720-4D57-A721-4FD7BA43FF17}"/>
    <hyperlink ref="E341" r:id="rId55" display="http://dx.doi.org/10.1002/ecs2.2420" xr:uid="{0B7E18D0-5999-4315-A19A-A82AE37DC30F}"/>
    <hyperlink ref="E342" r:id="rId56" display="http://dx.doi.org/10.1002/ecs2.2420" xr:uid="{6659800A-74DE-4705-932A-44A207B75033}"/>
    <hyperlink ref="E343" r:id="rId57" xr:uid="{1263D77F-92C6-48F4-9F92-023FEA94B40D}"/>
    <hyperlink ref="E344" r:id="rId58" display="http://dx.doi.org/10.1371/journal.pone.0142781" xr:uid="{2335845C-76C4-43B5-A891-AF44683B31C0}"/>
    <hyperlink ref="E345" r:id="rId59" display="http://dx.doi.org/10.1371/journal.pone.0142781" xr:uid="{8E9E6C4C-7E85-4B42-AF6F-7B22C22BB82B}"/>
    <hyperlink ref="R355" r:id="rId60" xr:uid="{E1DE7AA3-B50F-45E7-AFBF-C2C5C1848539}"/>
    <hyperlink ref="E375" r:id="rId61" xr:uid="{F28C82BF-BEE5-4467-A62E-42FB0DF04DA4}"/>
    <hyperlink ref="E376" r:id="rId62" xr:uid="{DA842794-A2B4-4B56-8CC0-FF6D16953842}"/>
    <hyperlink ref="E377" r:id="rId63" xr:uid="{40EB4173-EAE2-483E-81C3-FCC6F4B9ADF9}"/>
    <hyperlink ref="E378" r:id="rId64" xr:uid="{7F1AFEE4-1A64-454F-A8CA-0D7806C86EB8}"/>
    <hyperlink ref="E379" r:id="rId65" xr:uid="{2EACA16E-7C6D-4BCE-B4FA-B357275B6A7E}"/>
    <hyperlink ref="E380" r:id="rId66" xr:uid="{C0EE79D9-2849-43DB-A6E4-E73C69FF17B6}"/>
    <hyperlink ref="E476" r:id="rId67" xr:uid="{E0E3D4F5-7786-4460-A5EA-E325E06C658B}"/>
    <hyperlink ref="E477" r:id="rId68" xr:uid="{BE194806-73CE-48BA-A20D-19511A9368C7}"/>
    <hyperlink ref="E607" r:id="rId69" xr:uid="{BC52B8C6-DF67-4F0A-9A51-91B9FF6F1BC8}"/>
    <hyperlink ref="E608" r:id="rId70" xr:uid="{B1B8C115-9EB6-4FF8-B3AD-625346849EFA}"/>
    <hyperlink ref="E609" r:id="rId71" xr:uid="{D0E723D2-00A6-42CF-9DDD-E713F9BBF299}"/>
  </hyperlinks>
  <pageMargins left="0.7" right="0.7" top="0.75" bottom="0.75" header="0.3" footer="0.3"/>
  <pageSetup orientation="portrait" r:id="rId72"/>
  <extLst>
    <ext xmlns:x14="http://schemas.microsoft.com/office/spreadsheetml/2009/9/main" uri="{CCE6A557-97BC-4b89-ADB6-D9C93CAAB3DF}">
      <x14:dataValidations xmlns:xm="http://schemas.microsoft.com/office/excel/2006/main" count="4">
        <x14:dataValidation type="list" allowBlank="1" showInputMessage="1" showErrorMessage="1" xr:uid="{1FC09484-E668-42C8-A615-4128E7AC4DB3}">
          <x14:formula1>
            <xm:f>'data validation options'!$K:$K</xm:f>
          </x14:formula1>
          <xm:sqref>P2:P44 N1:O44 O561:P568 O45:P547 O550:P558 N45:N1048576 O570:P1048576</xm:sqref>
        </x14:dataValidation>
        <x14:dataValidation type="list" allowBlank="1" showInputMessage="1" showErrorMessage="1" xr:uid="{2BABF078-EC7C-43A0-AB74-4AC9238F1B6C}">
          <x14:formula1>
            <xm:f>'data validation options'!$H:$H</xm:f>
          </x14:formula1>
          <xm:sqref>E167:F169 E170 F1:F166 F170:F1048576</xm:sqref>
        </x14:dataValidation>
        <x14:dataValidation type="list" allowBlank="1" showInputMessage="1" showErrorMessage="1" xr:uid="{DE5087F7-5B49-462B-AB1D-B9AB2BE44B63}">
          <x14:formula1>
            <xm:f>'data validation options'!$L:$L</xm:f>
          </x14:formula1>
          <xm:sqref>K1:K1048576</xm:sqref>
        </x14:dataValidation>
        <x14:dataValidation type="list" allowBlank="1" showInputMessage="1" showErrorMessage="1" xr:uid="{D857EF6F-1D92-4812-8F4A-434ADBBC00C3}">
          <x14:formula1>
            <xm:f>'data validation options'!$C:$C</xm:f>
          </x14:formula1>
          <xm:sqref>Q1:Q1048576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32219"/>
  <sheetViews>
    <sheetView workbookViewId="0">
      <pane ySplit="1" topLeftCell="A7" activePane="bottomLeft" state="frozen"/>
      <selection pane="bottomLeft" activeCell="B19" sqref="B19"/>
    </sheetView>
  </sheetViews>
  <sheetFormatPr defaultColWidth="8.85546875" defaultRowHeight="15"/>
  <cols>
    <col min="1" max="1" width="26.85546875" customWidth="1"/>
    <col min="2" max="2" width="60.28515625" style="4" customWidth="1"/>
    <col min="3" max="3" width="26.85546875" customWidth="1"/>
    <col min="4" max="16" width="8.85546875" style="1"/>
    <col min="17" max="17" width="8.85546875" style="3"/>
    <col min="18" max="22" width="8.85546875" style="1"/>
    <col min="23" max="27" width="8.85546875" style="2"/>
  </cols>
  <sheetData>
    <row r="1" spans="1:27">
      <c r="A1" s="3" t="s">
        <v>1421</v>
      </c>
      <c r="B1" t="s">
        <v>1422</v>
      </c>
      <c r="C1" s="1"/>
      <c r="D1"/>
      <c r="E1"/>
      <c r="F1"/>
      <c r="G1"/>
      <c r="H1"/>
      <c r="I1"/>
      <c r="J1"/>
      <c r="K1"/>
      <c r="L1"/>
      <c r="M1"/>
      <c r="N1"/>
      <c r="O1"/>
      <c r="P1"/>
      <c r="Q1"/>
      <c r="R1"/>
      <c r="S1"/>
      <c r="T1"/>
      <c r="U1"/>
      <c r="V1"/>
      <c r="W1"/>
      <c r="X1"/>
      <c r="Y1"/>
      <c r="Z1"/>
      <c r="AA1"/>
    </row>
    <row r="2" spans="1:27" ht="26.25">
      <c r="A2" s="3" t="s">
        <v>30</v>
      </c>
      <c r="B2" s="4" t="s">
        <v>1423</v>
      </c>
      <c r="C2" s="3"/>
    </row>
    <row r="3" spans="1:27">
      <c r="A3" s="1" t="s">
        <v>1424</v>
      </c>
      <c r="B3" s="4" t="s">
        <v>1425</v>
      </c>
      <c r="C3" s="1"/>
    </row>
    <row r="4" spans="1:27">
      <c r="A4" s="1" t="s">
        <v>31</v>
      </c>
      <c r="C4" s="2"/>
    </row>
    <row r="5" spans="1:27">
      <c r="A5" s="1" t="s">
        <v>32</v>
      </c>
      <c r="B5" s="4" t="s">
        <v>1426</v>
      </c>
      <c r="C5" s="1"/>
    </row>
    <row r="6" spans="1:27">
      <c r="A6" s="1" t="s">
        <v>33</v>
      </c>
      <c r="C6" s="1"/>
    </row>
    <row r="7" spans="1:27">
      <c r="A7" s="1" t="s">
        <v>35</v>
      </c>
      <c r="B7" s="4" t="s">
        <v>1427</v>
      </c>
      <c r="C7" s="1"/>
    </row>
    <row r="8" spans="1:27" ht="35.25">
      <c r="A8" s="1" t="s">
        <v>36</v>
      </c>
      <c r="B8" s="4" t="s">
        <v>1428</v>
      </c>
      <c r="C8" s="1"/>
    </row>
    <row r="9" spans="1:27" ht="23.25">
      <c r="A9" s="113" t="s">
        <v>37</v>
      </c>
      <c r="B9" s="4" t="s">
        <v>1429</v>
      </c>
      <c r="C9" s="1"/>
    </row>
    <row r="10" spans="1:27" ht="23.25">
      <c r="A10" s="113" t="s">
        <v>38</v>
      </c>
      <c r="B10" s="4" t="s">
        <v>1430</v>
      </c>
      <c r="C10" s="1"/>
    </row>
    <row r="11" spans="1:27">
      <c r="A11" s="1" t="s">
        <v>39</v>
      </c>
      <c r="B11" s="4" t="s">
        <v>1431</v>
      </c>
      <c r="C11" s="1"/>
    </row>
    <row r="12" spans="1:27" ht="23.25">
      <c r="A12" s="3" t="s">
        <v>40</v>
      </c>
      <c r="B12" s="4" t="s">
        <v>1432</v>
      </c>
      <c r="C12" s="1"/>
    </row>
    <row r="13" spans="1:27" ht="26.25">
      <c r="A13" s="1" t="s">
        <v>43</v>
      </c>
      <c r="B13" s="4" t="s">
        <v>1433</v>
      </c>
      <c r="C13" s="1"/>
    </row>
    <row r="14" spans="1:27">
      <c r="A14" s="1" t="s">
        <v>44</v>
      </c>
      <c r="C14" s="1"/>
    </row>
    <row r="15" spans="1:27">
      <c r="A15" s="1" t="s">
        <v>45</v>
      </c>
      <c r="C15" s="1"/>
    </row>
    <row r="16" spans="1:27">
      <c r="A16" s="2" t="s">
        <v>41</v>
      </c>
      <c r="B16" s="4" t="s">
        <v>1434</v>
      </c>
      <c r="C16" s="2"/>
    </row>
    <row r="17" spans="1:3">
      <c r="A17" s="2" t="s">
        <v>42</v>
      </c>
      <c r="B17" s="4" t="s">
        <v>1435</v>
      </c>
      <c r="C17" s="2"/>
    </row>
    <row r="18" spans="1:3">
      <c r="A18" s="2" t="s">
        <v>46</v>
      </c>
      <c r="B18" s="4" t="s">
        <v>1436</v>
      </c>
      <c r="C18" s="1"/>
    </row>
    <row r="19" spans="1:3" ht="26.25">
      <c r="A19" s="1" t="s">
        <v>47</v>
      </c>
      <c r="B19" s="4" t="s">
        <v>1437</v>
      </c>
      <c r="C19" s="1"/>
    </row>
    <row r="20" spans="1:3">
      <c r="A20" s="1" t="s">
        <v>49</v>
      </c>
      <c r="B20" s="4" t="s">
        <v>1438</v>
      </c>
      <c r="C20" s="1"/>
    </row>
    <row r="21" spans="1:3" ht="26.25">
      <c r="A21" s="1" t="s">
        <v>50</v>
      </c>
      <c r="B21" s="4" t="s">
        <v>1437</v>
      </c>
      <c r="C21" s="1"/>
    </row>
    <row r="22" spans="1:3">
      <c r="A22" s="1" t="s">
        <v>51</v>
      </c>
      <c r="C22" s="1"/>
    </row>
    <row r="23" spans="1:3">
      <c r="A23" s="1" t="s">
        <v>52</v>
      </c>
      <c r="C23" s="1"/>
    </row>
    <row r="24" spans="1:3">
      <c r="A24" s="2" t="s">
        <v>53</v>
      </c>
      <c r="B24" s="4" t="s">
        <v>1439</v>
      </c>
      <c r="C24" s="2"/>
    </row>
    <row r="25" spans="1:3" ht="26.25">
      <c r="A25" s="3" t="s">
        <v>54</v>
      </c>
      <c r="B25" s="4" t="s">
        <v>1440</v>
      </c>
      <c r="C25" s="3"/>
    </row>
    <row r="26" spans="1:3">
      <c r="A26" s="3" t="s">
        <v>55</v>
      </c>
      <c r="B26" s="4" t="s">
        <v>1441</v>
      </c>
      <c r="C26" s="2"/>
    </row>
    <row r="27" spans="1:3">
      <c r="A27" s="3" t="s">
        <v>56</v>
      </c>
      <c r="C27" s="3"/>
    </row>
    <row r="29" spans="1:3">
      <c r="A29" s="3"/>
    </row>
    <row r="16381" spans="1:1">
      <c r="A16381" s="3" t="s">
        <v>30</v>
      </c>
    </row>
    <row r="16382" spans="1:1">
      <c r="A16382" s="1" t="s">
        <v>1424</v>
      </c>
    </row>
    <row r="16383" spans="1:1">
      <c r="A16383" s="1" t="s">
        <v>31</v>
      </c>
    </row>
    <row r="16384" spans="1:1">
      <c r="A16384" s="1" t="s">
        <v>32</v>
      </c>
    </row>
    <row r="16385" spans="1:3">
      <c r="A16385" s="1" t="s">
        <v>33</v>
      </c>
    </row>
    <row r="16386" spans="1:3">
      <c r="A16386" s="1" t="s">
        <v>1442</v>
      </c>
    </row>
    <row r="16387" spans="1:3">
      <c r="A16387" s="1" t="s">
        <v>1443</v>
      </c>
      <c r="C16387" s="3" t="s">
        <v>30</v>
      </c>
    </row>
    <row r="16388" spans="1:3">
      <c r="A16388" s="1" t="s">
        <v>1444</v>
      </c>
      <c r="C16388" s="1" t="s">
        <v>1424</v>
      </c>
    </row>
    <row r="16389" spans="1:3">
      <c r="A16389" s="1" t="s">
        <v>1445</v>
      </c>
      <c r="C16389" s="2" t="s">
        <v>31</v>
      </c>
    </row>
    <row r="16390" spans="1:3">
      <c r="A16390" s="1" t="s">
        <v>1446</v>
      </c>
      <c r="C16390" s="1" t="s">
        <v>32</v>
      </c>
    </row>
    <row r="16391" spans="1:3">
      <c r="A16391" s="1" t="s">
        <v>1447</v>
      </c>
      <c r="C16391" s="1" t="s">
        <v>33</v>
      </c>
    </row>
    <row r="16392" spans="1:3">
      <c r="A16392" s="1" t="s">
        <v>1448</v>
      </c>
      <c r="C16392" s="1" t="s">
        <v>35</v>
      </c>
    </row>
    <row r="16393" spans="1:3">
      <c r="A16393" s="1" t="s">
        <v>1449</v>
      </c>
      <c r="C16393" s="1" t="s">
        <v>36</v>
      </c>
    </row>
    <row r="16394" spans="1:3">
      <c r="A16394" s="1" t="s">
        <v>1450</v>
      </c>
      <c r="C16394" s="1" t="s">
        <v>1451</v>
      </c>
    </row>
    <row r="16395" spans="1:3">
      <c r="A16395" s="1" t="s">
        <v>1452</v>
      </c>
      <c r="C16395" s="1" t="s">
        <v>39</v>
      </c>
    </row>
    <row r="16396" spans="1:3">
      <c r="A16396" s="1" t="s">
        <v>1453</v>
      </c>
      <c r="C16396" s="1" t="s">
        <v>1454</v>
      </c>
    </row>
    <row r="16397" spans="1:3">
      <c r="A16397" s="3" t="s">
        <v>54</v>
      </c>
      <c r="C16397" s="1" t="s">
        <v>1455</v>
      </c>
    </row>
    <row r="16398" spans="1:3">
      <c r="A16398" s="1" t="s">
        <v>1456</v>
      </c>
      <c r="C16398" s="2" t="s">
        <v>41</v>
      </c>
    </row>
    <row r="16399" spans="1:3">
      <c r="A16399" s="1" t="s">
        <v>1457</v>
      </c>
      <c r="C16399" s="2" t="s">
        <v>42</v>
      </c>
    </row>
    <row r="16400" spans="1:3">
      <c r="A16400" s="1" t="s">
        <v>35</v>
      </c>
      <c r="C16400" s="2" t="s">
        <v>46</v>
      </c>
    </row>
    <row r="16401" spans="1:3">
      <c r="A16401" s="1" t="s">
        <v>1458</v>
      </c>
      <c r="C16401" s="1" t="s">
        <v>47</v>
      </c>
    </row>
    <row r="16402" spans="1:3">
      <c r="A16402" s="1" t="s">
        <v>1459</v>
      </c>
      <c r="C16402" s="1" t="s">
        <v>1445</v>
      </c>
    </row>
    <row r="16403" spans="1:3">
      <c r="A16403" s="2" t="s">
        <v>1460</v>
      </c>
      <c r="C16403" s="1" t="s">
        <v>50</v>
      </c>
    </row>
    <row r="16404" spans="1:3">
      <c r="A16404" s="2" t="s">
        <v>41</v>
      </c>
      <c r="C16404" s="1" t="s">
        <v>51</v>
      </c>
    </row>
    <row r="16405" spans="1:3">
      <c r="A16405" s="2" t="s">
        <v>42</v>
      </c>
      <c r="C16405" s="1" t="s">
        <v>52</v>
      </c>
    </row>
    <row r="16406" spans="1:3">
      <c r="A16406" s="2" t="s">
        <v>1461</v>
      </c>
      <c r="C16406" s="1" t="s">
        <v>1462</v>
      </c>
    </row>
    <row r="16407" spans="1:3">
      <c r="A16407" s="2" t="s">
        <v>1463</v>
      </c>
      <c r="C16407" s="1" t="s">
        <v>1464</v>
      </c>
    </row>
    <row r="16408" spans="1:3">
      <c r="C16408" s="2" t="s">
        <v>53</v>
      </c>
    </row>
    <row r="16409" spans="1:3">
      <c r="C16409" s="3" t="s">
        <v>54</v>
      </c>
    </row>
    <row r="16410" spans="1:3">
      <c r="C16410" s="2" t="s">
        <v>55</v>
      </c>
    </row>
    <row r="16411" spans="1:3">
      <c r="C16411" s="3" t="s">
        <v>56</v>
      </c>
    </row>
    <row r="32765" spans="1:1">
      <c r="A32765" s="3" t="s">
        <v>30</v>
      </c>
    </row>
    <row r="32766" spans="1:1">
      <c r="A32766" s="1" t="s">
        <v>1424</v>
      </c>
    </row>
    <row r="32767" spans="1:1">
      <c r="A32767" s="1" t="s">
        <v>31</v>
      </c>
    </row>
    <row r="32768" spans="1:1">
      <c r="A32768" s="1" t="s">
        <v>32</v>
      </c>
    </row>
    <row r="32769" spans="1:3">
      <c r="A32769" s="1" t="s">
        <v>33</v>
      </c>
    </row>
    <row r="32770" spans="1:3">
      <c r="A32770" s="1" t="s">
        <v>1442</v>
      </c>
    </row>
    <row r="32771" spans="1:3">
      <c r="A32771" s="1" t="s">
        <v>1443</v>
      </c>
      <c r="C32771" s="3" t="s">
        <v>30</v>
      </c>
    </row>
    <row r="32772" spans="1:3">
      <c r="A32772" s="1" t="s">
        <v>1444</v>
      </c>
      <c r="C32772" s="1" t="s">
        <v>1424</v>
      </c>
    </row>
    <row r="32773" spans="1:3">
      <c r="A32773" s="1" t="s">
        <v>1445</v>
      </c>
      <c r="C32773" s="2" t="s">
        <v>31</v>
      </c>
    </row>
    <row r="32774" spans="1:3">
      <c r="A32774" s="1" t="s">
        <v>1446</v>
      </c>
      <c r="C32774" s="1" t="s">
        <v>32</v>
      </c>
    </row>
    <row r="32775" spans="1:3">
      <c r="A32775" s="1" t="s">
        <v>1447</v>
      </c>
      <c r="C32775" s="1" t="s">
        <v>33</v>
      </c>
    </row>
    <row r="32776" spans="1:3">
      <c r="A32776" s="1" t="s">
        <v>1448</v>
      </c>
      <c r="C32776" s="1" t="s">
        <v>35</v>
      </c>
    </row>
    <row r="32777" spans="1:3">
      <c r="A32777" s="1" t="s">
        <v>1449</v>
      </c>
      <c r="C32777" s="1" t="s">
        <v>36</v>
      </c>
    </row>
    <row r="32778" spans="1:3">
      <c r="A32778" s="1" t="s">
        <v>1450</v>
      </c>
      <c r="C32778" s="1" t="s">
        <v>1451</v>
      </c>
    </row>
    <row r="32779" spans="1:3">
      <c r="A32779" s="1" t="s">
        <v>1452</v>
      </c>
      <c r="C32779" s="1" t="s">
        <v>39</v>
      </c>
    </row>
    <row r="32780" spans="1:3">
      <c r="A32780" s="1" t="s">
        <v>1453</v>
      </c>
      <c r="C32780" s="1" t="s">
        <v>1454</v>
      </c>
    </row>
    <row r="32781" spans="1:3">
      <c r="A32781" s="3" t="s">
        <v>54</v>
      </c>
      <c r="C32781" s="1" t="s">
        <v>1455</v>
      </c>
    </row>
    <row r="32782" spans="1:3">
      <c r="A32782" s="1" t="s">
        <v>1456</v>
      </c>
      <c r="C32782" s="2" t="s">
        <v>41</v>
      </c>
    </row>
    <row r="32783" spans="1:3">
      <c r="A32783" s="1" t="s">
        <v>1457</v>
      </c>
      <c r="C32783" s="2" t="s">
        <v>42</v>
      </c>
    </row>
    <row r="32784" spans="1:3">
      <c r="A32784" s="1" t="s">
        <v>35</v>
      </c>
      <c r="C32784" s="2" t="s">
        <v>46</v>
      </c>
    </row>
    <row r="32785" spans="1:3">
      <c r="A32785" s="1" t="s">
        <v>1458</v>
      </c>
      <c r="C32785" s="1" t="s">
        <v>47</v>
      </c>
    </row>
    <row r="32786" spans="1:3">
      <c r="A32786" s="1" t="s">
        <v>1459</v>
      </c>
      <c r="C32786" s="1" t="s">
        <v>1445</v>
      </c>
    </row>
    <row r="32787" spans="1:3">
      <c r="A32787" s="2" t="s">
        <v>1460</v>
      </c>
      <c r="C32787" s="1" t="s">
        <v>50</v>
      </c>
    </row>
    <row r="32788" spans="1:3">
      <c r="A32788" s="2" t="s">
        <v>41</v>
      </c>
      <c r="C32788" s="1" t="s">
        <v>51</v>
      </c>
    </row>
    <row r="32789" spans="1:3">
      <c r="A32789" s="2" t="s">
        <v>42</v>
      </c>
      <c r="C32789" s="1" t="s">
        <v>52</v>
      </c>
    </row>
    <row r="32790" spans="1:3">
      <c r="A32790" s="2" t="s">
        <v>1461</v>
      </c>
      <c r="C32790" s="1" t="s">
        <v>1462</v>
      </c>
    </row>
    <row r="32791" spans="1:3">
      <c r="A32791" s="2" t="s">
        <v>1463</v>
      </c>
      <c r="C32791" s="1" t="s">
        <v>1464</v>
      </c>
    </row>
    <row r="32792" spans="1:3">
      <c r="C32792" s="2" t="s">
        <v>53</v>
      </c>
    </row>
    <row r="32793" spans="1:3">
      <c r="C32793" s="3" t="s">
        <v>54</v>
      </c>
    </row>
    <row r="32794" spans="1:3">
      <c r="C32794" s="2" t="s">
        <v>55</v>
      </c>
    </row>
    <row r="32795" spans="1:3">
      <c r="C32795" s="3" t="s">
        <v>56</v>
      </c>
    </row>
    <row r="49149" spans="1:1">
      <c r="A49149" s="3" t="s">
        <v>30</v>
      </c>
    </row>
    <row r="49150" spans="1:1">
      <c r="A49150" s="1" t="s">
        <v>1424</v>
      </c>
    </row>
    <row r="49151" spans="1:1">
      <c r="A49151" s="1" t="s">
        <v>31</v>
      </c>
    </row>
    <row r="49152" spans="1:1">
      <c r="A49152" s="1" t="s">
        <v>32</v>
      </c>
    </row>
    <row r="49153" spans="1:3">
      <c r="A49153" s="1" t="s">
        <v>33</v>
      </c>
    </row>
    <row r="49154" spans="1:3">
      <c r="A49154" s="1" t="s">
        <v>1442</v>
      </c>
    </row>
    <row r="49155" spans="1:3">
      <c r="A49155" s="1" t="s">
        <v>1443</v>
      </c>
      <c r="C49155" s="3" t="s">
        <v>30</v>
      </c>
    </row>
    <row r="49156" spans="1:3">
      <c r="A49156" s="1" t="s">
        <v>1444</v>
      </c>
      <c r="C49156" s="1" t="s">
        <v>1424</v>
      </c>
    </row>
    <row r="49157" spans="1:3">
      <c r="A49157" s="1" t="s">
        <v>1445</v>
      </c>
      <c r="C49157" s="2" t="s">
        <v>31</v>
      </c>
    </row>
    <row r="49158" spans="1:3">
      <c r="A49158" s="1" t="s">
        <v>1446</v>
      </c>
      <c r="C49158" s="1" t="s">
        <v>32</v>
      </c>
    </row>
    <row r="49159" spans="1:3">
      <c r="A49159" s="1" t="s">
        <v>1447</v>
      </c>
      <c r="C49159" s="1" t="s">
        <v>33</v>
      </c>
    </row>
    <row r="49160" spans="1:3">
      <c r="A49160" s="1" t="s">
        <v>1448</v>
      </c>
      <c r="C49160" s="1" t="s">
        <v>35</v>
      </c>
    </row>
    <row r="49161" spans="1:3">
      <c r="A49161" s="1" t="s">
        <v>1449</v>
      </c>
      <c r="C49161" s="1" t="s">
        <v>36</v>
      </c>
    </row>
    <row r="49162" spans="1:3">
      <c r="A49162" s="1" t="s">
        <v>1450</v>
      </c>
      <c r="C49162" s="1" t="s">
        <v>1451</v>
      </c>
    </row>
    <row r="49163" spans="1:3">
      <c r="A49163" s="1" t="s">
        <v>1452</v>
      </c>
      <c r="C49163" s="1" t="s">
        <v>39</v>
      </c>
    </row>
    <row r="49164" spans="1:3">
      <c r="A49164" s="1" t="s">
        <v>1453</v>
      </c>
      <c r="C49164" s="1" t="s">
        <v>1454</v>
      </c>
    </row>
    <row r="49165" spans="1:3">
      <c r="A49165" s="3" t="s">
        <v>54</v>
      </c>
      <c r="C49165" s="1" t="s">
        <v>1455</v>
      </c>
    </row>
    <row r="49166" spans="1:3">
      <c r="A49166" s="1" t="s">
        <v>1456</v>
      </c>
      <c r="C49166" s="2" t="s">
        <v>41</v>
      </c>
    </row>
    <row r="49167" spans="1:3">
      <c r="A49167" s="1" t="s">
        <v>1457</v>
      </c>
      <c r="C49167" s="2" t="s">
        <v>42</v>
      </c>
    </row>
    <row r="49168" spans="1:3">
      <c r="A49168" s="1" t="s">
        <v>35</v>
      </c>
      <c r="C49168" s="2" t="s">
        <v>46</v>
      </c>
    </row>
    <row r="49169" spans="1:3">
      <c r="A49169" s="1" t="s">
        <v>1458</v>
      </c>
      <c r="C49169" s="1" t="s">
        <v>47</v>
      </c>
    </row>
    <row r="49170" spans="1:3">
      <c r="A49170" s="1" t="s">
        <v>1459</v>
      </c>
      <c r="C49170" s="1" t="s">
        <v>1445</v>
      </c>
    </row>
    <row r="49171" spans="1:3">
      <c r="A49171" s="2" t="s">
        <v>1460</v>
      </c>
      <c r="C49171" s="1" t="s">
        <v>50</v>
      </c>
    </row>
    <row r="49172" spans="1:3">
      <c r="A49172" s="2" t="s">
        <v>41</v>
      </c>
      <c r="C49172" s="1" t="s">
        <v>51</v>
      </c>
    </row>
    <row r="49173" spans="1:3">
      <c r="A49173" s="2" t="s">
        <v>42</v>
      </c>
      <c r="C49173" s="1" t="s">
        <v>52</v>
      </c>
    </row>
    <row r="49174" spans="1:3">
      <c r="A49174" s="2" t="s">
        <v>1461</v>
      </c>
      <c r="C49174" s="1" t="s">
        <v>1462</v>
      </c>
    </row>
    <row r="49175" spans="1:3">
      <c r="A49175" s="2" t="s">
        <v>1463</v>
      </c>
      <c r="C49175" s="1" t="s">
        <v>1464</v>
      </c>
    </row>
    <row r="49176" spans="1:3">
      <c r="C49176" s="2" t="s">
        <v>53</v>
      </c>
    </row>
    <row r="49177" spans="1:3">
      <c r="C49177" s="3" t="s">
        <v>54</v>
      </c>
    </row>
    <row r="49178" spans="1:3">
      <c r="C49178" s="2" t="s">
        <v>55</v>
      </c>
    </row>
    <row r="49179" spans="1:3">
      <c r="C49179" s="3" t="s">
        <v>56</v>
      </c>
    </row>
    <row r="65533" spans="1:1">
      <c r="A65533" s="3" t="s">
        <v>30</v>
      </c>
    </row>
    <row r="65534" spans="1:1">
      <c r="A65534" s="1" t="s">
        <v>1424</v>
      </c>
    </row>
    <row r="65535" spans="1:1">
      <c r="A65535" s="1" t="s">
        <v>31</v>
      </c>
    </row>
    <row r="65536" spans="1:1">
      <c r="A65536" s="1" t="s">
        <v>32</v>
      </c>
    </row>
    <row r="65537" spans="1:3">
      <c r="A65537" s="1" t="s">
        <v>33</v>
      </c>
    </row>
    <row r="65538" spans="1:3">
      <c r="A65538" s="1" t="s">
        <v>1442</v>
      </c>
    </row>
    <row r="65539" spans="1:3">
      <c r="A65539" s="1" t="s">
        <v>1443</v>
      </c>
      <c r="C65539" s="3" t="s">
        <v>30</v>
      </c>
    </row>
    <row r="65540" spans="1:3">
      <c r="A65540" s="1" t="s">
        <v>1444</v>
      </c>
      <c r="C65540" s="1" t="s">
        <v>1424</v>
      </c>
    </row>
    <row r="65541" spans="1:3">
      <c r="A65541" s="1" t="s">
        <v>1445</v>
      </c>
      <c r="C65541" s="2" t="s">
        <v>31</v>
      </c>
    </row>
    <row r="65542" spans="1:3">
      <c r="A65542" s="1" t="s">
        <v>1446</v>
      </c>
      <c r="C65542" s="1" t="s">
        <v>32</v>
      </c>
    </row>
    <row r="65543" spans="1:3">
      <c r="A65543" s="1" t="s">
        <v>1447</v>
      </c>
      <c r="C65543" s="1" t="s">
        <v>33</v>
      </c>
    </row>
    <row r="65544" spans="1:3">
      <c r="A65544" s="1" t="s">
        <v>1448</v>
      </c>
      <c r="C65544" s="1" t="s">
        <v>35</v>
      </c>
    </row>
    <row r="65545" spans="1:3">
      <c r="A65545" s="1" t="s">
        <v>1449</v>
      </c>
      <c r="C65545" s="1" t="s">
        <v>36</v>
      </c>
    </row>
    <row r="65546" spans="1:3">
      <c r="A65546" s="1" t="s">
        <v>1450</v>
      </c>
      <c r="C65546" s="1" t="s">
        <v>1451</v>
      </c>
    </row>
    <row r="65547" spans="1:3">
      <c r="A65547" s="1" t="s">
        <v>1452</v>
      </c>
      <c r="C65547" s="1" t="s">
        <v>39</v>
      </c>
    </row>
    <row r="65548" spans="1:3">
      <c r="A65548" s="1" t="s">
        <v>1453</v>
      </c>
      <c r="C65548" s="1" t="s">
        <v>1454</v>
      </c>
    </row>
    <row r="65549" spans="1:3">
      <c r="A65549" s="3" t="s">
        <v>54</v>
      </c>
      <c r="C65549" s="1" t="s">
        <v>1455</v>
      </c>
    </row>
    <row r="65550" spans="1:3">
      <c r="A65550" s="1" t="s">
        <v>1456</v>
      </c>
      <c r="C65550" s="2" t="s">
        <v>41</v>
      </c>
    </row>
    <row r="65551" spans="1:3">
      <c r="A65551" s="1" t="s">
        <v>1457</v>
      </c>
      <c r="C65551" s="2" t="s">
        <v>42</v>
      </c>
    </row>
    <row r="65552" spans="1:3">
      <c r="A65552" s="1" t="s">
        <v>35</v>
      </c>
      <c r="C65552" s="2" t="s">
        <v>46</v>
      </c>
    </row>
    <row r="65553" spans="1:3">
      <c r="A65553" s="1" t="s">
        <v>1458</v>
      </c>
      <c r="C65553" s="1" t="s">
        <v>47</v>
      </c>
    </row>
    <row r="65554" spans="1:3">
      <c r="A65554" s="1" t="s">
        <v>1459</v>
      </c>
      <c r="C65554" s="1" t="s">
        <v>1445</v>
      </c>
    </row>
    <row r="65555" spans="1:3">
      <c r="A65555" s="2" t="s">
        <v>1460</v>
      </c>
      <c r="C65555" s="1" t="s">
        <v>50</v>
      </c>
    </row>
    <row r="65556" spans="1:3">
      <c r="A65556" s="2" t="s">
        <v>41</v>
      </c>
      <c r="C65556" s="1" t="s">
        <v>51</v>
      </c>
    </row>
    <row r="65557" spans="1:3">
      <c r="A65557" s="2" t="s">
        <v>42</v>
      </c>
      <c r="C65557" s="1" t="s">
        <v>52</v>
      </c>
    </row>
    <row r="65558" spans="1:3">
      <c r="A65558" s="2" t="s">
        <v>1461</v>
      </c>
      <c r="C65558" s="1" t="s">
        <v>1462</v>
      </c>
    </row>
    <row r="65559" spans="1:3">
      <c r="A65559" s="2" t="s">
        <v>1463</v>
      </c>
      <c r="C65559" s="1" t="s">
        <v>1464</v>
      </c>
    </row>
    <row r="65560" spans="1:3">
      <c r="C65560" s="2" t="s">
        <v>53</v>
      </c>
    </row>
    <row r="65561" spans="1:3">
      <c r="C65561" s="3" t="s">
        <v>54</v>
      </c>
    </row>
    <row r="65562" spans="1:3">
      <c r="C65562" s="2" t="s">
        <v>55</v>
      </c>
    </row>
    <row r="65563" spans="1:3">
      <c r="C65563" s="3" t="s">
        <v>56</v>
      </c>
    </row>
    <row r="81917" spans="1:1">
      <c r="A81917" s="3" t="s">
        <v>30</v>
      </c>
    </row>
    <row r="81918" spans="1:1">
      <c r="A81918" s="1" t="s">
        <v>1424</v>
      </c>
    </row>
    <row r="81919" spans="1:1">
      <c r="A81919" s="1" t="s">
        <v>31</v>
      </c>
    </row>
    <row r="81920" spans="1:1">
      <c r="A81920" s="1" t="s">
        <v>32</v>
      </c>
    </row>
    <row r="81921" spans="1:3">
      <c r="A81921" s="1" t="s">
        <v>33</v>
      </c>
    </row>
    <row r="81922" spans="1:3">
      <c r="A81922" s="1" t="s">
        <v>1442</v>
      </c>
    </row>
    <row r="81923" spans="1:3">
      <c r="A81923" s="1" t="s">
        <v>1443</v>
      </c>
      <c r="C81923" s="3" t="s">
        <v>30</v>
      </c>
    </row>
    <row r="81924" spans="1:3">
      <c r="A81924" s="1" t="s">
        <v>1444</v>
      </c>
      <c r="C81924" s="1" t="s">
        <v>1424</v>
      </c>
    </row>
    <row r="81925" spans="1:3">
      <c r="A81925" s="1" t="s">
        <v>1445</v>
      </c>
      <c r="C81925" s="2" t="s">
        <v>31</v>
      </c>
    </row>
    <row r="81926" spans="1:3">
      <c r="A81926" s="1" t="s">
        <v>1446</v>
      </c>
      <c r="C81926" s="1" t="s">
        <v>32</v>
      </c>
    </row>
    <row r="81927" spans="1:3">
      <c r="A81927" s="1" t="s">
        <v>1447</v>
      </c>
      <c r="C81927" s="1" t="s">
        <v>33</v>
      </c>
    </row>
    <row r="81928" spans="1:3">
      <c r="A81928" s="1" t="s">
        <v>1448</v>
      </c>
      <c r="C81928" s="1" t="s">
        <v>35</v>
      </c>
    </row>
    <row r="81929" spans="1:3">
      <c r="A81929" s="1" t="s">
        <v>1449</v>
      </c>
      <c r="C81929" s="1" t="s">
        <v>36</v>
      </c>
    </row>
    <row r="81930" spans="1:3">
      <c r="A81930" s="1" t="s">
        <v>1450</v>
      </c>
      <c r="C81930" s="1" t="s">
        <v>1451</v>
      </c>
    </row>
    <row r="81931" spans="1:3">
      <c r="A81931" s="1" t="s">
        <v>1452</v>
      </c>
      <c r="C81931" s="1" t="s">
        <v>39</v>
      </c>
    </row>
    <row r="81932" spans="1:3">
      <c r="A81932" s="1" t="s">
        <v>1453</v>
      </c>
      <c r="C81932" s="1" t="s">
        <v>1454</v>
      </c>
    </row>
    <row r="81933" spans="1:3">
      <c r="A81933" s="3" t="s">
        <v>54</v>
      </c>
      <c r="C81933" s="1" t="s">
        <v>1455</v>
      </c>
    </row>
    <row r="81934" spans="1:3">
      <c r="A81934" s="1" t="s">
        <v>1456</v>
      </c>
      <c r="C81934" s="2" t="s">
        <v>41</v>
      </c>
    </row>
    <row r="81935" spans="1:3">
      <c r="A81935" s="1" t="s">
        <v>1457</v>
      </c>
      <c r="C81935" s="2" t="s">
        <v>42</v>
      </c>
    </row>
    <row r="81936" spans="1:3">
      <c r="A81936" s="1" t="s">
        <v>35</v>
      </c>
      <c r="C81936" s="2" t="s">
        <v>46</v>
      </c>
    </row>
    <row r="81937" spans="1:3">
      <c r="A81937" s="1" t="s">
        <v>1458</v>
      </c>
      <c r="C81937" s="1" t="s">
        <v>47</v>
      </c>
    </row>
    <row r="81938" spans="1:3">
      <c r="A81938" s="1" t="s">
        <v>1459</v>
      </c>
      <c r="C81938" s="1" t="s">
        <v>1445</v>
      </c>
    </row>
    <row r="81939" spans="1:3">
      <c r="A81939" s="2" t="s">
        <v>1460</v>
      </c>
      <c r="C81939" s="1" t="s">
        <v>50</v>
      </c>
    </row>
    <row r="81940" spans="1:3">
      <c r="A81940" s="2" t="s">
        <v>41</v>
      </c>
      <c r="C81940" s="1" t="s">
        <v>51</v>
      </c>
    </row>
    <row r="81941" spans="1:3">
      <c r="A81941" s="2" t="s">
        <v>42</v>
      </c>
      <c r="C81941" s="1" t="s">
        <v>52</v>
      </c>
    </row>
    <row r="81942" spans="1:3">
      <c r="A81942" s="2" t="s">
        <v>1461</v>
      </c>
      <c r="C81942" s="1" t="s">
        <v>1462</v>
      </c>
    </row>
    <row r="81943" spans="1:3">
      <c r="A81943" s="2" t="s">
        <v>1463</v>
      </c>
      <c r="C81943" s="1" t="s">
        <v>1464</v>
      </c>
    </row>
    <row r="81944" spans="1:3">
      <c r="C81944" s="2" t="s">
        <v>53</v>
      </c>
    </row>
    <row r="81945" spans="1:3">
      <c r="C81945" s="3" t="s">
        <v>54</v>
      </c>
    </row>
    <row r="81946" spans="1:3">
      <c r="C81946" s="2" t="s">
        <v>55</v>
      </c>
    </row>
    <row r="81947" spans="1:3">
      <c r="C81947" s="3" t="s">
        <v>56</v>
      </c>
    </row>
    <row r="98301" spans="1:1">
      <c r="A98301" s="3" t="s">
        <v>30</v>
      </c>
    </row>
    <row r="98302" spans="1:1">
      <c r="A98302" s="1" t="s">
        <v>1424</v>
      </c>
    </row>
    <row r="98303" spans="1:1">
      <c r="A98303" s="1" t="s">
        <v>31</v>
      </c>
    </row>
    <row r="98304" spans="1:1">
      <c r="A98304" s="1" t="s">
        <v>32</v>
      </c>
    </row>
    <row r="98305" spans="1:3">
      <c r="A98305" s="1" t="s">
        <v>33</v>
      </c>
    </row>
    <row r="98306" spans="1:3">
      <c r="A98306" s="1" t="s">
        <v>1442</v>
      </c>
    </row>
    <row r="98307" spans="1:3">
      <c r="A98307" s="1" t="s">
        <v>1443</v>
      </c>
      <c r="C98307" s="3" t="s">
        <v>30</v>
      </c>
    </row>
    <row r="98308" spans="1:3">
      <c r="A98308" s="1" t="s">
        <v>1444</v>
      </c>
      <c r="C98308" s="1" t="s">
        <v>1424</v>
      </c>
    </row>
    <row r="98309" spans="1:3">
      <c r="A98309" s="1" t="s">
        <v>1445</v>
      </c>
      <c r="C98309" s="2" t="s">
        <v>31</v>
      </c>
    </row>
    <row r="98310" spans="1:3">
      <c r="A98310" s="1" t="s">
        <v>1446</v>
      </c>
      <c r="C98310" s="1" t="s">
        <v>32</v>
      </c>
    </row>
    <row r="98311" spans="1:3">
      <c r="A98311" s="1" t="s">
        <v>1447</v>
      </c>
      <c r="C98311" s="1" t="s">
        <v>33</v>
      </c>
    </row>
    <row r="98312" spans="1:3">
      <c r="A98312" s="1" t="s">
        <v>1448</v>
      </c>
      <c r="C98312" s="1" t="s">
        <v>35</v>
      </c>
    </row>
    <row r="98313" spans="1:3">
      <c r="A98313" s="1" t="s">
        <v>1449</v>
      </c>
      <c r="C98313" s="1" t="s">
        <v>36</v>
      </c>
    </row>
    <row r="98314" spans="1:3">
      <c r="A98314" s="1" t="s">
        <v>1450</v>
      </c>
      <c r="C98314" s="1" t="s">
        <v>1451</v>
      </c>
    </row>
    <row r="98315" spans="1:3">
      <c r="A98315" s="1" t="s">
        <v>1452</v>
      </c>
      <c r="C98315" s="1" t="s">
        <v>39</v>
      </c>
    </row>
    <row r="98316" spans="1:3">
      <c r="A98316" s="1" t="s">
        <v>1453</v>
      </c>
      <c r="C98316" s="1" t="s">
        <v>1454</v>
      </c>
    </row>
    <row r="98317" spans="1:3">
      <c r="A98317" s="3" t="s">
        <v>54</v>
      </c>
      <c r="C98317" s="1" t="s">
        <v>1455</v>
      </c>
    </row>
    <row r="98318" spans="1:3">
      <c r="A98318" s="1" t="s">
        <v>1456</v>
      </c>
      <c r="C98318" s="2" t="s">
        <v>41</v>
      </c>
    </row>
    <row r="98319" spans="1:3">
      <c r="A98319" s="1" t="s">
        <v>1457</v>
      </c>
      <c r="C98319" s="2" t="s">
        <v>42</v>
      </c>
    </row>
    <row r="98320" spans="1:3">
      <c r="A98320" s="1" t="s">
        <v>35</v>
      </c>
      <c r="C98320" s="2" t="s">
        <v>46</v>
      </c>
    </row>
    <row r="98321" spans="1:3">
      <c r="A98321" s="1" t="s">
        <v>1458</v>
      </c>
      <c r="C98321" s="1" t="s">
        <v>47</v>
      </c>
    </row>
    <row r="98322" spans="1:3">
      <c r="A98322" s="1" t="s">
        <v>1459</v>
      </c>
      <c r="C98322" s="1" t="s">
        <v>1445</v>
      </c>
    </row>
    <row r="98323" spans="1:3">
      <c r="A98323" s="2" t="s">
        <v>1460</v>
      </c>
      <c r="C98323" s="1" t="s">
        <v>50</v>
      </c>
    </row>
    <row r="98324" spans="1:3">
      <c r="A98324" s="2" t="s">
        <v>41</v>
      </c>
      <c r="C98324" s="1" t="s">
        <v>51</v>
      </c>
    </row>
    <row r="98325" spans="1:3">
      <c r="A98325" s="2" t="s">
        <v>42</v>
      </c>
      <c r="C98325" s="1" t="s">
        <v>52</v>
      </c>
    </row>
    <row r="98326" spans="1:3">
      <c r="A98326" s="2" t="s">
        <v>1461</v>
      </c>
      <c r="C98326" s="1" t="s">
        <v>1462</v>
      </c>
    </row>
    <row r="98327" spans="1:3">
      <c r="A98327" s="2" t="s">
        <v>1463</v>
      </c>
      <c r="C98327" s="1" t="s">
        <v>1464</v>
      </c>
    </row>
    <row r="98328" spans="1:3">
      <c r="C98328" s="2" t="s">
        <v>53</v>
      </c>
    </row>
    <row r="98329" spans="1:3">
      <c r="C98329" s="3" t="s">
        <v>54</v>
      </c>
    </row>
    <row r="98330" spans="1:3">
      <c r="C98330" s="2" t="s">
        <v>55</v>
      </c>
    </row>
    <row r="98331" spans="1:3">
      <c r="C98331" s="3" t="s">
        <v>56</v>
      </c>
    </row>
    <row r="114685" spans="1:1">
      <c r="A114685" s="3" t="s">
        <v>30</v>
      </c>
    </row>
    <row r="114686" spans="1:1">
      <c r="A114686" s="1" t="s">
        <v>1424</v>
      </c>
    </row>
    <row r="114687" spans="1:1">
      <c r="A114687" s="1" t="s">
        <v>31</v>
      </c>
    </row>
    <row r="114688" spans="1:1">
      <c r="A114688" s="1" t="s">
        <v>32</v>
      </c>
    </row>
    <row r="114689" spans="1:3">
      <c r="A114689" s="1" t="s">
        <v>33</v>
      </c>
    </row>
    <row r="114690" spans="1:3">
      <c r="A114690" s="1" t="s">
        <v>1442</v>
      </c>
    </row>
    <row r="114691" spans="1:3">
      <c r="A114691" s="1" t="s">
        <v>1443</v>
      </c>
      <c r="C114691" s="3" t="s">
        <v>30</v>
      </c>
    </row>
    <row r="114692" spans="1:3">
      <c r="A114692" s="1" t="s">
        <v>1444</v>
      </c>
      <c r="C114692" s="1" t="s">
        <v>1424</v>
      </c>
    </row>
    <row r="114693" spans="1:3">
      <c r="A114693" s="1" t="s">
        <v>1445</v>
      </c>
      <c r="C114693" s="2" t="s">
        <v>31</v>
      </c>
    </row>
    <row r="114694" spans="1:3">
      <c r="A114694" s="1" t="s">
        <v>1446</v>
      </c>
      <c r="C114694" s="1" t="s">
        <v>32</v>
      </c>
    </row>
    <row r="114695" spans="1:3">
      <c r="A114695" s="1" t="s">
        <v>1447</v>
      </c>
      <c r="C114695" s="1" t="s">
        <v>33</v>
      </c>
    </row>
    <row r="114696" spans="1:3">
      <c r="A114696" s="1" t="s">
        <v>1448</v>
      </c>
      <c r="C114696" s="1" t="s">
        <v>35</v>
      </c>
    </row>
    <row r="114697" spans="1:3">
      <c r="A114697" s="1" t="s">
        <v>1449</v>
      </c>
      <c r="C114697" s="1" t="s">
        <v>36</v>
      </c>
    </row>
    <row r="114698" spans="1:3">
      <c r="A114698" s="1" t="s">
        <v>1450</v>
      </c>
      <c r="C114698" s="1" t="s">
        <v>1451</v>
      </c>
    </row>
    <row r="114699" spans="1:3">
      <c r="A114699" s="1" t="s">
        <v>1452</v>
      </c>
      <c r="C114699" s="1" t="s">
        <v>39</v>
      </c>
    </row>
    <row r="114700" spans="1:3">
      <c r="A114700" s="1" t="s">
        <v>1453</v>
      </c>
      <c r="C114700" s="1" t="s">
        <v>1454</v>
      </c>
    </row>
    <row r="114701" spans="1:3">
      <c r="A114701" s="3" t="s">
        <v>54</v>
      </c>
      <c r="C114701" s="1" t="s">
        <v>1455</v>
      </c>
    </row>
    <row r="114702" spans="1:3">
      <c r="A114702" s="1" t="s">
        <v>1456</v>
      </c>
      <c r="C114702" s="2" t="s">
        <v>41</v>
      </c>
    </row>
    <row r="114703" spans="1:3">
      <c r="A114703" s="1" t="s">
        <v>1457</v>
      </c>
      <c r="C114703" s="2" t="s">
        <v>42</v>
      </c>
    </row>
    <row r="114704" spans="1:3">
      <c r="A114704" s="1" t="s">
        <v>35</v>
      </c>
      <c r="C114704" s="2" t="s">
        <v>46</v>
      </c>
    </row>
    <row r="114705" spans="1:3">
      <c r="A114705" s="1" t="s">
        <v>1458</v>
      </c>
      <c r="C114705" s="1" t="s">
        <v>47</v>
      </c>
    </row>
    <row r="114706" spans="1:3">
      <c r="A114706" s="1" t="s">
        <v>1459</v>
      </c>
      <c r="C114706" s="1" t="s">
        <v>1445</v>
      </c>
    </row>
    <row r="114707" spans="1:3">
      <c r="A114707" s="2" t="s">
        <v>1460</v>
      </c>
      <c r="C114707" s="1" t="s">
        <v>50</v>
      </c>
    </row>
    <row r="114708" spans="1:3">
      <c r="A114708" s="2" t="s">
        <v>41</v>
      </c>
      <c r="C114708" s="1" t="s">
        <v>51</v>
      </c>
    </row>
    <row r="114709" spans="1:3">
      <c r="A114709" s="2" t="s">
        <v>42</v>
      </c>
      <c r="C114709" s="1" t="s">
        <v>52</v>
      </c>
    </row>
    <row r="114710" spans="1:3">
      <c r="A114710" s="2" t="s">
        <v>1461</v>
      </c>
      <c r="C114710" s="1" t="s">
        <v>1462</v>
      </c>
    </row>
    <row r="114711" spans="1:3">
      <c r="A114711" s="2" t="s">
        <v>1463</v>
      </c>
      <c r="C114711" s="1" t="s">
        <v>1464</v>
      </c>
    </row>
    <row r="114712" spans="1:3">
      <c r="C114712" s="2" t="s">
        <v>53</v>
      </c>
    </row>
    <row r="114713" spans="1:3">
      <c r="C114713" s="3" t="s">
        <v>54</v>
      </c>
    </row>
    <row r="114714" spans="1:3">
      <c r="C114714" s="2" t="s">
        <v>55</v>
      </c>
    </row>
    <row r="114715" spans="1:3">
      <c r="C114715" s="3" t="s">
        <v>56</v>
      </c>
    </row>
    <row r="131069" spans="1:1">
      <c r="A131069" s="3" t="s">
        <v>30</v>
      </c>
    </row>
    <row r="131070" spans="1:1">
      <c r="A131070" s="1" t="s">
        <v>1424</v>
      </c>
    </row>
    <row r="131071" spans="1:1">
      <c r="A131071" s="1" t="s">
        <v>31</v>
      </c>
    </row>
    <row r="131072" spans="1:1">
      <c r="A131072" s="1" t="s">
        <v>32</v>
      </c>
    </row>
    <row r="131073" spans="1:3">
      <c r="A131073" s="1" t="s">
        <v>33</v>
      </c>
    </row>
    <row r="131074" spans="1:3">
      <c r="A131074" s="1" t="s">
        <v>1442</v>
      </c>
    </row>
    <row r="131075" spans="1:3">
      <c r="A131075" s="1" t="s">
        <v>1443</v>
      </c>
      <c r="C131075" s="3" t="s">
        <v>30</v>
      </c>
    </row>
    <row r="131076" spans="1:3">
      <c r="A131076" s="1" t="s">
        <v>1444</v>
      </c>
      <c r="C131076" s="1" t="s">
        <v>1424</v>
      </c>
    </row>
    <row r="131077" spans="1:3">
      <c r="A131077" s="1" t="s">
        <v>1445</v>
      </c>
      <c r="C131077" s="2" t="s">
        <v>31</v>
      </c>
    </row>
    <row r="131078" spans="1:3">
      <c r="A131078" s="1" t="s">
        <v>1446</v>
      </c>
      <c r="C131078" s="1" t="s">
        <v>32</v>
      </c>
    </row>
    <row r="131079" spans="1:3">
      <c r="A131079" s="1" t="s">
        <v>1447</v>
      </c>
      <c r="C131079" s="1" t="s">
        <v>33</v>
      </c>
    </row>
    <row r="131080" spans="1:3">
      <c r="A131080" s="1" t="s">
        <v>1448</v>
      </c>
      <c r="C131080" s="1" t="s">
        <v>35</v>
      </c>
    </row>
    <row r="131081" spans="1:3">
      <c r="A131081" s="1" t="s">
        <v>1449</v>
      </c>
      <c r="C131081" s="1" t="s">
        <v>36</v>
      </c>
    </row>
    <row r="131082" spans="1:3">
      <c r="A131082" s="1" t="s">
        <v>1450</v>
      </c>
      <c r="C131082" s="1" t="s">
        <v>1451</v>
      </c>
    </row>
    <row r="131083" spans="1:3">
      <c r="A131083" s="1" t="s">
        <v>1452</v>
      </c>
      <c r="C131083" s="1" t="s">
        <v>39</v>
      </c>
    </row>
    <row r="131084" spans="1:3">
      <c r="A131084" s="1" t="s">
        <v>1453</v>
      </c>
      <c r="C131084" s="1" t="s">
        <v>1454</v>
      </c>
    </row>
    <row r="131085" spans="1:3">
      <c r="A131085" s="3" t="s">
        <v>54</v>
      </c>
      <c r="C131085" s="1" t="s">
        <v>1455</v>
      </c>
    </row>
    <row r="131086" spans="1:3">
      <c r="A131086" s="1" t="s">
        <v>1456</v>
      </c>
      <c r="C131086" s="2" t="s">
        <v>41</v>
      </c>
    </row>
    <row r="131087" spans="1:3">
      <c r="A131087" s="1" t="s">
        <v>1457</v>
      </c>
      <c r="C131087" s="2" t="s">
        <v>42</v>
      </c>
    </row>
    <row r="131088" spans="1:3">
      <c r="A131088" s="1" t="s">
        <v>35</v>
      </c>
      <c r="C131088" s="2" t="s">
        <v>46</v>
      </c>
    </row>
    <row r="131089" spans="1:3">
      <c r="A131089" s="1" t="s">
        <v>1458</v>
      </c>
      <c r="C131089" s="1" t="s">
        <v>47</v>
      </c>
    </row>
    <row r="131090" spans="1:3">
      <c r="A131090" s="1" t="s">
        <v>1459</v>
      </c>
      <c r="C131090" s="1" t="s">
        <v>1445</v>
      </c>
    </row>
    <row r="131091" spans="1:3">
      <c r="A131091" s="2" t="s">
        <v>1460</v>
      </c>
      <c r="C131091" s="1" t="s">
        <v>50</v>
      </c>
    </row>
    <row r="131092" spans="1:3">
      <c r="A131092" s="2" t="s">
        <v>41</v>
      </c>
      <c r="C131092" s="1" t="s">
        <v>51</v>
      </c>
    </row>
    <row r="131093" spans="1:3">
      <c r="A131093" s="2" t="s">
        <v>42</v>
      </c>
      <c r="C131093" s="1" t="s">
        <v>52</v>
      </c>
    </row>
    <row r="131094" spans="1:3">
      <c r="A131094" s="2" t="s">
        <v>1461</v>
      </c>
      <c r="C131094" s="1" t="s">
        <v>1462</v>
      </c>
    </row>
    <row r="131095" spans="1:3">
      <c r="A131095" s="2" t="s">
        <v>1463</v>
      </c>
      <c r="C131095" s="1" t="s">
        <v>1464</v>
      </c>
    </row>
    <row r="131096" spans="1:3">
      <c r="C131096" s="2" t="s">
        <v>53</v>
      </c>
    </row>
    <row r="131097" spans="1:3">
      <c r="C131097" s="3" t="s">
        <v>54</v>
      </c>
    </row>
    <row r="131098" spans="1:3">
      <c r="C131098" s="2" t="s">
        <v>55</v>
      </c>
    </row>
    <row r="131099" spans="1:3">
      <c r="C131099" s="3" t="s">
        <v>56</v>
      </c>
    </row>
    <row r="147453" spans="1:1">
      <c r="A147453" s="3" t="s">
        <v>30</v>
      </c>
    </row>
    <row r="147454" spans="1:1">
      <c r="A147454" s="1" t="s">
        <v>1424</v>
      </c>
    </row>
    <row r="147455" spans="1:1">
      <c r="A147455" s="1" t="s">
        <v>31</v>
      </c>
    </row>
    <row r="147456" spans="1:1">
      <c r="A147456" s="1" t="s">
        <v>32</v>
      </c>
    </row>
    <row r="147457" spans="1:3">
      <c r="A147457" s="1" t="s">
        <v>33</v>
      </c>
    </row>
    <row r="147458" spans="1:3">
      <c r="A147458" s="1" t="s">
        <v>1442</v>
      </c>
    </row>
    <row r="147459" spans="1:3">
      <c r="A147459" s="1" t="s">
        <v>1443</v>
      </c>
      <c r="C147459" s="3" t="s">
        <v>30</v>
      </c>
    </row>
    <row r="147460" spans="1:3">
      <c r="A147460" s="1" t="s">
        <v>1444</v>
      </c>
      <c r="C147460" s="1" t="s">
        <v>1424</v>
      </c>
    </row>
    <row r="147461" spans="1:3">
      <c r="A147461" s="1" t="s">
        <v>1445</v>
      </c>
      <c r="C147461" s="2" t="s">
        <v>31</v>
      </c>
    </row>
    <row r="147462" spans="1:3">
      <c r="A147462" s="1" t="s">
        <v>1446</v>
      </c>
      <c r="C147462" s="1" t="s">
        <v>32</v>
      </c>
    </row>
    <row r="147463" spans="1:3">
      <c r="A147463" s="1" t="s">
        <v>1447</v>
      </c>
      <c r="C147463" s="1" t="s">
        <v>33</v>
      </c>
    </row>
    <row r="147464" spans="1:3">
      <c r="A147464" s="1" t="s">
        <v>1448</v>
      </c>
      <c r="C147464" s="1" t="s">
        <v>35</v>
      </c>
    </row>
    <row r="147465" spans="1:3">
      <c r="A147465" s="1" t="s">
        <v>1449</v>
      </c>
      <c r="C147465" s="1" t="s">
        <v>36</v>
      </c>
    </row>
    <row r="147466" spans="1:3">
      <c r="A147466" s="1" t="s">
        <v>1450</v>
      </c>
      <c r="C147466" s="1" t="s">
        <v>1451</v>
      </c>
    </row>
    <row r="147467" spans="1:3">
      <c r="A147467" s="1" t="s">
        <v>1452</v>
      </c>
      <c r="C147467" s="1" t="s">
        <v>39</v>
      </c>
    </row>
    <row r="147468" spans="1:3">
      <c r="A147468" s="1" t="s">
        <v>1453</v>
      </c>
      <c r="C147468" s="1" t="s">
        <v>1454</v>
      </c>
    </row>
    <row r="147469" spans="1:3">
      <c r="A147469" s="3" t="s">
        <v>54</v>
      </c>
      <c r="C147469" s="1" t="s">
        <v>1455</v>
      </c>
    </row>
    <row r="147470" spans="1:3">
      <c r="A147470" s="1" t="s">
        <v>1456</v>
      </c>
      <c r="C147470" s="2" t="s">
        <v>41</v>
      </c>
    </row>
    <row r="147471" spans="1:3">
      <c r="A147471" s="1" t="s">
        <v>1457</v>
      </c>
      <c r="C147471" s="2" t="s">
        <v>42</v>
      </c>
    </row>
    <row r="147472" spans="1:3">
      <c r="A147472" s="1" t="s">
        <v>35</v>
      </c>
      <c r="C147472" s="2" t="s">
        <v>46</v>
      </c>
    </row>
    <row r="147473" spans="1:3">
      <c r="A147473" s="1" t="s">
        <v>1458</v>
      </c>
      <c r="C147473" s="1" t="s">
        <v>47</v>
      </c>
    </row>
    <row r="147474" spans="1:3">
      <c r="A147474" s="1" t="s">
        <v>1459</v>
      </c>
      <c r="C147474" s="1" t="s">
        <v>1445</v>
      </c>
    </row>
    <row r="147475" spans="1:3">
      <c r="A147475" s="2" t="s">
        <v>1460</v>
      </c>
      <c r="C147475" s="1" t="s">
        <v>50</v>
      </c>
    </row>
    <row r="147476" spans="1:3">
      <c r="A147476" s="2" t="s">
        <v>41</v>
      </c>
      <c r="C147476" s="1" t="s">
        <v>51</v>
      </c>
    </row>
    <row r="147477" spans="1:3">
      <c r="A147477" s="2" t="s">
        <v>42</v>
      </c>
      <c r="C147477" s="1" t="s">
        <v>52</v>
      </c>
    </row>
    <row r="147478" spans="1:3">
      <c r="A147478" s="2" t="s">
        <v>1461</v>
      </c>
      <c r="C147478" s="1" t="s">
        <v>1462</v>
      </c>
    </row>
    <row r="147479" spans="1:3">
      <c r="A147479" s="2" t="s">
        <v>1463</v>
      </c>
      <c r="C147479" s="1" t="s">
        <v>1464</v>
      </c>
    </row>
    <row r="147480" spans="1:3">
      <c r="C147480" s="2" t="s">
        <v>53</v>
      </c>
    </row>
    <row r="147481" spans="1:3">
      <c r="C147481" s="3" t="s">
        <v>54</v>
      </c>
    </row>
    <row r="147482" spans="1:3">
      <c r="C147482" s="2" t="s">
        <v>55</v>
      </c>
    </row>
    <row r="147483" spans="1:3">
      <c r="C147483" s="3" t="s">
        <v>56</v>
      </c>
    </row>
    <row r="163837" spans="1:1">
      <c r="A163837" s="3" t="s">
        <v>30</v>
      </c>
    </row>
    <row r="163838" spans="1:1">
      <c r="A163838" s="1" t="s">
        <v>1424</v>
      </c>
    </row>
    <row r="163839" spans="1:1">
      <c r="A163839" s="1" t="s">
        <v>31</v>
      </c>
    </row>
    <row r="163840" spans="1:1">
      <c r="A163840" s="1" t="s">
        <v>32</v>
      </c>
    </row>
    <row r="163841" spans="1:3">
      <c r="A163841" s="1" t="s">
        <v>33</v>
      </c>
    </row>
    <row r="163842" spans="1:3">
      <c r="A163842" s="1" t="s">
        <v>1442</v>
      </c>
    </row>
    <row r="163843" spans="1:3">
      <c r="A163843" s="1" t="s">
        <v>1443</v>
      </c>
      <c r="C163843" s="3" t="s">
        <v>30</v>
      </c>
    </row>
    <row r="163844" spans="1:3">
      <c r="A163844" s="1" t="s">
        <v>1444</v>
      </c>
      <c r="C163844" s="1" t="s">
        <v>1424</v>
      </c>
    </row>
    <row r="163845" spans="1:3">
      <c r="A163845" s="1" t="s">
        <v>1445</v>
      </c>
      <c r="C163845" s="2" t="s">
        <v>31</v>
      </c>
    </row>
    <row r="163846" spans="1:3">
      <c r="A163846" s="1" t="s">
        <v>1446</v>
      </c>
      <c r="C163846" s="1" t="s">
        <v>32</v>
      </c>
    </row>
    <row r="163847" spans="1:3">
      <c r="A163847" s="1" t="s">
        <v>1447</v>
      </c>
      <c r="C163847" s="1" t="s">
        <v>33</v>
      </c>
    </row>
    <row r="163848" spans="1:3">
      <c r="A163848" s="1" t="s">
        <v>1448</v>
      </c>
      <c r="C163848" s="1" t="s">
        <v>35</v>
      </c>
    </row>
    <row r="163849" spans="1:3">
      <c r="A163849" s="1" t="s">
        <v>1449</v>
      </c>
      <c r="C163849" s="1" t="s">
        <v>36</v>
      </c>
    </row>
    <row r="163850" spans="1:3">
      <c r="A163850" s="1" t="s">
        <v>1450</v>
      </c>
      <c r="C163850" s="1" t="s">
        <v>1451</v>
      </c>
    </row>
    <row r="163851" spans="1:3">
      <c r="A163851" s="1" t="s">
        <v>1452</v>
      </c>
      <c r="C163851" s="1" t="s">
        <v>39</v>
      </c>
    </row>
    <row r="163852" spans="1:3">
      <c r="A163852" s="1" t="s">
        <v>1453</v>
      </c>
      <c r="C163852" s="1" t="s">
        <v>1454</v>
      </c>
    </row>
    <row r="163853" spans="1:3">
      <c r="A163853" s="3" t="s">
        <v>54</v>
      </c>
      <c r="C163853" s="1" t="s">
        <v>1455</v>
      </c>
    </row>
    <row r="163854" spans="1:3">
      <c r="A163854" s="1" t="s">
        <v>1456</v>
      </c>
      <c r="C163854" s="2" t="s">
        <v>41</v>
      </c>
    </row>
    <row r="163855" spans="1:3">
      <c r="A163855" s="1" t="s">
        <v>1457</v>
      </c>
      <c r="C163855" s="2" t="s">
        <v>42</v>
      </c>
    </row>
    <row r="163856" spans="1:3">
      <c r="A163856" s="1" t="s">
        <v>35</v>
      </c>
      <c r="C163856" s="2" t="s">
        <v>46</v>
      </c>
    </row>
    <row r="163857" spans="1:3">
      <c r="A163857" s="1" t="s">
        <v>1458</v>
      </c>
      <c r="C163857" s="1" t="s">
        <v>47</v>
      </c>
    </row>
    <row r="163858" spans="1:3">
      <c r="A163858" s="1" t="s">
        <v>1459</v>
      </c>
      <c r="C163858" s="1" t="s">
        <v>1445</v>
      </c>
    </row>
    <row r="163859" spans="1:3">
      <c r="A163859" s="2" t="s">
        <v>1460</v>
      </c>
      <c r="C163859" s="1" t="s">
        <v>50</v>
      </c>
    </row>
    <row r="163860" spans="1:3">
      <c r="A163860" s="2" t="s">
        <v>41</v>
      </c>
      <c r="C163860" s="1" t="s">
        <v>51</v>
      </c>
    </row>
    <row r="163861" spans="1:3">
      <c r="A163861" s="2" t="s">
        <v>42</v>
      </c>
      <c r="C163861" s="1" t="s">
        <v>52</v>
      </c>
    </row>
    <row r="163862" spans="1:3">
      <c r="A163862" s="2" t="s">
        <v>1461</v>
      </c>
      <c r="C163862" s="1" t="s">
        <v>1462</v>
      </c>
    </row>
    <row r="163863" spans="1:3">
      <c r="A163863" s="2" t="s">
        <v>1463</v>
      </c>
      <c r="C163863" s="1" t="s">
        <v>1464</v>
      </c>
    </row>
    <row r="163864" spans="1:3">
      <c r="C163864" s="2" t="s">
        <v>53</v>
      </c>
    </row>
    <row r="163865" spans="1:3">
      <c r="C163865" s="3" t="s">
        <v>54</v>
      </c>
    </row>
    <row r="163866" spans="1:3">
      <c r="C163866" s="2" t="s">
        <v>55</v>
      </c>
    </row>
    <row r="163867" spans="1:3">
      <c r="C163867" s="3" t="s">
        <v>56</v>
      </c>
    </row>
    <row r="180221" spans="1:1">
      <c r="A180221" s="3" t="s">
        <v>30</v>
      </c>
    </row>
    <row r="180222" spans="1:1">
      <c r="A180222" s="1" t="s">
        <v>1424</v>
      </c>
    </row>
    <row r="180223" spans="1:1">
      <c r="A180223" s="1" t="s">
        <v>31</v>
      </c>
    </row>
    <row r="180224" spans="1:1">
      <c r="A180224" s="1" t="s">
        <v>32</v>
      </c>
    </row>
    <row r="180225" spans="1:3">
      <c r="A180225" s="1" t="s">
        <v>33</v>
      </c>
    </row>
    <row r="180226" spans="1:3">
      <c r="A180226" s="1" t="s">
        <v>1442</v>
      </c>
    </row>
    <row r="180227" spans="1:3">
      <c r="A180227" s="1" t="s">
        <v>1443</v>
      </c>
      <c r="C180227" s="3" t="s">
        <v>30</v>
      </c>
    </row>
    <row r="180228" spans="1:3">
      <c r="A180228" s="1" t="s">
        <v>1444</v>
      </c>
      <c r="C180228" s="1" t="s">
        <v>1424</v>
      </c>
    </row>
    <row r="180229" spans="1:3">
      <c r="A180229" s="1" t="s">
        <v>1445</v>
      </c>
      <c r="C180229" s="2" t="s">
        <v>31</v>
      </c>
    </row>
    <row r="180230" spans="1:3">
      <c r="A180230" s="1" t="s">
        <v>1446</v>
      </c>
      <c r="C180230" s="1" t="s">
        <v>32</v>
      </c>
    </row>
    <row r="180231" spans="1:3">
      <c r="A180231" s="1" t="s">
        <v>1447</v>
      </c>
      <c r="C180231" s="1" t="s">
        <v>33</v>
      </c>
    </row>
    <row r="180232" spans="1:3">
      <c r="A180232" s="1" t="s">
        <v>1448</v>
      </c>
      <c r="C180232" s="1" t="s">
        <v>35</v>
      </c>
    </row>
    <row r="180233" spans="1:3">
      <c r="A180233" s="1" t="s">
        <v>1449</v>
      </c>
      <c r="C180233" s="1" t="s">
        <v>36</v>
      </c>
    </row>
    <row r="180234" spans="1:3">
      <c r="A180234" s="1" t="s">
        <v>1450</v>
      </c>
      <c r="C180234" s="1" t="s">
        <v>1451</v>
      </c>
    </row>
    <row r="180235" spans="1:3">
      <c r="A180235" s="1" t="s">
        <v>1452</v>
      </c>
      <c r="C180235" s="1" t="s">
        <v>39</v>
      </c>
    </row>
    <row r="180236" spans="1:3">
      <c r="A180236" s="1" t="s">
        <v>1453</v>
      </c>
      <c r="C180236" s="1" t="s">
        <v>1454</v>
      </c>
    </row>
    <row r="180237" spans="1:3">
      <c r="A180237" s="3" t="s">
        <v>54</v>
      </c>
      <c r="C180237" s="1" t="s">
        <v>1455</v>
      </c>
    </row>
    <row r="180238" spans="1:3">
      <c r="A180238" s="1" t="s">
        <v>1456</v>
      </c>
      <c r="C180238" s="2" t="s">
        <v>41</v>
      </c>
    </row>
    <row r="180239" spans="1:3">
      <c r="A180239" s="1" t="s">
        <v>1457</v>
      </c>
      <c r="C180239" s="2" t="s">
        <v>42</v>
      </c>
    </row>
    <row r="180240" spans="1:3">
      <c r="A180240" s="1" t="s">
        <v>35</v>
      </c>
      <c r="C180240" s="2" t="s">
        <v>46</v>
      </c>
    </row>
    <row r="180241" spans="1:3">
      <c r="A180241" s="1" t="s">
        <v>1458</v>
      </c>
      <c r="C180241" s="1" t="s">
        <v>47</v>
      </c>
    </row>
    <row r="180242" spans="1:3">
      <c r="A180242" s="1" t="s">
        <v>1459</v>
      </c>
      <c r="C180242" s="1" t="s">
        <v>1445</v>
      </c>
    </row>
    <row r="180243" spans="1:3">
      <c r="A180243" s="2" t="s">
        <v>1460</v>
      </c>
      <c r="C180243" s="1" t="s">
        <v>50</v>
      </c>
    </row>
    <row r="180244" spans="1:3">
      <c r="A180244" s="2" t="s">
        <v>41</v>
      </c>
      <c r="C180244" s="1" t="s">
        <v>51</v>
      </c>
    </row>
    <row r="180245" spans="1:3">
      <c r="A180245" s="2" t="s">
        <v>42</v>
      </c>
      <c r="C180245" s="1" t="s">
        <v>52</v>
      </c>
    </row>
    <row r="180246" spans="1:3">
      <c r="A180246" s="2" t="s">
        <v>1461</v>
      </c>
      <c r="C180246" s="1" t="s">
        <v>1462</v>
      </c>
    </row>
    <row r="180247" spans="1:3">
      <c r="A180247" s="2" t="s">
        <v>1463</v>
      </c>
      <c r="C180247" s="1" t="s">
        <v>1464</v>
      </c>
    </row>
    <row r="180248" spans="1:3">
      <c r="C180248" s="2" t="s">
        <v>53</v>
      </c>
    </row>
    <row r="180249" spans="1:3">
      <c r="C180249" s="3" t="s">
        <v>54</v>
      </c>
    </row>
    <row r="180250" spans="1:3">
      <c r="C180250" s="2" t="s">
        <v>55</v>
      </c>
    </row>
    <row r="180251" spans="1:3">
      <c r="C180251" s="3" t="s">
        <v>56</v>
      </c>
    </row>
    <row r="196605" spans="1:1">
      <c r="A196605" s="3" t="s">
        <v>30</v>
      </c>
    </row>
    <row r="196606" spans="1:1">
      <c r="A196606" s="1" t="s">
        <v>1424</v>
      </c>
    </row>
    <row r="196607" spans="1:1">
      <c r="A196607" s="1" t="s">
        <v>31</v>
      </c>
    </row>
    <row r="196608" spans="1:1">
      <c r="A196608" s="1" t="s">
        <v>32</v>
      </c>
    </row>
    <row r="196609" spans="1:3">
      <c r="A196609" s="1" t="s">
        <v>33</v>
      </c>
    </row>
    <row r="196610" spans="1:3">
      <c r="A196610" s="1" t="s">
        <v>1442</v>
      </c>
    </row>
    <row r="196611" spans="1:3">
      <c r="A196611" s="1" t="s">
        <v>1443</v>
      </c>
      <c r="C196611" s="3" t="s">
        <v>30</v>
      </c>
    </row>
    <row r="196612" spans="1:3">
      <c r="A196612" s="1" t="s">
        <v>1444</v>
      </c>
      <c r="C196612" s="1" t="s">
        <v>1424</v>
      </c>
    </row>
    <row r="196613" spans="1:3">
      <c r="A196613" s="1" t="s">
        <v>1445</v>
      </c>
      <c r="C196613" s="2" t="s">
        <v>31</v>
      </c>
    </row>
    <row r="196614" spans="1:3">
      <c r="A196614" s="1" t="s">
        <v>1446</v>
      </c>
      <c r="C196614" s="1" t="s">
        <v>32</v>
      </c>
    </row>
    <row r="196615" spans="1:3">
      <c r="A196615" s="1" t="s">
        <v>1447</v>
      </c>
      <c r="C196615" s="1" t="s">
        <v>33</v>
      </c>
    </row>
    <row r="196616" spans="1:3">
      <c r="A196616" s="1" t="s">
        <v>1448</v>
      </c>
      <c r="C196616" s="1" t="s">
        <v>35</v>
      </c>
    </row>
    <row r="196617" spans="1:3">
      <c r="A196617" s="1" t="s">
        <v>1449</v>
      </c>
      <c r="C196617" s="1" t="s">
        <v>36</v>
      </c>
    </row>
    <row r="196618" spans="1:3">
      <c r="A196618" s="1" t="s">
        <v>1450</v>
      </c>
      <c r="C196618" s="1" t="s">
        <v>1451</v>
      </c>
    </row>
    <row r="196619" spans="1:3">
      <c r="A196619" s="1" t="s">
        <v>1452</v>
      </c>
      <c r="C196619" s="1" t="s">
        <v>39</v>
      </c>
    </row>
    <row r="196620" spans="1:3">
      <c r="A196620" s="1" t="s">
        <v>1453</v>
      </c>
      <c r="C196620" s="1" t="s">
        <v>1454</v>
      </c>
    </row>
    <row r="196621" spans="1:3">
      <c r="A196621" s="3" t="s">
        <v>54</v>
      </c>
      <c r="C196621" s="1" t="s">
        <v>1455</v>
      </c>
    </row>
    <row r="196622" spans="1:3">
      <c r="A196622" s="1" t="s">
        <v>1456</v>
      </c>
      <c r="C196622" s="2" t="s">
        <v>41</v>
      </c>
    </row>
    <row r="196623" spans="1:3">
      <c r="A196623" s="1" t="s">
        <v>1457</v>
      </c>
      <c r="C196623" s="2" t="s">
        <v>42</v>
      </c>
    </row>
    <row r="196624" spans="1:3">
      <c r="A196624" s="1" t="s">
        <v>35</v>
      </c>
      <c r="C196624" s="2" t="s">
        <v>46</v>
      </c>
    </row>
    <row r="196625" spans="1:3">
      <c r="A196625" s="1" t="s">
        <v>1458</v>
      </c>
      <c r="C196625" s="1" t="s">
        <v>47</v>
      </c>
    </row>
    <row r="196626" spans="1:3">
      <c r="A196626" s="1" t="s">
        <v>1459</v>
      </c>
      <c r="C196626" s="1" t="s">
        <v>1445</v>
      </c>
    </row>
    <row r="196627" spans="1:3">
      <c r="A196627" s="2" t="s">
        <v>1460</v>
      </c>
      <c r="C196627" s="1" t="s">
        <v>50</v>
      </c>
    </row>
    <row r="196628" spans="1:3">
      <c r="A196628" s="2" t="s">
        <v>41</v>
      </c>
      <c r="C196628" s="1" t="s">
        <v>51</v>
      </c>
    </row>
    <row r="196629" spans="1:3">
      <c r="A196629" s="2" t="s">
        <v>42</v>
      </c>
      <c r="C196629" s="1" t="s">
        <v>52</v>
      </c>
    </row>
    <row r="196630" spans="1:3">
      <c r="A196630" s="2" t="s">
        <v>1461</v>
      </c>
      <c r="C196630" s="1" t="s">
        <v>1462</v>
      </c>
    </row>
    <row r="196631" spans="1:3">
      <c r="A196631" s="2" t="s">
        <v>1463</v>
      </c>
      <c r="C196631" s="1" t="s">
        <v>1464</v>
      </c>
    </row>
    <row r="196632" spans="1:3">
      <c r="C196632" s="2" t="s">
        <v>53</v>
      </c>
    </row>
    <row r="196633" spans="1:3">
      <c r="C196633" s="3" t="s">
        <v>54</v>
      </c>
    </row>
    <row r="196634" spans="1:3">
      <c r="C196634" s="2" t="s">
        <v>55</v>
      </c>
    </row>
    <row r="196635" spans="1:3">
      <c r="C196635" s="3" t="s">
        <v>56</v>
      </c>
    </row>
    <row r="212989" spans="1:1">
      <c r="A212989" s="3" t="s">
        <v>30</v>
      </c>
    </row>
    <row r="212990" spans="1:1">
      <c r="A212990" s="1" t="s">
        <v>1424</v>
      </c>
    </row>
    <row r="212991" spans="1:1">
      <c r="A212991" s="1" t="s">
        <v>31</v>
      </c>
    </row>
    <row r="212992" spans="1:1">
      <c r="A212992" s="1" t="s">
        <v>32</v>
      </c>
    </row>
    <row r="212993" spans="1:3">
      <c r="A212993" s="1" t="s">
        <v>33</v>
      </c>
    </row>
    <row r="212994" spans="1:3">
      <c r="A212994" s="1" t="s">
        <v>1442</v>
      </c>
    </row>
    <row r="212995" spans="1:3">
      <c r="A212995" s="1" t="s">
        <v>1443</v>
      </c>
      <c r="C212995" s="3" t="s">
        <v>30</v>
      </c>
    </row>
    <row r="212996" spans="1:3">
      <c r="A212996" s="1" t="s">
        <v>1444</v>
      </c>
      <c r="C212996" s="1" t="s">
        <v>1424</v>
      </c>
    </row>
    <row r="212997" spans="1:3">
      <c r="A212997" s="1" t="s">
        <v>1445</v>
      </c>
      <c r="C212997" s="2" t="s">
        <v>31</v>
      </c>
    </row>
    <row r="212998" spans="1:3">
      <c r="A212998" s="1" t="s">
        <v>1446</v>
      </c>
      <c r="C212998" s="1" t="s">
        <v>32</v>
      </c>
    </row>
    <row r="212999" spans="1:3">
      <c r="A212999" s="1" t="s">
        <v>1447</v>
      </c>
      <c r="C212999" s="1" t="s">
        <v>33</v>
      </c>
    </row>
    <row r="213000" spans="1:3">
      <c r="A213000" s="1" t="s">
        <v>1448</v>
      </c>
      <c r="C213000" s="1" t="s">
        <v>35</v>
      </c>
    </row>
    <row r="213001" spans="1:3">
      <c r="A213001" s="1" t="s">
        <v>1449</v>
      </c>
      <c r="C213001" s="1" t="s">
        <v>36</v>
      </c>
    </row>
    <row r="213002" spans="1:3">
      <c r="A213002" s="1" t="s">
        <v>1450</v>
      </c>
      <c r="C213002" s="1" t="s">
        <v>1451</v>
      </c>
    </row>
    <row r="213003" spans="1:3">
      <c r="A213003" s="1" t="s">
        <v>1452</v>
      </c>
      <c r="C213003" s="1" t="s">
        <v>39</v>
      </c>
    </row>
    <row r="213004" spans="1:3">
      <c r="A213004" s="1" t="s">
        <v>1453</v>
      </c>
      <c r="C213004" s="1" t="s">
        <v>1454</v>
      </c>
    </row>
    <row r="213005" spans="1:3">
      <c r="A213005" s="3" t="s">
        <v>54</v>
      </c>
      <c r="C213005" s="1" t="s">
        <v>1455</v>
      </c>
    </row>
    <row r="213006" spans="1:3">
      <c r="A213006" s="1" t="s">
        <v>1456</v>
      </c>
      <c r="C213006" s="2" t="s">
        <v>41</v>
      </c>
    </row>
    <row r="213007" spans="1:3">
      <c r="A213007" s="1" t="s">
        <v>1457</v>
      </c>
      <c r="C213007" s="2" t="s">
        <v>42</v>
      </c>
    </row>
    <row r="213008" spans="1:3">
      <c r="A213008" s="1" t="s">
        <v>35</v>
      </c>
      <c r="C213008" s="2" t="s">
        <v>46</v>
      </c>
    </row>
    <row r="213009" spans="1:3">
      <c r="A213009" s="1" t="s">
        <v>1458</v>
      </c>
      <c r="C213009" s="1" t="s">
        <v>47</v>
      </c>
    </row>
    <row r="213010" spans="1:3">
      <c r="A213010" s="1" t="s">
        <v>1459</v>
      </c>
      <c r="C213010" s="1" t="s">
        <v>1445</v>
      </c>
    </row>
    <row r="213011" spans="1:3">
      <c r="A213011" s="2" t="s">
        <v>1460</v>
      </c>
      <c r="C213011" s="1" t="s">
        <v>50</v>
      </c>
    </row>
    <row r="213012" spans="1:3">
      <c r="A213012" s="2" t="s">
        <v>41</v>
      </c>
      <c r="C213012" s="1" t="s">
        <v>51</v>
      </c>
    </row>
    <row r="213013" spans="1:3">
      <c r="A213013" s="2" t="s">
        <v>42</v>
      </c>
      <c r="C213013" s="1" t="s">
        <v>52</v>
      </c>
    </row>
    <row r="213014" spans="1:3">
      <c r="A213014" s="2" t="s">
        <v>1461</v>
      </c>
      <c r="C213014" s="1" t="s">
        <v>1462</v>
      </c>
    </row>
    <row r="213015" spans="1:3">
      <c r="A213015" s="2" t="s">
        <v>1463</v>
      </c>
      <c r="C213015" s="1" t="s">
        <v>1464</v>
      </c>
    </row>
    <row r="213016" spans="1:3">
      <c r="C213016" s="2" t="s">
        <v>53</v>
      </c>
    </row>
    <row r="213017" spans="1:3">
      <c r="C213017" s="3" t="s">
        <v>54</v>
      </c>
    </row>
    <row r="213018" spans="1:3">
      <c r="C213018" s="2" t="s">
        <v>55</v>
      </c>
    </row>
    <row r="213019" spans="1:3">
      <c r="C213019" s="3" t="s">
        <v>56</v>
      </c>
    </row>
    <row r="229373" spans="1:1">
      <c r="A229373" s="3" t="s">
        <v>30</v>
      </c>
    </row>
    <row r="229374" spans="1:1">
      <c r="A229374" s="1" t="s">
        <v>1424</v>
      </c>
    </row>
    <row r="229375" spans="1:1">
      <c r="A229375" s="1" t="s">
        <v>31</v>
      </c>
    </row>
    <row r="229376" spans="1:1">
      <c r="A229376" s="1" t="s">
        <v>32</v>
      </c>
    </row>
    <row r="229377" spans="1:3">
      <c r="A229377" s="1" t="s">
        <v>33</v>
      </c>
    </row>
    <row r="229378" spans="1:3">
      <c r="A229378" s="1" t="s">
        <v>1442</v>
      </c>
    </row>
    <row r="229379" spans="1:3">
      <c r="A229379" s="1" t="s">
        <v>1443</v>
      </c>
      <c r="C229379" s="3" t="s">
        <v>30</v>
      </c>
    </row>
    <row r="229380" spans="1:3">
      <c r="A229380" s="1" t="s">
        <v>1444</v>
      </c>
      <c r="C229380" s="1" t="s">
        <v>1424</v>
      </c>
    </row>
    <row r="229381" spans="1:3">
      <c r="A229381" s="1" t="s">
        <v>1445</v>
      </c>
      <c r="C229381" s="2" t="s">
        <v>31</v>
      </c>
    </row>
    <row r="229382" spans="1:3">
      <c r="A229382" s="1" t="s">
        <v>1446</v>
      </c>
      <c r="C229382" s="1" t="s">
        <v>32</v>
      </c>
    </row>
    <row r="229383" spans="1:3">
      <c r="A229383" s="1" t="s">
        <v>1447</v>
      </c>
      <c r="C229383" s="1" t="s">
        <v>33</v>
      </c>
    </row>
    <row r="229384" spans="1:3">
      <c r="A229384" s="1" t="s">
        <v>1448</v>
      </c>
      <c r="C229384" s="1" t="s">
        <v>35</v>
      </c>
    </row>
    <row r="229385" spans="1:3">
      <c r="A229385" s="1" t="s">
        <v>1449</v>
      </c>
      <c r="C229385" s="1" t="s">
        <v>36</v>
      </c>
    </row>
    <row r="229386" spans="1:3">
      <c r="A229386" s="1" t="s">
        <v>1450</v>
      </c>
      <c r="C229386" s="1" t="s">
        <v>1451</v>
      </c>
    </row>
    <row r="229387" spans="1:3">
      <c r="A229387" s="1" t="s">
        <v>1452</v>
      </c>
      <c r="C229387" s="1" t="s">
        <v>39</v>
      </c>
    </row>
    <row r="229388" spans="1:3">
      <c r="A229388" s="1" t="s">
        <v>1453</v>
      </c>
      <c r="C229388" s="1" t="s">
        <v>1454</v>
      </c>
    </row>
    <row r="229389" spans="1:3">
      <c r="A229389" s="3" t="s">
        <v>54</v>
      </c>
      <c r="C229389" s="1" t="s">
        <v>1455</v>
      </c>
    </row>
    <row r="229390" spans="1:3">
      <c r="A229390" s="1" t="s">
        <v>1456</v>
      </c>
      <c r="C229390" s="2" t="s">
        <v>41</v>
      </c>
    </row>
    <row r="229391" spans="1:3">
      <c r="A229391" s="1" t="s">
        <v>1457</v>
      </c>
      <c r="C229391" s="2" t="s">
        <v>42</v>
      </c>
    </row>
    <row r="229392" spans="1:3">
      <c r="A229392" s="1" t="s">
        <v>35</v>
      </c>
      <c r="C229392" s="2" t="s">
        <v>46</v>
      </c>
    </row>
    <row r="229393" spans="1:3">
      <c r="A229393" s="1" t="s">
        <v>1458</v>
      </c>
      <c r="C229393" s="1" t="s">
        <v>47</v>
      </c>
    </row>
    <row r="229394" spans="1:3">
      <c r="A229394" s="1" t="s">
        <v>1459</v>
      </c>
      <c r="C229394" s="1" t="s">
        <v>1445</v>
      </c>
    </row>
    <row r="229395" spans="1:3">
      <c r="A229395" s="2" t="s">
        <v>1460</v>
      </c>
      <c r="C229395" s="1" t="s">
        <v>50</v>
      </c>
    </row>
    <row r="229396" spans="1:3">
      <c r="A229396" s="2" t="s">
        <v>41</v>
      </c>
      <c r="C229396" s="1" t="s">
        <v>51</v>
      </c>
    </row>
    <row r="229397" spans="1:3">
      <c r="A229397" s="2" t="s">
        <v>42</v>
      </c>
      <c r="C229397" s="1" t="s">
        <v>52</v>
      </c>
    </row>
    <row r="229398" spans="1:3">
      <c r="A229398" s="2" t="s">
        <v>1461</v>
      </c>
      <c r="C229398" s="1" t="s">
        <v>1462</v>
      </c>
    </row>
    <row r="229399" spans="1:3">
      <c r="A229399" s="2" t="s">
        <v>1463</v>
      </c>
      <c r="C229399" s="1" t="s">
        <v>1464</v>
      </c>
    </row>
    <row r="229400" spans="1:3">
      <c r="C229400" s="2" t="s">
        <v>53</v>
      </c>
    </row>
    <row r="229401" spans="1:3">
      <c r="C229401" s="3" t="s">
        <v>54</v>
      </c>
    </row>
    <row r="229402" spans="1:3">
      <c r="C229402" s="2" t="s">
        <v>55</v>
      </c>
    </row>
    <row r="229403" spans="1:3">
      <c r="C229403" s="3" t="s">
        <v>56</v>
      </c>
    </row>
    <row r="245757" spans="1:1">
      <c r="A245757" s="3" t="s">
        <v>30</v>
      </c>
    </row>
    <row r="245758" spans="1:1">
      <c r="A245758" s="1" t="s">
        <v>1424</v>
      </c>
    </row>
    <row r="245759" spans="1:1">
      <c r="A245759" s="1" t="s">
        <v>31</v>
      </c>
    </row>
    <row r="245760" spans="1:1">
      <c r="A245760" s="1" t="s">
        <v>32</v>
      </c>
    </row>
    <row r="245761" spans="1:3">
      <c r="A245761" s="1" t="s">
        <v>33</v>
      </c>
    </row>
    <row r="245762" spans="1:3">
      <c r="A245762" s="1" t="s">
        <v>1442</v>
      </c>
    </row>
    <row r="245763" spans="1:3">
      <c r="A245763" s="1" t="s">
        <v>1443</v>
      </c>
      <c r="C245763" s="3" t="s">
        <v>30</v>
      </c>
    </row>
    <row r="245764" spans="1:3">
      <c r="A245764" s="1" t="s">
        <v>1444</v>
      </c>
      <c r="C245764" s="1" t="s">
        <v>1424</v>
      </c>
    </row>
    <row r="245765" spans="1:3">
      <c r="A245765" s="1" t="s">
        <v>1445</v>
      </c>
      <c r="C245765" s="2" t="s">
        <v>31</v>
      </c>
    </row>
    <row r="245766" spans="1:3">
      <c r="A245766" s="1" t="s">
        <v>1446</v>
      </c>
      <c r="C245766" s="1" t="s">
        <v>32</v>
      </c>
    </row>
    <row r="245767" spans="1:3">
      <c r="A245767" s="1" t="s">
        <v>1447</v>
      </c>
      <c r="C245767" s="1" t="s">
        <v>33</v>
      </c>
    </row>
    <row r="245768" spans="1:3">
      <c r="A245768" s="1" t="s">
        <v>1448</v>
      </c>
      <c r="C245768" s="1" t="s">
        <v>35</v>
      </c>
    </row>
    <row r="245769" spans="1:3">
      <c r="A245769" s="1" t="s">
        <v>1449</v>
      </c>
      <c r="C245769" s="1" t="s">
        <v>36</v>
      </c>
    </row>
    <row r="245770" spans="1:3">
      <c r="A245770" s="1" t="s">
        <v>1450</v>
      </c>
      <c r="C245770" s="1" t="s">
        <v>1451</v>
      </c>
    </row>
    <row r="245771" spans="1:3">
      <c r="A245771" s="1" t="s">
        <v>1452</v>
      </c>
      <c r="C245771" s="1" t="s">
        <v>39</v>
      </c>
    </row>
    <row r="245772" spans="1:3">
      <c r="A245772" s="1" t="s">
        <v>1453</v>
      </c>
      <c r="C245772" s="1" t="s">
        <v>1454</v>
      </c>
    </row>
    <row r="245773" spans="1:3">
      <c r="A245773" s="3" t="s">
        <v>54</v>
      </c>
      <c r="C245773" s="1" t="s">
        <v>1455</v>
      </c>
    </row>
    <row r="245774" spans="1:3">
      <c r="A245774" s="1" t="s">
        <v>1456</v>
      </c>
      <c r="C245774" s="2" t="s">
        <v>41</v>
      </c>
    </row>
    <row r="245775" spans="1:3">
      <c r="A245775" s="1" t="s">
        <v>1457</v>
      </c>
      <c r="C245775" s="2" t="s">
        <v>42</v>
      </c>
    </row>
    <row r="245776" spans="1:3">
      <c r="A245776" s="1" t="s">
        <v>35</v>
      </c>
      <c r="C245776" s="2" t="s">
        <v>46</v>
      </c>
    </row>
    <row r="245777" spans="1:3">
      <c r="A245777" s="1" t="s">
        <v>1458</v>
      </c>
      <c r="C245777" s="1" t="s">
        <v>47</v>
      </c>
    </row>
    <row r="245778" spans="1:3">
      <c r="A245778" s="1" t="s">
        <v>1459</v>
      </c>
      <c r="C245778" s="1" t="s">
        <v>1445</v>
      </c>
    </row>
    <row r="245779" spans="1:3">
      <c r="A245779" s="2" t="s">
        <v>1460</v>
      </c>
      <c r="C245779" s="1" t="s">
        <v>50</v>
      </c>
    </row>
    <row r="245780" spans="1:3">
      <c r="A245780" s="2" t="s">
        <v>41</v>
      </c>
      <c r="C245780" s="1" t="s">
        <v>51</v>
      </c>
    </row>
    <row r="245781" spans="1:3">
      <c r="A245781" s="2" t="s">
        <v>42</v>
      </c>
      <c r="C245781" s="1" t="s">
        <v>52</v>
      </c>
    </row>
    <row r="245782" spans="1:3">
      <c r="A245782" s="2" t="s">
        <v>1461</v>
      </c>
      <c r="C245782" s="1" t="s">
        <v>1462</v>
      </c>
    </row>
    <row r="245783" spans="1:3">
      <c r="A245783" s="2" t="s">
        <v>1463</v>
      </c>
      <c r="C245783" s="1" t="s">
        <v>1464</v>
      </c>
    </row>
    <row r="245784" spans="1:3">
      <c r="C245784" s="2" t="s">
        <v>53</v>
      </c>
    </row>
    <row r="245785" spans="1:3">
      <c r="C245785" s="3" t="s">
        <v>54</v>
      </c>
    </row>
    <row r="245786" spans="1:3">
      <c r="C245786" s="2" t="s">
        <v>55</v>
      </c>
    </row>
    <row r="245787" spans="1:3">
      <c r="C245787" s="3" t="s">
        <v>56</v>
      </c>
    </row>
    <row r="262141" spans="1:1">
      <c r="A262141" s="3" t="s">
        <v>30</v>
      </c>
    </row>
    <row r="262142" spans="1:1">
      <c r="A262142" s="1" t="s">
        <v>1424</v>
      </c>
    </row>
    <row r="262143" spans="1:1">
      <c r="A262143" s="1" t="s">
        <v>31</v>
      </c>
    </row>
    <row r="262144" spans="1:1">
      <c r="A262144" s="1" t="s">
        <v>32</v>
      </c>
    </row>
    <row r="262145" spans="1:3">
      <c r="A262145" s="1" t="s">
        <v>33</v>
      </c>
    </row>
    <row r="262146" spans="1:3">
      <c r="A262146" s="1" t="s">
        <v>1442</v>
      </c>
    </row>
    <row r="262147" spans="1:3">
      <c r="A262147" s="1" t="s">
        <v>1443</v>
      </c>
      <c r="C262147" s="3" t="s">
        <v>30</v>
      </c>
    </row>
    <row r="262148" spans="1:3">
      <c r="A262148" s="1" t="s">
        <v>1444</v>
      </c>
      <c r="C262148" s="1" t="s">
        <v>1424</v>
      </c>
    </row>
    <row r="262149" spans="1:3">
      <c r="A262149" s="1" t="s">
        <v>1445</v>
      </c>
      <c r="C262149" s="2" t="s">
        <v>31</v>
      </c>
    </row>
    <row r="262150" spans="1:3">
      <c r="A262150" s="1" t="s">
        <v>1446</v>
      </c>
      <c r="C262150" s="1" t="s">
        <v>32</v>
      </c>
    </row>
    <row r="262151" spans="1:3">
      <c r="A262151" s="1" t="s">
        <v>1447</v>
      </c>
      <c r="C262151" s="1" t="s">
        <v>33</v>
      </c>
    </row>
    <row r="262152" spans="1:3">
      <c r="A262152" s="1" t="s">
        <v>1448</v>
      </c>
      <c r="C262152" s="1" t="s">
        <v>35</v>
      </c>
    </row>
    <row r="262153" spans="1:3">
      <c r="A262153" s="1" t="s">
        <v>1449</v>
      </c>
      <c r="C262153" s="1" t="s">
        <v>36</v>
      </c>
    </row>
    <row r="262154" spans="1:3">
      <c r="A262154" s="1" t="s">
        <v>1450</v>
      </c>
      <c r="C262154" s="1" t="s">
        <v>1451</v>
      </c>
    </row>
    <row r="262155" spans="1:3">
      <c r="A262155" s="1" t="s">
        <v>1452</v>
      </c>
      <c r="C262155" s="1" t="s">
        <v>39</v>
      </c>
    </row>
    <row r="262156" spans="1:3">
      <c r="A262156" s="1" t="s">
        <v>1453</v>
      </c>
      <c r="C262156" s="1" t="s">
        <v>1454</v>
      </c>
    </row>
    <row r="262157" spans="1:3">
      <c r="A262157" s="3" t="s">
        <v>54</v>
      </c>
      <c r="C262157" s="1" t="s">
        <v>1455</v>
      </c>
    </row>
    <row r="262158" spans="1:3">
      <c r="A262158" s="1" t="s">
        <v>1456</v>
      </c>
      <c r="C262158" s="2" t="s">
        <v>41</v>
      </c>
    </row>
    <row r="262159" spans="1:3">
      <c r="A262159" s="1" t="s">
        <v>1457</v>
      </c>
      <c r="C262159" s="2" t="s">
        <v>42</v>
      </c>
    </row>
    <row r="262160" spans="1:3">
      <c r="A262160" s="1" t="s">
        <v>35</v>
      </c>
      <c r="C262160" s="2" t="s">
        <v>46</v>
      </c>
    </row>
    <row r="262161" spans="1:3">
      <c r="A262161" s="1" t="s">
        <v>1458</v>
      </c>
      <c r="C262161" s="1" t="s">
        <v>47</v>
      </c>
    </row>
    <row r="262162" spans="1:3">
      <c r="A262162" s="1" t="s">
        <v>1459</v>
      </c>
      <c r="C262162" s="1" t="s">
        <v>1445</v>
      </c>
    </row>
    <row r="262163" spans="1:3">
      <c r="A262163" s="2" t="s">
        <v>1460</v>
      </c>
      <c r="C262163" s="1" t="s">
        <v>50</v>
      </c>
    </row>
    <row r="262164" spans="1:3">
      <c r="A262164" s="2" t="s">
        <v>41</v>
      </c>
      <c r="C262164" s="1" t="s">
        <v>51</v>
      </c>
    </row>
    <row r="262165" spans="1:3">
      <c r="A262165" s="2" t="s">
        <v>42</v>
      </c>
      <c r="C262165" s="1" t="s">
        <v>52</v>
      </c>
    </row>
    <row r="262166" spans="1:3">
      <c r="A262166" s="2" t="s">
        <v>1461</v>
      </c>
      <c r="C262166" s="1" t="s">
        <v>1462</v>
      </c>
    </row>
    <row r="262167" spans="1:3">
      <c r="A262167" s="2" t="s">
        <v>1463</v>
      </c>
      <c r="C262167" s="1" t="s">
        <v>1464</v>
      </c>
    </row>
    <row r="262168" spans="1:3">
      <c r="C262168" s="2" t="s">
        <v>53</v>
      </c>
    </row>
    <row r="262169" spans="1:3">
      <c r="C262169" s="3" t="s">
        <v>54</v>
      </c>
    </row>
    <row r="262170" spans="1:3">
      <c r="C262170" s="2" t="s">
        <v>55</v>
      </c>
    </row>
    <row r="262171" spans="1:3">
      <c r="C262171" s="3" t="s">
        <v>56</v>
      </c>
    </row>
    <row r="278525" spans="1:1">
      <c r="A278525" s="3" t="s">
        <v>30</v>
      </c>
    </row>
    <row r="278526" spans="1:1">
      <c r="A278526" s="1" t="s">
        <v>1424</v>
      </c>
    </row>
    <row r="278527" spans="1:1">
      <c r="A278527" s="1" t="s">
        <v>31</v>
      </c>
    </row>
    <row r="278528" spans="1:1">
      <c r="A278528" s="1" t="s">
        <v>32</v>
      </c>
    </row>
    <row r="278529" spans="1:3">
      <c r="A278529" s="1" t="s">
        <v>33</v>
      </c>
    </row>
    <row r="278530" spans="1:3">
      <c r="A278530" s="1" t="s">
        <v>1442</v>
      </c>
    </row>
    <row r="278531" spans="1:3">
      <c r="A278531" s="1" t="s">
        <v>1443</v>
      </c>
      <c r="C278531" s="3" t="s">
        <v>30</v>
      </c>
    </row>
    <row r="278532" spans="1:3">
      <c r="A278532" s="1" t="s">
        <v>1444</v>
      </c>
      <c r="C278532" s="1" t="s">
        <v>1424</v>
      </c>
    </row>
    <row r="278533" spans="1:3">
      <c r="A278533" s="1" t="s">
        <v>1445</v>
      </c>
      <c r="C278533" s="2" t="s">
        <v>31</v>
      </c>
    </row>
    <row r="278534" spans="1:3">
      <c r="A278534" s="1" t="s">
        <v>1446</v>
      </c>
      <c r="C278534" s="1" t="s">
        <v>32</v>
      </c>
    </row>
    <row r="278535" spans="1:3">
      <c r="A278535" s="1" t="s">
        <v>1447</v>
      </c>
      <c r="C278535" s="1" t="s">
        <v>33</v>
      </c>
    </row>
    <row r="278536" spans="1:3">
      <c r="A278536" s="1" t="s">
        <v>1448</v>
      </c>
      <c r="C278536" s="1" t="s">
        <v>35</v>
      </c>
    </row>
    <row r="278537" spans="1:3">
      <c r="A278537" s="1" t="s">
        <v>1449</v>
      </c>
      <c r="C278537" s="1" t="s">
        <v>36</v>
      </c>
    </row>
    <row r="278538" spans="1:3">
      <c r="A278538" s="1" t="s">
        <v>1450</v>
      </c>
      <c r="C278538" s="1" t="s">
        <v>1451</v>
      </c>
    </row>
    <row r="278539" spans="1:3">
      <c r="A278539" s="1" t="s">
        <v>1452</v>
      </c>
      <c r="C278539" s="1" t="s">
        <v>39</v>
      </c>
    </row>
    <row r="278540" spans="1:3">
      <c r="A278540" s="1" t="s">
        <v>1453</v>
      </c>
      <c r="C278540" s="1" t="s">
        <v>1454</v>
      </c>
    </row>
    <row r="278541" spans="1:3">
      <c r="A278541" s="3" t="s">
        <v>54</v>
      </c>
      <c r="C278541" s="1" t="s">
        <v>1455</v>
      </c>
    </row>
    <row r="278542" spans="1:3">
      <c r="A278542" s="1" t="s">
        <v>1456</v>
      </c>
      <c r="C278542" s="2" t="s">
        <v>41</v>
      </c>
    </row>
    <row r="278543" spans="1:3">
      <c r="A278543" s="1" t="s">
        <v>1457</v>
      </c>
      <c r="C278543" s="2" t="s">
        <v>42</v>
      </c>
    </row>
    <row r="278544" spans="1:3">
      <c r="A278544" s="1" t="s">
        <v>35</v>
      </c>
      <c r="C278544" s="2" t="s">
        <v>46</v>
      </c>
    </row>
    <row r="278545" spans="1:3">
      <c r="A278545" s="1" t="s">
        <v>1458</v>
      </c>
      <c r="C278545" s="1" t="s">
        <v>47</v>
      </c>
    </row>
    <row r="278546" spans="1:3">
      <c r="A278546" s="1" t="s">
        <v>1459</v>
      </c>
      <c r="C278546" s="1" t="s">
        <v>1445</v>
      </c>
    </row>
    <row r="278547" spans="1:3">
      <c r="A278547" s="2" t="s">
        <v>1460</v>
      </c>
      <c r="C278547" s="1" t="s">
        <v>50</v>
      </c>
    </row>
    <row r="278548" spans="1:3">
      <c r="A278548" s="2" t="s">
        <v>41</v>
      </c>
      <c r="C278548" s="1" t="s">
        <v>51</v>
      </c>
    </row>
    <row r="278549" spans="1:3">
      <c r="A278549" s="2" t="s">
        <v>42</v>
      </c>
      <c r="C278549" s="1" t="s">
        <v>52</v>
      </c>
    </row>
    <row r="278550" spans="1:3">
      <c r="A278550" s="2" t="s">
        <v>1461</v>
      </c>
      <c r="C278550" s="1" t="s">
        <v>1462</v>
      </c>
    </row>
    <row r="278551" spans="1:3">
      <c r="A278551" s="2" t="s">
        <v>1463</v>
      </c>
      <c r="C278551" s="1" t="s">
        <v>1464</v>
      </c>
    </row>
    <row r="278552" spans="1:3">
      <c r="C278552" s="2" t="s">
        <v>53</v>
      </c>
    </row>
    <row r="278553" spans="1:3">
      <c r="C278553" s="3" t="s">
        <v>54</v>
      </c>
    </row>
    <row r="278554" spans="1:3">
      <c r="C278554" s="2" t="s">
        <v>55</v>
      </c>
    </row>
    <row r="278555" spans="1:3">
      <c r="C278555" s="3" t="s">
        <v>56</v>
      </c>
    </row>
    <row r="294909" spans="1:1">
      <c r="A294909" s="3" t="s">
        <v>30</v>
      </c>
    </row>
    <row r="294910" spans="1:1">
      <c r="A294910" s="1" t="s">
        <v>1424</v>
      </c>
    </row>
    <row r="294911" spans="1:1">
      <c r="A294911" s="1" t="s">
        <v>31</v>
      </c>
    </row>
    <row r="294912" spans="1:1">
      <c r="A294912" s="1" t="s">
        <v>32</v>
      </c>
    </row>
    <row r="294913" spans="1:3">
      <c r="A294913" s="1" t="s">
        <v>33</v>
      </c>
    </row>
    <row r="294914" spans="1:3">
      <c r="A294914" s="1" t="s">
        <v>1442</v>
      </c>
    </row>
    <row r="294915" spans="1:3">
      <c r="A294915" s="1" t="s">
        <v>1443</v>
      </c>
      <c r="C294915" s="3" t="s">
        <v>30</v>
      </c>
    </row>
    <row r="294916" spans="1:3">
      <c r="A294916" s="1" t="s">
        <v>1444</v>
      </c>
      <c r="C294916" s="1" t="s">
        <v>1424</v>
      </c>
    </row>
    <row r="294917" spans="1:3">
      <c r="A294917" s="1" t="s">
        <v>1445</v>
      </c>
      <c r="C294917" s="2" t="s">
        <v>31</v>
      </c>
    </row>
    <row r="294918" spans="1:3">
      <c r="A294918" s="1" t="s">
        <v>1446</v>
      </c>
      <c r="C294918" s="1" t="s">
        <v>32</v>
      </c>
    </row>
    <row r="294919" spans="1:3">
      <c r="A294919" s="1" t="s">
        <v>1447</v>
      </c>
      <c r="C294919" s="1" t="s">
        <v>33</v>
      </c>
    </row>
    <row r="294920" spans="1:3">
      <c r="A294920" s="1" t="s">
        <v>1448</v>
      </c>
      <c r="C294920" s="1" t="s">
        <v>35</v>
      </c>
    </row>
    <row r="294921" spans="1:3">
      <c r="A294921" s="1" t="s">
        <v>1449</v>
      </c>
      <c r="C294921" s="1" t="s">
        <v>36</v>
      </c>
    </row>
    <row r="294922" spans="1:3">
      <c r="A294922" s="1" t="s">
        <v>1450</v>
      </c>
      <c r="C294922" s="1" t="s">
        <v>1451</v>
      </c>
    </row>
    <row r="294923" spans="1:3">
      <c r="A294923" s="1" t="s">
        <v>1452</v>
      </c>
      <c r="C294923" s="1" t="s">
        <v>39</v>
      </c>
    </row>
    <row r="294924" spans="1:3">
      <c r="A294924" s="1" t="s">
        <v>1453</v>
      </c>
      <c r="C294924" s="1" t="s">
        <v>1454</v>
      </c>
    </row>
    <row r="294925" spans="1:3">
      <c r="A294925" s="3" t="s">
        <v>54</v>
      </c>
      <c r="C294925" s="1" t="s">
        <v>1455</v>
      </c>
    </row>
    <row r="294926" spans="1:3">
      <c r="A294926" s="1" t="s">
        <v>1456</v>
      </c>
      <c r="C294926" s="2" t="s">
        <v>41</v>
      </c>
    </row>
    <row r="294927" spans="1:3">
      <c r="A294927" s="1" t="s">
        <v>1457</v>
      </c>
      <c r="C294927" s="2" t="s">
        <v>42</v>
      </c>
    </row>
    <row r="294928" spans="1:3">
      <c r="A294928" s="1" t="s">
        <v>35</v>
      </c>
      <c r="C294928" s="2" t="s">
        <v>46</v>
      </c>
    </row>
    <row r="294929" spans="1:3">
      <c r="A294929" s="1" t="s">
        <v>1458</v>
      </c>
      <c r="C294929" s="1" t="s">
        <v>47</v>
      </c>
    </row>
    <row r="294930" spans="1:3">
      <c r="A294930" s="1" t="s">
        <v>1459</v>
      </c>
      <c r="C294930" s="1" t="s">
        <v>1445</v>
      </c>
    </row>
    <row r="294931" spans="1:3">
      <c r="A294931" s="2" t="s">
        <v>1460</v>
      </c>
      <c r="C294931" s="1" t="s">
        <v>50</v>
      </c>
    </row>
    <row r="294932" spans="1:3">
      <c r="A294932" s="2" t="s">
        <v>41</v>
      </c>
      <c r="C294932" s="1" t="s">
        <v>51</v>
      </c>
    </row>
    <row r="294933" spans="1:3">
      <c r="A294933" s="2" t="s">
        <v>42</v>
      </c>
      <c r="C294933" s="1" t="s">
        <v>52</v>
      </c>
    </row>
    <row r="294934" spans="1:3">
      <c r="A294934" s="2" t="s">
        <v>1461</v>
      </c>
      <c r="C294934" s="1" t="s">
        <v>1462</v>
      </c>
    </row>
    <row r="294935" spans="1:3">
      <c r="A294935" s="2" t="s">
        <v>1463</v>
      </c>
      <c r="C294935" s="1" t="s">
        <v>1464</v>
      </c>
    </row>
    <row r="294936" spans="1:3">
      <c r="C294936" s="2" t="s">
        <v>53</v>
      </c>
    </row>
    <row r="294937" spans="1:3">
      <c r="C294937" s="3" t="s">
        <v>54</v>
      </c>
    </row>
    <row r="294938" spans="1:3">
      <c r="C294938" s="2" t="s">
        <v>55</v>
      </c>
    </row>
    <row r="294939" spans="1:3">
      <c r="C294939" s="3" t="s">
        <v>56</v>
      </c>
    </row>
    <row r="311293" spans="1:1">
      <c r="A311293" s="3" t="s">
        <v>30</v>
      </c>
    </row>
    <row r="311294" spans="1:1">
      <c r="A311294" s="1" t="s">
        <v>1424</v>
      </c>
    </row>
    <row r="311295" spans="1:1">
      <c r="A311295" s="1" t="s">
        <v>31</v>
      </c>
    </row>
    <row r="311296" spans="1:1">
      <c r="A311296" s="1" t="s">
        <v>32</v>
      </c>
    </row>
    <row r="311297" spans="1:3">
      <c r="A311297" s="1" t="s">
        <v>33</v>
      </c>
    </row>
    <row r="311298" spans="1:3">
      <c r="A311298" s="1" t="s">
        <v>1442</v>
      </c>
    </row>
    <row r="311299" spans="1:3">
      <c r="A311299" s="1" t="s">
        <v>1443</v>
      </c>
      <c r="C311299" s="3" t="s">
        <v>30</v>
      </c>
    </row>
    <row r="311300" spans="1:3">
      <c r="A311300" s="1" t="s">
        <v>1444</v>
      </c>
      <c r="C311300" s="1" t="s">
        <v>1424</v>
      </c>
    </row>
    <row r="311301" spans="1:3">
      <c r="A311301" s="1" t="s">
        <v>1445</v>
      </c>
      <c r="C311301" s="2" t="s">
        <v>31</v>
      </c>
    </row>
    <row r="311302" spans="1:3">
      <c r="A311302" s="1" t="s">
        <v>1446</v>
      </c>
      <c r="C311302" s="1" t="s">
        <v>32</v>
      </c>
    </row>
    <row r="311303" spans="1:3">
      <c r="A311303" s="1" t="s">
        <v>1447</v>
      </c>
      <c r="C311303" s="1" t="s">
        <v>33</v>
      </c>
    </row>
    <row r="311304" spans="1:3">
      <c r="A311304" s="1" t="s">
        <v>1448</v>
      </c>
      <c r="C311304" s="1" t="s">
        <v>35</v>
      </c>
    </row>
    <row r="311305" spans="1:3">
      <c r="A311305" s="1" t="s">
        <v>1449</v>
      </c>
      <c r="C311305" s="1" t="s">
        <v>36</v>
      </c>
    </row>
    <row r="311306" spans="1:3">
      <c r="A311306" s="1" t="s">
        <v>1450</v>
      </c>
      <c r="C311306" s="1" t="s">
        <v>1451</v>
      </c>
    </row>
    <row r="311307" spans="1:3">
      <c r="A311307" s="1" t="s">
        <v>1452</v>
      </c>
      <c r="C311307" s="1" t="s">
        <v>39</v>
      </c>
    </row>
    <row r="311308" spans="1:3">
      <c r="A311308" s="1" t="s">
        <v>1453</v>
      </c>
      <c r="C311308" s="1" t="s">
        <v>1454</v>
      </c>
    </row>
    <row r="311309" spans="1:3">
      <c r="A311309" s="3" t="s">
        <v>54</v>
      </c>
      <c r="C311309" s="1" t="s">
        <v>1455</v>
      </c>
    </row>
    <row r="311310" spans="1:3">
      <c r="A311310" s="1" t="s">
        <v>1456</v>
      </c>
      <c r="C311310" s="2" t="s">
        <v>41</v>
      </c>
    </row>
    <row r="311311" spans="1:3">
      <c r="A311311" s="1" t="s">
        <v>1457</v>
      </c>
      <c r="C311311" s="2" t="s">
        <v>42</v>
      </c>
    </row>
    <row r="311312" spans="1:3">
      <c r="A311312" s="1" t="s">
        <v>35</v>
      </c>
      <c r="C311312" s="2" t="s">
        <v>46</v>
      </c>
    </row>
    <row r="311313" spans="1:3">
      <c r="A311313" s="1" t="s">
        <v>1458</v>
      </c>
      <c r="C311313" s="1" t="s">
        <v>47</v>
      </c>
    </row>
    <row r="311314" spans="1:3">
      <c r="A311314" s="1" t="s">
        <v>1459</v>
      </c>
      <c r="C311314" s="1" t="s">
        <v>1445</v>
      </c>
    </row>
    <row r="311315" spans="1:3">
      <c r="A311315" s="2" t="s">
        <v>1460</v>
      </c>
      <c r="C311315" s="1" t="s">
        <v>50</v>
      </c>
    </row>
    <row r="311316" spans="1:3">
      <c r="A311316" s="2" t="s">
        <v>41</v>
      </c>
      <c r="C311316" s="1" t="s">
        <v>51</v>
      </c>
    </row>
    <row r="311317" spans="1:3">
      <c r="A311317" s="2" t="s">
        <v>42</v>
      </c>
      <c r="C311317" s="1" t="s">
        <v>52</v>
      </c>
    </row>
    <row r="311318" spans="1:3">
      <c r="A311318" s="2" t="s">
        <v>1461</v>
      </c>
      <c r="C311318" s="1" t="s">
        <v>1462</v>
      </c>
    </row>
    <row r="311319" spans="1:3">
      <c r="A311319" s="2" t="s">
        <v>1463</v>
      </c>
      <c r="C311319" s="1" t="s">
        <v>1464</v>
      </c>
    </row>
    <row r="311320" spans="1:3">
      <c r="C311320" s="2" t="s">
        <v>53</v>
      </c>
    </row>
    <row r="311321" spans="1:3">
      <c r="C311321" s="3" t="s">
        <v>54</v>
      </c>
    </row>
    <row r="311322" spans="1:3">
      <c r="C311322" s="2" t="s">
        <v>55</v>
      </c>
    </row>
    <row r="311323" spans="1:3">
      <c r="C311323" s="3" t="s">
        <v>56</v>
      </c>
    </row>
    <row r="327677" spans="1:1">
      <c r="A327677" s="3" t="s">
        <v>30</v>
      </c>
    </row>
    <row r="327678" spans="1:1">
      <c r="A327678" s="1" t="s">
        <v>1424</v>
      </c>
    </row>
    <row r="327679" spans="1:1">
      <c r="A327679" s="1" t="s">
        <v>31</v>
      </c>
    </row>
    <row r="327680" spans="1:1">
      <c r="A327680" s="1" t="s">
        <v>32</v>
      </c>
    </row>
    <row r="327681" spans="1:3">
      <c r="A327681" s="1" t="s">
        <v>33</v>
      </c>
    </row>
    <row r="327682" spans="1:3">
      <c r="A327682" s="1" t="s">
        <v>1442</v>
      </c>
    </row>
    <row r="327683" spans="1:3">
      <c r="A327683" s="1" t="s">
        <v>1443</v>
      </c>
      <c r="C327683" s="3" t="s">
        <v>30</v>
      </c>
    </row>
    <row r="327684" spans="1:3">
      <c r="A327684" s="1" t="s">
        <v>1444</v>
      </c>
      <c r="C327684" s="1" t="s">
        <v>1424</v>
      </c>
    </row>
    <row r="327685" spans="1:3">
      <c r="A327685" s="1" t="s">
        <v>1445</v>
      </c>
      <c r="C327685" s="2" t="s">
        <v>31</v>
      </c>
    </row>
    <row r="327686" spans="1:3">
      <c r="A327686" s="1" t="s">
        <v>1446</v>
      </c>
      <c r="C327686" s="1" t="s">
        <v>32</v>
      </c>
    </row>
    <row r="327687" spans="1:3">
      <c r="A327687" s="1" t="s">
        <v>1447</v>
      </c>
      <c r="C327687" s="1" t="s">
        <v>33</v>
      </c>
    </row>
    <row r="327688" spans="1:3">
      <c r="A327688" s="1" t="s">
        <v>1448</v>
      </c>
      <c r="C327688" s="1" t="s">
        <v>35</v>
      </c>
    </row>
    <row r="327689" spans="1:3">
      <c r="A327689" s="1" t="s">
        <v>1449</v>
      </c>
      <c r="C327689" s="1" t="s">
        <v>36</v>
      </c>
    </row>
    <row r="327690" spans="1:3">
      <c r="A327690" s="1" t="s">
        <v>1450</v>
      </c>
      <c r="C327690" s="1" t="s">
        <v>1451</v>
      </c>
    </row>
    <row r="327691" spans="1:3">
      <c r="A327691" s="1" t="s">
        <v>1452</v>
      </c>
      <c r="C327691" s="1" t="s">
        <v>39</v>
      </c>
    </row>
    <row r="327692" spans="1:3">
      <c r="A327692" s="1" t="s">
        <v>1453</v>
      </c>
      <c r="C327692" s="1" t="s">
        <v>1454</v>
      </c>
    </row>
    <row r="327693" spans="1:3">
      <c r="A327693" s="3" t="s">
        <v>54</v>
      </c>
      <c r="C327693" s="1" t="s">
        <v>1455</v>
      </c>
    </row>
    <row r="327694" spans="1:3">
      <c r="A327694" s="1" t="s">
        <v>1456</v>
      </c>
      <c r="C327694" s="2" t="s">
        <v>41</v>
      </c>
    </row>
    <row r="327695" spans="1:3">
      <c r="A327695" s="1" t="s">
        <v>1457</v>
      </c>
      <c r="C327695" s="2" t="s">
        <v>42</v>
      </c>
    </row>
    <row r="327696" spans="1:3">
      <c r="A327696" s="1" t="s">
        <v>35</v>
      </c>
      <c r="C327696" s="2" t="s">
        <v>46</v>
      </c>
    </row>
    <row r="327697" spans="1:3">
      <c r="A327697" s="1" t="s">
        <v>1458</v>
      </c>
      <c r="C327697" s="1" t="s">
        <v>47</v>
      </c>
    </row>
    <row r="327698" spans="1:3">
      <c r="A327698" s="1" t="s">
        <v>1459</v>
      </c>
      <c r="C327698" s="1" t="s">
        <v>1445</v>
      </c>
    </row>
    <row r="327699" spans="1:3">
      <c r="A327699" s="2" t="s">
        <v>1460</v>
      </c>
      <c r="C327699" s="1" t="s">
        <v>50</v>
      </c>
    </row>
    <row r="327700" spans="1:3">
      <c r="A327700" s="2" t="s">
        <v>41</v>
      </c>
      <c r="C327700" s="1" t="s">
        <v>51</v>
      </c>
    </row>
    <row r="327701" spans="1:3">
      <c r="A327701" s="2" t="s">
        <v>42</v>
      </c>
      <c r="C327701" s="1" t="s">
        <v>52</v>
      </c>
    </row>
    <row r="327702" spans="1:3">
      <c r="A327702" s="2" t="s">
        <v>1461</v>
      </c>
      <c r="C327702" s="1" t="s">
        <v>1462</v>
      </c>
    </row>
    <row r="327703" spans="1:3">
      <c r="A327703" s="2" t="s">
        <v>1463</v>
      </c>
      <c r="C327703" s="1" t="s">
        <v>1464</v>
      </c>
    </row>
    <row r="327704" spans="1:3">
      <c r="C327704" s="2" t="s">
        <v>53</v>
      </c>
    </row>
    <row r="327705" spans="1:3">
      <c r="C327705" s="3" t="s">
        <v>54</v>
      </c>
    </row>
    <row r="327706" spans="1:3">
      <c r="C327706" s="2" t="s">
        <v>55</v>
      </c>
    </row>
    <row r="327707" spans="1:3">
      <c r="C327707" s="3" t="s">
        <v>56</v>
      </c>
    </row>
    <row r="344061" spans="1:1">
      <c r="A344061" s="3" t="s">
        <v>30</v>
      </c>
    </row>
    <row r="344062" spans="1:1">
      <c r="A344062" s="1" t="s">
        <v>1424</v>
      </c>
    </row>
    <row r="344063" spans="1:1">
      <c r="A344063" s="1" t="s">
        <v>31</v>
      </c>
    </row>
    <row r="344064" spans="1:1">
      <c r="A344064" s="1" t="s">
        <v>32</v>
      </c>
    </row>
    <row r="344065" spans="1:3">
      <c r="A344065" s="1" t="s">
        <v>33</v>
      </c>
    </row>
    <row r="344066" spans="1:3">
      <c r="A344066" s="1" t="s">
        <v>1442</v>
      </c>
    </row>
    <row r="344067" spans="1:3">
      <c r="A344067" s="1" t="s">
        <v>1443</v>
      </c>
      <c r="C344067" s="3" t="s">
        <v>30</v>
      </c>
    </row>
    <row r="344068" spans="1:3">
      <c r="A344068" s="1" t="s">
        <v>1444</v>
      </c>
      <c r="C344068" s="1" t="s">
        <v>1424</v>
      </c>
    </row>
    <row r="344069" spans="1:3">
      <c r="A344069" s="1" t="s">
        <v>1445</v>
      </c>
      <c r="C344069" s="2" t="s">
        <v>31</v>
      </c>
    </row>
    <row r="344070" spans="1:3">
      <c r="A344070" s="1" t="s">
        <v>1446</v>
      </c>
      <c r="C344070" s="1" t="s">
        <v>32</v>
      </c>
    </row>
    <row r="344071" spans="1:3">
      <c r="A344071" s="1" t="s">
        <v>1447</v>
      </c>
      <c r="C344071" s="1" t="s">
        <v>33</v>
      </c>
    </row>
    <row r="344072" spans="1:3">
      <c r="A344072" s="1" t="s">
        <v>1448</v>
      </c>
      <c r="C344072" s="1" t="s">
        <v>35</v>
      </c>
    </row>
    <row r="344073" spans="1:3">
      <c r="A344073" s="1" t="s">
        <v>1449</v>
      </c>
      <c r="C344073" s="1" t="s">
        <v>36</v>
      </c>
    </row>
    <row r="344074" spans="1:3">
      <c r="A344074" s="1" t="s">
        <v>1450</v>
      </c>
      <c r="C344074" s="1" t="s">
        <v>1451</v>
      </c>
    </row>
    <row r="344075" spans="1:3">
      <c r="A344075" s="1" t="s">
        <v>1452</v>
      </c>
      <c r="C344075" s="1" t="s">
        <v>39</v>
      </c>
    </row>
    <row r="344076" spans="1:3">
      <c r="A344076" s="1" t="s">
        <v>1453</v>
      </c>
      <c r="C344076" s="1" t="s">
        <v>1454</v>
      </c>
    </row>
    <row r="344077" spans="1:3">
      <c r="A344077" s="3" t="s">
        <v>54</v>
      </c>
      <c r="C344077" s="1" t="s">
        <v>1455</v>
      </c>
    </row>
    <row r="344078" spans="1:3">
      <c r="A344078" s="1" t="s">
        <v>1456</v>
      </c>
      <c r="C344078" s="2" t="s">
        <v>41</v>
      </c>
    </row>
    <row r="344079" spans="1:3">
      <c r="A344079" s="1" t="s">
        <v>1457</v>
      </c>
      <c r="C344079" s="2" t="s">
        <v>42</v>
      </c>
    </row>
    <row r="344080" spans="1:3">
      <c r="A344080" s="1" t="s">
        <v>35</v>
      </c>
      <c r="C344080" s="2" t="s">
        <v>46</v>
      </c>
    </row>
    <row r="344081" spans="1:3">
      <c r="A344081" s="1" t="s">
        <v>1458</v>
      </c>
      <c r="C344081" s="1" t="s">
        <v>47</v>
      </c>
    </row>
    <row r="344082" spans="1:3">
      <c r="A344082" s="1" t="s">
        <v>1459</v>
      </c>
      <c r="C344082" s="1" t="s">
        <v>1445</v>
      </c>
    </row>
    <row r="344083" spans="1:3">
      <c r="A344083" s="2" t="s">
        <v>1460</v>
      </c>
      <c r="C344083" s="1" t="s">
        <v>50</v>
      </c>
    </row>
    <row r="344084" spans="1:3">
      <c r="A344084" s="2" t="s">
        <v>41</v>
      </c>
      <c r="C344084" s="1" t="s">
        <v>51</v>
      </c>
    </row>
    <row r="344085" spans="1:3">
      <c r="A344085" s="2" t="s">
        <v>42</v>
      </c>
      <c r="C344085" s="1" t="s">
        <v>52</v>
      </c>
    </row>
    <row r="344086" spans="1:3">
      <c r="A344086" s="2" t="s">
        <v>1461</v>
      </c>
      <c r="C344086" s="1" t="s">
        <v>1462</v>
      </c>
    </row>
    <row r="344087" spans="1:3">
      <c r="A344087" s="2" t="s">
        <v>1463</v>
      </c>
      <c r="C344087" s="1" t="s">
        <v>1464</v>
      </c>
    </row>
    <row r="344088" spans="1:3">
      <c r="C344088" s="2" t="s">
        <v>53</v>
      </c>
    </row>
    <row r="344089" spans="1:3">
      <c r="C344089" s="3" t="s">
        <v>54</v>
      </c>
    </row>
    <row r="344090" spans="1:3">
      <c r="C344090" s="2" t="s">
        <v>55</v>
      </c>
    </row>
    <row r="344091" spans="1:3">
      <c r="C344091" s="3" t="s">
        <v>56</v>
      </c>
    </row>
    <row r="360445" spans="1:1">
      <c r="A360445" s="3" t="s">
        <v>30</v>
      </c>
    </row>
    <row r="360446" spans="1:1">
      <c r="A360446" s="1" t="s">
        <v>1424</v>
      </c>
    </row>
    <row r="360447" spans="1:1">
      <c r="A360447" s="1" t="s">
        <v>31</v>
      </c>
    </row>
    <row r="360448" spans="1:1">
      <c r="A360448" s="1" t="s">
        <v>32</v>
      </c>
    </row>
    <row r="360449" spans="1:3">
      <c r="A360449" s="1" t="s">
        <v>33</v>
      </c>
    </row>
    <row r="360450" spans="1:3">
      <c r="A360450" s="1" t="s">
        <v>1442</v>
      </c>
    </row>
    <row r="360451" spans="1:3">
      <c r="A360451" s="1" t="s">
        <v>1443</v>
      </c>
      <c r="C360451" s="3" t="s">
        <v>30</v>
      </c>
    </row>
    <row r="360452" spans="1:3">
      <c r="A360452" s="1" t="s">
        <v>1444</v>
      </c>
      <c r="C360452" s="1" t="s">
        <v>1424</v>
      </c>
    </row>
    <row r="360453" spans="1:3">
      <c r="A360453" s="1" t="s">
        <v>1445</v>
      </c>
      <c r="C360453" s="2" t="s">
        <v>31</v>
      </c>
    </row>
    <row r="360454" spans="1:3">
      <c r="A360454" s="1" t="s">
        <v>1446</v>
      </c>
      <c r="C360454" s="1" t="s">
        <v>32</v>
      </c>
    </row>
    <row r="360455" spans="1:3">
      <c r="A360455" s="1" t="s">
        <v>1447</v>
      </c>
      <c r="C360455" s="1" t="s">
        <v>33</v>
      </c>
    </row>
    <row r="360456" spans="1:3">
      <c r="A360456" s="1" t="s">
        <v>1448</v>
      </c>
      <c r="C360456" s="1" t="s">
        <v>35</v>
      </c>
    </row>
    <row r="360457" spans="1:3">
      <c r="A360457" s="1" t="s">
        <v>1449</v>
      </c>
      <c r="C360457" s="1" t="s">
        <v>36</v>
      </c>
    </row>
    <row r="360458" spans="1:3">
      <c r="A360458" s="1" t="s">
        <v>1450</v>
      </c>
      <c r="C360458" s="1" t="s">
        <v>1451</v>
      </c>
    </row>
    <row r="360459" spans="1:3">
      <c r="A360459" s="1" t="s">
        <v>1452</v>
      </c>
      <c r="C360459" s="1" t="s">
        <v>39</v>
      </c>
    </row>
    <row r="360460" spans="1:3">
      <c r="A360460" s="1" t="s">
        <v>1453</v>
      </c>
      <c r="C360460" s="1" t="s">
        <v>1454</v>
      </c>
    </row>
    <row r="360461" spans="1:3">
      <c r="A360461" s="3" t="s">
        <v>54</v>
      </c>
      <c r="C360461" s="1" t="s">
        <v>1455</v>
      </c>
    </row>
    <row r="360462" spans="1:3">
      <c r="A360462" s="1" t="s">
        <v>1456</v>
      </c>
      <c r="C360462" s="2" t="s">
        <v>41</v>
      </c>
    </row>
    <row r="360463" spans="1:3">
      <c r="A360463" s="1" t="s">
        <v>1457</v>
      </c>
      <c r="C360463" s="2" t="s">
        <v>42</v>
      </c>
    </row>
    <row r="360464" spans="1:3">
      <c r="A360464" s="1" t="s">
        <v>35</v>
      </c>
      <c r="C360464" s="2" t="s">
        <v>46</v>
      </c>
    </row>
    <row r="360465" spans="1:3">
      <c r="A360465" s="1" t="s">
        <v>1458</v>
      </c>
      <c r="C360465" s="1" t="s">
        <v>47</v>
      </c>
    </row>
    <row r="360466" spans="1:3">
      <c r="A360466" s="1" t="s">
        <v>1459</v>
      </c>
      <c r="C360466" s="1" t="s">
        <v>1445</v>
      </c>
    </row>
    <row r="360467" spans="1:3">
      <c r="A360467" s="2" t="s">
        <v>1460</v>
      </c>
      <c r="C360467" s="1" t="s">
        <v>50</v>
      </c>
    </row>
    <row r="360468" spans="1:3">
      <c r="A360468" s="2" t="s">
        <v>41</v>
      </c>
      <c r="C360468" s="1" t="s">
        <v>51</v>
      </c>
    </row>
    <row r="360469" spans="1:3">
      <c r="A360469" s="2" t="s">
        <v>42</v>
      </c>
      <c r="C360469" s="1" t="s">
        <v>52</v>
      </c>
    </row>
    <row r="360470" spans="1:3">
      <c r="A360470" s="2" t="s">
        <v>1461</v>
      </c>
      <c r="C360470" s="1" t="s">
        <v>1462</v>
      </c>
    </row>
    <row r="360471" spans="1:3">
      <c r="A360471" s="2" t="s">
        <v>1463</v>
      </c>
      <c r="C360471" s="1" t="s">
        <v>1464</v>
      </c>
    </row>
    <row r="360472" spans="1:3">
      <c r="C360472" s="2" t="s">
        <v>53</v>
      </c>
    </row>
    <row r="360473" spans="1:3">
      <c r="C360473" s="3" t="s">
        <v>54</v>
      </c>
    </row>
    <row r="360474" spans="1:3">
      <c r="C360474" s="2" t="s">
        <v>55</v>
      </c>
    </row>
    <row r="360475" spans="1:3">
      <c r="C360475" s="3" t="s">
        <v>56</v>
      </c>
    </row>
    <row r="376829" spans="1:1">
      <c r="A376829" s="3" t="s">
        <v>30</v>
      </c>
    </row>
    <row r="376830" spans="1:1">
      <c r="A376830" s="1" t="s">
        <v>1424</v>
      </c>
    </row>
    <row r="376831" spans="1:1">
      <c r="A376831" s="1" t="s">
        <v>31</v>
      </c>
    </row>
    <row r="376832" spans="1:1">
      <c r="A376832" s="1" t="s">
        <v>32</v>
      </c>
    </row>
    <row r="376833" spans="1:3">
      <c r="A376833" s="1" t="s">
        <v>33</v>
      </c>
    </row>
    <row r="376834" spans="1:3">
      <c r="A376834" s="1" t="s">
        <v>1442</v>
      </c>
    </row>
    <row r="376835" spans="1:3">
      <c r="A376835" s="1" t="s">
        <v>1443</v>
      </c>
      <c r="C376835" s="3" t="s">
        <v>30</v>
      </c>
    </row>
    <row r="376836" spans="1:3">
      <c r="A376836" s="1" t="s">
        <v>1444</v>
      </c>
      <c r="C376836" s="1" t="s">
        <v>1424</v>
      </c>
    </row>
    <row r="376837" spans="1:3">
      <c r="A376837" s="1" t="s">
        <v>1445</v>
      </c>
      <c r="C376837" s="2" t="s">
        <v>31</v>
      </c>
    </row>
    <row r="376838" spans="1:3">
      <c r="A376838" s="1" t="s">
        <v>1446</v>
      </c>
      <c r="C376838" s="1" t="s">
        <v>32</v>
      </c>
    </row>
    <row r="376839" spans="1:3">
      <c r="A376839" s="1" t="s">
        <v>1447</v>
      </c>
      <c r="C376839" s="1" t="s">
        <v>33</v>
      </c>
    </row>
    <row r="376840" spans="1:3">
      <c r="A376840" s="1" t="s">
        <v>1448</v>
      </c>
      <c r="C376840" s="1" t="s">
        <v>35</v>
      </c>
    </row>
    <row r="376841" spans="1:3">
      <c r="A376841" s="1" t="s">
        <v>1449</v>
      </c>
      <c r="C376841" s="1" t="s">
        <v>36</v>
      </c>
    </row>
    <row r="376842" spans="1:3">
      <c r="A376842" s="1" t="s">
        <v>1450</v>
      </c>
      <c r="C376842" s="1" t="s">
        <v>1451</v>
      </c>
    </row>
    <row r="376843" spans="1:3">
      <c r="A376843" s="1" t="s">
        <v>1452</v>
      </c>
      <c r="C376843" s="1" t="s">
        <v>39</v>
      </c>
    </row>
    <row r="376844" spans="1:3">
      <c r="A376844" s="1" t="s">
        <v>1453</v>
      </c>
      <c r="C376844" s="1" t="s">
        <v>1454</v>
      </c>
    </row>
    <row r="376845" spans="1:3">
      <c r="A376845" s="3" t="s">
        <v>54</v>
      </c>
      <c r="C376845" s="1" t="s">
        <v>1455</v>
      </c>
    </row>
    <row r="376846" spans="1:3">
      <c r="A376846" s="1" t="s">
        <v>1456</v>
      </c>
      <c r="C376846" s="2" t="s">
        <v>41</v>
      </c>
    </row>
    <row r="376847" spans="1:3">
      <c r="A376847" s="1" t="s">
        <v>1457</v>
      </c>
      <c r="C376847" s="2" t="s">
        <v>42</v>
      </c>
    </row>
    <row r="376848" spans="1:3">
      <c r="A376848" s="1" t="s">
        <v>35</v>
      </c>
      <c r="C376848" s="2" t="s">
        <v>46</v>
      </c>
    </row>
    <row r="376849" spans="1:3">
      <c r="A376849" s="1" t="s">
        <v>1458</v>
      </c>
      <c r="C376849" s="1" t="s">
        <v>47</v>
      </c>
    </row>
    <row r="376850" spans="1:3">
      <c r="A376850" s="1" t="s">
        <v>1459</v>
      </c>
      <c r="C376850" s="1" t="s">
        <v>1445</v>
      </c>
    </row>
    <row r="376851" spans="1:3">
      <c r="A376851" s="2" t="s">
        <v>1460</v>
      </c>
      <c r="C376851" s="1" t="s">
        <v>50</v>
      </c>
    </row>
    <row r="376852" spans="1:3">
      <c r="A376852" s="2" t="s">
        <v>41</v>
      </c>
      <c r="C376852" s="1" t="s">
        <v>51</v>
      </c>
    </row>
    <row r="376853" spans="1:3">
      <c r="A376853" s="2" t="s">
        <v>42</v>
      </c>
      <c r="C376853" s="1" t="s">
        <v>52</v>
      </c>
    </row>
    <row r="376854" spans="1:3">
      <c r="A376854" s="2" t="s">
        <v>1461</v>
      </c>
      <c r="C376854" s="1" t="s">
        <v>1462</v>
      </c>
    </row>
    <row r="376855" spans="1:3">
      <c r="A376855" s="2" t="s">
        <v>1463</v>
      </c>
      <c r="C376855" s="1" t="s">
        <v>1464</v>
      </c>
    </row>
    <row r="376856" spans="1:3">
      <c r="C376856" s="2" t="s">
        <v>53</v>
      </c>
    </row>
    <row r="376857" spans="1:3">
      <c r="C376857" s="3" t="s">
        <v>54</v>
      </c>
    </row>
    <row r="376858" spans="1:3">
      <c r="C376858" s="2" t="s">
        <v>55</v>
      </c>
    </row>
    <row r="376859" spans="1:3">
      <c r="C376859" s="3" t="s">
        <v>56</v>
      </c>
    </row>
    <row r="393213" spans="1:1">
      <c r="A393213" s="3" t="s">
        <v>30</v>
      </c>
    </row>
    <row r="393214" spans="1:1">
      <c r="A393214" s="1" t="s">
        <v>1424</v>
      </c>
    </row>
    <row r="393215" spans="1:1">
      <c r="A393215" s="1" t="s">
        <v>31</v>
      </c>
    </row>
    <row r="393216" spans="1:1">
      <c r="A393216" s="1" t="s">
        <v>32</v>
      </c>
    </row>
    <row r="393217" spans="1:3">
      <c r="A393217" s="1" t="s">
        <v>33</v>
      </c>
    </row>
    <row r="393218" spans="1:3">
      <c r="A393218" s="1" t="s">
        <v>1442</v>
      </c>
    </row>
    <row r="393219" spans="1:3">
      <c r="A393219" s="1" t="s">
        <v>1443</v>
      </c>
      <c r="C393219" s="3" t="s">
        <v>30</v>
      </c>
    </row>
    <row r="393220" spans="1:3">
      <c r="A393220" s="1" t="s">
        <v>1444</v>
      </c>
      <c r="C393220" s="1" t="s">
        <v>1424</v>
      </c>
    </row>
    <row r="393221" spans="1:3">
      <c r="A393221" s="1" t="s">
        <v>1445</v>
      </c>
      <c r="C393221" s="2" t="s">
        <v>31</v>
      </c>
    </row>
    <row r="393222" spans="1:3">
      <c r="A393222" s="1" t="s">
        <v>1446</v>
      </c>
      <c r="C393222" s="1" t="s">
        <v>32</v>
      </c>
    </row>
    <row r="393223" spans="1:3">
      <c r="A393223" s="1" t="s">
        <v>1447</v>
      </c>
      <c r="C393223" s="1" t="s">
        <v>33</v>
      </c>
    </row>
    <row r="393224" spans="1:3">
      <c r="A393224" s="1" t="s">
        <v>1448</v>
      </c>
      <c r="C393224" s="1" t="s">
        <v>35</v>
      </c>
    </row>
    <row r="393225" spans="1:3">
      <c r="A393225" s="1" t="s">
        <v>1449</v>
      </c>
      <c r="C393225" s="1" t="s">
        <v>36</v>
      </c>
    </row>
    <row r="393226" spans="1:3">
      <c r="A393226" s="1" t="s">
        <v>1450</v>
      </c>
      <c r="C393226" s="1" t="s">
        <v>1451</v>
      </c>
    </row>
    <row r="393227" spans="1:3">
      <c r="A393227" s="1" t="s">
        <v>1452</v>
      </c>
      <c r="C393227" s="1" t="s">
        <v>39</v>
      </c>
    </row>
    <row r="393228" spans="1:3">
      <c r="A393228" s="1" t="s">
        <v>1453</v>
      </c>
      <c r="C393228" s="1" t="s">
        <v>1454</v>
      </c>
    </row>
    <row r="393229" spans="1:3">
      <c r="A393229" s="3" t="s">
        <v>54</v>
      </c>
      <c r="C393229" s="1" t="s">
        <v>1455</v>
      </c>
    </row>
    <row r="393230" spans="1:3">
      <c r="A393230" s="1" t="s">
        <v>1456</v>
      </c>
      <c r="C393230" s="2" t="s">
        <v>41</v>
      </c>
    </row>
    <row r="393231" spans="1:3">
      <c r="A393231" s="1" t="s">
        <v>1457</v>
      </c>
      <c r="C393231" s="2" t="s">
        <v>42</v>
      </c>
    </row>
    <row r="393232" spans="1:3">
      <c r="A393232" s="1" t="s">
        <v>35</v>
      </c>
      <c r="C393232" s="2" t="s">
        <v>46</v>
      </c>
    </row>
    <row r="393233" spans="1:3">
      <c r="A393233" s="1" t="s">
        <v>1458</v>
      </c>
      <c r="C393233" s="1" t="s">
        <v>47</v>
      </c>
    </row>
    <row r="393234" spans="1:3">
      <c r="A393234" s="1" t="s">
        <v>1459</v>
      </c>
      <c r="C393234" s="1" t="s">
        <v>1445</v>
      </c>
    </row>
    <row r="393235" spans="1:3">
      <c r="A393235" s="2" t="s">
        <v>1460</v>
      </c>
      <c r="C393235" s="1" t="s">
        <v>50</v>
      </c>
    </row>
    <row r="393236" spans="1:3">
      <c r="A393236" s="2" t="s">
        <v>41</v>
      </c>
      <c r="C393236" s="1" t="s">
        <v>51</v>
      </c>
    </row>
    <row r="393237" spans="1:3">
      <c r="A393237" s="2" t="s">
        <v>42</v>
      </c>
      <c r="C393237" s="1" t="s">
        <v>52</v>
      </c>
    </row>
    <row r="393238" spans="1:3">
      <c r="A393238" s="2" t="s">
        <v>1461</v>
      </c>
      <c r="C393238" s="1" t="s">
        <v>1462</v>
      </c>
    </row>
    <row r="393239" spans="1:3">
      <c r="A393239" s="2" t="s">
        <v>1463</v>
      </c>
      <c r="C393239" s="1" t="s">
        <v>1464</v>
      </c>
    </row>
    <row r="393240" spans="1:3">
      <c r="C393240" s="2" t="s">
        <v>53</v>
      </c>
    </row>
    <row r="393241" spans="1:3">
      <c r="C393241" s="3" t="s">
        <v>54</v>
      </c>
    </row>
    <row r="393242" spans="1:3">
      <c r="C393242" s="2" t="s">
        <v>55</v>
      </c>
    </row>
    <row r="393243" spans="1:3">
      <c r="C393243" s="3" t="s">
        <v>56</v>
      </c>
    </row>
    <row r="409597" spans="1:1">
      <c r="A409597" s="3" t="s">
        <v>30</v>
      </c>
    </row>
    <row r="409598" spans="1:1">
      <c r="A409598" s="1" t="s">
        <v>1424</v>
      </c>
    </row>
    <row r="409599" spans="1:1">
      <c r="A409599" s="1" t="s">
        <v>31</v>
      </c>
    </row>
    <row r="409600" spans="1:1">
      <c r="A409600" s="1" t="s">
        <v>32</v>
      </c>
    </row>
    <row r="409601" spans="1:3">
      <c r="A409601" s="1" t="s">
        <v>33</v>
      </c>
    </row>
    <row r="409602" spans="1:3">
      <c r="A409602" s="1" t="s">
        <v>1442</v>
      </c>
    </row>
    <row r="409603" spans="1:3">
      <c r="A409603" s="1" t="s">
        <v>1443</v>
      </c>
      <c r="C409603" s="3" t="s">
        <v>30</v>
      </c>
    </row>
    <row r="409604" spans="1:3">
      <c r="A409604" s="1" t="s">
        <v>1444</v>
      </c>
      <c r="C409604" s="1" t="s">
        <v>1424</v>
      </c>
    </row>
    <row r="409605" spans="1:3">
      <c r="A409605" s="1" t="s">
        <v>1445</v>
      </c>
      <c r="C409605" s="2" t="s">
        <v>31</v>
      </c>
    </row>
    <row r="409606" spans="1:3">
      <c r="A409606" s="1" t="s">
        <v>1446</v>
      </c>
      <c r="C409606" s="1" t="s">
        <v>32</v>
      </c>
    </row>
    <row r="409607" spans="1:3">
      <c r="A409607" s="1" t="s">
        <v>1447</v>
      </c>
      <c r="C409607" s="1" t="s">
        <v>33</v>
      </c>
    </row>
    <row r="409608" spans="1:3">
      <c r="A409608" s="1" t="s">
        <v>1448</v>
      </c>
      <c r="C409608" s="1" t="s">
        <v>35</v>
      </c>
    </row>
    <row r="409609" spans="1:3">
      <c r="A409609" s="1" t="s">
        <v>1449</v>
      </c>
      <c r="C409609" s="1" t="s">
        <v>36</v>
      </c>
    </row>
    <row r="409610" spans="1:3">
      <c r="A409610" s="1" t="s">
        <v>1450</v>
      </c>
      <c r="C409610" s="1" t="s">
        <v>1451</v>
      </c>
    </row>
    <row r="409611" spans="1:3">
      <c r="A409611" s="1" t="s">
        <v>1452</v>
      </c>
      <c r="C409611" s="1" t="s">
        <v>39</v>
      </c>
    </row>
    <row r="409612" spans="1:3">
      <c r="A409612" s="1" t="s">
        <v>1453</v>
      </c>
      <c r="C409612" s="1" t="s">
        <v>1454</v>
      </c>
    </row>
    <row r="409613" spans="1:3">
      <c r="A409613" s="3" t="s">
        <v>54</v>
      </c>
      <c r="C409613" s="1" t="s">
        <v>1455</v>
      </c>
    </row>
    <row r="409614" spans="1:3">
      <c r="A409614" s="1" t="s">
        <v>1456</v>
      </c>
      <c r="C409614" s="2" t="s">
        <v>41</v>
      </c>
    </row>
    <row r="409615" spans="1:3">
      <c r="A409615" s="1" t="s">
        <v>1457</v>
      </c>
      <c r="C409615" s="2" t="s">
        <v>42</v>
      </c>
    </row>
    <row r="409616" spans="1:3">
      <c r="A409616" s="1" t="s">
        <v>35</v>
      </c>
      <c r="C409616" s="2" t="s">
        <v>46</v>
      </c>
    </row>
    <row r="409617" spans="1:3">
      <c r="A409617" s="1" t="s">
        <v>1458</v>
      </c>
      <c r="C409617" s="1" t="s">
        <v>47</v>
      </c>
    </row>
    <row r="409618" spans="1:3">
      <c r="A409618" s="1" t="s">
        <v>1459</v>
      </c>
      <c r="C409618" s="1" t="s">
        <v>1445</v>
      </c>
    </row>
    <row r="409619" spans="1:3">
      <c r="A409619" s="2" t="s">
        <v>1460</v>
      </c>
      <c r="C409619" s="1" t="s">
        <v>50</v>
      </c>
    </row>
    <row r="409620" spans="1:3">
      <c r="A409620" s="2" t="s">
        <v>41</v>
      </c>
      <c r="C409620" s="1" t="s">
        <v>51</v>
      </c>
    </row>
    <row r="409621" spans="1:3">
      <c r="A409621" s="2" t="s">
        <v>42</v>
      </c>
      <c r="C409621" s="1" t="s">
        <v>52</v>
      </c>
    </row>
    <row r="409622" spans="1:3">
      <c r="A409622" s="2" t="s">
        <v>1461</v>
      </c>
      <c r="C409622" s="1" t="s">
        <v>1462</v>
      </c>
    </row>
    <row r="409623" spans="1:3">
      <c r="A409623" s="2" t="s">
        <v>1463</v>
      </c>
      <c r="C409623" s="1" t="s">
        <v>1464</v>
      </c>
    </row>
    <row r="409624" spans="1:3">
      <c r="C409624" s="2" t="s">
        <v>53</v>
      </c>
    </row>
    <row r="409625" spans="1:3">
      <c r="C409625" s="3" t="s">
        <v>54</v>
      </c>
    </row>
    <row r="409626" spans="1:3">
      <c r="C409626" s="2" t="s">
        <v>55</v>
      </c>
    </row>
    <row r="409627" spans="1:3">
      <c r="C409627" s="3" t="s">
        <v>56</v>
      </c>
    </row>
    <row r="425981" spans="1:1">
      <c r="A425981" s="3" t="s">
        <v>30</v>
      </c>
    </row>
    <row r="425982" spans="1:1">
      <c r="A425982" s="1" t="s">
        <v>1424</v>
      </c>
    </row>
    <row r="425983" spans="1:1">
      <c r="A425983" s="1" t="s">
        <v>31</v>
      </c>
    </row>
    <row r="425984" spans="1:1">
      <c r="A425984" s="1" t="s">
        <v>32</v>
      </c>
    </row>
    <row r="425985" spans="1:3">
      <c r="A425985" s="1" t="s">
        <v>33</v>
      </c>
    </row>
    <row r="425986" spans="1:3">
      <c r="A425986" s="1" t="s">
        <v>1442</v>
      </c>
    </row>
    <row r="425987" spans="1:3">
      <c r="A425987" s="1" t="s">
        <v>1443</v>
      </c>
      <c r="C425987" s="3" t="s">
        <v>30</v>
      </c>
    </row>
    <row r="425988" spans="1:3">
      <c r="A425988" s="1" t="s">
        <v>1444</v>
      </c>
      <c r="C425988" s="1" t="s">
        <v>1424</v>
      </c>
    </row>
    <row r="425989" spans="1:3">
      <c r="A425989" s="1" t="s">
        <v>1445</v>
      </c>
      <c r="C425989" s="2" t="s">
        <v>31</v>
      </c>
    </row>
    <row r="425990" spans="1:3">
      <c r="A425990" s="1" t="s">
        <v>1446</v>
      </c>
      <c r="C425990" s="1" t="s">
        <v>32</v>
      </c>
    </row>
    <row r="425991" spans="1:3">
      <c r="A425991" s="1" t="s">
        <v>1447</v>
      </c>
      <c r="C425991" s="1" t="s">
        <v>33</v>
      </c>
    </row>
    <row r="425992" spans="1:3">
      <c r="A425992" s="1" t="s">
        <v>1448</v>
      </c>
      <c r="C425992" s="1" t="s">
        <v>35</v>
      </c>
    </row>
    <row r="425993" spans="1:3">
      <c r="A425993" s="1" t="s">
        <v>1449</v>
      </c>
      <c r="C425993" s="1" t="s">
        <v>36</v>
      </c>
    </row>
    <row r="425994" spans="1:3">
      <c r="A425994" s="1" t="s">
        <v>1450</v>
      </c>
      <c r="C425994" s="1" t="s">
        <v>1451</v>
      </c>
    </row>
    <row r="425995" spans="1:3">
      <c r="A425995" s="1" t="s">
        <v>1452</v>
      </c>
      <c r="C425995" s="1" t="s">
        <v>39</v>
      </c>
    </row>
    <row r="425996" spans="1:3">
      <c r="A425996" s="1" t="s">
        <v>1453</v>
      </c>
      <c r="C425996" s="1" t="s">
        <v>1454</v>
      </c>
    </row>
    <row r="425997" spans="1:3">
      <c r="A425997" s="3" t="s">
        <v>54</v>
      </c>
      <c r="C425997" s="1" t="s">
        <v>1455</v>
      </c>
    </row>
    <row r="425998" spans="1:3">
      <c r="A425998" s="1" t="s">
        <v>1456</v>
      </c>
      <c r="C425998" s="2" t="s">
        <v>41</v>
      </c>
    </row>
    <row r="425999" spans="1:3">
      <c r="A425999" s="1" t="s">
        <v>1457</v>
      </c>
      <c r="C425999" s="2" t="s">
        <v>42</v>
      </c>
    </row>
    <row r="426000" spans="1:3">
      <c r="A426000" s="1" t="s">
        <v>35</v>
      </c>
      <c r="C426000" s="2" t="s">
        <v>46</v>
      </c>
    </row>
    <row r="426001" spans="1:3">
      <c r="A426001" s="1" t="s">
        <v>1458</v>
      </c>
      <c r="C426001" s="1" t="s">
        <v>47</v>
      </c>
    </row>
    <row r="426002" spans="1:3">
      <c r="A426002" s="1" t="s">
        <v>1459</v>
      </c>
      <c r="C426002" s="1" t="s">
        <v>1445</v>
      </c>
    </row>
    <row r="426003" spans="1:3">
      <c r="A426003" s="2" t="s">
        <v>1460</v>
      </c>
      <c r="C426003" s="1" t="s">
        <v>50</v>
      </c>
    </row>
    <row r="426004" spans="1:3">
      <c r="A426004" s="2" t="s">
        <v>41</v>
      </c>
      <c r="C426004" s="1" t="s">
        <v>51</v>
      </c>
    </row>
    <row r="426005" spans="1:3">
      <c r="A426005" s="2" t="s">
        <v>42</v>
      </c>
      <c r="C426005" s="1" t="s">
        <v>52</v>
      </c>
    </row>
    <row r="426006" spans="1:3">
      <c r="A426006" s="2" t="s">
        <v>1461</v>
      </c>
      <c r="C426006" s="1" t="s">
        <v>1462</v>
      </c>
    </row>
    <row r="426007" spans="1:3">
      <c r="A426007" s="2" t="s">
        <v>1463</v>
      </c>
      <c r="C426007" s="1" t="s">
        <v>1464</v>
      </c>
    </row>
    <row r="426008" spans="1:3">
      <c r="C426008" s="2" t="s">
        <v>53</v>
      </c>
    </row>
    <row r="426009" spans="1:3">
      <c r="C426009" s="3" t="s">
        <v>54</v>
      </c>
    </row>
    <row r="426010" spans="1:3">
      <c r="C426010" s="2" t="s">
        <v>55</v>
      </c>
    </row>
    <row r="426011" spans="1:3">
      <c r="C426011" s="3" t="s">
        <v>56</v>
      </c>
    </row>
    <row r="442365" spans="1:1">
      <c r="A442365" s="3" t="s">
        <v>30</v>
      </c>
    </row>
    <row r="442366" spans="1:1">
      <c r="A442366" s="1" t="s">
        <v>1424</v>
      </c>
    </row>
    <row r="442367" spans="1:1">
      <c r="A442367" s="1" t="s">
        <v>31</v>
      </c>
    </row>
    <row r="442368" spans="1:1">
      <c r="A442368" s="1" t="s">
        <v>32</v>
      </c>
    </row>
    <row r="442369" spans="1:3">
      <c r="A442369" s="1" t="s">
        <v>33</v>
      </c>
    </row>
    <row r="442370" spans="1:3">
      <c r="A442370" s="1" t="s">
        <v>1442</v>
      </c>
    </row>
    <row r="442371" spans="1:3">
      <c r="A442371" s="1" t="s">
        <v>1443</v>
      </c>
      <c r="C442371" s="3" t="s">
        <v>30</v>
      </c>
    </row>
    <row r="442372" spans="1:3">
      <c r="A442372" s="1" t="s">
        <v>1444</v>
      </c>
      <c r="C442372" s="1" t="s">
        <v>1424</v>
      </c>
    </row>
    <row r="442373" spans="1:3">
      <c r="A442373" s="1" t="s">
        <v>1445</v>
      </c>
      <c r="C442373" s="2" t="s">
        <v>31</v>
      </c>
    </row>
    <row r="442374" spans="1:3">
      <c r="A442374" s="1" t="s">
        <v>1446</v>
      </c>
      <c r="C442374" s="1" t="s">
        <v>32</v>
      </c>
    </row>
    <row r="442375" spans="1:3">
      <c r="A442375" s="1" t="s">
        <v>1447</v>
      </c>
      <c r="C442375" s="1" t="s">
        <v>33</v>
      </c>
    </row>
    <row r="442376" spans="1:3">
      <c r="A442376" s="1" t="s">
        <v>1448</v>
      </c>
      <c r="C442376" s="1" t="s">
        <v>35</v>
      </c>
    </row>
    <row r="442377" spans="1:3">
      <c r="A442377" s="1" t="s">
        <v>1449</v>
      </c>
      <c r="C442377" s="1" t="s">
        <v>36</v>
      </c>
    </row>
    <row r="442378" spans="1:3">
      <c r="A442378" s="1" t="s">
        <v>1450</v>
      </c>
      <c r="C442378" s="1" t="s">
        <v>1451</v>
      </c>
    </row>
    <row r="442379" spans="1:3">
      <c r="A442379" s="1" t="s">
        <v>1452</v>
      </c>
      <c r="C442379" s="1" t="s">
        <v>39</v>
      </c>
    </row>
    <row r="442380" spans="1:3">
      <c r="A442380" s="1" t="s">
        <v>1453</v>
      </c>
      <c r="C442380" s="1" t="s">
        <v>1454</v>
      </c>
    </row>
    <row r="442381" spans="1:3">
      <c r="A442381" s="3" t="s">
        <v>54</v>
      </c>
      <c r="C442381" s="1" t="s">
        <v>1455</v>
      </c>
    </row>
    <row r="442382" spans="1:3">
      <c r="A442382" s="1" t="s">
        <v>1456</v>
      </c>
      <c r="C442382" s="2" t="s">
        <v>41</v>
      </c>
    </row>
    <row r="442383" spans="1:3">
      <c r="A442383" s="1" t="s">
        <v>1457</v>
      </c>
      <c r="C442383" s="2" t="s">
        <v>42</v>
      </c>
    </row>
    <row r="442384" spans="1:3">
      <c r="A442384" s="1" t="s">
        <v>35</v>
      </c>
      <c r="C442384" s="2" t="s">
        <v>46</v>
      </c>
    </row>
    <row r="442385" spans="1:3">
      <c r="A442385" s="1" t="s">
        <v>1458</v>
      </c>
      <c r="C442385" s="1" t="s">
        <v>47</v>
      </c>
    </row>
    <row r="442386" spans="1:3">
      <c r="A442386" s="1" t="s">
        <v>1459</v>
      </c>
      <c r="C442386" s="1" t="s">
        <v>1445</v>
      </c>
    </row>
    <row r="442387" spans="1:3">
      <c r="A442387" s="2" t="s">
        <v>1460</v>
      </c>
      <c r="C442387" s="1" t="s">
        <v>50</v>
      </c>
    </row>
    <row r="442388" spans="1:3">
      <c r="A442388" s="2" t="s">
        <v>41</v>
      </c>
      <c r="C442388" s="1" t="s">
        <v>51</v>
      </c>
    </row>
    <row r="442389" spans="1:3">
      <c r="A442389" s="2" t="s">
        <v>42</v>
      </c>
      <c r="C442389" s="1" t="s">
        <v>52</v>
      </c>
    </row>
    <row r="442390" spans="1:3">
      <c r="A442390" s="2" t="s">
        <v>1461</v>
      </c>
      <c r="C442390" s="1" t="s">
        <v>1462</v>
      </c>
    </row>
    <row r="442391" spans="1:3">
      <c r="A442391" s="2" t="s">
        <v>1463</v>
      </c>
      <c r="C442391" s="1" t="s">
        <v>1464</v>
      </c>
    </row>
    <row r="442392" spans="1:3">
      <c r="C442392" s="2" t="s">
        <v>53</v>
      </c>
    </row>
    <row r="442393" spans="1:3">
      <c r="C442393" s="3" t="s">
        <v>54</v>
      </c>
    </row>
    <row r="442394" spans="1:3">
      <c r="C442394" s="2" t="s">
        <v>55</v>
      </c>
    </row>
    <row r="442395" spans="1:3">
      <c r="C442395" s="3" t="s">
        <v>56</v>
      </c>
    </row>
    <row r="458749" spans="1:1">
      <c r="A458749" s="3" t="s">
        <v>30</v>
      </c>
    </row>
    <row r="458750" spans="1:1">
      <c r="A458750" s="1" t="s">
        <v>1424</v>
      </c>
    </row>
    <row r="458751" spans="1:1">
      <c r="A458751" s="1" t="s">
        <v>31</v>
      </c>
    </row>
    <row r="458752" spans="1:1">
      <c r="A458752" s="1" t="s">
        <v>32</v>
      </c>
    </row>
    <row r="458753" spans="1:3">
      <c r="A458753" s="1" t="s">
        <v>33</v>
      </c>
    </row>
    <row r="458754" spans="1:3">
      <c r="A458754" s="1" t="s">
        <v>1442</v>
      </c>
    </row>
    <row r="458755" spans="1:3">
      <c r="A458755" s="1" t="s">
        <v>1443</v>
      </c>
      <c r="C458755" s="3" t="s">
        <v>30</v>
      </c>
    </row>
    <row r="458756" spans="1:3">
      <c r="A458756" s="1" t="s">
        <v>1444</v>
      </c>
      <c r="C458756" s="1" t="s">
        <v>1424</v>
      </c>
    </row>
    <row r="458757" spans="1:3">
      <c r="A458757" s="1" t="s">
        <v>1445</v>
      </c>
      <c r="C458757" s="2" t="s">
        <v>31</v>
      </c>
    </row>
    <row r="458758" spans="1:3">
      <c r="A458758" s="1" t="s">
        <v>1446</v>
      </c>
      <c r="C458758" s="1" t="s">
        <v>32</v>
      </c>
    </row>
    <row r="458759" spans="1:3">
      <c r="A458759" s="1" t="s">
        <v>1447</v>
      </c>
      <c r="C458759" s="1" t="s">
        <v>33</v>
      </c>
    </row>
    <row r="458760" spans="1:3">
      <c r="A458760" s="1" t="s">
        <v>1448</v>
      </c>
      <c r="C458760" s="1" t="s">
        <v>35</v>
      </c>
    </row>
    <row r="458761" spans="1:3">
      <c r="A458761" s="1" t="s">
        <v>1449</v>
      </c>
      <c r="C458761" s="1" t="s">
        <v>36</v>
      </c>
    </row>
    <row r="458762" spans="1:3">
      <c r="A458762" s="1" t="s">
        <v>1450</v>
      </c>
      <c r="C458762" s="1" t="s">
        <v>1451</v>
      </c>
    </row>
    <row r="458763" spans="1:3">
      <c r="A458763" s="1" t="s">
        <v>1452</v>
      </c>
      <c r="C458763" s="1" t="s">
        <v>39</v>
      </c>
    </row>
    <row r="458764" spans="1:3">
      <c r="A458764" s="1" t="s">
        <v>1453</v>
      </c>
      <c r="C458764" s="1" t="s">
        <v>1454</v>
      </c>
    </row>
    <row r="458765" spans="1:3">
      <c r="A458765" s="3" t="s">
        <v>54</v>
      </c>
      <c r="C458765" s="1" t="s">
        <v>1455</v>
      </c>
    </row>
    <row r="458766" spans="1:3">
      <c r="A458766" s="1" t="s">
        <v>1456</v>
      </c>
      <c r="C458766" s="2" t="s">
        <v>41</v>
      </c>
    </row>
    <row r="458767" spans="1:3">
      <c r="A458767" s="1" t="s">
        <v>1457</v>
      </c>
      <c r="C458767" s="2" t="s">
        <v>42</v>
      </c>
    </row>
    <row r="458768" spans="1:3">
      <c r="A458768" s="1" t="s">
        <v>35</v>
      </c>
      <c r="C458768" s="2" t="s">
        <v>46</v>
      </c>
    </row>
    <row r="458769" spans="1:3">
      <c r="A458769" s="1" t="s">
        <v>1458</v>
      </c>
      <c r="C458769" s="1" t="s">
        <v>47</v>
      </c>
    </row>
    <row r="458770" spans="1:3">
      <c r="A458770" s="1" t="s">
        <v>1459</v>
      </c>
      <c r="C458770" s="1" t="s">
        <v>1445</v>
      </c>
    </row>
    <row r="458771" spans="1:3">
      <c r="A458771" s="2" t="s">
        <v>1460</v>
      </c>
      <c r="C458771" s="1" t="s">
        <v>50</v>
      </c>
    </row>
    <row r="458772" spans="1:3">
      <c r="A458772" s="2" t="s">
        <v>41</v>
      </c>
      <c r="C458772" s="1" t="s">
        <v>51</v>
      </c>
    </row>
    <row r="458773" spans="1:3">
      <c r="A458773" s="2" t="s">
        <v>42</v>
      </c>
      <c r="C458773" s="1" t="s">
        <v>52</v>
      </c>
    </row>
    <row r="458774" spans="1:3">
      <c r="A458774" s="2" t="s">
        <v>1461</v>
      </c>
      <c r="C458774" s="1" t="s">
        <v>1462</v>
      </c>
    </row>
    <row r="458775" spans="1:3">
      <c r="A458775" s="2" t="s">
        <v>1463</v>
      </c>
      <c r="C458775" s="1" t="s">
        <v>1464</v>
      </c>
    </row>
    <row r="458776" spans="1:3">
      <c r="C458776" s="2" t="s">
        <v>53</v>
      </c>
    </row>
    <row r="458777" spans="1:3">
      <c r="C458777" s="3" t="s">
        <v>54</v>
      </c>
    </row>
    <row r="458778" spans="1:3">
      <c r="C458778" s="2" t="s">
        <v>55</v>
      </c>
    </row>
    <row r="458779" spans="1:3">
      <c r="C458779" s="3" t="s">
        <v>56</v>
      </c>
    </row>
    <row r="475133" spans="1:1">
      <c r="A475133" s="3" t="s">
        <v>30</v>
      </c>
    </row>
    <row r="475134" spans="1:1">
      <c r="A475134" s="1" t="s">
        <v>1424</v>
      </c>
    </row>
    <row r="475135" spans="1:1">
      <c r="A475135" s="1" t="s">
        <v>31</v>
      </c>
    </row>
    <row r="475136" spans="1:1">
      <c r="A475136" s="1" t="s">
        <v>32</v>
      </c>
    </row>
    <row r="475137" spans="1:3">
      <c r="A475137" s="1" t="s">
        <v>33</v>
      </c>
    </row>
    <row r="475138" spans="1:3">
      <c r="A475138" s="1" t="s">
        <v>1442</v>
      </c>
    </row>
    <row r="475139" spans="1:3">
      <c r="A475139" s="1" t="s">
        <v>1443</v>
      </c>
      <c r="C475139" s="3" t="s">
        <v>30</v>
      </c>
    </row>
    <row r="475140" spans="1:3">
      <c r="A475140" s="1" t="s">
        <v>1444</v>
      </c>
      <c r="C475140" s="1" t="s">
        <v>1424</v>
      </c>
    </row>
    <row r="475141" spans="1:3">
      <c r="A475141" s="1" t="s">
        <v>1445</v>
      </c>
      <c r="C475141" s="2" t="s">
        <v>31</v>
      </c>
    </row>
    <row r="475142" spans="1:3">
      <c r="A475142" s="1" t="s">
        <v>1446</v>
      </c>
      <c r="C475142" s="1" t="s">
        <v>32</v>
      </c>
    </row>
    <row r="475143" spans="1:3">
      <c r="A475143" s="1" t="s">
        <v>1447</v>
      </c>
      <c r="C475143" s="1" t="s">
        <v>33</v>
      </c>
    </row>
    <row r="475144" spans="1:3">
      <c r="A475144" s="1" t="s">
        <v>1448</v>
      </c>
      <c r="C475144" s="1" t="s">
        <v>35</v>
      </c>
    </row>
    <row r="475145" spans="1:3">
      <c r="A475145" s="1" t="s">
        <v>1449</v>
      </c>
      <c r="C475145" s="1" t="s">
        <v>36</v>
      </c>
    </row>
    <row r="475146" spans="1:3">
      <c r="A475146" s="1" t="s">
        <v>1450</v>
      </c>
      <c r="C475146" s="1" t="s">
        <v>1451</v>
      </c>
    </row>
    <row r="475147" spans="1:3">
      <c r="A475147" s="1" t="s">
        <v>1452</v>
      </c>
      <c r="C475147" s="1" t="s">
        <v>39</v>
      </c>
    </row>
    <row r="475148" spans="1:3">
      <c r="A475148" s="1" t="s">
        <v>1453</v>
      </c>
      <c r="C475148" s="1" t="s">
        <v>1454</v>
      </c>
    </row>
    <row r="475149" spans="1:3">
      <c r="A475149" s="3" t="s">
        <v>54</v>
      </c>
      <c r="C475149" s="1" t="s">
        <v>1455</v>
      </c>
    </row>
    <row r="475150" spans="1:3">
      <c r="A475150" s="1" t="s">
        <v>1456</v>
      </c>
      <c r="C475150" s="2" t="s">
        <v>41</v>
      </c>
    </row>
    <row r="475151" spans="1:3">
      <c r="A475151" s="1" t="s">
        <v>1457</v>
      </c>
      <c r="C475151" s="2" t="s">
        <v>42</v>
      </c>
    </row>
    <row r="475152" spans="1:3">
      <c r="A475152" s="1" t="s">
        <v>35</v>
      </c>
      <c r="C475152" s="2" t="s">
        <v>46</v>
      </c>
    </row>
    <row r="475153" spans="1:3">
      <c r="A475153" s="1" t="s">
        <v>1458</v>
      </c>
      <c r="C475153" s="1" t="s">
        <v>47</v>
      </c>
    </row>
    <row r="475154" spans="1:3">
      <c r="A475154" s="1" t="s">
        <v>1459</v>
      </c>
      <c r="C475154" s="1" t="s">
        <v>1445</v>
      </c>
    </row>
    <row r="475155" spans="1:3">
      <c r="A475155" s="2" t="s">
        <v>1460</v>
      </c>
      <c r="C475155" s="1" t="s">
        <v>50</v>
      </c>
    </row>
    <row r="475156" spans="1:3">
      <c r="A475156" s="2" t="s">
        <v>41</v>
      </c>
      <c r="C475156" s="1" t="s">
        <v>51</v>
      </c>
    </row>
    <row r="475157" spans="1:3">
      <c r="A475157" s="2" t="s">
        <v>42</v>
      </c>
      <c r="C475157" s="1" t="s">
        <v>52</v>
      </c>
    </row>
    <row r="475158" spans="1:3">
      <c r="A475158" s="2" t="s">
        <v>1461</v>
      </c>
      <c r="C475158" s="1" t="s">
        <v>1462</v>
      </c>
    </row>
    <row r="475159" spans="1:3">
      <c r="A475159" s="2" t="s">
        <v>1463</v>
      </c>
      <c r="C475159" s="1" t="s">
        <v>1464</v>
      </c>
    </row>
    <row r="475160" spans="1:3">
      <c r="C475160" s="2" t="s">
        <v>53</v>
      </c>
    </row>
    <row r="475161" spans="1:3">
      <c r="C475161" s="3" t="s">
        <v>54</v>
      </c>
    </row>
    <row r="475162" spans="1:3">
      <c r="C475162" s="2" t="s">
        <v>55</v>
      </c>
    </row>
    <row r="475163" spans="1:3">
      <c r="C475163" s="3" t="s">
        <v>56</v>
      </c>
    </row>
    <row r="491517" spans="1:1">
      <c r="A491517" s="3" t="s">
        <v>30</v>
      </c>
    </row>
    <row r="491518" spans="1:1">
      <c r="A491518" s="1" t="s">
        <v>1424</v>
      </c>
    </row>
    <row r="491519" spans="1:1">
      <c r="A491519" s="1" t="s">
        <v>31</v>
      </c>
    </row>
    <row r="491520" spans="1:1">
      <c r="A491520" s="1" t="s">
        <v>32</v>
      </c>
    </row>
    <row r="491521" spans="1:3">
      <c r="A491521" s="1" t="s">
        <v>33</v>
      </c>
    </row>
    <row r="491522" spans="1:3">
      <c r="A491522" s="1" t="s">
        <v>1442</v>
      </c>
    </row>
    <row r="491523" spans="1:3">
      <c r="A491523" s="1" t="s">
        <v>1443</v>
      </c>
      <c r="C491523" s="3" t="s">
        <v>30</v>
      </c>
    </row>
    <row r="491524" spans="1:3">
      <c r="A491524" s="1" t="s">
        <v>1444</v>
      </c>
      <c r="C491524" s="1" t="s">
        <v>1424</v>
      </c>
    </row>
    <row r="491525" spans="1:3">
      <c r="A491525" s="1" t="s">
        <v>1445</v>
      </c>
      <c r="C491525" s="2" t="s">
        <v>31</v>
      </c>
    </row>
    <row r="491526" spans="1:3">
      <c r="A491526" s="1" t="s">
        <v>1446</v>
      </c>
      <c r="C491526" s="1" t="s">
        <v>32</v>
      </c>
    </row>
    <row r="491527" spans="1:3">
      <c r="A491527" s="1" t="s">
        <v>1447</v>
      </c>
      <c r="C491527" s="1" t="s">
        <v>33</v>
      </c>
    </row>
    <row r="491528" spans="1:3">
      <c r="A491528" s="1" t="s">
        <v>1448</v>
      </c>
      <c r="C491528" s="1" t="s">
        <v>35</v>
      </c>
    </row>
    <row r="491529" spans="1:3">
      <c r="A491529" s="1" t="s">
        <v>1449</v>
      </c>
      <c r="C491529" s="1" t="s">
        <v>36</v>
      </c>
    </row>
    <row r="491530" spans="1:3">
      <c r="A491530" s="1" t="s">
        <v>1450</v>
      </c>
      <c r="C491530" s="1" t="s">
        <v>1451</v>
      </c>
    </row>
    <row r="491531" spans="1:3">
      <c r="A491531" s="1" t="s">
        <v>1452</v>
      </c>
      <c r="C491531" s="1" t="s">
        <v>39</v>
      </c>
    </row>
    <row r="491532" spans="1:3">
      <c r="A491532" s="1" t="s">
        <v>1453</v>
      </c>
      <c r="C491532" s="1" t="s">
        <v>1454</v>
      </c>
    </row>
    <row r="491533" spans="1:3">
      <c r="A491533" s="3" t="s">
        <v>54</v>
      </c>
      <c r="C491533" s="1" t="s">
        <v>1455</v>
      </c>
    </row>
    <row r="491534" spans="1:3">
      <c r="A491534" s="1" t="s">
        <v>1456</v>
      </c>
      <c r="C491534" s="2" t="s">
        <v>41</v>
      </c>
    </row>
    <row r="491535" spans="1:3">
      <c r="A491535" s="1" t="s">
        <v>1457</v>
      </c>
      <c r="C491535" s="2" t="s">
        <v>42</v>
      </c>
    </row>
    <row r="491536" spans="1:3">
      <c r="A491536" s="1" t="s">
        <v>35</v>
      </c>
      <c r="C491536" s="2" t="s">
        <v>46</v>
      </c>
    </row>
    <row r="491537" spans="1:3">
      <c r="A491537" s="1" t="s">
        <v>1458</v>
      </c>
      <c r="C491537" s="1" t="s">
        <v>47</v>
      </c>
    </row>
    <row r="491538" spans="1:3">
      <c r="A491538" s="1" t="s">
        <v>1459</v>
      </c>
      <c r="C491538" s="1" t="s">
        <v>1445</v>
      </c>
    </row>
    <row r="491539" spans="1:3">
      <c r="A491539" s="2" t="s">
        <v>1460</v>
      </c>
      <c r="C491539" s="1" t="s">
        <v>50</v>
      </c>
    </row>
    <row r="491540" spans="1:3">
      <c r="A491540" s="2" t="s">
        <v>41</v>
      </c>
      <c r="C491540" s="1" t="s">
        <v>51</v>
      </c>
    </row>
    <row r="491541" spans="1:3">
      <c r="A491541" s="2" t="s">
        <v>42</v>
      </c>
      <c r="C491541" s="1" t="s">
        <v>52</v>
      </c>
    </row>
    <row r="491542" spans="1:3">
      <c r="A491542" s="2" t="s">
        <v>1461</v>
      </c>
      <c r="C491542" s="1" t="s">
        <v>1462</v>
      </c>
    </row>
    <row r="491543" spans="1:3">
      <c r="A491543" s="2" t="s">
        <v>1463</v>
      </c>
      <c r="C491543" s="1" t="s">
        <v>1464</v>
      </c>
    </row>
    <row r="491544" spans="1:3">
      <c r="C491544" s="2" t="s">
        <v>53</v>
      </c>
    </row>
    <row r="491545" spans="1:3">
      <c r="C491545" s="3" t="s">
        <v>54</v>
      </c>
    </row>
    <row r="491546" spans="1:3">
      <c r="C491546" s="2" t="s">
        <v>55</v>
      </c>
    </row>
    <row r="491547" spans="1:3">
      <c r="C491547" s="3" t="s">
        <v>56</v>
      </c>
    </row>
    <row r="507901" spans="1:1">
      <c r="A507901" s="3" t="s">
        <v>30</v>
      </c>
    </row>
    <row r="507902" spans="1:1">
      <c r="A507902" s="1" t="s">
        <v>1424</v>
      </c>
    </row>
    <row r="507903" spans="1:1">
      <c r="A507903" s="1" t="s">
        <v>31</v>
      </c>
    </row>
    <row r="507904" spans="1:1">
      <c r="A507904" s="1" t="s">
        <v>32</v>
      </c>
    </row>
    <row r="507905" spans="1:3">
      <c r="A507905" s="1" t="s">
        <v>33</v>
      </c>
    </row>
    <row r="507906" spans="1:3">
      <c r="A507906" s="1" t="s">
        <v>1442</v>
      </c>
    </row>
    <row r="507907" spans="1:3">
      <c r="A507907" s="1" t="s">
        <v>1443</v>
      </c>
      <c r="C507907" s="3" t="s">
        <v>30</v>
      </c>
    </row>
    <row r="507908" spans="1:3">
      <c r="A507908" s="1" t="s">
        <v>1444</v>
      </c>
      <c r="C507908" s="1" t="s">
        <v>1424</v>
      </c>
    </row>
    <row r="507909" spans="1:3">
      <c r="A507909" s="1" t="s">
        <v>1445</v>
      </c>
      <c r="C507909" s="2" t="s">
        <v>31</v>
      </c>
    </row>
    <row r="507910" spans="1:3">
      <c r="A507910" s="1" t="s">
        <v>1446</v>
      </c>
      <c r="C507910" s="1" t="s">
        <v>32</v>
      </c>
    </row>
    <row r="507911" spans="1:3">
      <c r="A507911" s="1" t="s">
        <v>1447</v>
      </c>
      <c r="C507911" s="1" t="s">
        <v>33</v>
      </c>
    </row>
    <row r="507912" spans="1:3">
      <c r="A507912" s="1" t="s">
        <v>1448</v>
      </c>
      <c r="C507912" s="1" t="s">
        <v>35</v>
      </c>
    </row>
    <row r="507913" spans="1:3">
      <c r="A507913" s="1" t="s">
        <v>1449</v>
      </c>
      <c r="C507913" s="1" t="s">
        <v>36</v>
      </c>
    </row>
    <row r="507914" spans="1:3">
      <c r="A507914" s="1" t="s">
        <v>1450</v>
      </c>
      <c r="C507914" s="1" t="s">
        <v>1451</v>
      </c>
    </row>
    <row r="507915" spans="1:3">
      <c r="A507915" s="1" t="s">
        <v>1452</v>
      </c>
      <c r="C507915" s="1" t="s">
        <v>39</v>
      </c>
    </row>
    <row r="507916" spans="1:3">
      <c r="A507916" s="1" t="s">
        <v>1453</v>
      </c>
      <c r="C507916" s="1" t="s">
        <v>1454</v>
      </c>
    </row>
    <row r="507917" spans="1:3">
      <c r="A507917" s="3" t="s">
        <v>54</v>
      </c>
      <c r="C507917" s="1" t="s">
        <v>1455</v>
      </c>
    </row>
    <row r="507918" spans="1:3">
      <c r="A507918" s="1" t="s">
        <v>1456</v>
      </c>
      <c r="C507918" s="2" t="s">
        <v>41</v>
      </c>
    </row>
    <row r="507919" spans="1:3">
      <c r="A507919" s="1" t="s">
        <v>1457</v>
      </c>
      <c r="C507919" s="2" t="s">
        <v>42</v>
      </c>
    </row>
    <row r="507920" spans="1:3">
      <c r="A507920" s="1" t="s">
        <v>35</v>
      </c>
      <c r="C507920" s="2" t="s">
        <v>46</v>
      </c>
    </row>
    <row r="507921" spans="1:3">
      <c r="A507921" s="1" t="s">
        <v>1458</v>
      </c>
      <c r="C507921" s="1" t="s">
        <v>47</v>
      </c>
    </row>
    <row r="507922" spans="1:3">
      <c r="A507922" s="1" t="s">
        <v>1459</v>
      </c>
      <c r="C507922" s="1" t="s">
        <v>1445</v>
      </c>
    </row>
    <row r="507923" spans="1:3">
      <c r="A507923" s="2" t="s">
        <v>1460</v>
      </c>
      <c r="C507923" s="1" t="s">
        <v>50</v>
      </c>
    </row>
    <row r="507924" spans="1:3">
      <c r="A507924" s="2" t="s">
        <v>41</v>
      </c>
      <c r="C507924" s="1" t="s">
        <v>51</v>
      </c>
    </row>
    <row r="507925" spans="1:3">
      <c r="A507925" s="2" t="s">
        <v>42</v>
      </c>
      <c r="C507925" s="1" t="s">
        <v>52</v>
      </c>
    </row>
    <row r="507926" spans="1:3">
      <c r="A507926" s="2" t="s">
        <v>1461</v>
      </c>
      <c r="C507926" s="1" t="s">
        <v>1462</v>
      </c>
    </row>
    <row r="507927" spans="1:3">
      <c r="A507927" s="2" t="s">
        <v>1463</v>
      </c>
      <c r="C507927" s="1" t="s">
        <v>1464</v>
      </c>
    </row>
    <row r="507928" spans="1:3">
      <c r="C507928" s="2" t="s">
        <v>53</v>
      </c>
    </row>
    <row r="507929" spans="1:3">
      <c r="C507929" s="3" t="s">
        <v>54</v>
      </c>
    </row>
    <row r="507930" spans="1:3">
      <c r="C507930" s="2" t="s">
        <v>55</v>
      </c>
    </row>
    <row r="507931" spans="1:3">
      <c r="C507931" s="3" t="s">
        <v>56</v>
      </c>
    </row>
    <row r="524285" spans="1:1">
      <c r="A524285" s="3" t="s">
        <v>30</v>
      </c>
    </row>
    <row r="524286" spans="1:1">
      <c r="A524286" s="1" t="s">
        <v>1424</v>
      </c>
    </row>
    <row r="524287" spans="1:1">
      <c r="A524287" s="1" t="s">
        <v>31</v>
      </c>
    </row>
    <row r="524288" spans="1:1">
      <c r="A524288" s="1" t="s">
        <v>32</v>
      </c>
    </row>
    <row r="524289" spans="1:3">
      <c r="A524289" s="1" t="s">
        <v>33</v>
      </c>
    </row>
    <row r="524290" spans="1:3">
      <c r="A524290" s="1" t="s">
        <v>1442</v>
      </c>
    </row>
    <row r="524291" spans="1:3">
      <c r="A524291" s="1" t="s">
        <v>1443</v>
      </c>
      <c r="C524291" s="3" t="s">
        <v>30</v>
      </c>
    </row>
    <row r="524292" spans="1:3">
      <c r="A524292" s="1" t="s">
        <v>1444</v>
      </c>
      <c r="C524292" s="1" t="s">
        <v>1424</v>
      </c>
    </row>
    <row r="524293" spans="1:3">
      <c r="A524293" s="1" t="s">
        <v>1445</v>
      </c>
      <c r="C524293" s="2" t="s">
        <v>31</v>
      </c>
    </row>
    <row r="524294" spans="1:3">
      <c r="A524294" s="1" t="s">
        <v>1446</v>
      </c>
      <c r="C524294" s="1" t="s">
        <v>32</v>
      </c>
    </row>
    <row r="524295" spans="1:3">
      <c r="A524295" s="1" t="s">
        <v>1447</v>
      </c>
      <c r="C524295" s="1" t="s">
        <v>33</v>
      </c>
    </row>
    <row r="524296" spans="1:3">
      <c r="A524296" s="1" t="s">
        <v>1448</v>
      </c>
      <c r="C524296" s="1" t="s">
        <v>35</v>
      </c>
    </row>
    <row r="524297" spans="1:3">
      <c r="A524297" s="1" t="s">
        <v>1449</v>
      </c>
      <c r="C524297" s="1" t="s">
        <v>36</v>
      </c>
    </row>
    <row r="524298" spans="1:3">
      <c r="A524298" s="1" t="s">
        <v>1450</v>
      </c>
      <c r="C524298" s="1" t="s">
        <v>1451</v>
      </c>
    </row>
    <row r="524299" spans="1:3">
      <c r="A524299" s="1" t="s">
        <v>1452</v>
      </c>
      <c r="C524299" s="1" t="s">
        <v>39</v>
      </c>
    </row>
    <row r="524300" spans="1:3">
      <c r="A524300" s="1" t="s">
        <v>1453</v>
      </c>
      <c r="C524300" s="1" t="s">
        <v>1454</v>
      </c>
    </row>
    <row r="524301" spans="1:3">
      <c r="A524301" s="3" t="s">
        <v>54</v>
      </c>
      <c r="C524301" s="1" t="s">
        <v>1455</v>
      </c>
    </row>
    <row r="524302" spans="1:3">
      <c r="A524302" s="1" t="s">
        <v>1456</v>
      </c>
      <c r="C524302" s="2" t="s">
        <v>41</v>
      </c>
    </row>
    <row r="524303" spans="1:3">
      <c r="A524303" s="1" t="s">
        <v>1457</v>
      </c>
      <c r="C524303" s="2" t="s">
        <v>42</v>
      </c>
    </row>
    <row r="524304" spans="1:3">
      <c r="A524304" s="1" t="s">
        <v>35</v>
      </c>
      <c r="C524304" s="2" t="s">
        <v>46</v>
      </c>
    </row>
    <row r="524305" spans="1:3">
      <c r="A524305" s="1" t="s">
        <v>1458</v>
      </c>
      <c r="C524305" s="1" t="s">
        <v>47</v>
      </c>
    </row>
    <row r="524306" spans="1:3">
      <c r="A524306" s="1" t="s">
        <v>1459</v>
      </c>
      <c r="C524306" s="1" t="s">
        <v>1445</v>
      </c>
    </row>
    <row r="524307" spans="1:3">
      <c r="A524307" s="2" t="s">
        <v>1460</v>
      </c>
      <c r="C524307" s="1" t="s">
        <v>50</v>
      </c>
    </row>
    <row r="524308" spans="1:3">
      <c r="A524308" s="2" t="s">
        <v>41</v>
      </c>
      <c r="C524308" s="1" t="s">
        <v>51</v>
      </c>
    </row>
    <row r="524309" spans="1:3">
      <c r="A524309" s="2" t="s">
        <v>42</v>
      </c>
      <c r="C524309" s="1" t="s">
        <v>52</v>
      </c>
    </row>
    <row r="524310" spans="1:3">
      <c r="A524310" s="2" t="s">
        <v>1461</v>
      </c>
      <c r="C524310" s="1" t="s">
        <v>1462</v>
      </c>
    </row>
    <row r="524311" spans="1:3">
      <c r="A524311" s="2" t="s">
        <v>1463</v>
      </c>
      <c r="C524311" s="1" t="s">
        <v>1464</v>
      </c>
    </row>
    <row r="524312" spans="1:3">
      <c r="C524312" s="2" t="s">
        <v>53</v>
      </c>
    </row>
    <row r="524313" spans="1:3">
      <c r="C524313" s="3" t="s">
        <v>54</v>
      </c>
    </row>
    <row r="524314" spans="1:3">
      <c r="C524314" s="2" t="s">
        <v>55</v>
      </c>
    </row>
    <row r="524315" spans="1:3">
      <c r="C524315" s="3" t="s">
        <v>56</v>
      </c>
    </row>
    <row r="540669" spans="1:1">
      <c r="A540669" s="3" t="s">
        <v>30</v>
      </c>
    </row>
    <row r="540670" spans="1:1">
      <c r="A540670" s="1" t="s">
        <v>1424</v>
      </c>
    </row>
    <row r="540671" spans="1:1">
      <c r="A540671" s="1" t="s">
        <v>31</v>
      </c>
    </row>
    <row r="540672" spans="1:1">
      <c r="A540672" s="1" t="s">
        <v>32</v>
      </c>
    </row>
    <row r="540673" spans="1:3">
      <c r="A540673" s="1" t="s">
        <v>33</v>
      </c>
    </row>
    <row r="540674" spans="1:3">
      <c r="A540674" s="1" t="s">
        <v>1442</v>
      </c>
    </row>
    <row r="540675" spans="1:3">
      <c r="A540675" s="1" t="s">
        <v>1443</v>
      </c>
      <c r="C540675" s="3" t="s">
        <v>30</v>
      </c>
    </row>
    <row r="540676" spans="1:3">
      <c r="A540676" s="1" t="s">
        <v>1444</v>
      </c>
      <c r="C540676" s="1" t="s">
        <v>1424</v>
      </c>
    </row>
    <row r="540677" spans="1:3">
      <c r="A540677" s="1" t="s">
        <v>1445</v>
      </c>
      <c r="C540677" s="2" t="s">
        <v>31</v>
      </c>
    </row>
    <row r="540678" spans="1:3">
      <c r="A540678" s="1" t="s">
        <v>1446</v>
      </c>
      <c r="C540678" s="1" t="s">
        <v>32</v>
      </c>
    </row>
    <row r="540679" spans="1:3">
      <c r="A540679" s="1" t="s">
        <v>1447</v>
      </c>
      <c r="C540679" s="1" t="s">
        <v>33</v>
      </c>
    </row>
    <row r="540680" spans="1:3">
      <c r="A540680" s="1" t="s">
        <v>1448</v>
      </c>
      <c r="C540680" s="1" t="s">
        <v>35</v>
      </c>
    </row>
    <row r="540681" spans="1:3">
      <c r="A540681" s="1" t="s">
        <v>1449</v>
      </c>
      <c r="C540681" s="1" t="s">
        <v>36</v>
      </c>
    </row>
    <row r="540682" spans="1:3">
      <c r="A540682" s="1" t="s">
        <v>1450</v>
      </c>
      <c r="C540682" s="1" t="s">
        <v>1451</v>
      </c>
    </row>
    <row r="540683" spans="1:3">
      <c r="A540683" s="1" t="s">
        <v>1452</v>
      </c>
      <c r="C540683" s="1" t="s">
        <v>39</v>
      </c>
    </row>
    <row r="540684" spans="1:3">
      <c r="A540684" s="1" t="s">
        <v>1453</v>
      </c>
      <c r="C540684" s="1" t="s">
        <v>1454</v>
      </c>
    </row>
    <row r="540685" spans="1:3">
      <c r="A540685" s="3" t="s">
        <v>54</v>
      </c>
      <c r="C540685" s="1" t="s">
        <v>1455</v>
      </c>
    </row>
    <row r="540686" spans="1:3">
      <c r="A540686" s="1" t="s">
        <v>1456</v>
      </c>
      <c r="C540686" s="2" t="s">
        <v>41</v>
      </c>
    </row>
    <row r="540687" spans="1:3">
      <c r="A540687" s="1" t="s">
        <v>1457</v>
      </c>
      <c r="C540687" s="2" t="s">
        <v>42</v>
      </c>
    </row>
    <row r="540688" spans="1:3">
      <c r="A540688" s="1" t="s">
        <v>35</v>
      </c>
      <c r="C540688" s="2" t="s">
        <v>46</v>
      </c>
    </row>
    <row r="540689" spans="1:3">
      <c r="A540689" s="1" t="s">
        <v>1458</v>
      </c>
      <c r="C540689" s="1" t="s">
        <v>47</v>
      </c>
    </row>
    <row r="540690" spans="1:3">
      <c r="A540690" s="1" t="s">
        <v>1459</v>
      </c>
      <c r="C540690" s="1" t="s">
        <v>1445</v>
      </c>
    </row>
    <row r="540691" spans="1:3">
      <c r="A540691" s="2" t="s">
        <v>1460</v>
      </c>
      <c r="C540691" s="1" t="s">
        <v>50</v>
      </c>
    </row>
    <row r="540692" spans="1:3">
      <c r="A540692" s="2" t="s">
        <v>41</v>
      </c>
      <c r="C540692" s="1" t="s">
        <v>51</v>
      </c>
    </row>
    <row r="540693" spans="1:3">
      <c r="A540693" s="2" t="s">
        <v>42</v>
      </c>
      <c r="C540693" s="1" t="s">
        <v>52</v>
      </c>
    </row>
    <row r="540694" spans="1:3">
      <c r="A540694" s="2" t="s">
        <v>1461</v>
      </c>
      <c r="C540694" s="1" t="s">
        <v>1462</v>
      </c>
    </row>
    <row r="540695" spans="1:3">
      <c r="A540695" s="2" t="s">
        <v>1463</v>
      </c>
      <c r="C540695" s="1" t="s">
        <v>1464</v>
      </c>
    </row>
    <row r="540696" spans="1:3">
      <c r="C540696" s="2" t="s">
        <v>53</v>
      </c>
    </row>
    <row r="540697" spans="1:3">
      <c r="C540697" s="3" t="s">
        <v>54</v>
      </c>
    </row>
    <row r="540698" spans="1:3">
      <c r="C540698" s="2" t="s">
        <v>55</v>
      </c>
    </row>
    <row r="540699" spans="1:3">
      <c r="C540699" s="3" t="s">
        <v>56</v>
      </c>
    </row>
    <row r="557053" spans="1:1">
      <c r="A557053" s="3" t="s">
        <v>30</v>
      </c>
    </row>
    <row r="557054" spans="1:1">
      <c r="A557054" s="1" t="s">
        <v>1424</v>
      </c>
    </row>
    <row r="557055" spans="1:1">
      <c r="A557055" s="1" t="s">
        <v>31</v>
      </c>
    </row>
    <row r="557056" spans="1:1">
      <c r="A557056" s="1" t="s">
        <v>32</v>
      </c>
    </row>
    <row r="557057" spans="1:3">
      <c r="A557057" s="1" t="s">
        <v>33</v>
      </c>
    </row>
    <row r="557058" spans="1:3">
      <c r="A557058" s="1" t="s">
        <v>1442</v>
      </c>
    </row>
    <row r="557059" spans="1:3">
      <c r="A557059" s="1" t="s">
        <v>1443</v>
      </c>
      <c r="C557059" s="3" t="s">
        <v>30</v>
      </c>
    </row>
    <row r="557060" spans="1:3">
      <c r="A557060" s="1" t="s">
        <v>1444</v>
      </c>
      <c r="C557060" s="1" t="s">
        <v>1424</v>
      </c>
    </row>
    <row r="557061" spans="1:3">
      <c r="A557061" s="1" t="s">
        <v>1445</v>
      </c>
      <c r="C557061" s="2" t="s">
        <v>31</v>
      </c>
    </row>
    <row r="557062" spans="1:3">
      <c r="A557062" s="1" t="s">
        <v>1446</v>
      </c>
      <c r="C557062" s="1" t="s">
        <v>32</v>
      </c>
    </row>
    <row r="557063" spans="1:3">
      <c r="A557063" s="1" t="s">
        <v>1447</v>
      </c>
      <c r="C557063" s="1" t="s">
        <v>33</v>
      </c>
    </row>
    <row r="557064" spans="1:3">
      <c r="A557064" s="1" t="s">
        <v>1448</v>
      </c>
      <c r="C557064" s="1" t="s">
        <v>35</v>
      </c>
    </row>
    <row r="557065" spans="1:3">
      <c r="A557065" s="1" t="s">
        <v>1449</v>
      </c>
      <c r="C557065" s="1" t="s">
        <v>36</v>
      </c>
    </row>
    <row r="557066" spans="1:3">
      <c r="A557066" s="1" t="s">
        <v>1450</v>
      </c>
      <c r="C557066" s="1" t="s">
        <v>1451</v>
      </c>
    </row>
    <row r="557067" spans="1:3">
      <c r="A557067" s="1" t="s">
        <v>1452</v>
      </c>
      <c r="C557067" s="1" t="s">
        <v>39</v>
      </c>
    </row>
    <row r="557068" spans="1:3">
      <c r="A557068" s="1" t="s">
        <v>1453</v>
      </c>
      <c r="C557068" s="1" t="s">
        <v>1454</v>
      </c>
    </row>
    <row r="557069" spans="1:3">
      <c r="A557069" s="3" t="s">
        <v>54</v>
      </c>
      <c r="C557069" s="1" t="s">
        <v>1455</v>
      </c>
    </row>
    <row r="557070" spans="1:3">
      <c r="A557070" s="1" t="s">
        <v>1456</v>
      </c>
      <c r="C557070" s="2" t="s">
        <v>41</v>
      </c>
    </row>
    <row r="557071" spans="1:3">
      <c r="A557071" s="1" t="s">
        <v>1457</v>
      </c>
      <c r="C557071" s="2" t="s">
        <v>42</v>
      </c>
    </row>
    <row r="557072" spans="1:3">
      <c r="A557072" s="1" t="s">
        <v>35</v>
      </c>
      <c r="C557072" s="2" t="s">
        <v>46</v>
      </c>
    </row>
    <row r="557073" spans="1:3">
      <c r="A557073" s="1" t="s">
        <v>1458</v>
      </c>
      <c r="C557073" s="1" t="s">
        <v>47</v>
      </c>
    </row>
    <row r="557074" spans="1:3">
      <c r="A557074" s="1" t="s">
        <v>1459</v>
      </c>
      <c r="C557074" s="1" t="s">
        <v>1445</v>
      </c>
    </row>
    <row r="557075" spans="1:3">
      <c r="A557075" s="2" t="s">
        <v>1460</v>
      </c>
      <c r="C557075" s="1" t="s">
        <v>50</v>
      </c>
    </row>
    <row r="557076" spans="1:3">
      <c r="A557076" s="2" t="s">
        <v>41</v>
      </c>
      <c r="C557076" s="1" t="s">
        <v>51</v>
      </c>
    </row>
    <row r="557077" spans="1:3">
      <c r="A557077" s="2" t="s">
        <v>42</v>
      </c>
      <c r="C557077" s="1" t="s">
        <v>52</v>
      </c>
    </row>
    <row r="557078" spans="1:3">
      <c r="A557078" s="2" t="s">
        <v>1461</v>
      </c>
      <c r="C557078" s="1" t="s">
        <v>1462</v>
      </c>
    </row>
    <row r="557079" spans="1:3">
      <c r="A557079" s="2" t="s">
        <v>1463</v>
      </c>
      <c r="C557079" s="1" t="s">
        <v>1464</v>
      </c>
    </row>
    <row r="557080" spans="1:3">
      <c r="C557080" s="2" t="s">
        <v>53</v>
      </c>
    </row>
    <row r="557081" spans="1:3">
      <c r="C557081" s="3" t="s">
        <v>54</v>
      </c>
    </row>
    <row r="557082" spans="1:3">
      <c r="C557082" s="2" t="s">
        <v>55</v>
      </c>
    </row>
    <row r="557083" spans="1:3">
      <c r="C557083" s="3" t="s">
        <v>56</v>
      </c>
    </row>
    <row r="573437" spans="1:1">
      <c r="A573437" s="3" t="s">
        <v>30</v>
      </c>
    </row>
    <row r="573438" spans="1:1">
      <c r="A573438" s="1" t="s">
        <v>1424</v>
      </c>
    </row>
    <row r="573439" spans="1:1">
      <c r="A573439" s="1" t="s">
        <v>31</v>
      </c>
    </row>
    <row r="573440" spans="1:1">
      <c r="A573440" s="1" t="s">
        <v>32</v>
      </c>
    </row>
    <row r="573441" spans="1:3">
      <c r="A573441" s="1" t="s">
        <v>33</v>
      </c>
    </row>
    <row r="573442" spans="1:3">
      <c r="A573442" s="1" t="s">
        <v>1442</v>
      </c>
    </row>
    <row r="573443" spans="1:3">
      <c r="A573443" s="1" t="s">
        <v>1443</v>
      </c>
      <c r="C573443" s="3" t="s">
        <v>30</v>
      </c>
    </row>
    <row r="573444" spans="1:3">
      <c r="A573444" s="1" t="s">
        <v>1444</v>
      </c>
      <c r="C573444" s="1" t="s">
        <v>1424</v>
      </c>
    </row>
    <row r="573445" spans="1:3">
      <c r="A573445" s="1" t="s">
        <v>1445</v>
      </c>
      <c r="C573445" s="2" t="s">
        <v>31</v>
      </c>
    </row>
    <row r="573446" spans="1:3">
      <c r="A573446" s="1" t="s">
        <v>1446</v>
      </c>
      <c r="C573446" s="1" t="s">
        <v>32</v>
      </c>
    </row>
    <row r="573447" spans="1:3">
      <c r="A573447" s="1" t="s">
        <v>1447</v>
      </c>
      <c r="C573447" s="1" t="s">
        <v>33</v>
      </c>
    </row>
    <row r="573448" spans="1:3">
      <c r="A573448" s="1" t="s">
        <v>1448</v>
      </c>
      <c r="C573448" s="1" t="s">
        <v>35</v>
      </c>
    </row>
    <row r="573449" spans="1:3">
      <c r="A573449" s="1" t="s">
        <v>1449</v>
      </c>
      <c r="C573449" s="1" t="s">
        <v>36</v>
      </c>
    </row>
    <row r="573450" spans="1:3">
      <c r="A573450" s="1" t="s">
        <v>1450</v>
      </c>
      <c r="C573450" s="1" t="s">
        <v>1451</v>
      </c>
    </row>
    <row r="573451" spans="1:3">
      <c r="A573451" s="1" t="s">
        <v>1452</v>
      </c>
      <c r="C573451" s="1" t="s">
        <v>39</v>
      </c>
    </row>
    <row r="573452" spans="1:3">
      <c r="A573452" s="1" t="s">
        <v>1453</v>
      </c>
      <c r="C573452" s="1" t="s">
        <v>1454</v>
      </c>
    </row>
    <row r="573453" spans="1:3">
      <c r="A573453" s="3" t="s">
        <v>54</v>
      </c>
      <c r="C573453" s="1" t="s">
        <v>1455</v>
      </c>
    </row>
    <row r="573454" spans="1:3">
      <c r="A573454" s="1" t="s">
        <v>1456</v>
      </c>
      <c r="C573454" s="2" t="s">
        <v>41</v>
      </c>
    </row>
    <row r="573455" spans="1:3">
      <c r="A573455" s="1" t="s">
        <v>1457</v>
      </c>
      <c r="C573455" s="2" t="s">
        <v>42</v>
      </c>
    </row>
    <row r="573456" spans="1:3">
      <c r="A573456" s="1" t="s">
        <v>35</v>
      </c>
      <c r="C573456" s="2" t="s">
        <v>46</v>
      </c>
    </row>
    <row r="573457" spans="1:3">
      <c r="A573457" s="1" t="s">
        <v>1458</v>
      </c>
      <c r="C573457" s="1" t="s">
        <v>47</v>
      </c>
    </row>
    <row r="573458" spans="1:3">
      <c r="A573458" s="1" t="s">
        <v>1459</v>
      </c>
      <c r="C573458" s="1" t="s">
        <v>1445</v>
      </c>
    </row>
    <row r="573459" spans="1:3">
      <c r="A573459" s="2" t="s">
        <v>1460</v>
      </c>
      <c r="C573459" s="1" t="s">
        <v>50</v>
      </c>
    </row>
    <row r="573460" spans="1:3">
      <c r="A573460" s="2" t="s">
        <v>41</v>
      </c>
      <c r="C573460" s="1" t="s">
        <v>51</v>
      </c>
    </row>
    <row r="573461" spans="1:3">
      <c r="A573461" s="2" t="s">
        <v>42</v>
      </c>
      <c r="C573461" s="1" t="s">
        <v>52</v>
      </c>
    </row>
    <row r="573462" spans="1:3">
      <c r="A573462" s="2" t="s">
        <v>1461</v>
      </c>
      <c r="C573462" s="1" t="s">
        <v>1462</v>
      </c>
    </row>
    <row r="573463" spans="1:3">
      <c r="A573463" s="2" t="s">
        <v>1463</v>
      </c>
      <c r="C573463" s="1" t="s">
        <v>1464</v>
      </c>
    </row>
    <row r="573464" spans="1:3">
      <c r="C573464" s="2" t="s">
        <v>53</v>
      </c>
    </row>
    <row r="573465" spans="1:3">
      <c r="C573465" s="3" t="s">
        <v>54</v>
      </c>
    </row>
    <row r="573466" spans="1:3">
      <c r="C573466" s="2" t="s">
        <v>55</v>
      </c>
    </row>
    <row r="573467" spans="1:3">
      <c r="C573467" s="3" t="s">
        <v>56</v>
      </c>
    </row>
    <row r="589821" spans="1:1">
      <c r="A589821" s="3" t="s">
        <v>30</v>
      </c>
    </row>
    <row r="589822" spans="1:1">
      <c r="A589822" s="1" t="s">
        <v>1424</v>
      </c>
    </row>
    <row r="589823" spans="1:1">
      <c r="A589823" s="1" t="s">
        <v>31</v>
      </c>
    </row>
    <row r="589824" spans="1:1">
      <c r="A589824" s="1" t="s">
        <v>32</v>
      </c>
    </row>
    <row r="589825" spans="1:3">
      <c r="A589825" s="1" t="s">
        <v>33</v>
      </c>
    </row>
    <row r="589826" spans="1:3">
      <c r="A589826" s="1" t="s">
        <v>1442</v>
      </c>
    </row>
    <row r="589827" spans="1:3">
      <c r="A589827" s="1" t="s">
        <v>1443</v>
      </c>
      <c r="C589827" s="3" t="s">
        <v>30</v>
      </c>
    </row>
    <row r="589828" spans="1:3">
      <c r="A589828" s="1" t="s">
        <v>1444</v>
      </c>
      <c r="C589828" s="1" t="s">
        <v>1424</v>
      </c>
    </row>
    <row r="589829" spans="1:3">
      <c r="A589829" s="1" t="s">
        <v>1445</v>
      </c>
      <c r="C589829" s="2" t="s">
        <v>31</v>
      </c>
    </row>
    <row r="589830" spans="1:3">
      <c r="A589830" s="1" t="s">
        <v>1446</v>
      </c>
      <c r="C589830" s="1" t="s">
        <v>32</v>
      </c>
    </row>
    <row r="589831" spans="1:3">
      <c r="A589831" s="1" t="s">
        <v>1447</v>
      </c>
      <c r="C589831" s="1" t="s">
        <v>33</v>
      </c>
    </row>
    <row r="589832" spans="1:3">
      <c r="A589832" s="1" t="s">
        <v>1448</v>
      </c>
      <c r="C589832" s="1" t="s">
        <v>35</v>
      </c>
    </row>
    <row r="589833" spans="1:3">
      <c r="A589833" s="1" t="s">
        <v>1449</v>
      </c>
      <c r="C589833" s="1" t="s">
        <v>36</v>
      </c>
    </row>
    <row r="589834" spans="1:3">
      <c r="A589834" s="1" t="s">
        <v>1450</v>
      </c>
      <c r="C589834" s="1" t="s">
        <v>1451</v>
      </c>
    </row>
    <row r="589835" spans="1:3">
      <c r="A589835" s="1" t="s">
        <v>1452</v>
      </c>
      <c r="C589835" s="1" t="s">
        <v>39</v>
      </c>
    </row>
    <row r="589836" spans="1:3">
      <c r="A589836" s="1" t="s">
        <v>1453</v>
      </c>
      <c r="C589836" s="1" t="s">
        <v>1454</v>
      </c>
    </row>
    <row r="589837" spans="1:3">
      <c r="A589837" s="3" t="s">
        <v>54</v>
      </c>
      <c r="C589837" s="1" t="s">
        <v>1455</v>
      </c>
    </row>
    <row r="589838" spans="1:3">
      <c r="A589838" s="1" t="s">
        <v>1456</v>
      </c>
      <c r="C589838" s="2" t="s">
        <v>41</v>
      </c>
    </row>
    <row r="589839" spans="1:3">
      <c r="A589839" s="1" t="s">
        <v>1457</v>
      </c>
      <c r="C589839" s="2" t="s">
        <v>42</v>
      </c>
    </row>
    <row r="589840" spans="1:3">
      <c r="A589840" s="1" t="s">
        <v>35</v>
      </c>
      <c r="C589840" s="2" t="s">
        <v>46</v>
      </c>
    </row>
    <row r="589841" spans="1:3">
      <c r="A589841" s="1" t="s">
        <v>1458</v>
      </c>
      <c r="C589841" s="1" t="s">
        <v>47</v>
      </c>
    </row>
    <row r="589842" spans="1:3">
      <c r="A589842" s="1" t="s">
        <v>1459</v>
      </c>
      <c r="C589842" s="1" t="s">
        <v>1445</v>
      </c>
    </row>
    <row r="589843" spans="1:3">
      <c r="A589843" s="2" t="s">
        <v>1460</v>
      </c>
      <c r="C589843" s="1" t="s">
        <v>50</v>
      </c>
    </row>
    <row r="589844" spans="1:3">
      <c r="A589844" s="2" t="s">
        <v>41</v>
      </c>
      <c r="C589844" s="1" t="s">
        <v>51</v>
      </c>
    </row>
    <row r="589845" spans="1:3">
      <c r="A589845" s="2" t="s">
        <v>42</v>
      </c>
      <c r="C589845" s="1" t="s">
        <v>52</v>
      </c>
    </row>
    <row r="589846" spans="1:3">
      <c r="A589846" s="2" t="s">
        <v>1461</v>
      </c>
      <c r="C589846" s="1" t="s">
        <v>1462</v>
      </c>
    </row>
    <row r="589847" spans="1:3">
      <c r="A589847" s="2" t="s">
        <v>1463</v>
      </c>
      <c r="C589847" s="1" t="s">
        <v>1464</v>
      </c>
    </row>
    <row r="589848" spans="1:3">
      <c r="C589848" s="2" t="s">
        <v>53</v>
      </c>
    </row>
    <row r="589849" spans="1:3">
      <c r="C589849" s="3" t="s">
        <v>54</v>
      </c>
    </row>
    <row r="589850" spans="1:3">
      <c r="C589850" s="2" t="s">
        <v>55</v>
      </c>
    </row>
    <row r="589851" spans="1:3">
      <c r="C589851" s="3" t="s">
        <v>56</v>
      </c>
    </row>
    <row r="606205" spans="1:1">
      <c r="A606205" s="3" t="s">
        <v>30</v>
      </c>
    </row>
    <row r="606206" spans="1:1">
      <c r="A606206" s="1" t="s">
        <v>1424</v>
      </c>
    </row>
    <row r="606207" spans="1:1">
      <c r="A606207" s="1" t="s">
        <v>31</v>
      </c>
    </row>
    <row r="606208" spans="1:1">
      <c r="A606208" s="1" t="s">
        <v>32</v>
      </c>
    </row>
    <row r="606209" spans="1:3">
      <c r="A606209" s="1" t="s">
        <v>33</v>
      </c>
    </row>
    <row r="606210" spans="1:3">
      <c r="A606210" s="1" t="s">
        <v>1442</v>
      </c>
    </row>
    <row r="606211" spans="1:3">
      <c r="A606211" s="1" t="s">
        <v>1443</v>
      </c>
      <c r="C606211" s="3" t="s">
        <v>30</v>
      </c>
    </row>
    <row r="606212" spans="1:3">
      <c r="A606212" s="1" t="s">
        <v>1444</v>
      </c>
      <c r="C606212" s="1" t="s">
        <v>1424</v>
      </c>
    </row>
    <row r="606213" spans="1:3">
      <c r="A606213" s="1" t="s">
        <v>1445</v>
      </c>
      <c r="C606213" s="2" t="s">
        <v>31</v>
      </c>
    </row>
    <row r="606214" spans="1:3">
      <c r="A606214" s="1" t="s">
        <v>1446</v>
      </c>
      <c r="C606214" s="1" t="s">
        <v>32</v>
      </c>
    </row>
    <row r="606215" spans="1:3">
      <c r="A606215" s="1" t="s">
        <v>1447</v>
      </c>
      <c r="C606215" s="1" t="s">
        <v>33</v>
      </c>
    </row>
    <row r="606216" spans="1:3">
      <c r="A606216" s="1" t="s">
        <v>1448</v>
      </c>
      <c r="C606216" s="1" t="s">
        <v>35</v>
      </c>
    </row>
    <row r="606217" spans="1:3">
      <c r="A606217" s="1" t="s">
        <v>1449</v>
      </c>
      <c r="C606217" s="1" t="s">
        <v>36</v>
      </c>
    </row>
    <row r="606218" spans="1:3">
      <c r="A606218" s="1" t="s">
        <v>1450</v>
      </c>
      <c r="C606218" s="1" t="s">
        <v>1451</v>
      </c>
    </row>
    <row r="606219" spans="1:3">
      <c r="A606219" s="1" t="s">
        <v>1452</v>
      </c>
      <c r="C606219" s="1" t="s">
        <v>39</v>
      </c>
    </row>
    <row r="606220" spans="1:3">
      <c r="A606220" s="1" t="s">
        <v>1453</v>
      </c>
      <c r="C606220" s="1" t="s">
        <v>1454</v>
      </c>
    </row>
    <row r="606221" spans="1:3">
      <c r="A606221" s="3" t="s">
        <v>54</v>
      </c>
      <c r="C606221" s="1" t="s">
        <v>1455</v>
      </c>
    </row>
    <row r="606222" spans="1:3">
      <c r="A606222" s="1" t="s">
        <v>1456</v>
      </c>
      <c r="C606222" s="2" t="s">
        <v>41</v>
      </c>
    </row>
    <row r="606223" spans="1:3">
      <c r="A606223" s="1" t="s">
        <v>1457</v>
      </c>
      <c r="C606223" s="2" t="s">
        <v>42</v>
      </c>
    </row>
    <row r="606224" spans="1:3">
      <c r="A606224" s="1" t="s">
        <v>35</v>
      </c>
      <c r="C606224" s="2" t="s">
        <v>46</v>
      </c>
    </row>
    <row r="606225" spans="1:3">
      <c r="A606225" s="1" t="s">
        <v>1458</v>
      </c>
      <c r="C606225" s="1" t="s">
        <v>47</v>
      </c>
    </row>
    <row r="606226" spans="1:3">
      <c r="A606226" s="1" t="s">
        <v>1459</v>
      </c>
      <c r="C606226" s="1" t="s">
        <v>1445</v>
      </c>
    </row>
    <row r="606227" spans="1:3">
      <c r="A606227" s="2" t="s">
        <v>1460</v>
      </c>
      <c r="C606227" s="1" t="s">
        <v>50</v>
      </c>
    </row>
    <row r="606228" spans="1:3">
      <c r="A606228" s="2" t="s">
        <v>41</v>
      </c>
      <c r="C606228" s="1" t="s">
        <v>51</v>
      </c>
    </row>
    <row r="606229" spans="1:3">
      <c r="A606229" s="2" t="s">
        <v>42</v>
      </c>
      <c r="C606229" s="1" t="s">
        <v>52</v>
      </c>
    </row>
    <row r="606230" spans="1:3">
      <c r="A606230" s="2" t="s">
        <v>1461</v>
      </c>
      <c r="C606230" s="1" t="s">
        <v>1462</v>
      </c>
    </row>
    <row r="606231" spans="1:3">
      <c r="A606231" s="2" t="s">
        <v>1463</v>
      </c>
      <c r="C606231" s="1" t="s">
        <v>1464</v>
      </c>
    </row>
    <row r="606232" spans="1:3">
      <c r="C606232" s="2" t="s">
        <v>53</v>
      </c>
    </row>
    <row r="606233" spans="1:3">
      <c r="C606233" s="3" t="s">
        <v>54</v>
      </c>
    </row>
    <row r="606234" spans="1:3">
      <c r="C606234" s="2" t="s">
        <v>55</v>
      </c>
    </row>
    <row r="606235" spans="1:3">
      <c r="C606235" s="3" t="s">
        <v>56</v>
      </c>
    </row>
    <row r="622589" spans="1:1">
      <c r="A622589" s="3" t="s">
        <v>30</v>
      </c>
    </row>
    <row r="622590" spans="1:1">
      <c r="A622590" s="1" t="s">
        <v>1424</v>
      </c>
    </row>
    <row r="622591" spans="1:1">
      <c r="A622591" s="1" t="s">
        <v>31</v>
      </c>
    </row>
    <row r="622592" spans="1:1">
      <c r="A622592" s="1" t="s">
        <v>32</v>
      </c>
    </row>
    <row r="622593" spans="1:3">
      <c r="A622593" s="1" t="s">
        <v>33</v>
      </c>
    </row>
    <row r="622594" spans="1:3">
      <c r="A622594" s="1" t="s">
        <v>1442</v>
      </c>
    </row>
    <row r="622595" spans="1:3">
      <c r="A622595" s="1" t="s">
        <v>1443</v>
      </c>
      <c r="C622595" s="3" t="s">
        <v>30</v>
      </c>
    </row>
    <row r="622596" spans="1:3">
      <c r="A622596" s="1" t="s">
        <v>1444</v>
      </c>
      <c r="C622596" s="1" t="s">
        <v>1424</v>
      </c>
    </row>
    <row r="622597" spans="1:3">
      <c r="A622597" s="1" t="s">
        <v>1445</v>
      </c>
      <c r="C622597" s="2" t="s">
        <v>31</v>
      </c>
    </row>
    <row r="622598" spans="1:3">
      <c r="A622598" s="1" t="s">
        <v>1446</v>
      </c>
      <c r="C622598" s="1" t="s">
        <v>32</v>
      </c>
    </row>
    <row r="622599" spans="1:3">
      <c r="A622599" s="1" t="s">
        <v>1447</v>
      </c>
      <c r="C622599" s="1" t="s">
        <v>33</v>
      </c>
    </row>
    <row r="622600" spans="1:3">
      <c r="A622600" s="1" t="s">
        <v>1448</v>
      </c>
      <c r="C622600" s="1" t="s">
        <v>35</v>
      </c>
    </row>
    <row r="622601" spans="1:3">
      <c r="A622601" s="1" t="s">
        <v>1449</v>
      </c>
      <c r="C622601" s="1" t="s">
        <v>36</v>
      </c>
    </row>
    <row r="622602" spans="1:3">
      <c r="A622602" s="1" t="s">
        <v>1450</v>
      </c>
      <c r="C622602" s="1" t="s">
        <v>1451</v>
      </c>
    </row>
    <row r="622603" spans="1:3">
      <c r="A622603" s="1" t="s">
        <v>1452</v>
      </c>
      <c r="C622603" s="1" t="s">
        <v>39</v>
      </c>
    </row>
    <row r="622604" spans="1:3">
      <c r="A622604" s="1" t="s">
        <v>1453</v>
      </c>
      <c r="C622604" s="1" t="s">
        <v>1454</v>
      </c>
    </row>
    <row r="622605" spans="1:3">
      <c r="A622605" s="3" t="s">
        <v>54</v>
      </c>
      <c r="C622605" s="1" t="s">
        <v>1455</v>
      </c>
    </row>
    <row r="622606" spans="1:3">
      <c r="A622606" s="1" t="s">
        <v>1456</v>
      </c>
      <c r="C622606" s="2" t="s">
        <v>41</v>
      </c>
    </row>
    <row r="622607" spans="1:3">
      <c r="A622607" s="1" t="s">
        <v>1457</v>
      </c>
      <c r="C622607" s="2" t="s">
        <v>42</v>
      </c>
    </row>
    <row r="622608" spans="1:3">
      <c r="A622608" s="1" t="s">
        <v>35</v>
      </c>
      <c r="C622608" s="2" t="s">
        <v>46</v>
      </c>
    </row>
    <row r="622609" spans="1:3">
      <c r="A622609" s="1" t="s">
        <v>1458</v>
      </c>
      <c r="C622609" s="1" t="s">
        <v>47</v>
      </c>
    </row>
    <row r="622610" spans="1:3">
      <c r="A622610" s="1" t="s">
        <v>1459</v>
      </c>
      <c r="C622610" s="1" t="s">
        <v>1445</v>
      </c>
    </row>
    <row r="622611" spans="1:3">
      <c r="A622611" s="2" t="s">
        <v>1460</v>
      </c>
      <c r="C622611" s="1" t="s">
        <v>50</v>
      </c>
    </row>
    <row r="622612" spans="1:3">
      <c r="A622612" s="2" t="s">
        <v>41</v>
      </c>
      <c r="C622612" s="1" t="s">
        <v>51</v>
      </c>
    </row>
    <row r="622613" spans="1:3">
      <c r="A622613" s="2" t="s">
        <v>42</v>
      </c>
      <c r="C622613" s="1" t="s">
        <v>52</v>
      </c>
    </row>
    <row r="622614" spans="1:3">
      <c r="A622614" s="2" t="s">
        <v>1461</v>
      </c>
      <c r="C622614" s="1" t="s">
        <v>1462</v>
      </c>
    </row>
    <row r="622615" spans="1:3">
      <c r="A622615" s="2" t="s">
        <v>1463</v>
      </c>
      <c r="C622615" s="1" t="s">
        <v>1464</v>
      </c>
    </row>
    <row r="622616" spans="1:3">
      <c r="C622616" s="2" t="s">
        <v>53</v>
      </c>
    </row>
    <row r="622617" spans="1:3">
      <c r="C622617" s="3" t="s">
        <v>54</v>
      </c>
    </row>
    <row r="622618" spans="1:3">
      <c r="C622618" s="2" t="s">
        <v>55</v>
      </c>
    </row>
    <row r="622619" spans="1:3">
      <c r="C622619" s="3" t="s">
        <v>56</v>
      </c>
    </row>
    <row r="638973" spans="1:1">
      <c r="A638973" s="3" t="s">
        <v>30</v>
      </c>
    </row>
    <row r="638974" spans="1:1">
      <c r="A638974" s="1" t="s">
        <v>1424</v>
      </c>
    </row>
    <row r="638975" spans="1:1">
      <c r="A638975" s="1" t="s">
        <v>31</v>
      </c>
    </row>
    <row r="638976" spans="1:1">
      <c r="A638976" s="1" t="s">
        <v>32</v>
      </c>
    </row>
    <row r="638977" spans="1:3">
      <c r="A638977" s="1" t="s">
        <v>33</v>
      </c>
    </row>
    <row r="638978" spans="1:3">
      <c r="A638978" s="1" t="s">
        <v>1442</v>
      </c>
    </row>
    <row r="638979" spans="1:3">
      <c r="A638979" s="1" t="s">
        <v>1443</v>
      </c>
      <c r="C638979" s="3" t="s">
        <v>30</v>
      </c>
    </row>
    <row r="638980" spans="1:3">
      <c r="A638980" s="1" t="s">
        <v>1444</v>
      </c>
      <c r="C638980" s="1" t="s">
        <v>1424</v>
      </c>
    </row>
    <row r="638981" spans="1:3">
      <c r="A638981" s="1" t="s">
        <v>1445</v>
      </c>
      <c r="C638981" s="2" t="s">
        <v>31</v>
      </c>
    </row>
    <row r="638982" spans="1:3">
      <c r="A638982" s="1" t="s">
        <v>1446</v>
      </c>
      <c r="C638982" s="1" t="s">
        <v>32</v>
      </c>
    </row>
    <row r="638983" spans="1:3">
      <c r="A638983" s="1" t="s">
        <v>1447</v>
      </c>
      <c r="C638983" s="1" t="s">
        <v>33</v>
      </c>
    </row>
    <row r="638984" spans="1:3">
      <c r="A638984" s="1" t="s">
        <v>1448</v>
      </c>
      <c r="C638984" s="1" t="s">
        <v>35</v>
      </c>
    </row>
    <row r="638985" spans="1:3">
      <c r="A638985" s="1" t="s">
        <v>1449</v>
      </c>
      <c r="C638985" s="1" t="s">
        <v>36</v>
      </c>
    </row>
    <row r="638986" spans="1:3">
      <c r="A638986" s="1" t="s">
        <v>1450</v>
      </c>
      <c r="C638986" s="1" t="s">
        <v>1451</v>
      </c>
    </row>
    <row r="638987" spans="1:3">
      <c r="A638987" s="1" t="s">
        <v>1452</v>
      </c>
      <c r="C638987" s="1" t="s">
        <v>39</v>
      </c>
    </row>
    <row r="638988" spans="1:3">
      <c r="A638988" s="1" t="s">
        <v>1453</v>
      </c>
      <c r="C638988" s="1" t="s">
        <v>1454</v>
      </c>
    </row>
    <row r="638989" spans="1:3">
      <c r="A638989" s="3" t="s">
        <v>54</v>
      </c>
      <c r="C638989" s="1" t="s">
        <v>1455</v>
      </c>
    </row>
    <row r="638990" spans="1:3">
      <c r="A638990" s="1" t="s">
        <v>1456</v>
      </c>
      <c r="C638990" s="2" t="s">
        <v>41</v>
      </c>
    </row>
    <row r="638991" spans="1:3">
      <c r="A638991" s="1" t="s">
        <v>1457</v>
      </c>
      <c r="C638991" s="2" t="s">
        <v>42</v>
      </c>
    </row>
    <row r="638992" spans="1:3">
      <c r="A638992" s="1" t="s">
        <v>35</v>
      </c>
      <c r="C638992" s="2" t="s">
        <v>46</v>
      </c>
    </row>
    <row r="638993" spans="1:3">
      <c r="A638993" s="1" t="s">
        <v>1458</v>
      </c>
      <c r="C638993" s="1" t="s">
        <v>47</v>
      </c>
    </row>
    <row r="638994" spans="1:3">
      <c r="A638994" s="1" t="s">
        <v>1459</v>
      </c>
      <c r="C638994" s="1" t="s">
        <v>1445</v>
      </c>
    </row>
    <row r="638995" spans="1:3">
      <c r="A638995" s="2" t="s">
        <v>1460</v>
      </c>
      <c r="C638995" s="1" t="s">
        <v>50</v>
      </c>
    </row>
    <row r="638996" spans="1:3">
      <c r="A638996" s="2" t="s">
        <v>41</v>
      </c>
      <c r="C638996" s="1" t="s">
        <v>51</v>
      </c>
    </row>
    <row r="638997" spans="1:3">
      <c r="A638997" s="2" t="s">
        <v>42</v>
      </c>
      <c r="C638997" s="1" t="s">
        <v>52</v>
      </c>
    </row>
    <row r="638998" spans="1:3">
      <c r="A638998" s="2" t="s">
        <v>1461</v>
      </c>
      <c r="C638998" s="1" t="s">
        <v>1462</v>
      </c>
    </row>
    <row r="638999" spans="1:3">
      <c r="A638999" s="2" t="s">
        <v>1463</v>
      </c>
      <c r="C638999" s="1" t="s">
        <v>1464</v>
      </c>
    </row>
    <row r="639000" spans="1:3">
      <c r="C639000" s="2" t="s">
        <v>53</v>
      </c>
    </row>
    <row r="639001" spans="1:3">
      <c r="C639001" s="3" t="s">
        <v>54</v>
      </c>
    </row>
    <row r="639002" spans="1:3">
      <c r="C639002" s="2" t="s">
        <v>55</v>
      </c>
    </row>
    <row r="639003" spans="1:3">
      <c r="C639003" s="3" t="s">
        <v>56</v>
      </c>
    </row>
    <row r="655357" spans="1:1">
      <c r="A655357" s="3" t="s">
        <v>30</v>
      </c>
    </row>
    <row r="655358" spans="1:1">
      <c r="A655358" s="1" t="s">
        <v>1424</v>
      </c>
    </row>
    <row r="655359" spans="1:1">
      <c r="A655359" s="1" t="s">
        <v>31</v>
      </c>
    </row>
    <row r="655360" spans="1:1">
      <c r="A655360" s="1" t="s">
        <v>32</v>
      </c>
    </row>
    <row r="655361" spans="1:3">
      <c r="A655361" s="1" t="s">
        <v>33</v>
      </c>
    </row>
    <row r="655362" spans="1:3">
      <c r="A655362" s="1" t="s">
        <v>1442</v>
      </c>
    </row>
    <row r="655363" spans="1:3">
      <c r="A655363" s="1" t="s">
        <v>1443</v>
      </c>
      <c r="C655363" s="3" t="s">
        <v>30</v>
      </c>
    </row>
    <row r="655364" spans="1:3">
      <c r="A655364" s="1" t="s">
        <v>1444</v>
      </c>
      <c r="C655364" s="1" t="s">
        <v>1424</v>
      </c>
    </row>
    <row r="655365" spans="1:3">
      <c r="A655365" s="1" t="s">
        <v>1445</v>
      </c>
      <c r="C655365" s="2" t="s">
        <v>31</v>
      </c>
    </row>
    <row r="655366" spans="1:3">
      <c r="A655366" s="1" t="s">
        <v>1446</v>
      </c>
      <c r="C655366" s="1" t="s">
        <v>32</v>
      </c>
    </row>
    <row r="655367" spans="1:3">
      <c r="A655367" s="1" t="s">
        <v>1447</v>
      </c>
      <c r="C655367" s="1" t="s">
        <v>33</v>
      </c>
    </row>
    <row r="655368" spans="1:3">
      <c r="A655368" s="1" t="s">
        <v>1448</v>
      </c>
      <c r="C655368" s="1" t="s">
        <v>35</v>
      </c>
    </row>
    <row r="655369" spans="1:3">
      <c r="A655369" s="1" t="s">
        <v>1449</v>
      </c>
      <c r="C655369" s="1" t="s">
        <v>36</v>
      </c>
    </row>
    <row r="655370" spans="1:3">
      <c r="A655370" s="1" t="s">
        <v>1450</v>
      </c>
      <c r="C655370" s="1" t="s">
        <v>1451</v>
      </c>
    </row>
    <row r="655371" spans="1:3">
      <c r="A655371" s="1" t="s">
        <v>1452</v>
      </c>
      <c r="C655371" s="1" t="s">
        <v>39</v>
      </c>
    </row>
    <row r="655372" spans="1:3">
      <c r="A655372" s="1" t="s">
        <v>1453</v>
      </c>
      <c r="C655372" s="1" t="s">
        <v>1454</v>
      </c>
    </row>
    <row r="655373" spans="1:3">
      <c r="A655373" s="3" t="s">
        <v>54</v>
      </c>
      <c r="C655373" s="1" t="s">
        <v>1455</v>
      </c>
    </row>
    <row r="655374" spans="1:3">
      <c r="A655374" s="1" t="s">
        <v>1456</v>
      </c>
      <c r="C655374" s="2" t="s">
        <v>41</v>
      </c>
    </row>
    <row r="655375" spans="1:3">
      <c r="A655375" s="1" t="s">
        <v>1457</v>
      </c>
      <c r="C655375" s="2" t="s">
        <v>42</v>
      </c>
    </row>
    <row r="655376" spans="1:3">
      <c r="A655376" s="1" t="s">
        <v>35</v>
      </c>
      <c r="C655376" s="2" t="s">
        <v>46</v>
      </c>
    </row>
    <row r="655377" spans="1:3">
      <c r="A655377" s="1" t="s">
        <v>1458</v>
      </c>
      <c r="C655377" s="1" t="s">
        <v>47</v>
      </c>
    </row>
    <row r="655378" spans="1:3">
      <c r="A655378" s="1" t="s">
        <v>1459</v>
      </c>
      <c r="C655378" s="1" t="s">
        <v>1445</v>
      </c>
    </row>
    <row r="655379" spans="1:3">
      <c r="A655379" s="2" t="s">
        <v>1460</v>
      </c>
      <c r="C655379" s="1" t="s">
        <v>50</v>
      </c>
    </row>
    <row r="655380" spans="1:3">
      <c r="A655380" s="2" t="s">
        <v>41</v>
      </c>
      <c r="C655380" s="1" t="s">
        <v>51</v>
      </c>
    </row>
    <row r="655381" spans="1:3">
      <c r="A655381" s="2" t="s">
        <v>42</v>
      </c>
      <c r="C655381" s="1" t="s">
        <v>52</v>
      </c>
    </row>
    <row r="655382" spans="1:3">
      <c r="A655382" s="2" t="s">
        <v>1461</v>
      </c>
      <c r="C655382" s="1" t="s">
        <v>1462</v>
      </c>
    </row>
    <row r="655383" spans="1:3">
      <c r="A655383" s="2" t="s">
        <v>1463</v>
      </c>
      <c r="C655383" s="1" t="s">
        <v>1464</v>
      </c>
    </row>
    <row r="655384" spans="1:3">
      <c r="C655384" s="2" t="s">
        <v>53</v>
      </c>
    </row>
    <row r="655385" spans="1:3">
      <c r="C655385" s="3" t="s">
        <v>54</v>
      </c>
    </row>
    <row r="655386" spans="1:3">
      <c r="C655386" s="2" t="s">
        <v>55</v>
      </c>
    </row>
    <row r="655387" spans="1:3">
      <c r="C655387" s="3" t="s">
        <v>56</v>
      </c>
    </row>
    <row r="671741" spans="1:1">
      <c r="A671741" s="3" t="s">
        <v>30</v>
      </c>
    </row>
    <row r="671742" spans="1:1">
      <c r="A671742" s="1" t="s">
        <v>1424</v>
      </c>
    </row>
    <row r="671743" spans="1:1">
      <c r="A671743" s="1" t="s">
        <v>31</v>
      </c>
    </row>
    <row r="671744" spans="1:1">
      <c r="A671744" s="1" t="s">
        <v>32</v>
      </c>
    </row>
    <row r="671745" spans="1:3">
      <c r="A671745" s="1" t="s">
        <v>33</v>
      </c>
    </row>
    <row r="671746" spans="1:3">
      <c r="A671746" s="1" t="s">
        <v>1442</v>
      </c>
    </row>
    <row r="671747" spans="1:3">
      <c r="A671747" s="1" t="s">
        <v>1443</v>
      </c>
      <c r="C671747" s="3" t="s">
        <v>30</v>
      </c>
    </row>
    <row r="671748" spans="1:3">
      <c r="A671748" s="1" t="s">
        <v>1444</v>
      </c>
      <c r="C671748" s="1" t="s">
        <v>1424</v>
      </c>
    </row>
    <row r="671749" spans="1:3">
      <c r="A671749" s="1" t="s">
        <v>1445</v>
      </c>
      <c r="C671749" s="2" t="s">
        <v>31</v>
      </c>
    </row>
    <row r="671750" spans="1:3">
      <c r="A671750" s="1" t="s">
        <v>1446</v>
      </c>
      <c r="C671750" s="1" t="s">
        <v>32</v>
      </c>
    </row>
    <row r="671751" spans="1:3">
      <c r="A671751" s="1" t="s">
        <v>1447</v>
      </c>
      <c r="C671751" s="1" t="s">
        <v>33</v>
      </c>
    </row>
    <row r="671752" spans="1:3">
      <c r="A671752" s="1" t="s">
        <v>1448</v>
      </c>
      <c r="C671752" s="1" t="s">
        <v>35</v>
      </c>
    </row>
    <row r="671753" spans="1:3">
      <c r="A671753" s="1" t="s">
        <v>1449</v>
      </c>
      <c r="C671753" s="1" t="s">
        <v>36</v>
      </c>
    </row>
    <row r="671754" spans="1:3">
      <c r="A671754" s="1" t="s">
        <v>1450</v>
      </c>
      <c r="C671754" s="1" t="s">
        <v>1451</v>
      </c>
    </row>
    <row r="671755" spans="1:3">
      <c r="A671755" s="1" t="s">
        <v>1452</v>
      </c>
      <c r="C671755" s="1" t="s">
        <v>39</v>
      </c>
    </row>
    <row r="671756" spans="1:3">
      <c r="A671756" s="1" t="s">
        <v>1453</v>
      </c>
      <c r="C671756" s="1" t="s">
        <v>1454</v>
      </c>
    </row>
    <row r="671757" spans="1:3">
      <c r="A671757" s="3" t="s">
        <v>54</v>
      </c>
      <c r="C671757" s="1" t="s">
        <v>1455</v>
      </c>
    </row>
    <row r="671758" spans="1:3">
      <c r="A671758" s="1" t="s">
        <v>1456</v>
      </c>
      <c r="C671758" s="2" t="s">
        <v>41</v>
      </c>
    </row>
    <row r="671759" spans="1:3">
      <c r="A671759" s="1" t="s">
        <v>1457</v>
      </c>
      <c r="C671759" s="2" t="s">
        <v>42</v>
      </c>
    </row>
    <row r="671760" spans="1:3">
      <c r="A671760" s="1" t="s">
        <v>35</v>
      </c>
      <c r="C671760" s="2" t="s">
        <v>46</v>
      </c>
    </row>
    <row r="671761" spans="1:3">
      <c r="A671761" s="1" t="s">
        <v>1458</v>
      </c>
      <c r="C671761" s="1" t="s">
        <v>47</v>
      </c>
    </row>
    <row r="671762" spans="1:3">
      <c r="A671762" s="1" t="s">
        <v>1459</v>
      </c>
      <c r="C671762" s="1" t="s">
        <v>1445</v>
      </c>
    </row>
    <row r="671763" spans="1:3">
      <c r="A671763" s="2" t="s">
        <v>1460</v>
      </c>
      <c r="C671763" s="1" t="s">
        <v>50</v>
      </c>
    </row>
    <row r="671764" spans="1:3">
      <c r="A671764" s="2" t="s">
        <v>41</v>
      </c>
      <c r="C671764" s="1" t="s">
        <v>51</v>
      </c>
    </row>
    <row r="671765" spans="1:3">
      <c r="A671765" s="2" t="s">
        <v>42</v>
      </c>
      <c r="C671765" s="1" t="s">
        <v>52</v>
      </c>
    </row>
    <row r="671766" spans="1:3">
      <c r="A671766" s="2" t="s">
        <v>1461</v>
      </c>
      <c r="C671766" s="1" t="s">
        <v>1462</v>
      </c>
    </row>
    <row r="671767" spans="1:3">
      <c r="A671767" s="2" t="s">
        <v>1463</v>
      </c>
      <c r="C671767" s="1" t="s">
        <v>1464</v>
      </c>
    </row>
    <row r="671768" spans="1:3">
      <c r="C671768" s="2" t="s">
        <v>53</v>
      </c>
    </row>
    <row r="671769" spans="1:3">
      <c r="C671769" s="3" t="s">
        <v>54</v>
      </c>
    </row>
    <row r="671770" spans="1:3">
      <c r="C671770" s="2" t="s">
        <v>55</v>
      </c>
    </row>
    <row r="671771" spans="1:3">
      <c r="C671771" s="3" t="s">
        <v>56</v>
      </c>
    </row>
    <row r="688125" spans="1:1">
      <c r="A688125" s="3" t="s">
        <v>30</v>
      </c>
    </row>
    <row r="688126" spans="1:1">
      <c r="A688126" s="1" t="s">
        <v>1424</v>
      </c>
    </row>
    <row r="688127" spans="1:1">
      <c r="A688127" s="1" t="s">
        <v>31</v>
      </c>
    </row>
    <row r="688128" spans="1:1">
      <c r="A688128" s="1" t="s">
        <v>32</v>
      </c>
    </row>
    <row r="688129" spans="1:3">
      <c r="A688129" s="1" t="s">
        <v>33</v>
      </c>
    </row>
    <row r="688130" spans="1:3">
      <c r="A688130" s="1" t="s">
        <v>1442</v>
      </c>
    </row>
    <row r="688131" spans="1:3">
      <c r="A688131" s="1" t="s">
        <v>1443</v>
      </c>
      <c r="C688131" s="3" t="s">
        <v>30</v>
      </c>
    </row>
    <row r="688132" spans="1:3">
      <c r="A688132" s="1" t="s">
        <v>1444</v>
      </c>
      <c r="C688132" s="1" t="s">
        <v>1424</v>
      </c>
    </row>
    <row r="688133" spans="1:3">
      <c r="A688133" s="1" t="s">
        <v>1445</v>
      </c>
      <c r="C688133" s="2" t="s">
        <v>31</v>
      </c>
    </row>
    <row r="688134" spans="1:3">
      <c r="A688134" s="1" t="s">
        <v>1446</v>
      </c>
      <c r="C688134" s="1" t="s">
        <v>32</v>
      </c>
    </row>
    <row r="688135" spans="1:3">
      <c r="A688135" s="1" t="s">
        <v>1447</v>
      </c>
      <c r="C688135" s="1" t="s">
        <v>33</v>
      </c>
    </row>
    <row r="688136" spans="1:3">
      <c r="A688136" s="1" t="s">
        <v>1448</v>
      </c>
      <c r="C688136" s="1" t="s">
        <v>35</v>
      </c>
    </row>
    <row r="688137" spans="1:3">
      <c r="A688137" s="1" t="s">
        <v>1449</v>
      </c>
      <c r="C688137" s="1" t="s">
        <v>36</v>
      </c>
    </row>
    <row r="688138" spans="1:3">
      <c r="A688138" s="1" t="s">
        <v>1450</v>
      </c>
      <c r="C688138" s="1" t="s">
        <v>1451</v>
      </c>
    </row>
    <row r="688139" spans="1:3">
      <c r="A688139" s="1" t="s">
        <v>1452</v>
      </c>
      <c r="C688139" s="1" t="s">
        <v>39</v>
      </c>
    </row>
    <row r="688140" spans="1:3">
      <c r="A688140" s="1" t="s">
        <v>1453</v>
      </c>
      <c r="C688140" s="1" t="s">
        <v>1454</v>
      </c>
    </row>
    <row r="688141" spans="1:3">
      <c r="A688141" s="3" t="s">
        <v>54</v>
      </c>
      <c r="C688141" s="1" t="s">
        <v>1455</v>
      </c>
    </row>
    <row r="688142" spans="1:3">
      <c r="A688142" s="1" t="s">
        <v>1456</v>
      </c>
      <c r="C688142" s="2" t="s">
        <v>41</v>
      </c>
    </row>
    <row r="688143" spans="1:3">
      <c r="A688143" s="1" t="s">
        <v>1457</v>
      </c>
      <c r="C688143" s="2" t="s">
        <v>42</v>
      </c>
    </row>
    <row r="688144" spans="1:3">
      <c r="A688144" s="1" t="s">
        <v>35</v>
      </c>
      <c r="C688144" s="2" t="s">
        <v>46</v>
      </c>
    </row>
    <row r="688145" spans="1:3">
      <c r="A688145" s="1" t="s">
        <v>1458</v>
      </c>
      <c r="C688145" s="1" t="s">
        <v>47</v>
      </c>
    </row>
    <row r="688146" spans="1:3">
      <c r="A688146" s="1" t="s">
        <v>1459</v>
      </c>
      <c r="C688146" s="1" t="s">
        <v>1445</v>
      </c>
    </row>
    <row r="688147" spans="1:3">
      <c r="A688147" s="2" t="s">
        <v>1460</v>
      </c>
      <c r="C688147" s="1" t="s">
        <v>50</v>
      </c>
    </row>
    <row r="688148" spans="1:3">
      <c r="A688148" s="2" t="s">
        <v>41</v>
      </c>
      <c r="C688148" s="1" t="s">
        <v>51</v>
      </c>
    </row>
    <row r="688149" spans="1:3">
      <c r="A688149" s="2" t="s">
        <v>42</v>
      </c>
      <c r="C688149" s="1" t="s">
        <v>52</v>
      </c>
    </row>
    <row r="688150" spans="1:3">
      <c r="A688150" s="2" t="s">
        <v>1461</v>
      </c>
      <c r="C688150" s="1" t="s">
        <v>1462</v>
      </c>
    </row>
    <row r="688151" spans="1:3">
      <c r="A688151" s="2" t="s">
        <v>1463</v>
      </c>
      <c r="C688151" s="1" t="s">
        <v>1464</v>
      </c>
    </row>
    <row r="688152" spans="1:3">
      <c r="C688152" s="2" t="s">
        <v>53</v>
      </c>
    </row>
    <row r="688153" spans="1:3">
      <c r="C688153" s="3" t="s">
        <v>54</v>
      </c>
    </row>
    <row r="688154" spans="1:3">
      <c r="C688154" s="2" t="s">
        <v>55</v>
      </c>
    </row>
    <row r="688155" spans="1:3">
      <c r="C688155" s="3" t="s">
        <v>56</v>
      </c>
    </row>
    <row r="704509" spans="1:1">
      <c r="A704509" s="3" t="s">
        <v>30</v>
      </c>
    </row>
    <row r="704510" spans="1:1">
      <c r="A704510" s="1" t="s">
        <v>1424</v>
      </c>
    </row>
    <row r="704511" spans="1:1">
      <c r="A704511" s="1" t="s">
        <v>31</v>
      </c>
    </row>
    <row r="704512" spans="1:1">
      <c r="A704512" s="1" t="s">
        <v>32</v>
      </c>
    </row>
    <row r="704513" spans="1:3">
      <c r="A704513" s="1" t="s">
        <v>33</v>
      </c>
    </row>
    <row r="704514" spans="1:3">
      <c r="A704514" s="1" t="s">
        <v>1442</v>
      </c>
    </row>
    <row r="704515" spans="1:3">
      <c r="A704515" s="1" t="s">
        <v>1443</v>
      </c>
      <c r="C704515" s="3" t="s">
        <v>30</v>
      </c>
    </row>
    <row r="704516" spans="1:3">
      <c r="A704516" s="1" t="s">
        <v>1444</v>
      </c>
      <c r="C704516" s="1" t="s">
        <v>1424</v>
      </c>
    </row>
    <row r="704517" spans="1:3">
      <c r="A704517" s="1" t="s">
        <v>1445</v>
      </c>
      <c r="C704517" s="2" t="s">
        <v>31</v>
      </c>
    </row>
    <row r="704518" spans="1:3">
      <c r="A704518" s="1" t="s">
        <v>1446</v>
      </c>
      <c r="C704518" s="1" t="s">
        <v>32</v>
      </c>
    </row>
    <row r="704519" spans="1:3">
      <c r="A704519" s="1" t="s">
        <v>1447</v>
      </c>
      <c r="C704519" s="1" t="s">
        <v>33</v>
      </c>
    </row>
    <row r="704520" spans="1:3">
      <c r="A704520" s="1" t="s">
        <v>1448</v>
      </c>
      <c r="C704520" s="1" t="s">
        <v>35</v>
      </c>
    </row>
    <row r="704521" spans="1:3">
      <c r="A704521" s="1" t="s">
        <v>1449</v>
      </c>
      <c r="C704521" s="1" t="s">
        <v>36</v>
      </c>
    </row>
    <row r="704522" spans="1:3">
      <c r="A704522" s="1" t="s">
        <v>1450</v>
      </c>
      <c r="C704522" s="1" t="s">
        <v>1451</v>
      </c>
    </row>
    <row r="704523" spans="1:3">
      <c r="A704523" s="1" t="s">
        <v>1452</v>
      </c>
      <c r="C704523" s="1" t="s">
        <v>39</v>
      </c>
    </row>
    <row r="704524" spans="1:3">
      <c r="A704524" s="1" t="s">
        <v>1453</v>
      </c>
      <c r="C704524" s="1" t="s">
        <v>1454</v>
      </c>
    </row>
    <row r="704525" spans="1:3">
      <c r="A704525" s="3" t="s">
        <v>54</v>
      </c>
      <c r="C704525" s="1" t="s">
        <v>1455</v>
      </c>
    </row>
    <row r="704526" spans="1:3">
      <c r="A704526" s="1" t="s">
        <v>1456</v>
      </c>
      <c r="C704526" s="2" t="s">
        <v>41</v>
      </c>
    </row>
    <row r="704527" spans="1:3">
      <c r="A704527" s="1" t="s">
        <v>1457</v>
      </c>
      <c r="C704527" s="2" t="s">
        <v>42</v>
      </c>
    </row>
    <row r="704528" spans="1:3">
      <c r="A704528" s="1" t="s">
        <v>35</v>
      </c>
      <c r="C704528" s="2" t="s">
        <v>46</v>
      </c>
    </row>
    <row r="704529" spans="1:3">
      <c r="A704529" s="1" t="s">
        <v>1458</v>
      </c>
      <c r="C704529" s="1" t="s">
        <v>47</v>
      </c>
    </row>
    <row r="704530" spans="1:3">
      <c r="A704530" s="1" t="s">
        <v>1459</v>
      </c>
      <c r="C704530" s="1" t="s">
        <v>1445</v>
      </c>
    </row>
    <row r="704531" spans="1:3">
      <c r="A704531" s="2" t="s">
        <v>1460</v>
      </c>
      <c r="C704531" s="1" t="s">
        <v>50</v>
      </c>
    </row>
    <row r="704532" spans="1:3">
      <c r="A704532" s="2" t="s">
        <v>41</v>
      </c>
      <c r="C704532" s="1" t="s">
        <v>51</v>
      </c>
    </row>
    <row r="704533" spans="1:3">
      <c r="A704533" s="2" t="s">
        <v>42</v>
      </c>
      <c r="C704533" s="1" t="s">
        <v>52</v>
      </c>
    </row>
    <row r="704534" spans="1:3">
      <c r="A704534" s="2" t="s">
        <v>1461</v>
      </c>
      <c r="C704534" s="1" t="s">
        <v>1462</v>
      </c>
    </row>
    <row r="704535" spans="1:3">
      <c r="A704535" s="2" t="s">
        <v>1463</v>
      </c>
      <c r="C704535" s="1" t="s">
        <v>1464</v>
      </c>
    </row>
    <row r="704536" spans="1:3">
      <c r="C704536" s="2" t="s">
        <v>53</v>
      </c>
    </row>
    <row r="704537" spans="1:3">
      <c r="C704537" s="3" t="s">
        <v>54</v>
      </c>
    </row>
    <row r="704538" spans="1:3">
      <c r="C704538" s="2" t="s">
        <v>55</v>
      </c>
    </row>
    <row r="704539" spans="1:3">
      <c r="C704539" s="3" t="s">
        <v>56</v>
      </c>
    </row>
    <row r="720893" spans="1:1">
      <c r="A720893" s="3" t="s">
        <v>30</v>
      </c>
    </row>
    <row r="720894" spans="1:1">
      <c r="A720894" s="1" t="s">
        <v>1424</v>
      </c>
    </row>
    <row r="720895" spans="1:1">
      <c r="A720895" s="1" t="s">
        <v>31</v>
      </c>
    </row>
    <row r="720896" spans="1:1">
      <c r="A720896" s="1" t="s">
        <v>32</v>
      </c>
    </row>
    <row r="720897" spans="1:3">
      <c r="A720897" s="1" t="s">
        <v>33</v>
      </c>
    </row>
    <row r="720898" spans="1:3">
      <c r="A720898" s="1" t="s">
        <v>1442</v>
      </c>
    </row>
    <row r="720899" spans="1:3">
      <c r="A720899" s="1" t="s">
        <v>1443</v>
      </c>
      <c r="C720899" s="3" t="s">
        <v>30</v>
      </c>
    </row>
    <row r="720900" spans="1:3">
      <c r="A720900" s="1" t="s">
        <v>1444</v>
      </c>
      <c r="C720900" s="1" t="s">
        <v>1424</v>
      </c>
    </row>
    <row r="720901" spans="1:3">
      <c r="A720901" s="1" t="s">
        <v>1445</v>
      </c>
      <c r="C720901" s="2" t="s">
        <v>31</v>
      </c>
    </row>
    <row r="720902" spans="1:3">
      <c r="A720902" s="1" t="s">
        <v>1446</v>
      </c>
      <c r="C720902" s="1" t="s">
        <v>32</v>
      </c>
    </row>
    <row r="720903" spans="1:3">
      <c r="A720903" s="1" t="s">
        <v>1447</v>
      </c>
      <c r="C720903" s="1" t="s">
        <v>33</v>
      </c>
    </row>
    <row r="720904" spans="1:3">
      <c r="A720904" s="1" t="s">
        <v>1448</v>
      </c>
      <c r="C720904" s="1" t="s">
        <v>35</v>
      </c>
    </row>
    <row r="720905" spans="1:3">
      <c r="A720905" s="1" t="s">
        <v>1449</v>
      </c>
      <c r="C720905" s="1" t="s">
        <v>36</v>
      </c>
    </row>
    <row r="720906" spans="1:3">
      <c r="A720906" s="1" t="s">
        <v>1450</v>
      </c>
      <c r="C720906" s="1" t="s">
        <v>1451</v>
      </c>
    </row>
    <row r="720907" spans="1:3">
      <c r="A720907" s="1" t="s">
        <v>1452</v>
      </c>
      <c r="C720907" s="1" t="s">
        <v>39</v>
      </c>
    </row>
    <row r="720908" spans="1:3">
      <c r="A720908" s="1" t="s">
        <v>1453</v>
      </c>
      <c r="C720908" s="1" t="s">
        <v>1454</v>
      </c>
    </row>
    <row r="720909" spans="1:3">
      <c r="A720909" s="3" t="s">
        <v>54</v>
      </c>
      <c r="C720909" s="1" t="s">
        <v>1455</v>
      </c>
    </row>
    <row r="720910" spans="1:3">
      <c r="A720910" s="1" t="s">
        <v>1456</v>
      </c>
      <c r="C720910" s="2" t="s">
        <v>41</v>
      </c>
    </row>
    <row r="720911" spans="1:3">
      <c r="A720911" s="1" t="s">
        <v>1457</v>
      </c>
      <c r="C720911" s="2" t="s">
        <v>42</v>
      </c>
    </row>
    <row r="720912" spans="1:3">
      <c r="A720912" s="1" t="s">
        <v>35</v>
      </c>
      <c r="C720912" s="2" t="s">
        <v>46</v>
      </c>
    </row>
    <row r="720913" spans="1:3">
      <c r="A720913" s="1" t="s">
        <v>1458</v>
      </c>
      <c r="C720913" s="1" t="s">
        <v>47</v>
      </c>
    </row>
    <row r="720914" spans="1:3">
      <c r="A720914" s="1" t="s">
        <v>1459</v>
      </c>
      <c r="C720914" s="1" t="s">
        <v>1445</v>
      </c>
    </row>
    <row r="720915" spans="1:3">
      <c r="A720915" s="2" t="s">
        <v>1460</v>
      </c>
      <c r="C720915" s="1" t="s">
        <v>50</v>
      </c>
    </row>
    <row r="720916" spans="1:3">
      <c r="A720916" s="2" t="s">
        <v>41</v>
      </c>
      <c r="C720916" s="1" t="s">
        <v>51</v>
      </c>
    </row>
    <row r="720917" spans="1:3">
      <c r="A720917" s="2" t="s">
        <v>42</v>
      </c>
      <c r="C720917" s="1" t="s">
        <v>52</v>
      </c>
    </row>
    <row r="720918" spans="1:3">
      <c r="A720918" s="2" t="s">
        <v>1461</v>
      </c>
      <c r="C720918" s="1" t="s">
        <v>1462</v>
      </c>
    </row>
    <row r="720919" spans="1:3">
      <c r="A720919" s="2" t="s">
        <v>1463</v>
      </c>
      <c r="C720919" s="1" t="s">
        <v>1464</v>
      </c>
    </row>
    <row r="720920" spans="1:3">
      <c r="C720920" s="2" t="s">
        <v>53</v>
      </c>
    </row>
    <row r="720921" spans="1:3">
      <c r="C720921" s="3" t="s">
        <v>54</v>
      </c>
    </row>
    <row r="720922" spans="1:3">
      <c r="C720922" s="2" t="s">
        <v>55</v>
      </c>
    </row>
    <row r="720923" spans="1:3">
      <c r="C720923" s="3" t="s">
        <v>56</v>
      </c>
    </row>
    <row r="737277" spans="1:1">
      <c r="A737277" s="3" t="s">
        <v>30</v>
      </c>
    </row>
    <row r="737278" spans="1:1">
      <c r="A737278" s="1" t="s">
        <v>1424</v>
      </c>
    </row>
    <row r="737279" spans="1:1">
      <c r="A737279" s="1" t="s">
        <v>31</v>
      </c>
    </row>
    <row r="737280" spans="1:1">
      <c r="A737280" s="1" t="s">
        <v>32</v>
      </c>
    </row>
    <row r="737281" spans="1:3">
      <c r="A737281" s="1" t="s">
        <v>33</v>
      </c>
    </row>
    <row r="737282" spans="1:3">
      <c r="A737282" s="1" t="s">
        <v>1442</v>
      </c>
    </row>
    <row r="737283" spans="1:3">
      <c r="A737283" s="1" t="s">
        <v>1443</v>
      </c>
      <c r="C737283" s="3" t="s">
        <v>30</v>
      </c>
    </row>
    <row r="737284" spans="1:3">
      <c r="A737284" s="1" t="s">
        <v>1444</v>
      </c>
      <c r="C737284" s="1" t="s">
        <v>1424</v>
      </c>
    </row>
    <row r="737285" spans="1:3">
      <c r="A737285" s="1" t="s">
        <v>1445</v>
      </c>
      <c r="C737285" s="2" t="s">
        <v>31</v>
      </c>
    </row>
    <row r="737286" spans="1:3">
      <c r="A737286" s="1" t="s">
        <v>1446</v>
      </c>
      <c r="C737286" s="1" t="s">
        <v>32</v>
      </c>
    </row>
    <row r="737287" spans="1:3">
      <c r="A737287" s="1" t="s">
        <v>1447</v>
      </c>
      <c r="C737287" s="1" t="s">
        <v>33</v>
      </c>
    </row>
    <row r="737288" spans="1:3">
      <c r="A737288" s="1" t="s">
        <v>1448</v>
      </c>
      <c r="C737288" s="1" t="s">
        <v>35</v>
      </c>
    </row>
    <row r="737289" spans="1:3">
      <c r="A737289" s="1" t="s">
        <v>1449</v>
      </c>
      <c r="C737289" s="1" t="s">
        <v>36</v>
      </c>
    </row>
    <row r="737290" spans="1:3">
      <c r="A737290" s="1" t="s">
        <v>1450</v>
      </c>
      <c r="C737290" s="1" t="s">
        <v>1451</v>
      </c>
    </row>
    <row r="737291" spans="1:3">
      <c r="A737291" s="1" t="s">
        <v>1452</v>
      </c>
      <c r="C737291" s="1" t="s">
        <v>39</v>
      </c>
    </row>
    <row r="737292" spans="1:3">
      <c r="A737292" s="1" t="s">
        <v>1453</v>
      </c>
      <c r="C737292" s="1" t="s">
        <v>1454</v>
      </c>
    </row>
    <row r="737293" spans="1:3">
      <c r="A737293" s="3" t="s">
        <v>54</v>
      </c>
      <c r="C737293" s="1" t="s">
        <v>1455</v>
      </c>
    </row>
    <row r="737294" spans="1:3">
      <c r="A737294" s="1" t="s">
        <v>1456</v>
      </c>
      <c r="C737294" s="2" t="s">
        <v>41</v>
      </c>
    </row>
    <row r="737295" spans="1:3">
      <c r="A737295" s="1" t="s">
        <v>1457</v>
      </c>
      <c r="C737295" s="2" t="s">
        <v>42</v>
      </c>
    </row>
    <row r="737296" spans="1:3">
      <c r="A737296" s="1" t="s">
        <v>35</v>
      </c>
      <c r="C737296" s="2" t="s">
        <v>46</v>
      </c>
    </row>
    <row r="737297" spans="1:3">
      <c r="A737297" s="1" t="s">
        <v>1458</v>
      </c>
      <c r="C737297" s="1" t="s">
        <v>47</v>
      </c>
    </row>
    <row r="737298" spans="1:3">
      <c r="A737298" s="1" t="s">
        <v>1459</v>
      </c>
      <c r="C737298" s="1" t="s">
        <v>1445</v>
      </c>
    </row>
    <row r="737299" spans="1:3">
      <c r="A737299" s="2" t="s">
        <v>1460</v>
      </c>
      <c r="C737299" s="1" t="s">
        <v>50</v>
      </c>
    </row>
    <row r="737300" spans="1:3">
      <c r="A737300" s="2" t="s">
        <v>41</v>
      </c>
      <c r="C737300" s="1" t="s">
        <v>51</v>
      </c>
    </row>
    <row r="737301" spans="1:3">
      <c r="A737301" s="2" t="s">
        <v>42</v>
      </c>
      <c r="C737301" s="1" t="s">
        <v>52</v>
      </c>
    </row>
    <row r="737302" spans="1:3">
      <c r="A737302" s="2" t="s">
        <v>1461</v>
      </c>
      <c r="C737302" s="1" t="s">
        <v>1462</v>
      </c>
    </row>
    <row r="737303" spans="1:3">
      <c r="A737303" s="2" t="s">
        <v>1463</v>
      </c>
      <c r="C737303" s="1" t="s">
        <v>1464</v>
      </c>
    </row>
    <row r="737304" spans="1:3">
      <c r="C737304" s="2" t="s">
        <v>53</v>
      </c>
    </row>
    <row r="737305" spans="1:3">
      <c r="C737305" s="3" t="s">
        <v>54</v>
      </c>
    </row>
    <row r="737306" spans="1:3">
      <c r="C737306" s="2" t="s">
        <v>55</v>
      </c>
    </row>
    <row r="737307" spans="1:3">
      <c r="C737307" s="3" t="s">
        <v>56</v>
      </c>
    </row>
    <row r="753661" spans="1:1">
      <c r="A753661" s="3" t="s">
        <v>30</v>
      </c>
    </row>
    <row r="753662" spans="1:1">
      <c r="A753662" s="1" t="s">
        <v>1424</v>
      </c>
    </row>
    <row r="753663" spans="1:1">
      <c r="A753663" s="1" t="s">
        <v>31</v>
      </c>
    </row>
    <row r="753664" spans="1:1">
      <c r="A753664" s="1" t="s">
        <v>32</v>
      </c>
    </row>
    <row r="753665" spans="1:3">
      <c r="A753665" s="1" t="s">
        <v>33</v>
      </c>
    </row>
    <row r="753666" spans="1:3">
      <c r="A753666" s="1" t="s">
        <v>1442</v>
      </c>
    </row>
    <row r="753667" spans="1:3">
      <c r="A753667" s="1" t="s">
        <v>1443</v>
      </c>
      <c r="C753667" s="3" t="s">
        <v>30</v>
      </c>
    </row>
    <row r="753668" spans="1:3">
      <c r="A753668" s="1" t="s">
        <v>1444</v>
      </c>
      <c r="C753668" s="1" t="s">
        <v>1424</v>
      </c>
    </row>
    <row r="753669" spans="1:3">
      <c r="A753669" s="1" t="s">
        <v>1445</v>
      </c>
      <c r="C753669" s="2" t="s">
        <v>31</v>
      </c>
    </row>
    <row r="753670" spans="1:3">
      <c r="A753670" s="1" t="s">
        <v>1446</v>
      </c>
      <c r="C753670" s="1" t="s">
        <v>32</v>
      </c>
    </row>
    <row r="753671" spans="1:3">
      <c r="A753671" s="1" t="s">
        <v>1447</v>
      </c>
      <c r="C753671" s="1" t="s">
        <v>33</v>
      </c>
    </row>
    <row r="753672" spans="1:3">
      <c r="A753672" s="1" t="s">
        <v>1448</v>
      </c>
      <c r="C753672" s="1" t="s">
        <v>35</v>
      </c>
    </row>
    <row r="753673" spans="1:3">
      <c r="A753673" s="1" t="s">
        <v>1449</v>
      </c>
      <c r="C753673" s="1" t="s">
        <v>36</v>
      </c>
    </row>
    <row r="753674" spans="1:3">
      <c r="A753674" s="1" t="s">
        <v>1450</v>
      </c>
      <c r="C753674" s="1" t="s">
        <v>1451</v>
      </c>
    </row>
    <row r="753675" spans="1:3">
      <c r="A753675" s="1" t="s">
        <v>1452</v>
      </c>
      <c r="C753675" s="1" t="s">
        <v>39</v>
      </c>
    </row>
    <row r="753676" spans="1:3">
      <c r="A753676" s="1" t="s">
        <v>1453</v>
      </c>
      <c r="C753676" s="1" t="s">
        <v>1454</v>
      </c>
    </row>
    <row r="753677" spans="1:3">
      <c r="A753677" s="3" t="s">
        <v>54</v>
      </c>
      <c r="C753677" s="1" t="s">
        <v>1455</v>
      </c>
    </row>
    <row r="753678" spans="1:3">
      <c r="A753678" s="1" t="s">
        <v>1456</v>
      </c>
      <c r="C753678" s="2" t="s">
        <v>41</v>
      </c>
    </row>
    <row r="753679" spans="1:3">
      <c r="A753679" s="1" t="s">
        <v>1457</v>
      </c>
      <c r="C753679" s="2" t="s">
        <v>42</v>
      </c>
    </row>
    <row r="753680" spans="1:3">
      <c r="A753680" s="1" t="s">
        <v>35</v>
      </c>
      <c r="C753680" s="2" t="s">
        <v>46</v>
      </c>
    </row>
    <row r="753681" spans="1:3">
      <c r="A753681" s="1" t="s">
        <v>1458</v>
      </c>
      <c r="C753681" s="1" t="s">
        <v>47</v>
      </c>
    </row>
    <row r="753682" spans="1:3">
      <c r="A753682" s="1" t="s">
        <v>1459</v>
      </c>
      <c r="C753682" s="1" t="s">
        <v>1445</v>
      </c>
    </row>
    <row r="753683" spans="1:3">
      <c r="A753683" s="2" t="s">
        <v>1460</v>
      </c>
      <c r="C753683" s="1" t="s">
        <v>50</v>
      </c>
    </row>
    <row r="753684" spans="1:3">
      <c r="A753684" s="2" t="s">
        <v>41</v>
      </c>
      <c r="C753684" s="1" t="s">
        <v>51</v>
      </c>
    </row>
    <row r="753685" spans="1:3">
      <c r="A753685" s="2" t="s">
        <v>42</v>
      </c>
      <c r="C753685" s="1" t="s">
        <v>52</v>
      </c>
    </row>
    <row r="753686" spans="1:3">
      <c r="A753686" s="2" t="s">
        <v>1461</v>
      </c>
      <c r="C753686" s="1" t="s">
        <v>1462</v>
      </c>
    </row>
    <row r="753687" spans="1:3">
      <c r="A753687" s="2" t="s">
        <v>1463</v>
      </c>
      <c r="C753687" s="1" t="s">
        <v>1464</v>
      </c>
    </row>
    <row r="753688" spans="1:3">
      <c r="C753688" s="2" t="s">
        <v>53</v>
      </c>
    </row>
    <row r="753689" spans="1:3">
      <c r="C753689" s="3" t="s">
        <v>54</v>
      </c>
    </row>
    <row r="753690" spans="1:3">
      <c r="C753690" s="2" t="s">
        <v>55</v>
      </c>
    </row>
    <row r="753691" spans="1:3">
      <c r="C753691" s="3" t="s">
        <v>56</v>
      </c>
    </row>
    <row r="770045" spans="1:1">
      <c r="A770045" s="3" t="s">
        <v>30</v>
      </c>
    </row>
    <row r="770046" spans="1:1">
      <c r="A770046" s="1" t="s">
        <v>1424</v>
      </c>
    </row>
    <row r="770047" spans="1:1">
      <c r="A770047" s="1" t="s">
        <v>31</v>
      </c>
    </row>
    <row r="770048" spans="1:1">
      <c r="A770048" s="1" t="s">
        <v>32</v>
      </c>
    </row>
    <row r="770049" spans="1:3">
      <c r="A770049" s="1" t="s">
        <v>33</v>
      </c>
    </row>
    <row r="770050" spans="1:3">
      <c r="A770050" s="1" t="s">
        <v>1442</v>
      </c>
    </row>
    <row r="770051" spans="1:3">
      <c r="A770051" s="1" t="s">
        <v>1443</v>
      </c>
      <c r="C770051" s="3" t="s">
        <v>30</v>
      </c>
    </row>
    <row r="770052" spans="1:3">
      <c r="A770052" s="1" t="s">
        <v>1444</v>
      </c>
      <c r="C770052" s="1" t="s">
        <v>1424</v>
      </c>
    </row>
    <row r="770053" spans="1:3">
      <c r="A770053" s="1" t="s">
        <v>1445</v>
      </c>
      <c r="C770053" s="2" t="s">
        <v>31</v>
      </c>
    </row>
    <row r="770054" spans="1:3">
      <c r="A770054" s="1" t="s">
        <v>1446</v>
      </c>
      <c r="C770054" s="1" t="s">
        <v>32</v>
      </c>
    </row>
    <row r="770055" spans="1:3">
      <c r="A770055" s="1" t="s">
        <v>1447</v>
      </c>
      <c r="C770055" s="1" t="s">
        <v>33</v>
      </c>
    </row>
    <row r="770056" spans="1:3">
      <c r="A770056" s="1" t="s">
        <v>1448</v>
      </c>
      <c r="C770056" s="1" t="s">
        <v>35</v>
      </c>
    </row>
    <row r="770057" spans="1:3">
      <c r="A770057" s="1" t="s">
        <v>1449</v>
      </c>
      <c r="C770057" s="1" t="s">
        <v>36</v>
      </c>
    </row>
    <row r="770058" spans="1:3">
      <c r="A770058" s="1" t="s">
        <v>1450</v>
      </c>
      <c r="C770058" s="1" t="s">
        <v>1451</v>
      </c>
    </row>
    <row r="770059" spans="1:3">
      <c r="A770059" s="1" t="s">
        <v>1452</v>
      </c>
      <c r="C770059" s="1" t="s">
        <v>39</v>
      </c>
    </row>
    <row r="770060" spans="1:3">
      <c r="A770060" s="1" t="s">
        <v>1453</v>
      </c>
      <c r="C770060" s="1" t="s">
        <v>1454</v>
      </c>
    </row>
    <row r="770061" spans="1:3">
      <c r="A770061" s="3" t="s">
        <v>54</v>
      </c>
      <c r="C770061" s="1" t="s">
        <v>1455</v>
      </c>
    </row>
    <row r="770062" spans="1:3">
      <c r="A770062" s="1" t="s">
        <v>1456</v>
      </c>
      <c r="C770062" s="2" t="s">
        <v>41</v>
      </c>
    </row>
    <row r="770063" spans="1:3">
      <c r="A770063" s="1" t="s">
        <v>1457</v>
      </c>
      <c r="C770063" s="2" t="s">
        <v>42</v>
      </c>
    </row>
    <row r="770064" spans="1:3">
      <c r="A770064" s="1" t="s">
        <v>35</v>
      </c>
      <c r="C770064" s="2" t="s">
        <v>46</v>
      </c>
    </row>
    <row r="770065" spans="1:3">
      <c r="A770065" s="1" t="s">
        <v>1458</v>
      </c>
      <c r="C770065" s="1" t="s">
        <v>47</v>
      </c>
    </row>
    <row r="770066" spans="1:3">
      <c r="A770066" s="1" t="s">
        <v>1459</v>
      </c>
      <c r="C770066" s="1" t="s">
        <v>1445</v>
      </c>
    </row>
    <row r="770067" spans="1:3">
      <c r="A770067" s="2" t="s">
        <v>1460</v>
      </c>
      <c r="C770067" s="1" t="s">
        <v>50</v>
      </c>
    </row>
    <row r="770068" spans="1:3">
      <c r="A770068" s="2" t="s">
        <v>41</v>
      </c>
      <c r="C770068" s="1" t="s">
        <v>51</v>
      </c>
    </row>
    <row r="770069" spans="1:3">
      <c r="A770069" s="2" t="s">
        <v>42</v>
      </c>
      <c r="C770069" s="1" t="s">
        <v>52</v>
      </c>
    </row>
    <row r="770070" spans="1:3">
      <c r="A770070" s="2" t="s">
        <v>1461</v>
      </c>
      <c r="C770070" s="1" t="s">
        <v>1462</v>
      </c>
    </row>
    <row r="770071" spans="1:3">
      <c r="A770071" s="2" t="s">
        <v>1463</v>
      </c>
      <c r="C770071" s="1" t="s">
        <v>1464</v>
      </c>
    </row>
    <row r="770072" spans="1:3">
      <c r="C770072" s="2" t="s">
        <v>53</v>
      </c>
    </row>
    <row r="770073" spans="1:3">
      <c r="C770073" s="3" t="s">
        <v>54</v>
      </c>
    </row>
    <row r="770074" spans="1:3">
      <c r="C770074" s="2" t="s">
        <v>55</v>
      </c>
    </row>
    <row r="770075" spans="1:3">
      <c r="C770075" s="3" t="s">
        <v>56</v>
      </c>
    </row>
    <row r="786429" spans="1:1">
      <c r="A786429" s="3" t="s">
        <v>30</v>
      </c>
    </row>
    <row r="786430" spans="1:1">
      <c r="A786430" s="1" t="s">
        <v>1424</v>
      </c>
    </row>
    <row r="786431" spans="1:1">
      <c r="A786431" s="1" t="s">
        <v>31</v>
      </c>
    </row>
    <row r="786432" spans="1:1">
      <c r="A786432" s="1" t="s">
        <v>32</v>
      </c>
    </row>
    <row r="786433" spans="1:3">
      <c r="A786433" s="1" t="s">
        <v>33</v>
      </c>
    </row>
    <row r="786434" spans="1:3">
      <c r="A786434" s="1" t="s">
        <v>1442</v>
      </c>
    </row>
    <row r="786435" spans="1:3">
      <c r="A786435" s="1" t="s">
        <v>1443</v>
      </c>
      <c r="C786435" s="3" t="s">
        <v>30</v>
      </c>
    </row>
    <row r="786436" spans="1:3">
      <c r="A786436" s="1" t="s">
        <v>1444</v>
      </c>
      <c r="C786436" s="1" t="s">
        <v>1424</v>
      </c>
    </row>
    <row r="786437" spans="1:3">
      <c r="A786437" s="1" t="s">
        <v>1445</v>
      </c>
      <c r="C786437" s="2" t="s">
        <v>31</v>
      </c>
    </row>
    <row r="786438" spans="1:3">
      <c r="A786438" s="1" t="s">
        <v>1446</v>
      </c>
      <c r="C786438" s="1" t="s">
        <v>32</v>
      </c>
    </row>
    <row r="786439" spans="1:3">
      <c r="A786439" s="1" t="s">
        <v>1447</v>
      </c>
      <c r="C786439" s="1" t="s">
        <v>33</v>
      </c>
    </row>
    <row r="786440" spans="1:3">
      <c r="A786440" s="1" t="s">
        <v>1448</v>
      </c>
      <c r="C786440" s="1" t="s">
        <v>35</v>
      </c>
    </row>
    <row r="786441" spans="1:3">
      <c r="A786441" s="1" t="s">
        <v>1449</v>
      </c>
      <c r="C786441" s="1" t="s">
        <v>36</v>
      </c>
    </row>
    <row r="786442" spans="1:3">
      <c r="A786442" s="1" t="s">
        <v>1450</v>
      </c>
      <c r="C786442" s="1" t="s">
        <v>1451</v>
      </c>
    </row>
    <row r="786443" spans="1:3">
      <c r="A786443" s="1" t="s">
        <v>1452</v>
      </c>
      <c r="C786443" s="1" t="s">
        <v>39</v>
      </c>
    </row>
    <row r="786444" spans="1:3">
      <c r="A786444" s="1" t="s">
        <v>1453</v>
      </c>
      <c r="C786444" s="1" t="s">
        <v>1454</v>
      </c>
    </row>
    <row r="786445" spans="1:3">
      <c r="A786445" s="3" t="s">
        <v>54</v>
      </c>
      <c r="C786445" s="1" t="s">
        <v>1455</v>
      </c>
    </row>
    <row r="786446" spans="1:3">
      <c r="A786446" s="1" t="s">
        <v>1456</v>
      </c>
      <c r="C786446" s="2" t="s">
        <v>41</v>
      </c>
    </row>
    <row r="786447" spans="1:3">
      <c r="A786447" s="1" t="s">
        <v>1457</v>
      </c>
      <c r="C786447" s="2" t="s">
        <v>42</v>
      </c>
    </row>
    <row r="786448" spans="1:3">
      <c r="A786448" s="1" t="s">
        <v>35</v>
      </c>
      <c r="C786448" s="2" t="s">
        <v>46</v>
      </c>
    </row>
    <row r="786449" spans="1:3">
      <c r="A786449" s="1" t="s">
        <v>1458</v>
      </c>
      <c r="C786449" s="1" t="s">
        <v>47</v>
      </c>
    </row>
    <row r="786450" spans="1:3">
      <c r="A786450" s="1" t="s">
        <v>1459</v>
      </c>
      <c r="C786450" s="1" t="s">
        <v>1445</v>
      </c>
    </row>
    <row r="786451" spans="1:3">
      <c r="A786451" s="2" t="s">
        <v>1460</v>
      </c>
      <c r="C786451" s="1" t="s">
        <v>50</v>
      </c>
    </row>
    <row r="786452" spans="1:3">
      <c r="A786452" s="2" t="s">
        <v>41</v>
      </c>
      <c r="C786452" s="1" t="s">
        <v>51</v>
      </c>
    </row>
    <row r="786453" spans="1:3">
      <c r="A786453" s="2" t="s">
        <v>42</v>
      </c>
      <c r="C786453" s="1" t="s">
        <v>52</v>
      </c>
    </row>
    <row r="786454" spans="1:3">
      <c r="A786454" s="2" t="s">
        <v>1461</v>
      </c>
      <c r="C786454" s="1" t="s">
        <v>1462</v>
      </c>
    </row>
    <row r="786455" spans="1:3">
      <c r="A786455" s="2" t="s">
        <v>1463</v>
      </c>
      <c r="C786455" s="1" t="s">
        <v>1464</v>
      </c>
    </row>
    <row r="786456" spans="1:3">
      <c r="C786456" s="2" t="s">
        <v>53</v>
      </c>
    </row>
    <row r="786457" spans="1:3">
      <c r="C786457" s="3" t="s">
        <v>54</v>
      </c>
    </row>
    <row r="786458" spans="1:3">
      <c r="C786458" s="2" t="s">
        <v>55</v>
      </c>
    </row>
    <row r="786459" spans="1:3">
      <c r="C786459" s="3" t="s">
        <v>56</v>
      </c>
    </row>
    <row r="802813" spans="1:1">
      <c r="A802813" s="3" t="s">
        <v>30</v>
      </c>
    </row>
    <row r="802814" spans="1:1">
      <c r="A802814" s="1" t="s">
        <v>1424</v>
      </c>
    </row>
    <row r="802815" spans="1:1">
      <c r="A802815" s="1" t="s">
        <v>31</v>
      </c>
    </row>
    <row r="802816" spans="1:1">
      <c r="A802816" s="1" t="s">
        <v>32</v>
      </c>
    </row>
    <row r="802817" spans="1:3">
      <c r="A802817" s="1" t="s">
        <v>33</v>
      </c>
    </row>
    <row r="802818" spans="1:3">
      <c r="A802818" s="1" t="s">
        <v>1442</v>
      </c>
    </row>
    <row r="802819" spans="1:3">
      <c r="A802819" s="1" t="s">
        <v>1443</v>
      </c>
      <c r="C802819" s="3" t="s">
        <v>30</v>
      </c>
    </row>
    <row r="802820" spans="1:3">
      <c r="A802820" s="1" t="s">
        <v>1444</v>
      </c>
      <c r="C802820" s="1" t="s">
        <v>1424</v>
      </c>
    </row>
    <row r="802821" spans="1:3">
      <c r="A802821" s="1" t="s">
        <v>1445</v>
      </c>
      <c r="C802821" s="2" t="s">
        <v>31</v>
      </c>
    </row>
    <row r="802822" spans="1:3">
      <c r="A802822" s="1" t="s">
        <v>1446</v>
      </c>
      <c r="C802822" s="1" t="s">
        <v>32</v>
      </c>
    </row>
    <row r="802823" spans="1:3">
      <c r="A802823" s="1" t="s">
        <v>1447</v>
      </c>
      <c r="C802823" s="1" t="s">
        <v>33</v>
      </c>
    </row>
    <row r="802824" spans="1:3">
      <c r="A802824" s="1" t="s">
        <v>1448</v>
      </c>
      <c r="C802824" s="1" t="s">
        <v>35</v>
      </c>
    </row>
    <row r="802825" spans="1:3">
      <c r="A802825" s="1" t="s">
        <v>1449</v>
      </c>
      <c r="C802825" s="1" t="s">
        <v>36</v>
      </c>
    </row>
    <row r="802826" spans="1:3">
      <c r="A802826" s="1" t="s">
        <v>1450</v>
      </c>
      <c r="C802826" s="1" t="s">
        <v>1451</v>
      </c>
    </row>
    <row r="802827" spans="1:3">
      <c r="A802827" s="1" t="s">
        <v>1452</v>
      </c>
      <c r="C802827" s="1" t="s">
        <v>39</v>
      </c>
    </row>
    <row r="802828" spans="1:3">
      <c r="A802828" s="1" t="s">
        <v>1453</v>
      </c>
      <c r="C802828" s="1" t="s">
        <v>1454</v>
      </c>
    </row>
    <row r="802829" spans="1:3">
      <c r="A802829" s="3" t="s">
        <v>54</v>
      </c>
      <c r="C802829" s="1" t="s">
        <v>1455</v>
      </c>
    </row>
    <row r="802830" spans="1:3">
      <c r="A802830" s="1" t="s">
        <v>1456</v>
      </c>
      <c r="C802830" s="2" t="s">
        <v>41</v>
      </c>
    </row>
    <row r="802831" spans="1:3">
      <c r="A802831" s="1" t="s">
        <v>1457</v>
      </c>
      <c r="C802831" s="2" t="s">
        <v>42</v>
      </c>
    </row>
    <row r="802832" spans="1:3">
      <c r="A802832" s="1" t="s">
        <v>35</v>
      </c>
      <c r="C802832" s="2" t="s">
        <v>46</v>
      </c>
    </row>
    <row r="802833" spans="1:3">
      <c r="A802833" s="1" t="s">
        <v>1458</v>
      </c>
      <c r="C802833" s="1" t="s">
        <v>47</v>
      </c>
    </row>
    <row r="802834" spans="1:3">
      <c r="A802834" s="1" t="s">
        <v>1459</v>
      </c>
      <c r="C802834" s="1" t="s">
        <v>1445</v>
      </c>
    </row>
    <row r="802835" spans="1:3">
      <c r="A802835" s="2" t="s">
        <v>1460</v>
      </c>
      <c r="C802835" s="1" t="s">
        <v>50</v>
      </c>
    </row>
    <row r="802836" spans="1:3">
      <c r="A802836" s="2" t="s">
        <v>41</v>
      </c>
      <c r="C802836" s="1" t="s">
        <v>51</v>
      </c>
    </row>
    <row r="802837" spans="1:3">
      <c r="A802837" s="2" t="s">
        <v>42</v>
      </c>
      <c r="C802837" s="1" t="s">
        <v>52</v>
      </c>
    </row>
    <row r="802838" spans="1:3">
      <c r="A802838" s="2" t="s">
        <v>1461</v>
      </c>
      <c r="C802838" s="1" t="s">
        <v>1462</v>
      </c>
    </row>
    <row r="802839" spans="1:3">
      <c r="A802839" s="2" t="s">
        <v>1463</v>
      </c>
      <c r="C802839" s="1" t="s">
        <v>1464</v>
      </c>
    </row>
    <row r="802840" spans="1:3">
      <c r="C802840" s="2" t="s">
        <v>53</v>
      </c>
    </row>
    <row r="802841" spans="1:3">
      <c r="C802841" s="3" t="s">
        <v>54</v>
      </c>
    </row>
    <row r="802842" spans="1:3">
      <c r="C802842" s="2" t="s">
        <v>55</v>
      </c>
    </row>
    <row r="802843" spans="1:3">
      <c r="C802843" s="3" t="s">
        <v>56</v>
      </c>
    </row>
    <row r="819197" spans="1:1">
      <c r="A819197" s="3" t="s">
        <v>30</v>
      </c>
    </row>
    <row r="819198" spans="1:1">
      <c r="A819198" s="1" t="s">
        <v>1424</v>
      </c>
    </row>
    <row r="819199" spans="1:1">
      <c r="A819199" s="1" t="s">
        <v>31</v>
      </c>
    </row>
    <row r="819200" spans="1:1">
      <c r="A819200" s="1" t="s">
        <v>32</v>
      </c>
    </row>
    <row r="819201" spans="1:3">
      <c r="A819201" s="1" t="s">
        <v>33</v>
      </c>
    </row>
    <row r="819202" spans="1:3">
      <c r="A819202" s="1" t="s">
        <v>1442</v>
      </c>
    </row>
    <row r="819203" spans="1:3">
      <c r="A819203" s="1" t="s">
        <v>1443</v>
      </c>
      <c r="C819203" s="3" t="s">
        <v>30</v>
      </c>
    </row>
    <row r="819204" spans="1:3">
      <c r="A819204" s="1" t="s">
        <v>1444</v>
      </c>
      <c r="C819204" s="1" t="s">
        <v>1424</v>
      </c>
    </row>
    <row r="819205" spans="1:3">
      <c r="A819205" s="1" t="s">
        <v>1445</v>
      </c>
      <c r="C819205" s="2" t="s">
        <v>31</v>
      </c>
    </row>
    <row r="819206" spans="1:3">
      <c r="A819206" s="1" t="s">
        <v>1446</v>
      </c>
      <c r="C819206" s="1" t="s">
        <v>32</v>
      </c>
    </row>
    <row r="819207" spans="1:3">
      <c r="A819207" s="1" t="s">
        <v>1447</v>
      </c>
      <c r="C819207" s="1" t="s">
        <v>33</v>
      </c>
    </row>
    <row r="819208" spans="1:3">
      <c r="A819208" s="1" t="s">
        <v>1448</v>
      </c>
      <c r="C819208" s="1" t="s">
        <v>35</v>
      </c>
    </row>
    <row r="819209" spans="1:3">
      <c r="A819209" s="1" t="s">
        <v>1449</v>
      </c>
      <c r="C819209" s="1" t="s">
        <v>36</v>
      </c>
    </row>
    <row r="819210" spans="1:3">
      <c r="A819210" s="1" t="s">
        <v>1450</v>
      </c>
      <c r="C819210" s="1" t="s">
        <v>1451</v>
      </c>
    </row>
    <row r="819211" spans="1:3">
      <c r="A819211" s="1" t="s">
        <v>1452</v>
      </c>
      <c r="C819211" s="1" t="s">
        <v>39</v>
      </c>
    </row>
    <row r="819212" spans="1:3">
      <c r="A819212" s="1" t="s">
        <v>1453</v>
      </c>
      <c r="C819212" s="1" t="s">
        <v>1454</v>
      </c>
    </row>
    <row r="819213" spans="1:3">
      <c r="A819213" s="3" t="s">
        <v>54</v>
      </c>
      <c r="C819213" s="1" t="s">
        <v>1455</v>
      </c>
    </row>
    <row r="819214" spans="1:3">
      <c r="A819214" s="1" t="s">
        <v>1456</v>
      </c>
      <c r="C819214" s="2" t="s">
        <v>41</v>
      </c>
    </row>
    <row r="819215" spans="1:3">
      <c r="A819215" s="1" t="s">
        <v>1457</v>
      </c>
      <c r="C819215" s="2" t="s">
        <v>42</v>
      </c>
    </row>
    <row r="819216" spans="1:3">
      <c r="A819216" s="1" t="s">
        <v>35</v>
      </c>
      <c r="C819216" s="2" t="s">
        <v>46</v>
      </c>
    </row>
    <row r="819217" spans="1:3">
      <c r="A819217" s="1" t="s">
        <v>1458</v>
      </c>
      <c r="C819217" s="1" t="s">
        <v>47</v>
      </c>
    </row>
    <row r="819218" spans="1:3">
      <c r="A819218" s="1" t="s">
        <v>1459</v>
      </c>
      <c r="C819218" s="1" t="s">
        <v>1445</v>
      </c>
    </row>
    <row r="819219" spans="1:3">
      <c r="A819219" s="2" t="s">
        <v>1460</v>
      </c>
      <c r="C819219" s="1" t="s">
        <v>50</v>
      </c>
    </row>
    <row r="819220" spans="1:3">
      <c r="A819220" s="2" t="s">
        <v>41</v>
      </c>
      <c r="C819220" s="1" t="s">
        <v>51</v>
      </c>
    </row>
    <row r="819221" spans="1:3">
      <c r="A819221" s="2" t="s">
        <v>42</v>
      </c>
      <c r="C819221" s="1" t="s">
        <v>52</v>
      </c>
    </row>
    <row r="819222" spans="1:3">
      <c r="A819222" s="2" t="s">
        <v>1461</v>
      </c>
      <c r="C819222" s="1" t="s">
        <v>1462</v>
      </c>
    </row>
    <row r="819223" spans="1:3">
      <c r="A819223" s="2" t="s">
        <v>1463</v>
      </c>
      <c r="C819223" s="1" t="s">
        <v>1464</v>
      </c>
    </row>
    <row r="819224" spans="1:3">
      <c r="C819224" s="2" t="s">
        <v>53</v>
      </c>
    </row>
    <row r="819225" spans="1:3">
      <c r="C819225" s="3" t="s">
        <v>54</v>
      </c>
    </row>
    <row r="819226" spans="1:3">
      <c r="C819226" s="2" t="s">
        <v>55</v>
      </c>
    </row>
    <row r="819227" spans="1:3">
      <c r="C819227" s="3" t="s">
        <v>56</v>
      </c>
    </row>
    <row r="835581" spans="1:1">
      <c r="A835581" s="3" t="s">
        <v>30</v>
      </c>
    </row>
    <row r="835582" spans="1:1">
      <c r="A835582" s="1" t="s">
        <v>1424</v>
      </c>
    </row>
    <row r="835583" spans="1:1">
      <c r="A835583" s="1" t="s">
        <v>31</v>
      </c>
    </row>
    <row r="835584" spans="1:1">
      <c r="A835584" s="1" t="s">
        <v>32</v>
      </c>
    </row>
    <row r="835585" spans="1:3">
      <c r="A835585" s="1" t="s">
        <v>33</v>
      </c>
    </row>
    <row r="835586" spans="1:3">
      <c r="A835586" s="1" t="s">
        <v>1442</v>
      </c>
    </row>
    <row r="835587" spans="1:3">
      <c r="A835587" s="1" t="s">
        <v>1443</v>
      </c>
      <c r="C835587" s="3" t="s">
        <v>30</v>
      </c>
    </row>
    <row r="835588" spans="1:3">
      <c r="A835588" s="1" t="s">
        <v>1444</v>
      </c>
      <c r="C835588" s="1" t="s">
        <v>1424</v>
      </c>
    </row>
    <row r="835589" spans="1:3">
      <c r="A835589" s="1" t="s">
        <v>1445</v>
      </c>
      <c r="C835589" s="2" t="s">
        <v>31</v>
      </c>
    </row>
    <row r="835590" spans="1:3">
      <c r="A835590" s="1" t="s">
        <v>1446</v>
      </c>
      <c r="C835590" s="1" t="s">
        <v>32</v>
      </c>
    </row>
    <row r="835591" spans="1:3">
      <c r="A835591" s="1" t="s">
        <v>1447</v>
      </c>
      <c r="C835591" s="1" t="s">
        <v>33</v>
      </c>
    </row>
    <row r="835592" spans="1:3">
      <c r="A835592" s="1" t="s">
        <v>1448</v>
      </c>
      <c r="C835592" s="1" t="s">
        <v>35</v>
      </c>
    </row>
    <row r="835593" spans="1:3">
      <c r="A835593" s="1" t="s">
        <v>1449</v>
      </c>
      <c r="C835593" s="1" t="s">
        <v>36</v>
      </c>
    </row>
    <row r="835594" spans="1:3">
      <c r="A835594" s="1" t="s">
        <v>1450</v>
      </c>
      <c r="C835594" s="1" t="s">
        <v>1451</v>
      </c>
    </row>
    <row r="835595" spans="1:3">
      <c r="A835595" s="1" t="s">
        <v>1452</v>
      </c>
      <c r="C835595" s="1" t="s">
        <v>39</v>
      </c>
    </row>
    <row r="835596" spans="1:3">
      <c r="A835596" s="1" t="s">
        <v>1453</v>
      </c>
      <c r="C835596" s="1" t="s">
        <v>1454</v>
      </c>
    </row>
    <row r="835597" spans="1:3">
      <c r="A835597" s="3" t="s">
        <v>54</v>
      </c>
      <c r="C835597" s="1" t="s">
        <v>1455</v>
      </c>
    </row>
    <row r="835598" spans="1:3">
      <c r="A835598" s="1" t="s">
        <v>1456</v>
      </c>
      <c r="C835598" s="2" t="s">
        <v>41</v>
      </c>
    </row>
    <row r="835599" spans="1:3">
      <c r="A835599" s="1" t="s">
        <v>1457</v>
      </c>
      <c r="C835599" s="2" t="s">
        <v>42</v>
      </c>
    </row>
    <row r="835600" spans="1:3">
      <c r="A835600" s="1" t="s">
        <v>35</v>
      </c>
      <c r="C835600" s="2" t="s">
        <v>46</v>
      </c>
    </row>
    <row r="835601" spans="1:3">
      <c r="A835601" s="1" t="s">
        <v>1458</v>
      </c>
      <c r="C835601" s="1" t="s">
        <v>47</v>
      </c>
    </row>
    <row r="835602" spans="1:3">
      <c r="A835602" s="1" t="s">
        <v>1459</v>
      </c>
      <c r="C835602" s="1" t="s">
        <v>1445</v>
      </c>
    </row>
    <row r="835603" spans="1:3">
      <c r="A835603" s="2" t="s">
        <v>1460</v>
      </c>
      <c r="C835603" s="1" t="s">
        <v>50</v>
      </c>
    </row>
    <row r="835604" spans="1:3">
      <c r="A835604" s="2" t="s">
        <v>41</v>
      </c>
      <c r="C835604" s="1" t="s">
        <v>51</v>
      </c>
    </row>
    <row r="835605" spans="1:3">
      <c r="A835605" s="2" t="s">
        <v>42</v>
      </c>
      <c r="C835605" s="1" t="s">
        <v>52</v>
      </c>
    </row>
    <row r="835606" spans="1:3">
      <c r="A835606" s="2" t="s">
        <v>1461</v>
      </c>
      <c r="C835606" s="1" t="s">
        <v>1462</v>
      </c>
    </row>
    <row r="835607" spans="1:3">
      <c r="A835607" s="2" t="s">
        <v>1463</v>
      </c>
      <c r="C835607" s="1" t="s">
        <v>1464</v>
      </c>
    </row>
    <row r="835608" spans="1:3">
      <c r="C835608" s="2" t="s">
        <v>53</v>
      </c>
    </row>
    <row r="835609" spans="1:3">
      <c r="C835609" s="3" t="s">
        <v>54</v>
      </c>
    </row>
    <row r="835610" spans="1:3">
      <c r="C835610" s="2" t="s">
        <v>55</v>
      </c>
    </row>
    <row r="835611" spans="1:3">
      <c r="C835611" s="3" t="s">
        <v>56</v>
      </c>
    </row>
    <row r="851965" spans="1:1">
      <c r="A851965" s="3" t="s">
        <v>30</v>
      </c>
    </row>
    <row r="851966" spans="1:1">
      <c r="A851966" s="1" t="s">
        <v>1424</v>
      </c>
    </row>
    <row r="851967" spans="1:1">
      <c r="A851967" s="1" t="s">
        <v>31</v>
      </c>
    </row>
    <row r="851968" spans="1:1">
      <c r="A851968" s="1" t="s">
        <v>32</v>
      </c>
    </row>
    <row r="851969" spans="1:3">
      <c r="A851969" s="1" t="s">
        <v>33</v>
      </c>
    </row>
    <row r="851970" spans="1:3">
      <c r="A851970" s="1" t="s">
        <v>1442</v>
      </c>
    </row>
    <row r="851971" spans="1:3">
      <c r="A851971" s="1" t="s">
        <v>1443</v>
      </c>
      <c r="C851971" s="3" t="s">
        <v>30</v>
      </c>
    </row>
    <row r="851972" spans="1:3">
      <c r="A851972" s="1" t="s">
        <v>1444</v>
      </c>
      <c r="C851972" s="1" t="s">
        <v>1424</v>
      </c>
    </row>
    <row r="851973" spans="1:3">
      <c r="A851973" s="1" t="s">
        <v>1445</v>
      </c>
      <c r="C851973" s="2" t="s">
        <v>31</v>
      </c>
    </row>
    <row r="851974" spans="1:3">
      <c r="A851974" s="1" t="s">
        <v>1446</v>
      </c>
      <c r="C851974" s="1" t="s">
        <v>32</v>
      </c>
    </row>
    <row r="851975" spans="1:3">
      <c r="A851975" s="1" t="s">
        <v>1447</v>
      </c>
      <c r="C851975" s="1" t="s">
        <v>33</v>
      </c>
    </row>
    <row r="851976" spans="1:3">
      <c r="A851976" s="1" t="s">
        <v>1448</v>
      </c>
      <c r="C851976" s="1" t="s">
        <v>35</v>
      </c>
    </row>
    <row r="851977" spans="1:3">
      <c r="A851977" s="1" t="s">
        <v>1449</v>
      </c>
      <c r="C851977" s="1" t="s">
        <v>36</v>
      </c>
    </row>
    <row r="851978" spans="1:3">
      <c r="A851978" s="1" t="s">
        <v>1450</v>
      </c>
      <c r="C851978" s="1" t="s">
        <v>1451</v>
      </c>
    </row>
    <row r="851979" spans="1:3">
      <c r="A851979" s="1" t="s">
        <v>1452</v>
      </c>
      <c r="C851979" s="1" t="s">
        <v>39</v>
      </c>
    </row>
    <row r="851980" spans="1:3">
      <c r="A851980" s="1" t="s">
        <v>1453</v>
      </c>
      <c r="C851980" s="1" t="s">
        <v>1454</v>
      </c>
    </row>
    <row r="851981" spans="1:3">
      <c r="A851981" s="3" t="s">
        <v>54</v>
      </c>
      <c r="C851981" s="1" t="s">
        <v>1455</v>
      </c>
    </row>
    <row r="851982" spans="1:3">
      <c r="A851982" s="1" t="s">
        <v>1456</v>
      </c>
      <c r="C851982" s="2" t="s">
        <v>41</v>
      </c>
    </row>
    <row r="851983" spans="1:3">
      <c r="A851983" s="1" t="s">
        <v>1457</v>
      </c>
      <c r="C851983" s="2" t="s">
        <v>42</v>
      </c>
    </row>
    <row r="851984" spans="1:3">
      <c r="A851984" s="1" t="s">
        <v>35</v>
      </c>
      <c r="C851984" s="2" t="s">
        <v>46</v>
      </c>
    </row>
    <row r="851985" spans="1:3">
      <c r="A851985" s="1" t="s">
        <v>1458</v>
      </c>
      <c r="C851985" s="1" t="s">
        <v>47</v>
      </c>
    </row>
    <row r="851986" spans="1:3">
      <c r="A851986" s="1" t="s">
        <v>1459</v>
      </c>
      <c r="C851986" s="1" t="s">
        <v>1445</v>
      </c>
    </row>
    <row r="851987" spans="1:3">
      <c r="A851987" s="2" t="s">
        <v>1460</v>
      </c>
      <c r="C851987" s="1" t="s">
        <v>50</v>
      </c>
    </row>
    <row r="851988" spans="1:3">
      <c r="A851988" s="2" t="s">
        <v>41</v>
      </c>
      <c r="C851988" s="1" t="s">
        <v>51</v>
      </c>
    </row>
    <row r="851989" spans="1:3">
      <c r="A851989" s="2" t="s">
        <v>42</v>
      </c>
      <c r="C851989" s="1" t="s">
        <v>52</v>
      </c>
    </row>
    <row r="851990" spans="1:3">
      <c r="A851990" s="2" t="s">
        <v>1461</v>
      </c>
      <c r="C851990" s="1" t="s">
        <v>1462</v>
      </c>
    </row>
    <row r="851991" spans="1:3">
      <c r="A851991" s="2" t="s">
        <v>1463</v>
      </c>
      <c r="C851991" s="1" t="s">
        <v>1464</v>
      </c>
    </row>
    <row r="851992" spans="1:3">
      <c r="C851992" s="2" t="s">
        <v>53</v>
      </c>
    </row>
    <row r="851993" spans="1:3">
      <c r="C851993" s="3" t="s">
        <v>54</v>
      </c>
    </row>
    <row r="851994" spans="1:3">
      <c r="C851994" s="2" t="s">
        <v>55</v>
      </c>
    </row>
    <row r="851995" spans="1:3">
      <c r="C851995" s="3" t="s">
        <v>56</v>
      </c>
    </row>
    <row r="868349" spans="1:1">
      <c r="A868349" s="3" t="s">
        <v>30</v>
      </c>
    </row>
    <row r="868350" spans="1:1">
      <c r="A868350" s="1" t="s">
        <v>1424</v>
      </c>
    </row>
    <row r="868351" spans="1:1">
      <c r="A868351" s="1" t="s">
        <v>31</v>
      </c>
    </row>
    <row r="868352" spans="1:1">
      <c r="A868352" s="1" t="s">
        <v>32</v>
      </c>
    </row>
    <row r="868353" spans="1:3">
      <c r="A868353" s="1" t="s">
        <v>33</v>
      </c>
    </row>
    <row r="868354" spans="1:3">
      <c r="A868354" s="1" t="s">
        <v>1442</v>
      </c>
    </row>
    <row r="868355" spans="1:3">
      <c r="A868355" s="1" t="s">
        <v>1443</v>
      </c>
      <c r="C868355" s="3" t="s">
        <v>30</v>
      </c>
    </row>
    <row r="868356" spans="1:3">
      <c r="A868356" s="1" t="s">
        <v>1444</v>
      </c>
      <c r="C868356" s="1" t="s">
        <v>1424</v>
      </c>
    </row>
    <row r="868357" spans="1:3">
      <c r="A868357" s="1" t="s">
        <v>1445</v>
      </c>
      <c r="C868357" s="2" t="s">
        <v>31</v>
      </c>
    </row>
    <row r="868358" spans="1:3">
      <c r="A868358" s="1" t="s">
        <v>1446</v>
      </c>
      <c r="C868358" s="1" t="s">
        <v>32</v>
      </c>
    </row>
    <row r="868359" spans="1:3">
      <c r="A868359" s="1" t="s">
        <v>1447</v>
      </c>
      <c r="C868359" s="1" t="s">
        <v>33</v>
      </c>
    </row>
    <row r="868360" spans="1:3">
      <c r="A868360" s="1" t="s">
        <v>1448</v>
      </c>
      <c r="C868360" s="1" t="s">
        <v>35</v>
      </c>
    </row>
    <row r="868361" spans="1:3">
      <c r="A868361" s="1" t="s">
        <v>1449</v>
      </c>
      <c r="C868361" s="1" t="s">
        <v>36</v>
      </c>
    </row>
    <row r="868362" spans="1:3">
      <c r="A868362" s="1" t="s">
        <v>1450</v>
      </c>
      <c r="C868362" s="1" t="s">
        <v>1451</v>
      </c>
    </row>
    <row r="868363" spans="1:3">
      <c r="A868363" s="1" t="s">
        <v>1452</v>
      </c>
      <c r="C868363" s="1" t="s">
        <v>39</v>
      </c>
    </row>
    <row r="868364" spans="1:3">
      <c r="A868364" s="1" t="s">
        <v>1453</v>
      </c>
      <c r="C868364" s="1" t="s">
        <v>1454</v>
      </c>
    </row>
    <row r="868365" spans="1:3">
      <c r="A868365" s="3" t="s">
        <v>54</v>
      </c>
      <c r="C868365" s="1" t="s">
        <v>1455</v>
      </c>
    </row>
    <row r="868366" spans="1:3">
      <c r="A868366" s="1" t="s">
        <v>1456</v>
      </c>
      <c r="C868366" s="2" t="s">
        <v>41</v>
      </c>
    </row>
    <row r="868367" spans="1:3">
      <c r="A868367" s="1" t="s">
        <v>1457</v>
      </c>
      <c r="C868367" s="2" t="s">
        <v>42</v>
      </c>
    </row>
    <row r="868368" spans="1:3">
      <c r="A868368" s="1" t="s">
        <v>35</v>
      </c>
      <c r="C868368" s="2" t="s">
        <v>46</v>
      </c>
    </row>
    <row r="868369" spans="1:3">
      <c r="A868369" s="1" t="s">
        <v>1458</v>
      </c>
      <c r="C868369" s="1" t="s">
        <v>47</v>
      </c>
    </row>
    <row r="868370" spans="1:3">
      <c r="A868370" s="1" t="s">
        <v>1459</v>
      </c>
      <c r="C868370" s="1" t="s">
        <v>1445</v>
      </c>
    </row>
    <row r="868371" spans="1:3">
      <c r="A868371" s="2" t="s">
        <v>1460</v>
      </c>
      <c r="C868371" s="1" t="s">
        <v>50</v>
      </c>
    </row>
    <row r="868372" spans="1:3">
      <c r="A868372" s="2" t="s">
        <v>41</v>
      </c>
      <c r="C868372" s="1" t="s">
        <v>51</v>
      </c>
    </row>
    <row r="868373" spans="1:3">
      <c r="A868373" s="2" t="s">
        <v>42</v>
      </c>
      <c r="C868373" s="1" t="s">
        <v>52</v>
      </c>
    </row>
    <row r="868374" spans="1:3">
      <c r="A868374" s="2" t="s">
        <v>1461</v>
      </c>
      <c r="C868374" s="1" t="s">
        <v>1462</v>
      </c>
    </row>
    <row r="868375" spans="1:3">
      <c r="A868375" s="2" t="s">
        <v>1463</v>
      </c>
      <c r="C868375" s="1" t="s">
        <v>1464</v>
      </c>
    </row>
    <row r="868376" spans="1:3">
      <c r="C868376" s="2" t="s">
        <v>53</v>
      </c>
    </row>
    <row r="868377" spans="1:3">
      <c r="C868377" s="3" t="s">
        <v>54</v>
      </c>
    </row>
    <row r="868378" spans="1:3">
      <c r="C868378" s="2" t="s">
        <v>55</v>
      </c>
    </row>
    <row r="868379" spans="1:3">
      <c r="C868379" s="3" t="s">
        <v>56</v>
      </c>
    </row>
    <row r="884733" spans="1:1">
      <c r="A884733" s="3" t="s">
        <v>30</v>
      </c>
    </row>
    <row r="884734" spans="1:1">
      <c r="A884734" s="1" t="s">
        <v>1424</v>
      </c>
    </row>
    <row r="884735" spans="1:1">
      <c r="A884735" s="1" t="s">
        <v>31</v>
      </c>
    </row>
    <row r="884736" spans="1:1">
      <c r="A884736" s="1" t="s">
        <v>32</v>
      </c>
    </row>
    <row r="884737" spans="1:3">
      <c r="A884737" s="1" t="s">
        <v>33</v>
      </c>
    </row>
    <row r="884738" spans="1:3">
      <c r="A884738" s="1" t="s">
        <v>1442</v>
      </c>
    </row>
    <row r="884739" spans="1:3">
      <c r="A884739" s="1" t="s">
        <v>1443</v>
      </c>
      <c r="C884739" s="3" t="s">
        <v>30</v>
      </c>
    </row>
    <row r="884740" spans="1:3">
      <c r="A884740" s="1" t="s">
        <v>1444</v>
      </c>
      <c r="C884740" s="1" t="s">
        <v>1424</v>
      </c>
    </row>
    <row r="884741" spans="1:3">
      <c r="A884741" s="1" t="s">
        <v>1445</v>
      </c>
      <c r="C884741" s="2" t="s">
        <v>31</v>
      </c>
    </row>
    <row r="884742" spans="1:3">
      <c r="A884742" s="1" t="s">
        <v>1446</v>
      </c>
      <c r="C884742" s="1" t="s">
        <v>32</v>
      </c>
    </row>
    <row r="884743" spans="1:3">
      <c r="A884743" s="1" t="s">
        <v>1447</v>
      </c>
      <c r="C884743" s="1" t="s">
        <v>33</v>
      </c>
    </row>
    <row r="884744" spans="1:3">
      <c r="A884744" s="1" t="s">
        <v>1448</v>
      </c>
      <c r="C884744" s="1" t="s">
        <v>35</v>
      </c>
    </row>
    <row r="884745" spans="1:3">
      <c r="A884745" s="1" t="s">
        <v>1449</v>
      </c>
      <c r="C884745" s="1" t="s">
        <v>36</v>
      </c>
    </row>
    <row r="884746" spans="1:3">
      <c r="A884746" s="1" t="s">
        <v>1450</v>
      </c>
      <c r="C884746" s="1" t="s">
        <v>1451</v>
      </c>
    </row>
    <row r="884747" spans="1:3">
      <c r="A884747" s="1" t="s">
        <v>1452</v>
      </c>
      <c r="C884747" s="1" t="s">
        <v>39</v>
      </c>
    </row>
    <row r="884748" spans="1:3">
      <c r="A884748" s="1" t="s">
        <v>1453</v>
      </c>
      <c r="C884748" s="1" t="s">
        <v>1454</v>
      </c>
    </row>
    <row r="884749" spans="1:3">
      <c r="A884749" s="3" t="s">
        <v>54</v>
      </c>
      <c r="C884749" s="1" t="s">
        <v>1455</v>
      </c>
    </row>
    <row r="884750" spans="1:3">
      <c r="A884750" s="1" t="s">
        <v>1456</v>
      </c>
      <c r="C884750" s="2" t="s">
        <v>41</v>
      </c>
    </row>
    <row r="884751" spans="1:3">
      <c r="A884751" s="1" t="s">
        <v>1457</v>
      </c>
      <c r="C884751" s="2" t="s">
        <v>42</v>
      </c>
    </row>
    <row r="884752" spans="1:3">
      <c r="A884752" s="1" t="s">
        <v>35</v>
      </c>
      <c r="C884752" s="2" t="s">
        <v>46</v>
      </c>
    </row>
    <row r="884753" spans="1:3">
      <c r="A884753" s="1" t="s">
        <v>1458</v>
      </c>
      <c r="C884753" s="1" t="s">
        <v>47</v>
      </c>
    </row>
    <row r="884754" spans="1:3">
      <c r="A884754" s="1" t="s">
        <v>1459</v>
      </c>
      <c r="C884754" s="1" t="s">
        <v>1445</v>
      </c>
    </row>
    <row r="884755" spans="1:3">
      <c r="A884755" s="2" t="s">
        <v>1460</v>
      </c>
      <c r="C884755" s="1" t="s">
        <v>50</v>
      </c>
    </row>
    <row r="884756" spans="1:3">
      <c r="A884756" s="2" t="s">
        <v>41</v>
      </c>
      <c r="C884756" s="1" t="s">
        <v>51</v>
      </c>
    </row>
    <row r="884757" spans="1:3">
      <c r="A884757" s="2" t="s">
        <v>42</v>
      </c>
      <c r="C884757" s="1" t="s">
        <v>52</v>
      </c>
    </row>
    <row r="884758" spans="1:3">
      <c r="A884758" s="2" t="s">
        <v>1461</v>
      </c>
      <c r="C884758" s="1" t="s">
        <v>1462</v>
      </c>
    </row>
    <row r="884759" spans="1:3">
      <c r="A884759" s="2" t="s">
        <v>1463</v>
      </c>
      <c r="C884759" s="1" t="s">
        <v>1464</v>
      </c>
    </row>
    <row r="884760" spans="1:3">
      <c r="C884760" s="2" t="s">
        <v>53</v>
      </c>
    </row>
    <row r="884761" spans="1:3">
      <c r="C884761" s="3" t="s">
        <v>54</v>
      </c>
    </row>
    <row r="884762" spans="1:3">
      <c r="C884762" s="2" t="s">
        <v>55</v>
      </c>
    </row>
    <row r="884763" spans="1:3">
      <c r="C884763" s="3" t="s">
        <v>56</v>
      </c>
    </row>
    <row r="901117" spans="1:1">
      <c r="A901117" s="3" t="s">
        <v>30</v>
      </c>
    </row>
    <row r="901118" spans="1:1">
      <c r="A901118" s="1" t="s">
        <v>1424</v>
      </c>
    </row>
    <row r="901119" spans="1:1">
      <c r="A901119" s="1" t="s">
        <v>31</v>
      </c>
    </row>
    <row r="901120" spans="1:1">
      <c r="A901120" s="1" t="s">
        <v>32</v>
      </c>
    </row>
    <row r="901121" spans="1:3">
      <c r="A901121" s="1" t="s">
        <v>33</v>
      </c>
    </row>
    <row r="901122" spans="1:3">
      <c r="A901122" s="1" t="s">
        <v>1442</v>
      </c>
    </row>
    <row r="901123" spans="1:3">
      <c r="A901123" s="1" t="s">
        <v>1443</v>
      </c>
      <c r="C901123" s="3" t="s">
        <v>30</v>
      </c>
    </row>
    <row r="901124" spans="1:3">
      <c r="A901124" s="1" t="s">
        <v>1444</v>
      </c>
      <c r="C901124" s="1" t="s">
        <v>1424</v>
      </c>
    </row>
    <row r="901125" spans="1:3">
      <c r="A901125" s="1" t="s">
        <v>1445</v>
      </c>
      <c r="C901125" s="2" t="s">
        <v>31</v>
      </c>
    </row>
    <row r="901126" spans="1:3">
      <c r="A901126" s="1" t="s">
        <v>1446</v>
      </c>
      <c r="C901126" s="1" t="s">
        <v>32</v>
      </c>
    </row>
    <row r="901127" spans="1:3">
      <c r="A901127" s="1" t="s">
        <v>1447</v>
      </c>
      <c r="C901127" s="1" t="s">
        <v>33</v>
      </c>
    </row>
    <row r="901128" spans="1:3">
      <c r="A901128" s="1" t="s">
        <v>1448</v>
      </c>
      <c r="C901128" s="1" t="s">
        <v>35</v>
      </c>
    </row>
    <row r="901129" spans="1:3">
      <c r="A901129" s="1" t="s">
        <v>1449</v>
      </c>
      <c r="C901129" s="1" t="s">
        <v>36</v>
      </c>
    </row>
    <row r="901130" spans="1:3">
      <c r="A901130" s="1" t="s">
        <v>1450</v>
      </c>
      <c r="C901130" s="1" t="s">
        <v>1451</v>
      </c>
    </row>
    <row r="901131" spans="1:3">
      <c r="A901131" s="1" t="s">
        <v>1452</v>
      </c>
      <c r="C901131" s="1" t="s">
        <v>39</v>
      </c>
    </row>
    <row r="901132" spans="1:3">
      <c r="A901132" s="1" t="s">
        <v>1453</v>
      </c>
      <c r="C901132" s="1" t="s">
        <v>1454</v>
      </c>
    </row>
    <row r="901133" spans="1:3">
      <c r="A901133" s="3" t="s">
        <v>54</v>
      </c>
      <c r="C901133" s="1" t="s">
        <v>1455</v>
      </c>
    </row>
    <row r="901134" spans="1:3">
      <c r="A901134" s="1" t="s">
        <v>1456</v>
      </c>
      <c r="C901134" s="2" t="s">
        <v>41</v>
      </c>
    </row>
    <row r="901135" spans="1:3">
      <c r="A901135" s="1" t="s">
        <v>1457</v>
      </c>
      <c r="C901135" s="2" t="s">
        <v>42</v>
      </c>
    </row>
    <row r="901136" spans="1:3">
      <c r="A901136" s="1" t="s">
        <v>35</v>
      </c>
      <c r="C901136" s="2" t="s">
        <v>46</v>
      </c>
    </row>
    <row r="901137" spans="1:3">
      <c r="A901137" s="1" t="s">
        <v>1458</v>
      </c>
      <c r="C901137" s="1" t="s">
        <v>47</v>
      </c>
    </row>
    <row r="901138" spans="1:3">
      <c r="A901138" s="1" t="s">
        <v>1459</v>
      </c>
      <c r="C901138" s="1" t="s">
        <v>1445</v>
      </c>
    </row>
    <row r="901139" spans="1:3">
      <c r="A901139" s="2" t="s">
        <v>1460</v>
      </c>
      <c r="C901139" s="1" t="s">
        <v>50</v>
      </c>
    </row>
    <row r="901140" spans="1:3">
      <c r="A901140" s="2" t="s">
        <v>41</v>
      </c>
      <c r="C901140" s="1" t="s">
        <v>51</v>
      </c>
    </row>
    <row r="901141" spans="1:3">
      <c r="A901141" s="2" t="s">
        <v>42</v>
      </c>
      <c r="C901141" s="1" t="s">
        <v>52</v>
      </c>
    </row>
    <row r="901142" spans="1:3">
      <c r="A901142" s="2" t="s">
        <v>1461</v>
      </c>
      <c r="C901142" s="1" t="s">
        <v>1462</v>
      </c>
    </row>
    <row r="901143" spans="1:3">
      <c r="A901143" s="2" t="s">
        <v>1463</v>
      </c>
      <c r="C901143" s="1" t="s">
        <v>1464</v>
      </c>
    </row>
    <row r="901144" spans="1:3">
      <c r="C901144" s="2" t="s">
        <v>53</v>
      </c>
    </row>
    <row r="901145" spans="1:3">
      <c r="C901145" s="3" t="s">
        <v>54</v>
      </c>
    </row>
    <row r="901146" spans="1:3">
      <c r="C901146" s="2" t="s">
        <v>55</v>
      </c>
    </row>
    <row r="901147" spans="1:3">
      <c r="C901147" s="3" t="s">
        <v>56</v>
      </c>
    </row>
    <row r="917501" spans="1:1">
      <c r="A917501" s="3" t="s">
        <v>30</v>
      </c>
    </row>
    <row r="917502" spans="1:1">
      <c r="A917502" s="1" t="s">
        <v>1424</v>
      </c>
    </row>
    <row r="917503" spans="1:1">
      <c r="A917503" s="1" t="s">
        <v>31</v>
      </c>
    </row>
    <row r="917504" spans="1:1">
      <c r="A917504" s="1" t="s">
        <v>32</v>
      </c>
    </row>
    <row r="917505" spans="1:3">
      <c r="A917505" s="1" t="s">
        <v>33</v>
      </c>
    </row>
    <row r="917506" spans="1:3">
      <c r="A917506" s="1" t="s">
        <v>1442</v>
      </c>
    </row>
    <row r="917507" spans="1:3">
      <c r="A917507" s="1" t="s">
        <v>1443</v>
      </c>
      <c r="C917507" s="3" t="s">
        <v>30</v>
      </c>
    </row>
    <row r="917508" spans="1:3">
      <c r="A917508" s="1" t="s">
        <v>1444</v>
      </c>
      <c r="C917508" s="1" t="s">
        <v>1424</v>
      </c>
    </row>
    <row r="917509" spans="1:3">
      <c r="A917509" s="1" t="s">
        <v>1445</v>
      </c>
      <c r="C917509" s="2" t="s">
        <v>31</v>
      </c>
    </row>
    <row r="917510" spans="1:3">
      <c r="A917510" s="1" t="s">
        <v>1446</v>
      </c>
      <c r="C917510" s="1" t="s">
        <v>32</v>
      </c>
    </row>
    <row r="917511" spans="1:3">
      <c r="A917511" s="1" t="s">
        <v>1447</v>
      </c>
      <c r="C917511" s="1" t="s">
        <v>33</v>
      </c>
    </row>
    <row r="917512" spans="1:3">
      <c r="A917512" s="1" t="s">
        <v>1448</v>
      </c>
      <c r="C917512" s="1" t="s">
        <v>35</v>
      </c>
    </row>
    <row r="917513" spans="1:3">
      <c r="A917513" s="1" t="s">
        <v>1449</v>
      </c>
      <c r="C917513" s="1" t="s">
        <v>36</v>
      </c>
    </row>
    <row r="917514" spans="1:3">
      <c r="A917514" s="1" t="s">
        <v>1450</v>
      </c>
      <c r="C917514" s="1" t="s">
        <v>1451</v>
      </c>
    </row>
    <row r="917515" spans="1:3">
      <c r="A917515" s="1" t="s">
        <v>1452</v>
      </c>
      <c r="C917515" s="1" t="s">
        <v>39</v>
      </c>
    </row>
    <row r="917516" spans="1:3">
      <c r="A917516" s="1" t="s">
        <v>1453</v>
      </c>
      <c r="C917516" s="1" t="s">
        <v>1454</v>
      </c>
    </row>
    <row r="917517" spans="1:3">
      <c r="A917517" s="3" t="s">
        <v>54</v>
      </c>
      <c r="C917517" s="1" t="s">
        <v>1455</v>
      </c>
    </row>
    <row r="917518" spans="1:3">
      <c r="A917518" s="1" t="s">
        <v>1456</v>
      </c>
      <c r="C917518" s="2" t="s">
        <v>41</v>
      </c>
    </row>
    <row r="917519" spans="1:3">
      <c r="A917519" s="1" t="s">
        <v>1457</v>
      </c>
      <c r="C917519" s="2" t="s">
        <v>42</v>
      </c>
    </row>
    <row r="917520" spans="1:3">
      <c r="A917520" s="1" t="s">
        <v>35</v>
      </c>
      <c r="C917520" s="2" t="s">
        <v>46</v>
      </c>
    </row>
    <row r="917521" spans="1:3">
      <c r="A917521" s="1" t="s">
        <v>1458</v>
      </c>
      <c r="C917521" s="1" t="s">
        <v>47</v>
      </c>
    </row>
    <row r="917522" spans="1:3">
      <c r="A917522" s="1" t="s">
        <v>1459</v>
      </c>
      <c r="C917522" s="1" t="s">
        <v>1445</v>
      </c>
    </row>
    <row r="917523" spans="1:3">
      <c r="A917523" s="2" t="s">
        <v>1460</v>
      </c>
      <c r="C917523" s="1" t="s">
        <v>50</v>
      </c>
    </row>
    <row r="917524" spans="1:3">
      <c r="A917524" s="2" t="s">
        <v>41</v>
      </c>
      <c r="C917524" s="1" t="s">
        <v>51</v>
      </c>
    </row>
    <row r="917525" spans="1:3">
      <c r="A917525" s="2" t="s">
        <v>42</v>
      </c>
      <c r="C917525" s="1" t="s">
        <v>52</v>
      </c>
    </row>
    <row r="917526" spans="1:3">
      <c r="A917526" s="2" t="s">
        <v>1461</v>
      </c>
      <c r="C917526" s="1" t="s">
        <v>1462</v>
      </c>
    </row>
    <row r="917527" spans="1:3">
      <c r="A917527" s="2" t="s">
        <v>1463</v>
      </c>
      <c r="C917527" s="1" t="s">
        <v>1464</v>
      </c>
    </row>
    <row r="917528" spans="1:3">
      <c r="C917528" s="2" t="s">
        <v>53</v>
      </c>
    </row>
    <row r="917529" spans="1:3">
      <c r="C917529" s="3" t="s">
        <v>54</v>
      </c>
    </row>
    <row r="917530" spans="1:3">
      <c r="C917530" s="2" t="s">
        <v>55</v>
      </c>
    </row>
    <row r="917531" spans="1:3">
      <c r="C917531" s="3" t="s">
        <v>56</v>
      </c>
    </row>
    <row r="933885" spans="1:1">
      <c r="A933885" s="3" t="s">
        <v>30</v>
      </c>
    </row>
    <row r="933886" spans="1:1">
      <c r="A933886" s="1" t="s">
        <v>1424</v>
      </c>
    </row>
    <row r="933887" spans="1:1">
      <c r="A933887" s="1" t="s">
        <v>31</v>
      </c>
    </row>
    <row r="933888" spans="1:1">
      <c r="A933888" s="1" t="s">
        <v>32</v>
      </c>
    </row>
    <row r="933889" spans="1:3">
      <c r="A933889" s="1" t="s">
        <v>33</v>
      </c>
    </row>
    <row r="933890" spans="1:3">
      <c r="A933890" s="1" t="s">
        <v>1442</v>
      </c>
    </row>
    <row r="933891" spans="1:3">
      <c r="A933891" s="1" t="s">
        <v>1443</v>
      </c>
      <c r="C933891" s="3" t="s">
        <v>30</v>
      </c>
    </row>
    <row r="933892" spans="1:3">
      <c r="A933892" s="1" t="s">
        <v>1444</v>
      </c>
      <c r="C933892" s="1" t="s">
        <v>1424</v>
      </c>
    </row>
    <row r="933893" spans="1:3">
      <c r="A933893" s="1" t="s">
        <v>1445</v>
      </c>
      <c r="C933893" s="2" t="s">
        <v>31</v>
      </c>
    </row>
    <row r="933894" spans="1:3">
      <c r="A933894" s="1" t="s">
        <v>1446</v>
      </c>
      <c r="C933894" s="1" t="s">
        <v>32</v>
      </c>
    </row>
    <row r="933895" spans="1:3">
      <c r="A933895" s="1" t="s">
        <v>1447</v>
      </c>
      <c r="C933895" s="1" t="s">
        <v>33</v>
      </c>
    </row>
    <row r="933896" spans="1:3">
      <c r="A933896" s="1" t="s">
        <v>1448</v>
      </c>
      <c r="C933896" s="1" t="s">
        <v>35</v>
      </c>
    </row>
    <row r="933897" spans="1:3">
      <c r="A933897" s="1" t="s">
        <v>1449</v>
      </c>
      <c r="C933897" s="1" t="s">
        <v>36</v>
      </c>
    </row>
    <row r="933898" spans="1:3">
      <c r="A933898" s="1" t="s">
        <v>1450</v>
      </c>
      <c r="C933898" s="1" t="s">
        <v>1451</v>
      </c>
    </row>
    <row r="933899" spans="1:3">
      <c r="A933899" s="1" t="s">
        <v>1452</v>
      </c>
      <c r="C933899" s="1" t="s">
        <v>39</v>
      </c>
    </row>
    <row r="933900" spans="1:3">
      <c r="A933900" s="1" t="s">
        <v>1453</v>
      </c>
      <c r="C933900" s="1" t="s">
        <v>1454</v>
      </c>
    </row>
    <row r="933901" spans="1:3">
      <c r="A933901" s="3" t="s">
        <v>54</v>
      </c>
      <c r="C933901" s="1" t="s">
        <v>1455</v>
      </c>
    </row>
    <row r="933902" spans="1:3">
      <c r="A933902" s="1" t="s">
        <v>1456</v>
      </c>
      <c r="C933902" s="2" t="s">
        <v>41</v>
      </c>
    </row>
    <row r="933903" spans="1:3">
      <c r="A933903" s="1" t="s">
        <v>1457</v>
      </c>
      <c r="C933903" s="2" t="s">
        <v>42</v>
      </c>
    </row>
    <row r="933904" spans="1:3">
      <c r="A933904" s="1" t="s">
        <v>35</v>
      </c>
      <c r="C933904" s="2" t="s">
        <v>46</v>
      </c>
    </row>
    <row r="933905" spans="1:3">
      <c r="A933905" s="1" t="s">
        <v>1458</v>
      </c>
      <c r="C933905" s="1" t="s">
        <v>47</v>
      </c>
    </row>
    <row r="933906" spans="1:3">
      <c r="A933906" s="1" t="s">
        <v>1459</v>
      </c>
      <c r="C933906" s="1" t="s">
        <v>1445</v>
      </c>
    </row>
    <row r="933907" spans="1:3">
      <c r="A933907" s="2" t="s">
        <v>1460</v>
      </c>
      <c r="C933907" s="1" t="s">
        <v>50</v>
      </c>
    </row>
    <row r="933908" spans="1:3">
      <c r="A933908" s="2" t="s">
        <v>41</v>
      </c>
      <c r="C933908" s="1" t="s">
        <v>51</v>
      </c>
    </row>
    <row r="933909" spans="1:3">
      <c r="A933909" s="2" t="s">
        <v>42</v>
      </c>
      <c r="C933909" s="1" t="s">
        <v>52</v>
      </c>
    </row>
    <row r="933910" spans="1:3">
      <c r="A933910" s="2" t="s">
        <v>1461</v>
      </c>
      <c r="C933910" s="1" t="s">
        <v>1462</v>
      </c>
    </row>
    <row r="933911" spans="1:3">
      <c r="A933911" s="2" t="s">
        <v>1463</v>
      </c>
      <c r="C933911" s="1" t="s">
        <v>1464</v>
      </c>
    </row>
    <row r="933912" spans="1:3">
      <c r="C933912" s="2" t="s">
        <v>53</v>
      </c>
    </row>
    <row r="933913" spans="1:3">
      <c r="C933913" s="3" t="s">
        <v>54</v>
      </c>
    </row>
    <row r="933914" spans="1:3">
      <c r="C933914" s="2" t="s">
        <v>55</v>
      </c>
    </row>
    <row r="933915" spans="1:3">
      <c r="C933915" s="3" t="s">
        <v>56</v>
      </c>
    </row>
    <row r="950269" spans="1:1">
      <c r="A950269" s="3" t="s">
        <v>30</v>
      </c>
    </row>
    <row r="950270" spans="1:1">
      <c r="A950270" s="1" t="s">
        <v>1424</v>
      </c>
    </row>
    <row r="950271" spans="1:1">
      <c r="A950271" s="1" t="s">
        <v>31</v>
      </c>
    </row>
    <row r="950272" spans="1:1">
      <c r="A950272" s="1" t="s">
        <v>32</v>
      </c>
    </row>
    <row r="950273" spans="1:3">
      <c r="A950273" s="1" t="s">
        <v>33</v>
      </c>
    </row>
    <row r="950274" spans="1:3">
      <c r="A950274" s="1" t="s">
        <v>1442</v>
      </c>
    </row>
    <row r="950275" spans="1:3">
      <c r="A950275" s="1" t="s">
        <v>1443</v>
      </c>
      <c r="C950275" s="3" t="s">
        <v>30</v>
      </c>
    </row>
    <row r="950276" spans="1:3">
      <c r="A950276" s="1" t="s">
        <v>1444</v>
      </c>
      <c r="C950276" s="1" t="s">
        <v>1424</v>
      </c>
    </row>
    <row r="950277" spans="1:3">
      <c r="A950277" s="1" t="s">
        <v>1445</v>
      </c>
      <c r="C950277" s="2" t="s">
        <v>31</v>
      </c>
    </row>
    <row r="950278" spans="1:3">
      <c r="A950278" s="1" t="s">
        <v>1446</v>
      </c>
      <c r="C950278" s="1" t="s">
        <v>32</v>
      </c>
    </row>
    <row r="950279" spans="1:3">
      <c r="A950279" s="1" t="s">
        <v>1447</v>
      </c>
      <c r="C950279" s="1" t="s">
        <v>33</v>
      </c>
    </row>
    <row r="950280" spans="1:3">
      <c r="A950280" s="1" t="s">
        <v>1448</v>
      </c>
      <c r="C950280" s="1" t="s">
        <v>35</v>
      </c>
    </row>
    <row r="950281" spans="1:3">
      <c r="A950281" s="1" t="s">
        <v>1449</v>
      </c>
      <c r="C950281" s="1" t="s">
        <v>36</v>
      </c>
    </row>
    <row r="950282" spans="1:3">
      <c r="A950282" s="1" t="s">
        <v>1450</v>
      </c>
      <c r="C950282" s="1" t="s">
        <v>1451</v>
      </c>
    </row>
    <row r="950283" spans="1:3">
      <c r="A950283" s="1" t="s">
        <v>1452</v>
      </c>
      <c r="C950283" s="1" t="s">
        <v>39</v>
      </c>
    </row>
    <row r="950284" spans="1:3">
      <c r="A950284" s="1" t="s">
        <v>1453</v>
      </c>
      <c r="C950284" s="1" t="s">
        <v>1454</v>
      </c>
    </row>
    <row r="950285" spans="1:3">
      <c r="A950285" s="3" t="s">
        <v>54</v>
      </c>
      <c r="C950285" s="1" t="s">
        <v>1455</v>
      </c>
    </row>
    <row r="950286" spans="1:3">
      <c r="A950286" s="1" t="s">
        <v>1456</v>
      </c>
      <c r="C950286" s="2" t="s">
        <v>41</v>
      </c>
    </row>
    <row r="950287" spans="1:3">
      <c r="A950287" s="1" t="s">
        <v>1457</v>
      </c>
      <c r="C950287" s="2" t="s">
        <v>42</v>
      </c>
    </row>
    <row r="950288" spans="1:3">
      <c r="A950288" s="1" t="s">
        <v>35</v>
      </c>
      <c r="C950288" s="2" t="s">
        <v>46</v>
      </c>
    </row>
    <row r="950289" spans="1:3">
      <c r="A950289" s="1" t="s">
        <v>1458</v>
      </c>
      <c r="C950289" s="1" t="s">
        <v>47</v>
      </c>
    </row>
    <row r="950290" spans="1:3">
      <c r="A950290" s="1" t="s">
        <v>1459</v>
      </c>
      <c r="C950290" s="1" t="s">
        <v>1445</v>
      </c>
    </row>
    <row r="950291" spans="1:3">
      <c r="A950291" s="2" t="s">
        <v>1460</v>
      </c>
      <c r="C950291" s="1" t="s">
        <v>50</v>
      </c>
    </row>
    <row r="950292" spans="1:3">
      <c r="A950292" s="2" t="s">
        <v>41</v>
      </c>
      <c r="C950292" s="1" t="s">
        <v>51</v>
      </c>
    </row>
    <row r="950293" spans="1:3">
      <c r="A950293" s="2" t="s">
        <v>42</v>
      </c>
      <c r="C950293" s="1" t="s">
        <v>52</v>
      </c>
    </row>
    <row r="950294" spans="1:3">
      <c r="A950294" s="2" t="s">
        <v>1461</v>
      </c>
      <c r="C950294" s="1" t="s">
        <v>1462</v>
      </c>
    </row>
    <row r="950295" spans="1:3">
      <c r="A950295" s="2" t="s">
        <v>1463</v>
      </c>
      <c r="C950295" s="1" t="s">
        <v>1464</v>
      </c>
    </row>
    <row r="950296" spans="1:3">
      <c r="C950296" s="2" t="s">
        <v>53</v>
      </c>
    </row>
    <row r="950297" spans="1:3">
      <c r="C950297" s="3" t="s">
        <v>54</v>
      </c>
    </row>
    <row r="950298" spans="1:3">
      <c r="C950298" s="2" t="s">
        <v>55</v>
      </c>
    </row>
    <row r="950299" spans="1:3">
      <c r="C950299" s="3" t="s">
        <v>56</v>
      </c>
    </row>
    <row r="966653" spans="1:1">
      <c r="A966653" s="3" t="s">
        <v>30</v>
      </c>
    </row>
    <row r="966654" spans="1:1">
      <c r="A966654" s="1" t="s">
        <v>1424</v>
      </c>
    </row>
    <row r="966655" spans="1:1">
      <c r="A966655" s="1" t="s">
        <v>31</v>
      </c>
    </row>
    <row r="966656" spans="1:1">
      <c r="A966656" s="1" t="s">
        <v>32</v>
      </c>
    </row>
    <row r="966657" spans="1:3">
      <c r="A966657" s="1" t="s">
        <v>33</v>
      </c>
    </row>
    <row r="966658" spans="1:3">
      <c r="A966658" s="1" t="s">
        <v>1442</v>
      </c>
    </row>
    <row r="966659" spans="1:3">
      <c r="A966659" s="1" t="s">
        <v>1443</v>
      </c>
      <c r="C966659" s="3" t="s">
        <v>30</v>
      </c>
    </row>
    <row r="966660" spans="1:3">
      <c r="A966660" s="1" t="s">
        <v>1444</v>
      </c>
      <c r="C966660" s="1" t="s">
        <v>1424</v>
      </c>
    </row>
    <row r="966661" spans="1:3">
      <c r="A966661" s="1" t="s">
        <v>1445</v>
      </c>
      <c r="C966661" s="2" t="s">
        <v>31</v>
      </c>
    </row>
    <row r="966662" spans="1:3">
      <c r="A966662" s="1" t="s">
        <v>1446</v>
      </c>
      <c r="C966662" s="1" t="s">
        <v>32</v>
      </c>
    </row>
    <row r="966663" spans="1:3">
      <c r="A966663" s="1" t="s">
        <v>1447</v>
      </c>
      <c r="C966663" s="1" t="s">
        <v>33</v>
      </c>
    </row>
    <row r="966664" spans="1:3">
      <c r="A966664" s="1" t="s">
        <v>1448</v>
      </c>
      <c r="C966664" s="1" t="s">
        <v>35</v>
      </c>
    </row>
    <row r="966665" spans="1:3">
      <c r="A966665" s="1" t="s">
        <v>1449</v>
      </c>
      <c r="C966665" s="1" t="s">
        <v>36</v>
      </c>
    </row>
    <row r="966666" spans="1:3">
      <c r="A966666" s="1" t="s">
        <v>1450</v>
      </c>
      <c r="C966666" s="1" t="s">
        <v>1451</v>
      </c>
    </row>
    <row r="966667" spans="1:3">
      <c r="A966667" s="1" t="s">
        <v>1452</v>
      </c>
      <c r="C966667" s="1" t="s">
        <v>39</v>
      </c>
    </row>
    <row r="966668" spans="1:3">
      <c r="A966668" s="1" t="s">
        <v>1453</v>
      </c>
      <c r="C966668" s="1" t="s">
        <v>1454</v>
      </c>
    </row>
    <row r="966669" spans="1:3">
      <c r="A966669" s="3" t="s">
        <v>54</v>
      </c>
      <c r="C966669" s="1" t="s">
        <v>1455</v>
      </c>
    </row>
    <row r="966670" spans="1:3">
      <c r="A966670" s="1" t="s">
        <v>1456</v>
      </c>
      <c r="C966670" s="2" t="s">
        <v>41</v>
      </c>
    </row>
    <row r="966671" spans="1:3">
      <c r="A966671" s="1" t="s">
        <v>1457</v>
      </c>
      <c r="C966671" s="2" t="s">
        <v>42</v>
      </c>
    </row>
    <row r="966672" spans="1:3">
      <c r="A966672" s="1" t="s">
        <v>35</v>
      </c>
      <c r="C966672" s="2" t="s">
        <v>46</v>
      </c>
    </row>
    <row r="966673" spans="1:3">
      <c r="A966673" s="1" t="s">
        <v>1458</v>
      </c>
      <c r="C966673" s="1" t="s">
        <v>47</v>
      </c>
    </row>
    <row r="966674" spans="1:3">
      <c r="A966674" s="1" t="s">
        <v>1459</v>
      </c>
      <c r="C966674" s="1" t="s">
        <v>1445</v>
      </c>
    </row>
    <row r="966675" spans="1:3">
      <c r="A966675" s="2" t="s">
        <v>1460</v>
      </c>
      <c r="C966675" s="1" t="s">
        <v>50</v>
      </c>
    </row>
    <row r="966676" spans="1:3">
      <c r="A966676" s="2" t="s">
        <v>41</v>
      </c>
      <c r="C966676" s="1" t="s">
        <v>51</v>
      </c>
    </row>
    <row r="966677" spans="1:3">
      <c r="A966677" s="2" t="s">
        <v>42</v>
      </c>
      <c r="C966677" s="1" t="s">
        <v>52</v>
      </c>
    </row>
    <row r="966678" spans="1:3">
      <c r="A966678" s="2" t="s">
        <v>1461</v>
      </c>
      <c r="C966678" s="1" t="s">
        <v>1462</v>
      </c>
    </row>
    <row r="966679" spans="1:3">
      <c r="A966679" s="2" t="s">
        <v>1463</v>
      </c>
      <c r="C966679" s="1" t="s">
        <v>1464</v>
      </c>
    </row>
    <row r="966680" spans="1:3">
      <c r="C966680" s="2" t="s">
        <v>53</v>
      </c>
    </row>
    <row r="966681" spans="1:3">
      <c r="C966681" s="3" t="s">
        <v>54</v>
      </c>
    </row>
    <row r="966682" spans="1:3">
      <c r="C966682" s="2" t="s">
        <v>55</v>
      </c>
    </row>
    <row r="966683" spans="1:3">
      <c r="C966683" s="3" t="s">
        <v>56</v>
      </c>
    </row>
    <row r="983037" spans="1:1">
      <c r="A983037" s="3" t="s">
        <v>30</v>
      </c>
    </row>
    <row r="983038" spans="1:1">
      <c r="A983038" s="1" t="s">
        <v>1424</v>
      </c>
    </row>
    <row r="983039" spans="1:1">
      <c r="A983039" s="1" t="s">
        <v>31</v>
      </c>
    </row>
    <row r="983040" spans="1:1">
      <c r="A983040" s="1" t="s">
        <v>32</v>
      </c>
    </row>
    <row r="983041" spans="1:3">
      <c r="A983041" s="1" t="s">
        <v>33</v>
      </c>
    </row>
    <row r="983042" spans="1:3">
      <c r="A983042" s="1" t="s">
        <v>1442</v>
      </c>
    </row>
    <row r="983043" spans="1:3">
      <c r="A983043" s="1" t="s">
        <v>1443</v>
      </c>
      <c r="C983043" s="3" t="s">
        <v>30</v>
      </c>
    </row>
    <row r="983044" spans="1:3">
      <c r="A983044" s="1" t="s">
        <v>1444</v>
      </c>
      <c r="C983044" s="1" t="s">
        <v>1424</v>
      </c>
    </row>
    <row r="983045" spans="1:3">
      <c r="A983045" s="1" t="s">
        <v>1445</v>
      </c>
      <c r="C983045" s="2" t="s">
        <v>31</v>
      </c>
    </row>
    <row r="983046" spans="1:3">
      <c r="A983046" s="1" t="s">
        <v>1446</v>
      </c>
      <c r="C983046" s="1" t="s">
        <v>32</v>
      </c>
    </row>
    <row r="983047" spans="1:3">
      <c r="A983047" s="1" t="s">
        <v>1447</v>
      </c>
      <c r="C983047" s="1" t="s">
        <v>33</v>
      </c>
    </row>
    <row r="983048" spans="1:3">
      <c r="A983048" s="1" t="s">
        <v>1448</v>
      </c>
      <c r="C983048" s="1" t="s">
        <v>35</v>
      </c>
    </row>
    <row r="983049" spans="1:3">
      <c r="A983049" s="1" t="s">
        <v>1449</v>
      </c>
      <c r="C983049" s="1" t="s">
        <v>36</v>
      </c>
    </row>
    <row r="983050" spans="1:3">
      <c r="A983050" s="1" t="s">
        <v>1450</v>
      </c>
      <c r="C983050" s="1" t="s">
        <v>1451</v>
      </c>
    </row>
    <row r="983051" spans="1:3">
      <c r="A983051" s="1" t="s">
        <v>1452</v>
      </c>
      <c r="C983051" s="1" t="s">
        <v>39</v>
      </c>
    </row>
    <row r="983052" spans="1:3">
      <c r="A983052" s="1" t="s">
        <v>1453</v>
      </c>
      <c r="C983052" s="1" t="s">
        <v>1454</v>
      </c>
    </row>
    <row r="983053" spans="1:3">
      <c r="A983053" s="3" t="s">
        <v>54</v>
      </c>
      <c r="C983053" s="1" t="s">
        <v>1455</v>
      </c>
    </row>
    <row r="983054" spans="1:3">
      <c r="A983054" s="1" t="s">
        <v>1456</v>
      </c>
      <c r="C983054" s="2" t="s">
        <v>41</v>
      </c>
    </row>
    <row r="983055" spans="1:3">
      <c r="A983055" s="1" t="s">
        <v>1457</v>
      </c>
      <c r="C983055" s="2" t="s">
        <v>42</v>
      </c>
    </row>
    <row r="983056" spans="1:3">
      <c r="A983056" s="1" t="s">
        <v>35</v>
      </c>
      <c r="C983056" s="2" t="s">
        <v>46</v>
      </c>
    </row>
    <row r="983057" spans="1:3">
      <c r="A983057" s="1" t="s">
        <v>1458</v>
      </c>
      <c r="C983057" s="1" t="s">
        <v>47</v>
      </c>
    </row>
    <row r="983058" spans="1:3">
      <c r="A983058" s="1" t="s">
        <v>1459</v>
      </c>
      <c r="C983058" s="1" t="s">
        <v>1445</v>
      </c>
    </row>
    <row r="983059" spans="1:3">
      <c r="A983059" s="2" t="s">
        <v>1460</v>
      </c>
      <c r="C983059" s="1" t="s">
        <v>50</v>
      </c>
    </row>
    <row r="983060" spans="1:3">
      <c r="A983060" s="2" t="s">
        <v>41</v>
      </c>
      <c r="C983060" s="1" t="s">
        <v>51</v>
      </c>
    </row>
    <row r="983061" spans="1:3">
      <c r="A983061" s="2" t="s">
        <v>42</v>
      </c>
      <c r="C983061" s="1" t="s">
        <v>52</v>
      </c>
    </row>
    <row r="983062" spans="1:3">
      <c r="A983062" s="2" t="s">
        <v>1461</v>
      </c>
      <c r="C983062" s="1" t="s">
        <v>1462</v>
      </c>
    </row>
    <row r="983063" spans="1:3">
      <c r="A983063" s="2" t="s">
        <v>1463</v>
      </c>
      <c r="C983063" s="1" t="s">
        <v>1464</v>
      </c>
    </row>
    <row r="983064" spans="1:3">
      <c r="C983064" s="2" t="s">
        <v>53</v>
      </c>
    </row>
    <row r="983065" spans="1:3">
      <c r="C983065" s="3" t="s">
        <v>54</v>
      </c>
    </row>
    <row r="983066" spans="1:3">
      <c r="C983066" s="2" t="s">
        <v>55</v>
      </c>
    </row>
    <row r="983067" spans="1:3">
      <c r="C983067" s="3" t="s">
        <v>56</v>
      </c>
    </row>
    <row r="999421" spans="1:1">
      <c r="A999421" s="3" t="s">
        <v>30</v>
      </c>
    </row>
    <row r="999422" spans="1:1">
      <c r="A999422" s="1" t="s">
        <v>1424</v>
      </c>
    </row>
    <row r="999423" spans="1:1">
      <c r="A999423" s="1" t="s">
        <v>31</v>
      </c>
    </row>
    <row r="999424" spans="1:1">
      <c r="A999424" s="1" t="s">
        <v>32</v>
      </c>
    </row>
    <row r="999425" spans="1:3">
      <c r="A999425" s="1" t="s">
        <v>33</v>
      </c>
    </row>
    <row r="999426" spans="1:3">
      <c r="A999426" s="1" t="s">
        <v>1442</v>
      </c>
    </row>
    <row r="999427" spans="1:3">
      <c r="A999427" s="1" t="s">
        <v>1443</v>
      </c>
      <c r="C999427" s="3" t="s">
        <v>30</v>
      </c>
    </row>
    <row r="999428" spans="1:3">
      <c r="A999428" s="1" t="s">
        <v>1444</v>
      </c>
      <c r="C999428" s="1" t="s">
        <v>1424</v>
      </c>
    </row>
    <row r="999429" spans="1:3">
      <c r="A999429" s="1" t="s">
        <v>1445</v>
      </c>
      <c r="C999429" s="2" t="s">
        <v>31</v>
      </c>
    </row>
    <row r="999430" spans="1:3">
      <c r="A999430" s="1" t="s">
        <v>1446</v>
      </c>
      <c r="C999430" s="1" t="s">
        <v>32</v>
      </c>
    </row>
    <row r="999431" spans="1:3">
      <c r="A999431" s="1" t="s">
        <v>1447</v>
      </c>
      <c r="C999431" s="1" t="s">
        <v>33</v>
      </c>
    </row>
    <row r="999432" spans="1:3">
      <c r="A999432" s="1" t="s">
        <v>1448</v>
      </c>
      <c r="C999432" s="1" t="s">
        <v>35</v>
      </c>
    </row>
    <row r="999433" spans="1:3">
      <c r="A999433" s="1" t="s">
        <v>1449</v>
      </c>
      <c r="C999433" s="1" t="s">
        <v>36</v>
      </c>
    </row>
    <row r="999434" spans="1:3">
      <c r="A999434" s="1" t="s">
        <v>1450</v>
      </c>
      <c r="C999434" s="1" t="s">
        <v>1451</v>
      </c>
    </row>
    <row r="999435" spans="1:3">
      <c r="A999435" s="1" t="s">
        <v>1452</v>
      </c>
      <c r="C999435" s="1" t="s">
        <v>39</v>
      </c>
    </row>
    <row r="999436" spans="1:3">
      <c r="A999436" s="1" t="s">
        <v>1453</v>
      </c>
      <c r="C999436" s="1" t="s">
        <v>1454</v>
      </c>
    </row>
    <row r="999437" spans="1:3">
      <c r="A999437" s="3" t="s">
        <v>54</v>
      </c>
      <c r="C999437" s="1" t="s">
        <v>1455</v>
      </c>
    </row>
    <row r="999438" spans="1:3">
      <c r="A999438" s="1" t="s">
        <v>1456</v>
      </c>
      <c r="C999438" s="2" t="s">
        <v>41</v>
      </c>
    </row>
    <row r="999439" spans="1:3">
      <c r="A999439" s="1" t="s">
        <v>1457</v>
      </c>
      <c r="C999439" s="2" t="s">
        <v>42</v>
      </c>
    </row>
    <row r="999440" spans="1:3">
      <c r="A999440" s="1" t="s">
        <v>35</v>
      </c>
      <c r="C999440" s="2" t="s">
        <v>46</v>
      </c>
    </row>
    <row r="999441" spans="1:3">
      <c r="A999441" s="1" t="s">
        <v>1458</v>
      </c>
      <c r="C999441" s="1" t="s">
        <v>47</v>
      </c>
    </row>
    <row r="999442" spans="1:3">
      <c r="A999442" s="1" t="s">
        <v>1459</v>
      </c>
      <c r="C999442" s="1" t="s">
        <v>1445</v>
      </c>
    </row>
    <row r="999443" spans="1:3">
      <c r="A999443" s="2" t="s">
        <v>1460</v>
      </c>
      <c r="C999443" s="1" t="s">
        <v>50</v>
      </c>
    </row>
    <row r="999444" spans="1:3">
      <c r="A999444" s="2" t="s">
        <v>41</v>
      </c>
      <c r="C999444" s="1" t="s">
        <v>51</v>
      </c>
    </row>
    <row r="999445" spans="1:3">
      <c r="A999445" s="2" t="s">
        <v>42</v>
      </c>
      <c r="C999445" s="1" t="s">
        <v>52</v>
      </c>
    </row>
    <row r="999446" spans="1:3">
      <c r="A999446" s="2" t="s">
        <v>1461</v>
      </c>
      <c r="C999446" s="1" t="s">
        <v>1462</v>
      </c>
    </row>
    <row r="999447" spans="1:3">
      <c r="A999447" s="2" t="s">
        <v>1463</v>
      </c>
      <c r="C999447" s="1" t="s">
        <v>1464</v>
      </c>
    </row>
    <row r="999448" spans="1:3">
      <c r="C999448" s="2" t="s">
        <v>53</v>
      </c>
    </row>
    <row r="999449" spans="1:3">
      <c r="C999449" s="3" t="s">
        <v>54</v>
      </c>
    </row>
    <row r="999450" spans="1:3">
      <c r="C999450" s="2" t="s">
        <v>55</v>
      </c>
    </row>
    <row r="999451" spans="1:3">
      <c r="C999451" s="3" t="s">
        <v>56</v>
      </c>
    </row>
    <row r="1015805" spans="1:1">
      <c r="A1015805" s="3" t="s">
        <v>30</v>
      </c>
    </row>
    <row r="1015806" spans="1:1">
      <c r="A1015806" s="1" t="s">
        <v>1424</v>
      </c>
    </row>
    <row r="1015807" spans="1:1">
      <c r="A1015807" s="1" t="s">
        <v>31</v>
      </c>
    </row>
    <row r="1015808" spans="1:1">
      <c r="A1015808" s="1" t="s">
        <v>32</v>
      </c>
    </row>
    <row r="1015809" spans="1:3">
      <c r="A1015809" s="1" t="s">
        <v>33</v>
      </c>
    </row>
    <row r="1015810" spans="1:3">
      <c r="A1015810" s="1" t="s">
        <v>1442</v>
      </c>
    </row>
    <row r="1015811" spans="1:3">
      <c r="A1015811" s="1" t="s">
        <v>1443</v>
      </c>
      <c r="C1015811" s="3" t="s">
        <v>30</v>
      </c>
    </row>
    <row r="1015812" spans="1:3">
      <c r="A1015812" s="1" t="s">
        <v>1444</v>
      </c>
      <c r="C1015812" s="1" t="s">
        <v>1424</v>
      </c>
    </row>
    <row r="1015813" spans="1:3">
      <c r="A1015813" s="1" t="s">
        <v>1445</v>
      </c>
      <c r="C1015813" s="2" t="s">
        <v>31</v>
      </c>
    </row>
    <row r="1015814" spans="1:3">
      <c r="A1015814" s="1" t="s">
        <v>1446</v>
      </c>
      <c r="C1015814" s="1" t="s">
        <v>32</v>
      </c>
    </row>
    <row r="1015815" spans="1:3">
      <c r="A1015815" s="1" t="s">
        <v>1447</v>
      </c>
      <c r="C1015815" s="1" t="s">
        <v>33</v>
      </c>
    </row>
    <row r="1015816" spans="1:3">
      <c r="A1015816" s="1" t="s">
        <v>1448</v>
      </c>
      <c r="C1015816" s="1" t="s">
        <v>35</v>
      </c>
    </row>
    <row r="1015817" spans="1:3">
      <c r="A1015817" s="1" t="s">
        <v>1449</v>
      </c>
      <c r="C1015817" s="1" t="s">
        <v>36</v>
      </c>
    </row>
    <row r="1015818" spans="1:3">
      <c r="A1015818" s="1" t="s">
        <v>1450</v>
      </c>
      <c r="C1015818" s="1" t="s">
        <v>1451</v>
      </c>
    </row>
    <row r="1015819" spans="1:3">
      <c r="A1015819" s="1" t="s">
        <v>1452</v>
      </c>
      <c r="C1015819" s="1" t="s">
        <v>39</v>
      </c>
    </row>
    <row r="1015820" spans="1:3">
      <c r="A1015820" s="1" t="s">
        <v>1453</v>
      </c>
      <c r="C1015820" s="1" t="s">
        <v>1454</v>
      </c>
    </row>
    <row r="1015821" spans="1:3">
      <c r="A1015821" s="3" t="s">
        <v>54</v>
      </c>
      <c r="C1015821" s="1" t="s">
        <v>1455</v>
      </c>
    </row>
    <row r="1015822" spans="1:3">
      <c r="A1015822" s="1" t="s">
        <v>1456</v>
      </c>
      <c r="C1015822" s="2" t="s">
        <v>41</v>
      </c>
    </row>
    <row r="1015823" spans="1:3">
      <c r="A1015823" s="1" t="s">
        <v>1457</v>
      </c>
      <c r="C1015823" s="2" t="s">
        <v>42</v>
      </c>
    </row>
    <row r="1015824" spans="1:3">
      <c r="A1015824" s="1" t="s">
        <v>35</v>
      </c>
      <c r="C1015824" s="2" t="s">
        <v>46</v>
      </c>
    </row>
    <row r="1015825" spans="1:3">
      <c r="A1015825" s="1" t="s">
        <v>1458</v>
      </c>
      <c r="C1015825" s="1" t="s">
        <v>47</v>
      </c>
    </row>
    <row r="1015826" spans="1:3">
      <c r="A1015826" s="1" t="s">
        <v>1459</v>
      </c>
      <c r="C1015826" s="1" t="s">
        <v>1445</v>
      </c>
    </row>
    <row r="1015827" spans="1:3">
      <c r="A1015827" s="2" t="s">
        <v>1460</v>
      </c>
      <c r="C1015827" s="1" t="s">
        <v>50</v>
      </c>
    </row>
    <row r="1015828" spans="1:3">
      <c r="A1015828" s="2" t="s">
        <v>41</v>
      </c>
      <c r="C1015828" s="1" t="s">
        <v>51</v>
      </c>
    </row>
    <row r="1015829" spans="1:3">
      <c r="A1015829" s="2" t="s">
        <v>42</v>
      </c>
      <c r="C1015829" s="1" t="s">
        <v>52</v>
      </c>
    </row>
    <row r="1015830" spans="1:3">
      <c r="A1015830" s="2" t="s">
        <v>1461</v>
      </c>
      <c r="C1015830" s="1" t="s">
        <v>1462</v>
      </c>
    </row>
    <row r="1015831" spans="1:3">
      <c r="A1015831" s="2" t="s">
        <v>1463</v>
      </c>
      <c r="C1015831" s="1" t="s">
        <v>1464</v>
      </c>
    </row>
    <row r="1015832" spans="1:3">
      <c r="C1015832" s="2" t="s">
        <v>53</v>
      </c>
    </row>
    <row r="1015833" spans="1:3">
      <c r="C1015833" s="3" t="s">
        <v>54</v>
      </c>
    </row>
    <row r="1015834" spans="1:3">
      <c r="C1015834" s="2" t="s">
        <v>55</v>
      </c>
    </row>
    <row r="1015835" spans="1:3">
      <c r="C1015835" s="3" t="s">
        <v>56</v>
      </c>
    </row>
    <row r="1032189" spans="1:1">
      <c r="A1032189" s="3" t="s">
        <v>30</v>
      </c>
    </row>
    <row r="1032190" spans="1:1">
      <c r="A1032190" s="1" t="s">
        <v>1424</v>
      </c>
    </row>
    <row r="1032191" spans="1:1">
      <c r="A1032191" s="1" t="s">
        <v>31</v>
      </c>
    </row>
    <row r="1032192" spans="1:1">
      <c r="A1032192" s="1" t="s">
        <v>32</v>
      </c>
    </row>
    <row r="1032193" spans="1:3">
      <c r="A1032193" s="1" t="s">
        <v>33</v>
      </c>
    </row>
    <row r="1032194" spans="1:3">
      <c r="A1032194" s="1" t="s">
        <v>1442</v>
      </c>
    </row>
    <row r="1032195" spans="1:3">
      <c r="A1032195" s="1" t="s">
        <v>1443</v>
      </c>
      <c r="C1032195" s="3" t="s">
        <v>30</v>
      </c>
    </row>
    <row r="1032196" spans="1:3">
      <c r="A1032196" s="1" t="s">
        <v>1444</v>
      </c>
      <c r="C1032196" s="1" t="s">
        <v>1424</v>
      </c>
    </row>
    <row r="1032197" spans="1:3">
      <c r="A1032197" s="1" t="s">
        <v>1445</v>
      </c>
      <c r="C1032197" s="2" t="s">
        <v>31</v>
      </c>
    </row>
    <row r="1032198" spans="1:3">
      <c r="A1032198" s="1" t="s">
        <v>1446</v>
      </c>
      <c r="C1032198" s="1" t="s">
        <v>32</v>
      </c>
    </row>
    <row r="1032199" spans="1:3">
      <c r="A1032199" s="1" t="s">
        <v>1447</v>
      </c>
      <c r="C1032199" s="1" t="s">
        <v>33</v>
      </c>
    </row>
    <row r="1032200" spans="1:3">
      <c r="A1032200" s="1" t="s">
        <v>1448</v>
      </c>
      <c r="C1032200" s="1" t="s">
        <v>35</v>
      </c>
    </row>
    <row r="1032201" spans="1:3">
      <c r="A1032201" s="1" t="s">
        <v>1449</v>
      </c>
      <c r="C1032201" s="1" t="s">
        <v>36</v>
      </c>
    </row>
    <row r="1032202" spans="1:3">
      <c r="A1032202" s="1" t="s">
        <v>1450</v>
      </c>
      <c r="C1032202" s="1" t="s">
        <v>1451</v>
      </c>
    </row>
    <row r="1032203" spans="1:3">
      <c r="A1032203" s="1" t="s">
        <v>1452</v>
      </c>
      <c r="C1032203" s="1" t="s">
        <v>39</v>
      </c>
    </row>
    <row r="1032204" spans="1:3">
      <c r="A1032204" s="1" t="s">
        <v>1453</v>
      </c>
      <c r="C1032204" s="1" t="s">
        <v>1454</v>
      </c>
    </row>
    <row r="1032205" spans="1:3">
      <c r="A1032205" s="3" t="s">
        <v>54</v>
      </c>
      <c r="C1032205" s="1" t="s">
        <v>1455</v>
      </c>
    </row>
    <row r="1032206" spans="1:3">
      <c r="A1032206" s="1" t="s">
        <v>1456</v>
      </c>
      <c r="C1032206" s="2" t="s">
        <v>41</v>
      </c>
    </row>
    <row r="1032207" spans="1:3">
      <c r="A1032207" s="1" t="s">
        <v>1457</v>
      </c>
      <c r="C1032207" s="2" t="s">
        <v>42</v>
      </c>
    </row>
    <row r="1032208" spans="1:3">
      <c r="A1032208" s="1" t="s">
        <v>35</v>
      </c>
      <c r="C1032208" s="2" t="s">
        <v>46</v>
      </c>
    </row>
    <row r="1032209" spans="1:3">
      <c r="A1032209" s="1" t="s">
        <v>1458</v>
      </c>
      <c r="C1032209" s="1" t="s">
        <v>47</v>
      </c>
    </row>
    <row r="1032210" spans="1:3">
      <c r="A1032210" s="1" t="s">
        <v>1459</v>
      </c>
      <c r="C1032210" s="1" t="s">
        <v>1445</v>
      </c>
    </row>
    <row r="1032211" spans="1:3">
      <c r="A1032211" s="2" t="s">
        <v>1460</v>
      </c>
      <c r="C1032211" s="1" t="s">
        <v>50</v>
      </c>
    </row>
    <row r="1032212" spans="1:3">
      <c r="A1032212" s="2" t="s">
        <v>41</v>
      </c>
      <c r="C1032212" s="1" t="s">
        <v>51</v>
      </c>
    </row>
    <row r="1032213" spans="1:3">
      <c r="A1032213" s="2" t="s">
        <v>42</v>
      </c>
      <c r="C1032213" s="1" t="s">
        <v>52</v>
      </c>
    </row>
    <row r="1032214" spans="1:3">
      <c r="A1032214" s="2" t="s">
        <v>1461</v>
      </c>
      <c r="C1032214" s="1" t="s">
        <v>1462</v>
      </c>
    </row>
    <row r="1032215" spans="1:3">
      <c r="A1032215" s="2" t="s">
        <v>1463</v>
      </c>
      <c r="C1032215" s="1" t="s">
        <v>1464</v>
      </c>
    </row>
    <row r="1032216" spans="1:3">
      <c r="C1032216" s="2" t="s">
        <v>53</v>
      </c>
    </row>
    <row r="1032217" spans="1:3">
      <c r="C1032217" s="3" t="s">
        <v>54</v>
      </c>
    </row>
    <row r="1032218" spans="1:3">
      <c r="C1032218" s="2" t="s">
        <v>55</v>
      </c>
    </row>
    <row r="1032219" spans="1:3">
      <c r="C1032219" s="3" t="s">
        <v>56</v>
      </c>
    </row>
  </sheetData>
  <dataValidations count="5">
    <dataValidation type="list" allowBlank="1" showInputMessage="1" showErrorMessage="1" sqref="A16389 A32773 A49157 A65541 A81925 A98309 A114693 A131077 A147461 A163845 A180229 A196613 A212997 A229381 A245765 A262149 A278533 A294917 A311301 A327685 A344069 A360453 A376837 A393221 A409605 A425989 A442373 A458757 A475141 A491525 A507909 A524293 A540677 A557061 A573445 A589829 A606213 A622597 A638981 A655365 A671749 A688133 A704517 A720901 A737285 A753669 A770053 A786437 A802821 A819205 A835589 A851973 A868357 A884741 A901125 A917509 A933893 A950277 A966661 A983045 A999429 A1015813 A1032197 Z21 A16392 A32776 A49160 A65544 A81928 A98312 A114696 A131080 A147464 A163848 A180232 A196616 A213000 A229384 A245768 A262152 A278536 A294920 A311304 A327688 A344072 A360456 A376840 A393224 A409608 A425992 A442376 A458760 A475144 A491528 A507912 A524296 A540680 A557064 A573448 A589832 A606216 A622600 A638984 A655368 A671752 A688136 A704520 A720904 A737288 A753672 A770056 A786440 A802824 A819208 A835592 A851976 A868360 A884744 A901128 A917512 A933896 A950280 A966664 A983048 A999432 A1015816 A1032200 A16403 A32787 A49171 A65555 A81939 A98323 A114707 A131091 A147475 A163859 A180243 A196627 A213011 A229395 A245779 A262163 A278547 A294931 A311315 A327699 A344083 A360467 A376851 A393235 A409619 A426003 A442387 A458771 A475155 A491539 A507923 A524307 A540691 A557075 A573459 A589843 A606227 A622611 A638995 A655379 A671763 A688147 A704531 A720915 A737299 A753683 A770067 A786451 A802835 A819219 A835603 A851987 A868371 A884755 A901139 A917523 A933907 A950291 A966675 A983059 A999443 A1015827 A1032211 A16406 A32790 A49174 A65558 A81942 A98326 A114710 A131094 A147478 A163862 A180246 A196630 A213014 A229398 A245782 A262166 A278550 A294934 A311318 A327702 A344086 A360470 A376854 A393238 A409622 A426006 A442390 A458774 A475158 A491542 A507926 A524310 A540694 A557078 A573462 A589846 A606230 A622614 A638998 A655382 A671766 A688150 A704534 A720918 A737302 A753686 A770070 A786454 A802838 A819222 A835606 A851990 A868374 A884758 A901142 A917526 A933910 A950294 A966678 A983062 A999446 A1015830 A1032214 W21 L21 I21 C16402 C32786 C49170 C65554 C81938 C98322 C114706 C131090 C147474 C163858 C180242 C196626 C213010 C229394 C245778 C262162 C278546 C294930 C311314 C327698 C344082 C360466 C376850 C393234 C409618 C426002 C442386 C458770 C475154 C491538 C507922 C524306 C540690 C557074 C573458 C589842 C606226 C622610 C638994 C655378 C671762 C688146 C704530 C720914 C737298 C753682 C770066 C786450 C802834 C819218 C835602 C851986 C868370 C884754 C901138 C917522 C933906 C950290 C966674 C983058 C999442 C1015826 C1032210 C16396 C32780 C49164 C65548 C81932 C98316 C114700 C131084 C147468 C163852 C180236 C196620 C213004 C229388 C245772 C262156 C278540 C294924 C311308 C327692 C344076 C360460 C376844 C393228 C409612 C425996 C442380 C458764 C475148 C491532 C507916 C524300 C540684 C557068 C573452 C589836 C606220 C622604 C638988 C655372 C671756 C688140 C704524 C720908 C737292 C753676 C770060 C786444 C802828 C819212 C835596 C851980 C868364 C884748 C901132 C917516 C933900 C950284 C966668 C983052 C999436 C1015820 C1032204 I23:I1048576 L23:L1048576 W23:W1048576 Z23:Z1048576 I1:I19 L1:L19 W1:W19 Z1:Z19" xr:uid="{03356039-34FB-9D41-BF66-6C43A761ADD7}">
      <formula1>"yes, no"</formula1>
    </dataValidation>
    <dataValidation type="list" allowBlank="1" showInputMessage="1" showErrorMessage="1" sqref="A16386 A32770 A49154 A65538 A81922 A98306 A114690 A131074 A147458 A163842 A180226 A196610 A212994 A229378 A245762 A262146 A278530 A294914 A311298 A327682 A344066 A360450 A376834 A393218 A409602 A425986 A442370 A458754 A475138 A491522 A507906 A524290 A540674 A557058 A573442 A589826 A606210 A622594 A638978 A655362 A671746 A688130 A704514 A720898 A737282 A753666 A770050 A786434 A802818 A819202 A835586 A851970 A868354 A884738 A901122 A917506 A933890 A950274 A966658 A983042 A999426 A1015810 A1032194 F21 F23:F1048576 F1:F19" xr:uid="{3C499382-F0BC-D042-A1EF-5006FC6D1B3E}">
      <formula1>"observed, hypothesized"</formula1>
    </dataValidation>
    <dataValidation type="list" allowBlank="1" showInputMessage="1" showErrorMessage="1" sqref="A2 A16381 A32765 A49149 A65533 A81917 A98301 A114685 A131069 A147453 A163837 A180221 A196605 A212989 A229373 A245757 A262141 A278525 A294909 A311293 A327677 A344061 A360445 A376829 A393213 A409597 A425981 A442365 A458749 A475133 A491517 A507901 A524285 A540669 A557053 A573437 A589821 A606205 A622589 A638973 A655357 A671741 A688125 A704509 A720893 A737277 A753661 A770045 A786429 A802813 A819197 A835581 A851965 A868349 A884733 A901117 A917501 A933885 A950269 A966653 A983037 A999421 A1015805 A1032189 C2 C16387 C32771 C49155 C65539 C81923 C98307 C114691 C131075 C147459 C163843 C180227 C196611 C212995 C229379 C245763 C262147 C278531 C294915 C311299 C327683 C344067 C360451 C376835 C393219 C409603 C425987 C442371 C458755 C475139 C491523 C507907 C524291 C540675 C557059 C573443 C589827 C606211 C622595 C638979 C655363 C671747 C688131 C704515 C720899 C737283 C753667 C770051 C786435 C802819 C819203 C835587 C851971 C868355 C884739 C901123 C917507 C933891 C950275 C966659 C983043 C999427 C1015811 C1032195" xr:uid="{754F721A-77C0-524C-88A3-31F03A6D6045}">
      <formula1>"wos, snowball"</formula1>
    </dataValidation>
    <dataValidation type="list" allowBlank="1" showInputMessage="1" showErrorMessage="1" sqref="A24 C24 C16408 C32792 C49176 C65560 C81944 C98328 C114712 C131096 C147480 C163864 C180248 C196632 C213016 C229400 C245784 C262168 C278552 C294936 C311320 C327704 C344088 C360472 C376856 C393240 C409624 C426008 C442392 C458776 C475160 C491544 C507928 C524312 C540696 C557080 C573464 C589848 C606232 C622616 C639000 C655384 C671768 C688152 C704536 C720920 C737304 C753688 C770072 C786456 C802840 C819224 C835608 C851992 C868376 C884760 C901144 C917528 C933912 C950296 C966680 C983064 C999448 C1015832 C1032216" xr:uid="{D0156853-C0AB-4C42-94CD-0D4DAD7FBF06}">
      <formula1>"native, invasive"</formula1>
    </dataValidation>
    <dataValidation allowBlank="1" showInputMessage="1" showErrorMessage="1" sqref="C1032205 C16393:C16395 C32777:C32779 C49161:C49163 C65545:C65547 C81929:C81931 C98313:C98315 C114697:C114699 C131081:C131083 C147465:C147467 C163849:C163851 C180233:C180235 C196617:C196619 C213001:C213003 C229385:C229387 C245769:C245771 C262153:C262155 C278537:C278539 C294921:C294923 C311305:C311307 C327689:C327691 C344073:C344075 C360457:C360459 C376841:C376843 C393225:C393227 C409609:C409611 C425993:C425995 C442377:C442379 C458761:C458763 C475145:C475147 C491529:C491531 C507913:C507915 C524297:C524299 C540681:C540683 C557065:C557067 C573449:C573451 C589833:C589835 C606217:C606219 C622601:C622603 C638985:C638987 C655369:C655371 C671753:C671755 C688137:C688139 C704521:C704523 C720905:C720907 C737289:C737291 C753673:C753675 C770057:C770059 C786441:C786443 C802825:C802827 C819209:C819211 C835593:C835595 C851977:C851979 C868361:C868363 C884745:C884747 C901129:C901131 C917513:C917515 C933897:C933899 C950281:C950283 C966665:C966667 C983049:C983051 C999433:C999435 C1015817:C1015819 C1032201:C1032203 C16397 C32781 C49165 C65549 C81933 C98317 C114701 C131085 C147469 C163853 C180237 C196621 C213005 C229389 C245773 C262157 C278541 C294925 C311309 C327693 C344077 C360461 C376845 C393229 C409613 C425997 C442381 C458765 C475149 C491533 C507917 C524301 C540685 C557069 C573453 C589837 C606221 C622605 C638989 C655373 C671757 C688141 C704525 C720909 C737293 C753677 C770061 C786445 C802829 C819213 C835597 C851981 C868365 C884749 C901133 C917517 C933901 C950285 C966669 C983053 C999437 C1015821 A20:XFD20 A9:A11 C8:C15" xr:uid="{C928FB4F-95DC-4DC5-828C-C2E3721D9C7A}"/>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813FB84F-2942-5D49-BEE8-AD64ABECF82B}">
          <x14:formula1>
            <xm:f>'data validation options'!#REF!</xm:f>
          </x14:formula1>
          <xm:sqref>A1032195 A1015811 A999427 A983043 A966659 A950275 A933891 A917507 A901123 A884739 A868355 A851971 A835587 A819203 A802819 A786435 A770051 A753667 A737283 A720899 A704515 A688131 A671747 A655363 A638979 A622595 A606211 A589827 A573443 A557059 A540675 A524291 A507907 A491523 A475139 A458755 A442371 A425987 A409603 A393219 A376835 A360451 A344067 A327683 A311299 A294915 A278531 A262147 A245763 A229379 A212995 A196611 A180227 A163843 A147459 A131075 A114691 A98307 A81923 A65539 A49155 A32771 A16387 G21 G23:G1048576 G1:G19</xm:sqref>
        </x14:dataValidation>
        <x14:dataValidation type="list" allowBlank="1" showInputMessage="1" showErrorMessage="1" xr:uid="{E4AA1320-8141-3142-B795-1714688110EA}">
          <x14:formula1>
            <xm:f>'data validation options'!$H:$H</xm:f>
          </x14:formula1>
          <xm:sqref>A16400 A1032208 A1015824 A999440 A983056 A966672 A950288 A933904 A917520 A901136 A884752 A868368 A851984 A835600 A819216 A802832 A786448 A770064 A753680 A737296 A720912 A704528 A688144 A671760 A655376 A638992 A622608 A606224 A589840 A573456 A557072 A540688 A524304 A507920 A491536 A475152 A458768 A442384 A426000 A409616 A393232 A376848 A360464 A344080 A327696 A311312 A294928 A278544 A262160 A245776 A229392 A213008 A196624 A180240 A163856 A147472 A131088 A114704 A98320 A81936 A65552 A49168 A32784 A7 T21 C7 C16392 C32776 C49160 C65544 C81928 C98312 C114696 C131080 C147464 C163848 C180232 C196616 C213000 C229384 C245768 C262152 C278536 C294920 C311304 C327688 C344072 C360456 C376840 C393224 C409608 C425992 C442376 C458760 C475144 C491528 C507912 C524296 C540680 C557064 C573448 C589832 C606216 C622600 C638984 C655368 C671752 C688136 C704520 C720904 C737288 C753672 C770056 C786440 C802824 C819208 C835592 C851976 C868360 C884744 C901128 C917512 C933896 C950280 C966664 C983048 C999432 C1015816 C1032200 T23:T1048576 T1:T19</xm:sqref>
        </x14:dataValidation>
        <x14:dataValidation type="list" allowBlank="1" showInputMessage="1" showErrorMessage="1" xr:uid="{DFD3BFA8-2A0E-3448-9CE2-39AD449EDB32}">
          <x14:formula1>
            <xm:f>'data validation options'!$G:$G</xm:f>
          </x14:formula1>
          <xm:sqref>A16399 A1032207 A1015823 A999439 A983055 A966671 A950287 A933903 A917519 A901135 A884751 A868367 A851983 A835599 A819215 A802831 A786447 A770063 A753679 A737295 A720911 A704527 A688143 A671759 A655375 A638991 A622607 A606223 A589839 A573455 A557071 A540687 A524303 A507919 A491535 A475151 A458767 A442383 A425999 A409615 A393231 A376847 A360463 A344079 A327695 A311311 A294927 A278543 A262159 A245775 A229391 A213007 A196623 A180239 A163855 A147471 A131087 A114703 A98319 A81935 A65551 A49167 A32783 S21 S23:S1048576 S1:S19</xm:sqref>
        </x14:dataValidation>
        <x14:dataValidation type="list" allowBlank="1" showInputMessage="1" showErrorMessage="1" xr:uid="{39EFFEEC-E3CF-1445-9130-77628DC17176}">
          <x14:formula1>
            <xm:f>'data validation options'!$F:$F</xm:f>
          </x14:formula1>
          <xm:sqref>A16398 A1032206 A1015822 A999438 A983054 A966670 A950286 A933902 A917518 A901134 A884750 A868366 A851982 A835598 A819214 A802830 A786446 A770062 A753678 A737294 A720910 A704526 A688142 A671758 A655374 A638990 A622606 A606222 A589838 A573454 A557070 A540686 A524302 A507918 A491534 A475150 A458766 A442382 A425998 A409614 A393230 A376846 A360462 A344078 A327694 A311310 A294926 A278542 A262158 A245774 A229390 A213006 A196622 A180238 A163854 A147470 A131086 A114702 A98318 A81934 A65550 A49166 A32782 R21 R23:R1048576 R1:R19</xm:sqref>
        </x14:dataValidation>
        <x14:dataValidation type="list" allowBlank="1" showInputMessage="1" showErrorMessage="1" xr:uid="{D95CB329-D7BE-BA43-8498-FE1F49844A42}">
          <x14:formula1>
            <xm:f>'data validation options'!$D:$D</xm:f>
          </x14:formula1>
          <xm:sqref>A16393 A32777 A49161 A65545 A81929 A98313 A114697 A131081 A147465 A163849 A180233 A196617 A213001 A229385 A245769 A262153 A278537 A294921 A311305 A327689 A344073 A360457 A376841 A393225 A409609 A425993 A442377 A458761 A475145 A491529 A507913 A524297 A540681 A557065 A573449 A589833 A606217 A622601 A638985 A655369 A671753 A688137 A704521 A720905 A737289 A753673 A770057 A786441 A802825 A819209 A835593 A851977 A868361 A884745 A901129 A917513 A933897 A950281 A966665 A983049 A999433 A1015817 A1032201 M21 C16407 C32791 C49175 C65559 C81943 C98327 C114711 C131095 C147479 C163863 C180247 C196631 C213015 C229399 C245783 C262167 C278551 C294935 C311319 C327703 C344087 C360471 C376855 C393239 C409623 C426007 C442391 C458775 C475159 C491543 C507927 C524311 C540695 C557079 C573463 C589847 C606231 C622615 C638999 C655383 C671767 C688151 C704535 C720919 C737303 C753687 C770071 C786455 C802839 C819223 C835607 C851991 C868375 C884759 C901143 C917527 C933911 C950295 C966679 C983063 C999447 C1015831 C1032215 M23:M1048576 M1:M19</xm:sqref>
        </x14:dataValidation>
        <x14:dataValidation type="list" allowBlank="1" showInputMessage="1" showErrorMessage="1" xr:uid="{0E623820-2722-1942-95D4-BF2C00763734}">
          <x14:formula1>
            <xm:f>'data validation options'!$J:$J</xm:f>
          </x14:formula1>
          <xm:sqref>A16407 A32791 A49175 A65559 A81943 A98327 A114711 A131095 A147479 A163863 A180247 A196631 A213015 A229399 A245783 A262167 A278551 A294935 A311319 A327703 A344087 A360471 A376855 A393239 A409623 A426007 A442391 A458775 A475159 A491543 A507927 A524311 A540695 A557079 A573463 A589847 A606231 A622615 A638999 A655383 A671767 A688151 A704535 A720919 A737303 A753687 A770071 A786455 A802839 A819223 A835607 A851991 A868375 A884759 A901143 A917527 A933911 A950295 A966679 A983063 A999447 A1015831 A1032215 AA21 AA23:AA1048576 AA1:AA19</xm:sqref>
        </x14:dataValidation>
        <x14:dataValidation type="list" allowBlank="1" showInputMessage="1" showErrorMessage="1" xr:uid="{B361A5A4-5A8E-465C-AD6F-84CDEDFA6626}">
          <x14:formula1>
            <xm:f>'data validation options'!$A:$A</xm:f>
          </x14:formula1>
          <xm:sqref>C16396 C32780 C49164 C65548 C81932 C98316 C114700 C131084 C147468 C163852 C180236 C196620 C213004 C229388 C245772 C262156 C278540 C294924 C311308 C327692 C344076 C360460 C376844 C393228 C409612 C425996 C442380 C458764 C475148 C491532 C507916 C524300 C540684 C557068 C573452 C589836 C606220 C622604 C638988 C655372 C671756 C688140 C704524 C720908 C737292 C753676 C770060 C786444 C802828 C819212 C835596 C851980 C868364 C884748 C901132 C917516 C933900 C950284 C966668 C983052 C999436 C1015820 C1032204</xm:sqref>
        </x14:dataValidation>
        <x14:dataValidation type="list" allowBlank="1" showInputMessage="1" showErrorMessage="1" xr:uid="{6AAA9981-3D32-437D-B097-DE9395A52F80}">
          <x14:formula1>
            <xm:f>'data validation options'!$C:$C</xm:f>
          </x14:formula1>
          <xm:sqref>A18 C16400 C32784 C49168 C65552 C81936 C98320 C114704 C131088 C147472 C163856 C180240 C196624 C213008 C229392 C245776 C262160 C278544 C294928 C311312 C327696 C344080 C360464 C376848 C393232 C409616 C426000 C442384 C458768 C475152 C491536 C507920 C524304 C540688 C557072 C573456 C589840 C606224 C622608 C638992 C655376 C671760 C688144 C704528 C720912 C737296 C753680 C770064 C786448 C802832 C819216 C835600 C851984 C868368 C884752 C901136 C917520 C933904 C950288 C966672 C983056 C999440 C1015824 C1032208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workbookViewId="0">
      <pane ySplit="1" topLeftCell="A2" activePane="bottomLeft" state="frozen"/>
      <selection pane="bottomLeft" activeCell="K9" sqref="K9"/>
    </sheetView>
  </sheetViews>
  <sheetFormatPr defaultColWidth="8.85546875" defaultRowHeight="15"/>
  <cols>
    <col min="1" max="1" width="20.7109375" customWidth="1"/>
    <col min="2" max="2" width="13.85546875" customWidth="1"/>
    <col min="3" max="3" width="19.140625" customWidth="1"/>
    <col min="4" max="5" width="17.42578125" customWidth="1"/>
    <col min="6" max="6" width="15.42578125" customWidth="1"/>
    <col min="8" max="8" width="12.7109375" customWidth="1"/>
    <col min="9" max="9" width="12.7109375" style="7" customWidth="1"/>
    <col min="10" max="10" width="24.5703125" customWidth="1"/>
    <col min="11" max="11" width="33.5703125" customWidth="1"/>
  </cols>
  <sheetData>
    <row r="1" spans="1:12">
      <c r="A1" s="3" t="s">
        <v>1465</v>
      </c>
      <c r="B1" s="3" t="s">
        <v>1455</v>
      </c>
      <c r="C1" s="3" t="s">
        <v>46</v>
      </c>
      <c r="D1" s="3" t="s">
        <v>1464</v>
      </c>
      <c r="E1" s="1" t="s">
        <v>1453</v>
      </c>
      <c r="F1" s="1" t="s">
        <v>1456</v>
      </c>
      <c r="G1" s="1" t="s">
        <v>1457</v>
      </c>
      <c r="H1" s="1" t="s">
        <v>35</v>
      </c>
      <c r="I1" s="2" t="s">
        <v>1466</v>
      </c>
      <c r="J1" s="2" t="s">
        <v>1463</v>
      </c>
      <c r="K1" s="3" t="s">
        <v>43</v>
      </c>
      <c r="L1" s="2" t="s">
        <v>40</v>
      </c>
    </row>
    <row r="2" spans="1:12">
      <c r="A2" t="s">
        <v>1467</v>
      </c>
      <c r="B2" t="s">
        <v>443</v>
      </c>
      <c r="C2" t="s">
        <v>137</v>
      </c>
      <c r="D2" t="s">
        <v>1468</v>
      </c>
      <c r="E2" t="s">
        <v>1469</v>
      </c>
      <c r="F2" t="s">
        <v>1470</v>
      </c>
      <c r="G2" t="s">
        <v>1471</v>
      </c>
      <c r="H2" t="s">
        <v>87</v>
      </c>
      <c r="I2" s="7" t="s">
        <v>1472</v>
      </c>
      <c r="J2" t="s">
        <v>1473</v>
      </c>
      <c r="K2" t="s">
        <v>212</v>
      </c>
      <c r="L2" t="s">
        <v>642</v>
      </c>
    </row>
    <row r="3" spans="1:12">
      <c r="A3" t="s">
        <v>1474</v>
      </c>
      <c r="B3" t="s">
        <v>604</v>
      </c>
      <c r="C3" t="s">
        <v>325</v>
      </c>
      <c r="D3" t="s">
        <v>1475</v>
      </c>
      <c r="E3" t="s">
        <v>1476</v>
      </c>
      <c r="F3" t="s">
        <v>1477</v>
      </c>
      <c r="G3" t="s">
        <v>1478</v>
      </c>
      <c r="H3" t="s">
        <v>97</v>
      </c>
      <c r="I3" s="7" t="s">
        <v>1479</v>
      </c>
      <c r="J3" t="s">
        <v>1480</v>
      </c>
      <c r="K3" t="s">
        <v>100</v>
      </c>
      <c r="L3" t="s">
        <v>615</v>
      </c>
    </row>
    <row r="4" spans="1:12">
      <c r="A4" t="s">
        <v>1481</v>
      </c>
      <c r="C4" t="s">
        <v>572</v>
      </c>
      <c r="D4" t="s">
        <v>1482</v>
      </c>
      <c r="E4" t="s">
        <v>1483</v>
      </c>
      <c r="F4" t="s">
        <v>1484</v>
      </c>
      <c r="G4" t="s">
        <v>1485</v>
      </c>
      <c r="H4" t="s">
        <v>60</v>
      </c>
      <c r="I4" s="7" t="s">
        <v>1486</v>
      </c>
      <c r="J4" t="s">
        <v>1487</v>
      </c>
      <c r="K4" t="s">
        <v>226</v>
      </c>
      <c r="L4" t="s">
        <v>717</v>
      </c>
    </row>
    <row r="5" spans="1:12">
      <c r="A5" t="s">
        <v>1488</v>
      </c>
      <c r="C5" t="s">
        <v>119</v>
      </c>
      <c r="D5" t="s">
        <v>1489</v>
      </c>
      <c r="E5" t="s">
        <v>1490</v>
      </c>
      <c r="F5" t="s">
        <v>1491</v>
      </c>
      <c r="G5" t="s">
        <v>1492</v>
      </c>
      <c r="H5" t="s">
        <v>180</v>
      </c>
      <c r="I5" s="7" t="s">
        <v>1493</v>
      </c>
      <c r="J5" t="s">
        <v>1494</v>
      </c>
      <c r="K5" t="s">
        <v>643</v>
      </c>
    </row>
    <row r="6" spans="1:12">
      <c r="A6" t="s">
        <v>1495</v>
      </c>
      <c r="C6" t="s">
        <v>338</v>
      </c>
      <c r="D6" t="s">
        <v>1496</v>
      </c>
      <c r="E6" t="s">
        <v>1497</v>
      </c>
      <c r="F6" t="s">
        <v>1498</v>
      </c>
      <c r="G6" t="s">
        <v>1499</v>
      </c>
      <c r="H6" t="s">
        <v>76</v>
      </c>
      <c r="I6" s="7" t="s">
        <v>1500</v>
      </c>
      <c r="J6" t="s">
        <v>1501</v>
      </c>
      <c r="K6" t="s">
        <v>517</v>
      </c>
    </row>
    <row r="7" spans="1:12">
      <c r="A7" t="s">
        <v>1502</v>
      </c>
      <c r="D7" t="s">
        <v>1503</v>
      </c>
      <c r="E7" t="s">
        <v>1504</v>
      </c>
      <c r="F7" t="s">
        <v>1505</v>
      </c>
      <c r="G7" t="s">
        <v>1506</v>
      </c>
      <c r="H7" t="s">
        <v>320</v>
      </c>
      <c r="J7" t="s">
        <v>1507</v>
      </c>
      <c r="K7" t="s">
        <v>335</v>
      </c>
    </row>
    <row r="8" spans="1:12">
      <c r="A8" t="s">
        <v>1508</v>
      </c>
      <c r="D8" t="s">
        <v>1509</v>
      </c>
      <c r="E8" t="s">
        <v>1510</v>
      </c>
      <c r="F8" t="s">
        <v>1511</v>
      </c>
      <c r="G8" t="s">
        <v>1512</v>
      </c>
      <c r="H8" t="s">
        <v>1513</v>
      </c>
      <c r="J8" t="s">
        <v>1514</v>
      </c>
      <c r="K8" t="s">
        <v>706</v>
      </c>
    </row>
    <row r="9" spans="1:12">
      <c r="A9" t="s">
        <v>1515</v>
      </c>
      <c r="D9" t="s">
        <v>1516</v>
      </c>
      <c r="E9" t="s">
        <v>1517</v>
      </c>
      <c r="F9" t="s">
        <v>1518</v>
      </c>
      <c r="G9" t="s">
        <v>1519</v>
      </c>
      <c r="J9" t="s">
        <v>1520</v>
      </c>
      <c r="K9" t="s">
        <v>444</v>
      </c>
    </row>
    <row r="10" spans="1:12">
      <c r="A10" t="s">
        <v>1521</v>
      </c>
      <c r="D10" t="s">
        <v>1522</v>
      </c>
      <c r="E10" t="s">
        <v>1523</v>
      </c>
      <c r="G10" t="s">
        <v>1524</v>
      </c>
      <c r="J10" t="s">
        <v>1525</v>
      </c>
      <c r="K10" t="s">
        <v>616</v>
      </c>
    </row>
    <row r="11" spans="1:12">
      <c r="D11" t="s">
        <v>1526</v>
      </c>
      <c r="E11" t="s">
        <v>1516</v>
      </c>
      <c r="G11" t="s">
        <v>1527</v>
      </c>
      <c r="J11" t="s">
        <v>1528</v>
      </c>
    </row>
    <row r="12" spans="1:12">
      <c r="G12" t="s">
        <v>1529</v>
      </c>
      <c r="J12" t="s">
        <v>1530</v>
      </c>
    </row>
    <row r="13" spans="1:12">
      <c r="G13" t="s">
        <v>1531</v>
      </c>
      <c r="J13" t="s">
        <v>1532</v>
      </c>
    </row>
    <row r="14" spans="1:12">
      <c r="G14" t="s">
        <v>1533</v>
      </c>
      <c r="J14" t="s">
        <v>1534</v>
      </c>
    </row>
    <row r="15" spans="1:12">
      <c r="G15" t="s">
        <v>1535</v>
      </c>
    </row>
    <row r="16" spans="1:12">
      <c r="G16" t="s">
        <v>1536</v>
      </c>
    </row>
    <row r="17" spans="7:7">
      <c r="G17" t="s">
        <v>1537</v>
      </c>
    </row>
    <row r="18" spans="7:7">
      <c r="G18" t="s">
        <v>1538</v>
      </c>
    </row>
    <row r="19" spans="7:7">
      <c r="G19" t="s">
        <v>1539</v>
      </c>
    </row>
    <row r="20" spans="7:7">
      <c r="G20" t="s">
        <v>1540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9DC96-8714-46E0-90FA-AAC471A68F93}">
  <dimension ref="A1:W47"/>
  <sheetViews>
    <sheetView topLeftCell="A36" workbookViewId="0">
      <selection activeCell="A39" sqref="A39"/>
    </sheetView>
  </sheetViews>
  <sheetFormatPr defaultRowHeight="15"/>
  <cols>
    <col min="2" max="2" width="21.7109375" customWidth="1"/>
    <col min="3" max="3" width="12.5703125" customWidth="1"/>
    <col min="4" max="4" width="7" customWidth="1"/>
    <col min="11" max="11" width="13.42578125" customWidth="1"/>
    <col min="12" max="13" width="24.28515625"/>
    <col min="14" max="14" width="11.85546875" customWidth="1"/>
    <col min="15" max="17" width="13.42578125" customWidth="1"/>
    <col min="18" max="18" width="11" customWidth="1"/>
    <col min="19" max="19" width="12.28515625" customWidth="1"/>
    <col min="21" max="23" width="11.85546875" customWidth="1"/>
  </cols>
  <sheetData>
    <row r="1" spans="1:23" ht="39">
      <c r="A1" s="3" t="s">
        <v>30</v>
      </c>
      <c r="B1" s="2" t="s">
        <v>31</v>
      </c>
      <c r="C1" s="1" t="s">
        <v>32</v>
      </c>
      <c r="D1" s="1" t="s">
        <v>33</v>
      </c>
      <c r="E1" s="1" t="s">
        <v>34</v>
      </c>
      <c r="F1" s="1" t="s">
        <v>35</v>
      </c>
      <c r="G1" s="1" t="s">
        <v>36</v>
      </c>
      <c r="H1" s="1" t="s">
        <v>1451</v>
      </c>
      <c r="I1" s="1" t="s">
        <v>37</v>
      </c>
      <c r="J1" s="1" t="s">
        <v>38</v>
      </c>
      <c r="K1" s="1" t="s">
        <v>39</v>
      </c>
      <c r="L1" s="2" t="s">
        <v>41</v>
      </c>
      <c r="M1" s="2" t="s">
        <v>42</v>
      </c>
      <c r="N1" s="1" t="s">
        <v>1455</v>
      </c>
      <c r="O1" s="1" t="s">
        <v>1541</v>
      </c>
      <c r="P1" s="1" t="s">
        <v>1542</v>
      </c>
      <c r="Q1" s="1" t="s">
        <v>1543</v>
      </c>
      <c r="R1" s="1" t="s">
        <v>1544</v>
      </c>
      <c r="S1" s="1" t="s">
        <v>1545</v>
      </c>
      <c r="T1" s="3" t="s">
        <v>56</v>
      </c>
      <c r="U1" s="1" t="s">
        <v>43</v>
      </c>
      <c r="V1" s="1" t="s">
        <v>44</v>
      </c>
      <c r="W1" s="113" t="s">
        <v>45</v>
      </c>
    </row>
    <row r="2" spans="1:23">
      <c r="A2" t="s">
        <v>1546</v>
      </c>
      <c r="B2" t="s">
        <v>58</v>
      </c>
      <c r="C2" t="s">
        <v>59</v>
      </c>
      <c r="D2">
        <v>2011</v>
      </c>
      <c r="E2" s="6"/>
      <c r="F2" t="s">
        <v>60</v>
      </c>
      <c r="G2" t="s">
        <v>88</v>
      </c>
      <c r="H2" t="s">
        <v>1547</v>
      </c>
      <c r="K2" t="s">
        <v>62</v>
      </c>
      <c r="L2">
        <v>2005</v>
      </c>
      <c r="M2">
        <v>2007</v>
      </c>
      <c r="N2" t="s">
        <v>604</v>
      </c>
      <c r="T2" t="s">
        <v>70</v>
      </c>
    </row>
    <row r="3" spans="1:23">
      <c r="A3" t="s">
        <v>1546</v>
      </c>
      <c r="B3" t="s">
        <v>58</v>
      </c>
      <c r="C3" t="s">
        <v>59</v>
      </c>
      <c r="D3">
        <v>2011</v>
      </c>
      <c r="E3" s="6"/>
      <c r="F3" t="s">
        <v>60</v>
      </c>
      <c r="G3" t="s">
        <v>88</v>
      </c>
      <c r="H3" t="s">
        <v>1547</v>
      </c>
      <c r="K3" t="s">
        <v>62</v>
      </c>
      <c r="L3">
        <v>2005</v>
      </c>
      <c r="M3">
        <v>2007</v>
      </c>
      <c r="N3" t="s">
        <v>604</v>
      </c>
      <c r="T3" t="s">
        <v>70</v>
      </c>
    </row>
    <row r="4" spans="1:23">
      <c r="A4" t="s">
        <v>1546</v>
      </c>
      <c r="B4" t="s">
        <v>58</v>
      </c>
      <c r="C4" t="s">
        <v>59</v>
      </c>
      <c r="D4">
        <v>2011</v>
      </c>
      <c r="E4" s="6"/>
      <c r="F4" t="s">
        <v>60</v>
      </c>
      <c r="G4" t="s">
        <v>88</v>
      </c>
      <c r="H4" t="s">
        <v>1547</v>
      </c>
      <c r="K4" t="s">
        <v>62</v>
      </c>
      <c r="L4">
        <v>2005</v>
      </c>
      <c r="M4">
        <v>2007</v>
      </c>
      <c r="N4" t="s">
        <v>604</v>
      </c>
      <c r="T4" t="s">
        <v>70</v>
      </c>
    </row>
    <row r="5" spans="1:23">
      <c r="A5" t="s">
        <v>1546</v>
      </c>
      <c r="B5" t="s">
        <v>74</v>
      </c>
      <c r="C5" t="s">
        <v>75</v>
      </c>
      <c r="D5">
        <v>2023</v>
      </c>
      <c r="E5" s="5"/>
      <c r="F5" t="s">
        <v>76</v>
      </c>
      <c r="G5" t="s">
        <v>88</v>
      </c>
      <c r="H5" s="8" t="s">
        <v>1548</v>
      </c>
      <c r="I5" s="8"/>
      <c r="J5" s="8"/>
      <c r="K5" t="s">
        <v>77</v>
      </c>
      <c r="L5">
        <v>2014</v>
      </c>
      <c r="M5">
        <v>2017</v>
      </c>
      <c r="N5" t="s">
        <v>604</v>
      </c>
      <c r="T5" t="s">
        <v>70</v>
      </c>
    </row>
    <row r="6" spans="1:23">
      <c r="A6" t="s">
        <v>1546</v>
      </c>
      <c r="B6" t="s">
        <v>74</v>
      </c>
      <c r="C6" t="s">
        <v>75</v>
      </c>
      <c r="D6">
        <v>2023</v>
      </c>
      <c r="E6" s="5"/>
      <c r="F6" t="s">
        <v>76</v>
      </c>
      <c r="G6" t="s">
        <v>88</v>
      </c>
      <c r="H6" s="8" t="s">
        <v>1548</v>
      </c>
      <c r="I6" s="8"/>
      <c r="J6" s="8"/>
      <c r="K6" t="s">
        <v>77</v>
      </c>
      <c r="L6">
        <v>2014</v>
      </c>
      <c r="M6">
        <v>2017</v>
      </c>
      <c r="N6" t="s">
        <v>604</v>
      </c>
      <c r="T6" t="s">
        <v>70</v>
      </c>
    </row>
    <row r="7" spans="1:23" ht="18">
      <c r="A7" t="s">
        <v>1546</v>
      </c>
      <c r="B7" s="9" t="s">
        <v>85</v>
      </c>
      <c r="C7" t="s">
        <v>86</v>
      </c>
      <c r="D7">
        <v>2016</v>
      </c>
      <c r="E7" s="5"/>
      <c r="F7" t="s">
        <v>87</v>
      </c>
      <c r="G7" t="s">
        <v>88</v>
      </c>
      <c r="K7" t="s">
        <v>89</v>
      </c>
      <c r="L7">
        <v>1960</v>
      </c>
      <c r="M7">
        <v>2014</v>
      </c>
      <c r="N7" t="s">
        <v>604</v>
      </c>
      <c r="T7" t="s">
        <v>70</v>
      </c>
    </row>
    <row r="8" spans="1:23" ht="18">
      <c r="A8" t="s">
        <v>1546</v>
      </c>
      <c r="B8" s="9" t="s">
        <v>95</v>
      </c>
      <c r="C8" t="s">
        <v>96</v>
      </c>
      <c r="D8">
        <v>2010</v>
      </c>
      <c r="E8" s="5"/>
      <c r="F8" t="s">
        <v>97</v>
      </c>
      <c r="G8" t="s">
        <v>98</v>
      </c>
      <c r="K8" t="s">
        <v>99</v>
      </c>
      <c r="L8">
        <v>2006</v>
      </c>
      <c r="M8">
        <v>2009</v>
      </c>
      <c r="N8" t="s">
        <v>604</v>
      </c>
      <c r="T8" t="s">
        <v>70</v>
      </c>
      <c r="U8" t="s">
        <v>100</v>
      </c>
    </row>
    <row r="9" spans="1:23" ht="18">
      <c r="A9" t="s">
        <v>1546</v>
      </c>
      <c r="B9" s="9" t="s">
        <v>95</v>
      </c>
      <c r="C9" t="s">
        <v>96</v>
      </c>
      <c r="D9">
        <v>2010</v>
      </c>
      <c r="E9" s="5"/>
      <c r="F9" t="s">
        <v>97</v>
      </c>
      <c r="G9" t="s">
        <v>98</v>
      </c>
      <c r="K9" t="s">
        <v>99</v>
      </c>
      <c r="L9">
        <v>2006</v>
      </c>
      <c r="M9">
        <v>2009</v>
      </c>
      <c r="N9" t="s">
        <v>604</v>
      </c>
      <c r="T9" t="s">
        <v>70</v>
      </c>
      <c r="U9" t="s">
        <v>100</v>
      </c>
    </row>
    <row r="10" spans="1:23" ht="18">
      <c r="A10" t="s">
        <v>1546</v>
      </c>
      <c r="B10" s="9" t="s">
        <v>95</v>
      </c>
      <c r="C10" t="s">
        <v>96</v>
      </c>
      <c r="D10">
        <v>2010</v>
      </c>
      <c r="E10" s="5"/>
      <c r="F10" t="s">
        <v>97</v>
      </c>
      <c r="G10" t="s">
        <v>98</v>
      </c>
      <c r="K10" t="s">
        <v>99</v>
      </c>
      <c r="L10">
        <v>2006</v>
      </c>
      <c r="M10">
        <v>2009</v>
      </c>
      <c r="N10" t="s">
        <v>604</v>
      </c>
      <c r="T10" t="s">
        <v>70</v>
      </c>
      <c r="U10" t="s">
        <v>100</v>
      </c>
    </row>
    <row r="11" spans="1:23" ht="18">
      <c r="A11" t="s">
        <v>1546</v>
      </c>
      <c r="B11" s="9" t="s">
        <v>95</v>
      </c>
      <c r="C11" t="s">
        <v>96</v>
      </c>
      <c r="D11">
        <v>2010</v>
      </c>
      <c r="E11" s="5"/>
      <c r="F11" t="s">
        <v>97</v>
      </c>
      <c r="G11" t="s">
        <v>98</v>
      </c>
      <c r="K11" t="s">
        <v>99</v>
      </c>
      <c r="L11">
        <v>2006</v>
      </c>
      <c r="M11">
        <v>2009</v>
      </c>
      <c r="N11" t="s">
        <v>604</v>
      </c>
      <c r="T11" t="s">
        <v>70</v>
      </c>
      <c r="U11" t="s">
        <v>100</v>
      </c>
    </row>
    <row r="12" spans="1:23" ht="75">
      <c r="A12" t="s">
        <v>1546</v>
      </c>
      <c r="B12" s="103" t="s">
        <v>115</v>
      </c>
      <c r="C12" t="s">
        <v>116</v>
      </c>
      <c r="D12">
        <v>2014</v>
      </c>
      <c r="E12" t="s">
        <v>117</v>
      </c>
      <c r="F12" t="s">
        <v>60</v>
      </c>
      <c r="G12" t="s">
        <v>98</v>
      </c>
      <c r="K12" t="s">
        <v>118</v>
      </c>
      <c r="L12">
        <v>2001</v>
      </c>
      <c r="M12">
        <v>2009</v>
      </c>
      <c r="N12" t="s">
        <v>604</v>
      </c>
      <c r="T12" t="s">
        <v>122</v>
      </c>
    </row>
    <row r="13" spans="1:23" ht="75">
      <c r="A13" t="s">
        <v>1546</v>
      </c>
      <c r="B13" s="103" t="s">
        <v>115</v>
      </c>
      <c r="C13" t="s">
        <v>116</v>
      </c>
      <c r="D13">
        <v>2014</v>
      </c>
      <c r="E13" t="s">
        <v>117</v>
      </c>
      <c r="F13" t="s">
        <v>60</v>
      </c>
      <c r="G13" t="s">
        <v>98</v>
      </c>
      <c r="K13" t="s">
        <v>118</v>
      </c>
      <c r="L13">
        <v>2001</v>
      </c>
      <c r="M13">
        <v>2009</v>
      </c>
      <c r="N13" t="s">
        <v>604</v>
      </c>
      <c r="T13" t="s">
        <v>122</v>
      </c>
    </row>
    <row r="14" spans="1:23" ht="75">
      <c r="A14" t="s">
        <v>1546</v>
      </c>
      <c r="B14" s="103" t="s">
        <v>115</v>
      </c>
      <c r="C14" t="s">
        <v>116</v>
      </c>
      <c r="D14">
        <v>2014</v>
      </c>
      <c r="E14" t="s">
        <v>117</v>
      </c>
      <c r="F14" t="s">
        <v>60</v>
      </c>
      <c r="G14" t="s">
        <v>98</v>
      </c>
      <c r="K14" t="s">
        <v>118</v>
      </c>
      <c r="L14">
        <v>2001</v>
      </c>
      <c r="M14">
        <v>2009</v>
      </c>
      <c r="N14" t="s">
        <v>604</v>
      </c>
      <c r="T14" t="s">
        <v>122</v>
      </c>
    </row>
    <row r="15" spans="1:23" ht="75">
      <c r="A15" t="s">
        <v>1546</v>
      </c>
      <c r="B15" s="103" t="s">
        <v>115</v>
      </c>
      <c r="C15" t="s">
        <v>116</v>
      </c>
      <c r="D15">
        <v>2014</v>
      </c>
      <c r="E15" t="s">
        <v>117</v>
      </c>
      <c r="F15" t="s">
        <v>60</v>
      </c>
      <c r="G15" t="s">
        <v>98</v>
      </c>
      <c r="K15" t="s">
        <v>118</v>
      </c>
      <c r="L15">
        <v>2001</v>
      </c>
      <c r="M15">
        <v>2009</v>
      </c>
      <c r="N15" t="s">
        <v>604</v>
      </c>
      <c r="T15" t="s">
        <v>122</v>
      </c>
    </row>
    <row r="16" spans="1:23" ht="75">
      <c r="A16" t="s">
        <v>1546</v>
      </c>
      <c r="B16" s="103" t="s">
        <v>115</v>
      </c>
      <c r="C16" t="s">
        <v>116</v>
      </c>
      <c r="D16">
        <v>2014</v>
      </c>
      <c r="E16" t="s">
        <v>117</v>
      </c>
      <c r="F16" t="s">
        <v>60</v>
      </c>
      <c r="G16" t="s">
        <v>98</v>
      </c>
      <c r="K16" t="s">
        <v>118</v>
      </c>
      <c r="L16">
        <v>2001</v>
      </c>
      <c r="M16">
        <v>2009</v>
      </c>
      <c r="N16" t="s">
        <v>604</v>
      </c>
      <c r="T16" t="s">
        <v>122</v>
      </c>
    </row>
    <row r="17" spans="1:20" ht="75">
      <c r="A17" t="s">
        <v>1546</v>
      </c>
      <c r="B17" s="103" t="s">
        <v>115</v>
      </c>
      <c r="C17" t="s">
        <v>116</v>
      </c>
      <c r="D17">
        <v>2014</v>
      </c>
      <c r="E17" t="s">
        <v>117</v>
      </c>
      <c r="F17" t="s">
        <v>60</v>
      </c>
      <c r="G17" t="s">
        <v>98</v>
      </c>
      <c r="K17" t="s">
        <v>118</v>
      </c>
      <c r="L17">
        <v>2001</v>
      </c>
      <c r="M17">
        <v>2009</v>
      </c>
      <c r="N17" t="s">
        <v>604</v>
      </c>
      <c r="T17" t="s">
        <v>122</v>
      </c>
    </row>
    <row r="18" spans="1:20" ht="75">
      <c r="A18" t="s">
        <v>1546</v>
      </c>
      <c r="B18" s="103" t="s">
        <v>115</v>
      </c>
      <c r="C18" t="s">
        <v>116</v>
      </c>
      <c r="D18">
        <v>2014</v>
      </c>
      <c r="E18" t="s">
        <v>117</v>
      </c>
      <c r="F18" t="s">
        <v>60</v>
      </c>
      <c r="G18" t="s">
        <v>98</v>
      </c>
      <c r="K18" t="s">
        <v>118</v>
      </c>
      <c r="L18">
        <v>2001</v>
      </c>
      <c r="M18">
        <v>2009</v>
      </c>
      <c r="N18" t="s">
        <v>604</v>
      </c>
      <c r="T18" t="s">
        <v>122</v>
      </c>
    </row>
    <row r="19" spans="1:20" ht="75">
      <c r="A19" t="s">
        <v>1546</v>
      </c>
      <c r="B19" s="103" t="s">
        <v>115</v>
      </c>
      <c r="C19" t="s">
        <v>116</v>
      </c>
      <c r="D19">
        <v>2014</v>
      </c>
      <c r="E19" t="s">
        <v>117</v>
      </c>
      <c r="F19" t="s">
        <v>60</v>
      </c>
      <c r="G19" t="s">
        <v>98</v>
      </c>
      <c r="K19" t="s">
        <v>118</v>
      </c>
      <c r="L19">
        <v>2001</v>
      </c>
      <c r="M19">
        <v>2009</v>
      </c>
      <c r="N19" t="s">
        <v>604</v>
      </c>
      <c r="T19" t="s">
        <v>122</v>
      </c>
    </row>
    <row r="20" spans="1:20" ht="75">
      <c r="A20" t="s">
        <v>1546</v>
      </c>
      <c r="B20" s="103" t="s">
        <v>115</v>
      </c>
      <c r="C20" t="s">
        <v>116</v>
      </c>
      <c r="D20">
        <v>2014</v>
      </c>
      <c r="E20" t="s">
        <v>117</v>
      </c>
      <c r="F20" t="s">
        <v>60</v>
      </c>
      <c r="G20" t="s">
        <v>98</v>
      </c>
      <c r="K20" t="s">
        <v>118</v>
      </c>
      <c r="L20">
        <v>2001</v>
      </c>
      <c r="M20">
        <v>2009</v>
      </c>
      <c r="N20" t="s">
        <v>604</v>
      </c>
      <c r="T20" t="s">
        <v>122</v>
      </c>
    </row>
    <row r="21" spans="1:20" ht="75">
      <c r="A21" t="s">
        <v>1546</v>
      </c>
      <c r="B21" s="103" t="s">
        <v>115</v>
      </c>
      <c r="C21" t="s">
        <v>116</v>
      </c>
      <c r="D21">
        <v>2014</v>
      </c>
      <c r="E21" t="s">
        <v>117</v>
      </c>
      <c r="F21" t="s">
        <v>60</v>
      </c>
      <c r="G21" t="s">
        <v>98</v>
      </c>
      <c r="K21" t="s">
        <v>118</v>
      </c>
      <c r="L21">
        <v>2001</v>
      </c>
      <c r="M21">
        <v>2009</v>
      </c>
      <c r="N21" t="s">
        <v>604</v>
      </c>
      <c r="T21" t="s">
        <v>122</v>
      </c>
    </row>
    <row r="22" spans="1:20" ht="78.75">
      <c r="A22" t="s">
        <v>1546</v>
      </c>
      <c r="B22" s="104" t="s">
        <v>132</v>
      </c>
      <c r="C22" t="s">
        <v>133</v>
      </c>
      <c r="D22">
        <v>2018</v>
      </c>
      <c r="E22" s="5" t="s">
        <v>134</v>
      </c>
      <c r="F22" t="s">
        <v>87</v>
      </c>
      <c r="G22" t="s">
        <v>135</v>
      </c>
      <c r="K22" t="s">
        <v>136</v>
      </c>
      <c r="L22">
        <v>1995</v>
      </c>
      <c r="M22">
        <v>2015</v>
      </c>
      <c r="N22" t="s">
        <v>604</v>
      </c>
      <c r="T22" t="s">
        <v>1549</v>
      </c>
    </row>
    <row r="23" spans="1:20" ht="78.75">
      <c r="A23" t="s">
        <v>1546</v>
      </c>
      <c r="B23" s="104" t="s">
        <v>132</v>
      </c>
      <c r="C23" t="s">
        <v>133</v>
      </c>
      <c r="D23">
        <v>2018</v>
      </c>
      <c r="E23" s="5" t="s">
        <v>144</v>
      </c>
      <c r="F23" t="s">
        <v>87</v>
      </c>
      <c r="G23" t="s">
        <v>135</v>
      </c>
      <c r="K23" t="s">
        <v>136</v>
      </c>
      <c r="L23">
        <v>1995</v>
      </c>
      <c r="M23">
        <v>2015</v>
      </c>
      <c r="N23" t="s">
        <v>604</v>
      </c>
      <c r="T23" t="s">
        <v>1549</v>
      </c>
    </row>
    <row r="24" spans="1:20" ht="90">
      <c r="A24" t="s">
        <v>1546</v>
      </c>
      <c r="B24" s="103" t="s">
        <v>148</v>
      </c>
      <c r="C24" t="s">
        <v>149</v>
      </c>
      <c r="D24">
        <v>1998</v>
      </c>
      <c r="E24" t="s">
        <v>150</v>
      </c>
      <c r="F24" t="s">
        <v>60</v>
      </c>
      <c r="G24" t="s">
        <v>88</v>
      </c>
      <c r="H24" s="107" t="s">
        <v>1550</v>
      </c>
      <c r="I24" s="107"/>
      <c r="J24" s="107"/>
      <c r="L24">
        <v>1994</v>
      </c>
      <c r="M24">
        <v>1995</v>
      </c>
      <c r="N24" t="s">
        <v>604</v>
      </c>
      <c r="T24" t="s">
        <v>70</v>
      </c>
    </row>
    <row r="25" spans="1:20" ht="90">
      <c r="A25" t="s">
        <v>1546</v>
      </c>
      <c r="B25" s="103" t="s">
        <v>148</v>
      </c>
      <c r="C25" t="s">
        <v>149</v>
      </c>
      <c r="D25">
        <v>1998</v>
      </c>
      <c r="E25" t="s">
        <v>150</v>
      </c>
      <c r="F25" t="s">
        <v>60</v>
      </c>
      <c r="G25" t="s">
        <v>88</v>
      </c>
      <c r="H25" s="107" t="s">
        <v>1550</v>
      </c>
      <c r="I25" s="107"/>
      <c r="J25" s="107"/>
      <c r="L25">
        <v>1994</v>
      </c>
      <c r="M25">
        <v>1995</v>
      </c>
      <c r="N25" t="s">
        <v>604</v>
      </c>
      <c r="T25" t="s">
        <v>70</v>
      </c>
    </row>
    <row r="26" spans="1:20" ht="90">
      <c r="A26" t="s">
        <v>1546</v>
      </c>
      <c r="B26" s="103" t="s">
        <v>148</v>
      </c>
      <c r="C26" t="s">
        <v>149</v>
      </c>
      <c r="D26">
        <v>1998</v>
      </c>
      <c r="E26" t="s">
        <v>150</v>
      </c>
      <c r="F26" t="s">
        <v>60</v>
      </c>
      <c r="G26" t="s">
        <v>88</v>
      </c>
      <c r="H26" s="107" t="s">
        <v>1550</v>
      </c>
      <c r="I26" s="107"/>
      <c r="J26" s="107"/>
      <c r="L26">
        <v>1994</v>
      </c>
      <c r="M26">
        <v>1995</v>
      </c>
      <c r="N26" t="s">
        <v>604</v>
      </c>
      <c r="T26" t="s">
        <v>70</v>
      </c>
    </row>
    <row r="27" spans="1:20" ht="90">
      <c r="A27" t="s">
        <v>1546</v>
      </c>
      <c r="B27" s="103" t="s">
        <v>148</v>
      </c>
      <c r="C27" t="s">
        <v>149</v>
      </c>
      <c r="D27">
        <v>1998</v>
      </c>
      <c r="E27" t="s">
        <v>150</v>
      </c>
      <c r="F27" t="s">
        <v>60</v>
      </c>
      <c r="G27" t="s">
        <v>88</v>
      </c>
      <c r="H27" s="107" t="s">
        <v>1550</v>
      </c>
      <c r="I27" s="107"/>
      <c r="J27" s="107"/>
      <c r="L27">
        <v>1994</v>
      </c>
      <c r="M27">
        <v>1995</v>
      </c>
      <c r="N27" t="s">
        <v>604</v>
      </c>
      <c r="T27" t="s">
        <v>70</v>
      </c>
    </row>
    <row r="28" spans="1:20">
      <c r="A28" t="s">
        <v>1546</v>
      </c>
      <c r="B28" s="105" t="s">
        <v>158</v>
      </c>
      <c r="C28" s="105" t="s">
        <v>159</v>
      </c>
      <c r="D28">
        <v>2018</v>
      </c>
      <c r="E28" s="106" t="s">
        <v>160</v>
      </c>
      <c r="F28" t="s">
        <v>87</v>
      </c>
      <c r="G28" t="s">
        <v>88</v>
      </c>
      <c r="H28" s="107" t="s">
        <v>1551</v>
      </c>
      <c r="I28" s="107"/>
      <c r="J28" s="107"/>
      <c r="K28" t="s">
        <v>163</v>
      </c>
      <c r="L28">
        <v>2011</v>
      </c>
      <c r="M28">
        <v>2013</v>
      </c>
      <c r="N28" t="s">
        <v>604</v>
      </c>
      <c r="T28" t="s">
        <v>168</v>
      </c>
    </row>
    <row r="29" spans="1:20" ht="110.25">
      <c r="A29" t="s">
        <v>1546</v>
      </c>
      <c r="B29" s="108" t="s">
        <v>169</v>
      </c>
      <c r="C29" s="109" t="s">
        <v>170</v>
      </c>
      <c r="D29" s="109">
        <v>2023</v>
      </c>
      <c r="E29" s="109" t="s">
        <v>171</v>
      </c>
      <c r="F29" t="s">
        <v>87</v>
      </c>
      <c r="G29" s="109" t="s">
        <v>98</v>
      </c>
      <c r="K29" s="109" t="s">
        <v>172</v>
      </c>
      <c r="L29">
        <v>2016</v>
      </c>
      <c r="M29">
        <v>2017</v>
      </c>
      <c r="N29" t="s">
        <v>604</v>
      </c>
      <c r="O29" s="109"/>
      <c r="P29" s="109"/>
      <c r="Q29" s="109"/>
      <c r="R29" s="109"/>
      <c r="S29" s="109"/>
      <c r="T29" t="s">
        <v>176</v>
      </c>
    </row>
    <row r="30" spans="1:20" ht="110.25">
      <c r="A30" t="s">
        <v>1546</v>
      </c>
      <c r="B30" s="108" t="s">
        <v>169</v>
      </c>
      <c r="C30" s="109" t="s">
        <v>170</v>
      </c>
      <c r="D30" s="109">
        <v>2023</v>
      </c>
      <c r="E30" s="109" t="s">
        <v>171</v>
      </c>
      <c r="F30" t="s">
        <v>87</v>
      </c>
      <c r="G30" s="110" t="s">
        <v>98</v>
      </c>
      <c r="K30" s="110" t="s">
        <v>172</v>
      </c>
      <c r="L30">
        <v>2016</v>
      </c>
      <c r="M30">
        <v>2017</v>
      </c>
      <c r="N30" t="s">
        <v>604</v>
      </c>
      <c r="O30" s="110"/>
      <c r="P30" s="110"/>
      <c r="Q30" s="110"/>
      <c r="R30" s="110"/>
      <c r="S30" s="110"/>
      <c r="T30" t="s">
        <v>176</v>
      </c>
    </row>
    <row r="31" spans="1:20" ht="90">
      <c r="A31" t="s">
        <v>1546</v>
      </c>
      <c r="B31" s="103" t="s">
        <v>178</v>
      </c>
      <c r="C31" t="s">
        <v>179</v>
      </c>
      <c r="D31">
        <v>2021</v>
      </c>
      <c r="E31" t="str">
        <f>HYPERLINK("http://dx.doi.org/10.1016/j.sjbs.2020.12.044","http://dx.doi.org/10.1016/j.sjbs.2020.12.044")</f>
        <v>http://dx.doi.org/10.1016/j.sjbs.2020.12.044</v>
      </c>
      <c r="F31" t="s">
        <v>180</v>
      </c>
      <c r="G31" t="s">
        <v>88</v>
      </c>
      <c r="H31" s="111" t="s">
        <v>1552</v>
      </c>
      <c r="I31" s="111"/>
      <c r="J31" s="111"/>
      <c r="L31">
        <v>2013</v>
      </c>
      <c r="M31">
        <v>2013</v>
      </c>
      <c r="N31" t="s">
        <v>604</v>
      </c>
      <c r="T31" t="s">
        <v>70</v>
      </c>
    </row>
    <row r="32" spans="1:20" ht="90">
      <c r="A32" t="s">
        <v>1546</v>
      </c>
      <c r="B32" s="103" t="s">
        <v>186</v>
      </c>
      <c r="C32" t="s">
        <v>187</v>
      </c>
      <c r="D32">
        <v>2021</v>
      </c>
      <c r="E32" t="s">
        <v>188</v>
      </c>
      <c r="F32" t="s">
        <v>87</v>
      </c>
      <c r="G32" t="s">
        <v>98</v>
      </c>
      <c r="K32" t="s">
        <v>189</v>
      </c>
      <c r="L32">
        <v>2010</v>
      </c>
      <c r="M32">
        <v>2018</v>
      </c>
      <c r="N32" t="s">
        <v>1553</v>
      </c>
      <c r="T32" t="s">
        <v>193</v>
      </c>
    </row>
    <row r="33" spans="1:22" ht="90">
      <c r="A33" t="s">
        <v>1546</v>
      </c>
      <c r="B33" s="103" t="s">
        <v>186</v>
      </c>
      <c r="C33" t="s">
        <v>187</v>
      </c>
      <c r="D33">
        <v>2021</v>
      </c>
      <c r="E33" t="s">
        <v>188</v>
      </c>
      <c r="F33" t="s">
        <v>87</v>
      </c>
      <c r="G33" t="s">
        <v>98</v>
      </c>
      <c r="K33" t="s">
        <v>189</v>
      </c>
      <c r="L33">
        <v>2010</v>
      </c>
      <c r="M33">
        <v>2018</v>
      </c>
      <c r="N33" t="s">
        <v>1553</v>
      </c>
      <c r="T33" t="s">
        <v>193</v>
      </c>
    </row>
    <row r="34" spans="1:22" ht="90">
      <c r="A34" t="s">
        <v>1546</v>
      </c>
      <c r="B34" s="103" t="s">
        <v>186</v>
      </c>
      <c r="C34" t="s">
        <v>187</v>
      </c>
      <c r="D34">
        <v>2021</v>
      </c>
      <c r="E34" t="s">
        <v>188</v>
      </c>
      <c r="F34" t="s">
        <v>87</v>
      </c>
      <c r="G34" t="s">
        <v>98</v>
      </c>
      <c r="K34" t="s">
        <v>189</v>
      </c>
      <c r="L34">
        <v>2010</v>
      </c>
      <c r="M34">
        <v>2018</v>
      </c>
      <c r="N34" t="s">
        <v>1553</v>
      </c>
      <c r="T34" t="s">
        <v>193</v>
      </c>
    </row>
    <row r="35" spans="1:22" ht="90">
      <c r="A35" t="s">
        <v>1546</v>
      </c>
      <c r="B35" s="103" t="s">
        <v>186</v>
      </c>
      <c r="C35" t="s">
        <v>187</v>
      </c>
      <c r="D35">
        <v>2021</v>
      </c>
      <c r="E35" t="s">
        <v>188</v>
      </c>
      <c r="F35" t="s">
        <v>87</v>
      </c>
      <c r="G35" t="s">
        <v>98</v>
      </c>
      <c r="K35" t="s">
        <v>189</v>
      </c>
      <c r="L35">
        <v>2010</v>
      </c>
      <c r="M35">
        <v>2018</v>
      </c>
      <c r="N35" t="s">
        <v>1553</v>
      </c>
      <c r="T35" t="s">
        <v>193</v>
      </c>
    </row>
    <row r="36" spans="1:22" ht="90">
      <c r="A36" t="s">
        <v>1546</v>
      </c>
      <c r="B36" s="103" t="s">
        <v>186</v>
      </c>
      <c r="C36" t="s">
        <v>187</v>
      </c>
      <c r="D36">
        <v>2021</v>
      </c>
      <c r="E36" t="s">
        <v>188</v>
      </c>
      <c r="F36" t="s">
        <v>87</v>
      </c>
      <c r="G36" t="s">
        <v>98</v>
      </c>
      <c r="K36" t="s">
        <v>189</v>
      </c>
      <c r="L36">
        <v>2010</v>
      </c>
      <c r="M36">
        <v>2018</v>
      </c>
      <c r="N36" t="s">
        <v>1553</v>
      </c>
      <c r="T36" t="s">
        <v>193</v>
      </c>
    </row>
    <row r="37" spans="1:22" ht="90">
      <c r="A37" t="s">
        <v>1546</v>
      </c>
      <c r="B37" s="103" t="s">
        <v>186</v>
      </c>
      <c r="C37" t="s">
        <v>187</v>
      </c>
      <c r="D37">
        <v>2021</v>
      </c>
      <c r="E37" t="s">
        <v>188</v>
      </c>
      <c r="F37" t="s">
        <v>87</v>
      </c>
      <c r="G37" t="s">
        <v>98</v>
      </c>
      <c r="K37" t="s">
        <v>189</v>
      </c>
      <c r="L37">
        <v>2010</v>
      </c>
      <c r="M37">
        <v>2018</v>
      </c>
      <c r="N37" t="s">
        <v>1553</v>
      </c>
      <c r="T37" t="s">
        <v>193</v>
      </c>
    </row>
    <row r="38" spans="1:22" ht="90">
      <c r="A38" t="s">
        <v>1546</v>
      </c>
      <c r="B38" s="103" t="s">
        <v>867</v>
      </c>
      <c r="C38" t="s">
        <v>868</v>
      </c>
      <c r="D38">
        <v>2023</v>
      </c>
      <c r="E38" t="str">
        <f>HYPERLINK("http://dx.doi.org/10.1656/058.022.0402","http://dx.doi.org/10.1656/058.022.0402")</f>
        <v>http://dx.doi.org/10.1656/058.022.0402</v>
      </c>
      <c r="F38" t="s">
        <v>87</v>
      </c>
    </row>
    <row r="40" spans="1:22">
      <c r="L40" s="112">
        <v>2010</v>
      </c>
      <c r="M40" s="112">
        <v>2012</v>
      </c>
      <c r="N40" s="112" t="s">
        <v>604</v>
      </c>
      <c r="T40" s="112" t="s">
        <v>70</v>
      </c>
      <c r="U40" s="112"/>
      <c r="V40" s="112"/>
    </row>
    <row r="41" spans="1:22">
      <c r="L41" s="112">
        <v>2010</v>
      </c>
      <c r="M41" s="112">
        <v>2012</v>
      </c>
      <c r="N41" s="112" t="s">
        <v>604</v>
      </c>
      <c r="T41" s="112" t="s">
        <v>70</v>
      </c>
      <c r="U41" s="112"/>
      <c r="V41" s="112"/>
    </row>
    <row r="42" spans="1:22">
      <c r="L42" s="112">
        <v>2010</v>
      </c>
      <c r="M42" s="112">
        <v>2012</v>
      </c>
      <c r="N42" s="112" t="s">
        <v>604</v>
      </c>
      <c r="T42" s="112" t="s">
        <v>70</v>
      </c>
      <c r="U42" s="112"/>
      <c r="V42" s="112"/>
    </row>
    <row r="43" spans="1:22">
      <c r="L43" s="112">
        <v>2010</v>
      </c>
      <c r="M43" s="112">
        <v>2012</v>
      </c>
      <c r="N43" s="112" t="s">
        <v>604</v>
      </c>
      <c r="T43" s="112" t="s">
        <v>70</v>
      </c>
      <c r="U43" s="112"/>
      <c r="V43" s="112"/>
    </row>
    <row r="44" spans="1:22">
      <c r="L44" s="112">
        <v>2010</v>
      </c>
      <c r="M44" s="112">
        <v>2012</v>
      </c>
      <c r="N44" s="112" t="s">
        <v>604</v>
      </c>
      <c r="T44" s="112" t="s">
        <v>70</v>
      </c>
      <c r="U44" s="112"/>
      <c r="V44" s="112"/>
    </row>
    <row r="45" spans="1:22">
      <c r="L45" s="112">
        <v>2010</v>
      </c>
      <c r="M45" s="112">
        <v>2012</v>
      </c>
      <c r="N45" s="112" t="s">
        <v>604</v>
      </c>
      <c r="T45" s="112" t="s">
        <v>70</v>
      </c>
      <c r="U45" s="112"/>
      <c r="V45" s="112"/>
    </row>
    <row r="46" spans="1:22">
      <c r="L46" s="112">
        <v>2010</v>
      </c>
      <c r="M46" s="112">
        <v>2012</v>
      </c>
      <c r="N46" s="112" t="s">
        <v>604</v>
      </c>
      <c r="T46" s="112" t="s">
        <v>70</v>
      </c>
      <c r="U46" s="112"/>
      <c r="V46" s="112"/>
    </row>
    <row r="47" spans="1:22">
      <c r="L47" s="112"/>
      <c r="M47" s="112"/>
      <c r="N47" s="112"/>
      <c r="T47" s="112"/>
      <c r="U47" s="112"/>
      <c r="V47" s="112"/>
    </row>
  </sheetData>
  <dataValidations count="3">
    <dataValidation type="list" allowBlank="1" showInputMessage="1" showErrorMessage="1" sqref="A1:A38" xr:uid="{8495963C-E944-440C-B9F9-817FFEAEFC76}">
      <formula1>"wos, snowball"</formula1>
    </dataValidation>
    <dataValidation allowBlank="1" showInputMessage="1" showErrorMessage="1" sqref="G1:J1 U8:U11 O1:S38 N1:N1048576 W1 K1:K38" xr:uid="{D7028F26-AE3F-4F44-A703-FBE9AD55526C}"/>
    <dataValidation type="list" allowBlank="1" showInputMessage="1" showErrorMessage="1" sqref="H29:J30 H32:J38 G2:G38 H12:J23" xr:uid="{E08B6BD0-38DB-4581-B85A-F36D3906938A}">
      <formula1>"single, multiple, none"</formula1>
    </dataValidation>
  </dataValidations>
  <hyperlinks>
    <hyperlink ref="E23" r:id="rId1" display="https://doi.org/10.3398/064.078.0313" xr:uid="{7D6A2EEE-AC55-4F27-A86B-F247322F5AA9}"/>
    <hyperlink ref="E22" r:id="rId2" display="https://doi.org/10.3398/064.078.0313" xr:uid="{05EFDE92-676C-4D7F-881B-E1C74B305C58}"/>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59A14F-42B4-4243-B55F-BD002753ECF6}">
          <x14:formula1>
            <xm:f>'data validation options'!$H:$H</xm:f>
          </x14:formula1>
          <xm:sqref>F1:F38</xm:sqref>
        </x14:dataValidation>
        <x14:dataValidation type="list" allowBlank="1" showInputMessage="1" showErrorMessage="1" xr:uid="{652EC858-B940-4275-A695-DA9F4F64375F}">
          <x14:formula1>
            <xm:f>'data validation options'!$K:$K</xm:f>
          </x14:formula1>
          <xm:sqref>U1:V1048576 W2:W1048576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699B-5D57-E945-8433-B04CD2157D77}">
  <dimension ref="A1:AF320"/>
  <sheetViews>
    <sheetView topLeftCell="D1" workbookViewId="0">
      <selection activeCell="K128" sqref="K128"/>
    </sheetView>
  </sheetViews>
  <sheetFormatPr defaultColWidth="11.42578125" defaultRowHeight="15"/>
  <cols>
    <col min="15" max="15" width="70" customWidth="1"/>
  </cols>
  <sheetData>
    <row r="1" spans="1:29" ht="141.75">
      <c r="A1" s="46" t="s">
        <v>1554</v>
      </c>
      <c r="B1" s="47" t="s">
        <v>1555</v>
      </c>
      <c r="C1" s="46" t="s">
        <v>1556</v>
      </c>
      <c r="D1" s="47" t="s">
        <v>1557</v>
      </c>
      <c r="E1" s="47" t="s">
        <v>1558</v>
      </c>
      <c r="F1" s="47" t="s">
        <v>1559</v>
      </c>
      <c r="G1" s="46" t="s">
        <v>1560</v>
      </c>
      <c r="H1" s="46" t="s">
        <v>1561</v>
      </c>
      <c r="I1" s="46" t="s">
        <v>1562</v>
      </c>
      <c r="J1" s="46" t="s">
        <v>1563</v>
      </c>
      <c r="K1" s="46" t="s">
        <v>1564</v>
      </c>
      <c r="L1" s="46" t="s">
        <v>1565</v>
      </c>
      <c r="M1" s="47" t="s">
        <v>1566</v>
      </c>
      <c r="N1" s="47" t="s">
        <v>1567</v>
      </c>
      <c r="O1" s="47" t="s">
        <v>1568</v>
      </c>
      <c r="P1" s="47" t="s">
        <v>1569</v>
      </c>
      <c r="Q1" s="48" t="s">
        <v>1570</v>
      </c>
      <c r="R1" s="46" t="s">
        <v>1571</v>
      </c>
      <c r="S1" s="46" t="s">
        <v>1567</v>
      </c>
      <c r="T1" s="47" t="s">
        <v>1572</v>
      </c>
      <c r="U1" s="46" t="s">
        <v>1569</v>
      </c>
      <c r="V1" s="46" t="s">
        <v>1570</v>
      </c>
      <c r="W1" s="46" t="s">
        <v>1573</v>
      </c>
      <c r="X1" s="46" t="s">
        <v>1567</v>
      </c>
      <c r="Y1" s="47" t="s">
        <v>1574</v>
      </c>
      <c r="Z1" s="46" t="s">
        <v>1569</v>
      </c>
      <c r="AA1" s="46" t="s">
        <v>1570</v>
      </c>
      <c r="AB1" s="47" t="s">
        <v>1575</v>
      </c>
      <c r="AC1" s="47" t="s">
        <v>1576</v>
      </c>
    </row>
    <row r="2" spans="1:29" ht="15.75">
      <c r="A2" s="49" t="s">
        <v>1577</v>
      </c>
      <c r="B2" s="49" t="s">
        <v>1578</v>
      </c>
      <c r="C2" s="49"/>
      <c r="D2" s="49" t="s">
        <v>1579</v>
      </c>
      <c r="E2" s="49" t="s">
        <v>653</v>
      </c>
      <c r="F2" s="49" t="s">
        <v>785</v>
      </c>
      <c r="G2" s="49"/>
      <c r="H2" s="49"/>
      <c r="I2" s="49"/>
      <c r="J2" s="49"/>
      <c r="K2" s="49"/>
      <c r="L2" s="49"/>
      <c r="M2" s="50"/>
      <c r="N2" s="50"/>
      <c r="O2" s="49" t="s">
        <v>1580</v>
      </c>
      <c r="P2" s="49"/>
      <c r="Q2" s="51"/>
      <c r="R2" s="49"/>
      <c r="S2" s="49"/>
      <c r="T2" s="49"/>
      <c r="U2" s="49"/>
      <c r="V2" s="49"/>
      <c r="W2" s="49"/>
      <c r="X2" s="49"/>
      <c r="Y2" s="49"/>
      <c r="Z2" s="49"/>
      <c r="AA2" s="49"/>
      <c r="AB2" s="49"/>
      <c r="AC2" s="49"/>
    </row>
    <row r="3" spans="1:29" ht="15.75">
      <c r="A3" s="49" t="s">
        <v>1577</v>
      </c>
      <c r="B3" s="49" t="s">
        <v>1578</v>
      </c>
      <c r="C3" s="49"/>
      <c r="D3" s="49" t="s">
        <v>1581</v>
      </c>
      <c r="E3" s="49" t="s">
        <v>1582</v>
      </c>
      <c r="F3" s="49" t="s">
        <v>1583</v>
      </c>
      <c r="G3" s="49" t="s">
        <v>1584</v>
      </c>
      <c r="H3" s="49"/>
      <c r="I3" s="49"/>
      <c r="J3" s="49"/>
      <c r="K3" s="49" t="s">
        <v>1584</v>
      </c>
      <c r="L3" s="49"/>
      <c r="M3" s="49" t="s">
        <v>1585</v>
      </c>
      <c r="N3" s="49" t="s">
        <v>1586</v>
      </c>
      <c r="O3" s="49" t="s">
        <v>1587</v>
      </c>
      <c r="P3" s="49" t="s">
        <v>1588</v>
      </c>
      <c r="Q3" s="52" t="s">
        <v>1589</v>
      </c>
      <c r="R3" s="49"/>
      <c r="S3" s="49"/>
      <c r="T3" s="49"/>
      <c r="U3" s="49"/>
      <c r="V3" s="49"/>
      <c r="W3" s="49"/>
      <c r="X3" s="49"/>
      <c r="Y3" s="49"/>
      <c r="Z3" s="49"/>
      <c r="AA3" s="49"/>
      <c r="AB3" s="49"/>
      <c r="AC3" s="49"/>
    </row>
    <row r="4" spans="1:29" ht="15.75">
      <c r="A4" s="49" t="s">
        <v>1577</v>
      </c>
      <c r="B4" s="49" t="s">
        <v>1590</v>
      </c>
      <c r="C4" s="49" t="s">
        <v>1591</v>
      </c>
      <c r="D4" s="49" t="s">
        <v>1592</v>
      </c>
      <c r="E4" s="49" t="s">
        <v>697</v>
      </c>
      <c r="F4" s="49" t="s">
        <v>696</v>
      </c>
      <c r="G4" s="49" t="s">
        <v>1584</v>
      </c>
      <c r="H4" s="49"/>
      <c r="I4" s="49"/>
      <c r="J4" s="49"/>
      <c r="K4" s="49"/>
      <c r="L4" s="49"/>
      <c r="M4" s="49" t="s">
        <v>1585</v>
      </c>
      <c r="N4" s="49" t="s">
        <v>1586</v>
      </c>
      <c r="O4" s="49" t="s">
        <v>1593</v>
      </c>
      <c r="P4" s="49" t="s">
        <v>1594</v>
      </c>
      <c r="Q4" s="51" t="s">
        <v>1595</v>
      </c>
      <c r="R4" s="49"/>
      <c r="S4" s="49"/>
      <c r="T4" s="49"/>
      <c r="U4" s="49"/>
      <c r="V4" s="49"/>
      <c r="W4" s="49"/>
      <c r="X4" s="49"/>
      <c r="Y4" s="49"/>
      <c r="Z4" s="49"/>
      <c r="AA4" s="49"/>
      <c r="AB4" s="49"/>
      <c r="AC4" s="49"/>
    </row>
    <row r="5" spans="1:29" ht="15.75">
      <c r="A5" s="49" t="s">
        <v>1577</v>
      </c>
      <c r="B5" s="49" t="s">
        <v>1590</v>
      </c>
      <c r="C5" s="49" t="s">
        <v>1591</v>
      </c>
      <c r="D5" s="49" t="s">
        <v>1579</v>
      </c>
      <c r="E5" s="49" t="s">
        <v>1596</v>
      </c>
      <c r="F5" s="49" t="s">
        <v>1597</v>
      </c>
      <c r="G5" s="49"/>
      <c r="H5" s="49"/>
      <c r="I5" s="49"/>
      <c r="J5" s="49"/>
      <c r="K5" s="49"/>
      <c r="L5" s="49" t="s">
        <v>1598</v>
      </c>
      <c r="M5" s="49" t="s">
        <v>1585</v>
      </c>
      <c r="N5" s="49" t="s">
        <v>1599</v>
      </c>
      <c r="O5" s="49" t="s">
        <v>1600</v>
      </c>
      <c r="P5" s="49" t="s">
        <v>1601</v>
      </c>
      <c r="Q5" s="51" t="s">
        <v>1602</v>
      </c>
      <c r="R5" s="49"/>
      <c r="S5" s="49"/>
      <c r="T5" s="49"/>
      <c r="U5" s="49"/>
      <c r="V5" s="49"/>
      <c r="W5" s="49"/>
      <c r="X5" s="49"/>
      <c r="Y5" s="49"/>
      <c r="Z5" s="49"/>
      <c r="AA5" s="49"/>
      <c r="AB5" s="49"/>
      <c r="AC5" s="49"/>
    </row>
    <row r="6" spans="1:29" ht="15.75">
      <c r="A6" s="49" t="s">
        <v>1577</v>
      </c>
      <c r="B6" s="49" t="s">
        <v>1603</v>
      </c>
      <c r="C6" s="49"/>
      <c r="D6" s="49" t="s">
        <v>1604</v>
      </c>
      <c r="E6" s="49" t="s">
        <v>1605</v>
      </c>
      <c r="F6" s="49" t="s">
        <v>853</v>
      </c>
      <c r="G6" s="49" t="s">
        <v>1584</v>
      </c>
      <c r="H6" s="49"/>
      <c r="I6" s="49"/>
      <c r="J6" s="49"/>
      <c r="K6" s="49"/>
      <c r="L6" s="49"/>
      <c r="M6" s="49" t="s">
        <v>1585</v>
      </c>
      <c r="N6" s="49" t="s">
        <v>1586</v>
      </c>
      <c r="O6" s="49" t="s">
        <v>1606</v>
      </c>
      <c r="P6" s="49" t="s">
        <v>1607</v>
      </c>
      <c r="Q6" s="51" t="s">
        <v>1608</v>
      </c>
      <c r="R6" s="49"/>
      <c r="S6" s="49"/>
      <c r="T6" s="49"/>
      <c r="U6" s="49"/>
      <c r="V6" s="49"/>
      <c r="W6" s="49"/>
      <c r="X6" s="49"/>
      <c r="Y6" s="49"/>
      <c r="Z6" s="49"/>
      <c r="AA6" s="49"/>
      <c r="AB6" s="49"/>
      <c r="AC6" s="49"/>
    </row>
    <row r="7" spans="1:29" ht="15.75">
      <c r="A7" s="49" t="s">
        <v>1577</v>
      </c>
      <c r="B7" s="49" t="s">
        <v>1603</v>
      </c>
      <c r="C7" s="49"/>
      <c r="D7" s="49" t="s">
        <v>1609</v>
      </c>
      <c r="E7" s="49" t="s">
        <v>1610</v>
      </c>
      <c r="F7" s="49" t="s">
        <v>1611</v>
      </c>
      <c r="G7" s="49" t="s">
        <v>1584</v>
      </c>
      <c r="H7" s="49"/>
      <c r="I7" s="49"/>
      <c r="J7" s="49"/>
      <c r="K7" s="49"/>
      <c r="L7" s="49"/>
      <c r="M7" s="49" t="s">
        <v>1585</v>
      </c>
      <c r="N7" s="49" t="s">
        <v>1586</v>
      </c>
      <c r="O7" s="49" t="s">
        <v>1612</v>
      </c>
      <c r="P7" s="49" t="s">
        <v>1613</v>
      </c>
      <c r="Q7" s="51" t="s">
        <v>1614</v>
      </c>
      <c r="R7" s="49"/>
      <c r="S7" s="49"/>
      <c r="T7" s="49"/>
      <c r="U7" s="49"/>
      <c r="V7" s="49"/>
      <c r="W7" s="49"/>
      <c r="X7" s="49"/>
      <c r="Y7" s="49"/>
      <c r="Z7" s="49"/>
      <c r="AA7" s="49"/>
      <c r="AB7" s="49"/>
      <c r="AC7" s="49"/>
    </row>
    <row r="8" spans="1:29" ht="15.75">
      <c r="A8" s="49" t="s">
        <v>1577</v>
      </c>
      <c r="B8" s="50" t="s">
        <v>1603</v>
      </c>
      <c r="C8" s="49"/>
      <c r="D8" s="49" t="s">
        <v>1609</v>
      </c>
      <c r="E8" s="49" t="s">
        <v>1615</v>
      </c>
      <c r="F8" s="49" t="s">
        <v>1616</v>
      </c>
      <c r="G8" s="49" t="s">
        <v>1584</v>
      </c>
      <c r="H8" s="49"/>
      <c r="I8" s="49"/>
      <c r="J8" s="49"/>
      <c r="K8" s="49"/>
      <c r="L8" s="49"/>
      <c r="M8" s="49" t="s">
        <v>1585</v>
      </c>
      <c r="N8" s="49" t="s">
        <v>1586</v>
      </c>
      <c r="O8" s="49" t="s">
        <v>1617</v>
      </c>
      <c r="P8" s="49" t="s">
        <v>1618</v>
      </c>
      <c r="Q8" s="51" t="s">
        <v>1619</v>
      </c>
      <c r="R8" s="49"/>
      <c r="S8" s="49"/>
      <c r="T8" s="49"/>
      <c r="U8" s="49"/>
      <c r="V8" s="49"/>
      <c r="W8" s="49"/>
      <c r="X8" s="49"/>
      <c r="Y8" s="49"/>
      <c r="Z8" s="49"/>
      <c r="AA8" s="49"/>
      <c r="AB8" s="49"/>
      <c r="AC8" s="49"/>
    </row>
    <row r="9" spans="1:29" ht="15.75">
      <c r="A9" s="49" t="s">
        <v>1577</v>
      </c>
      <c r="B9" s="49" t="s">
        <v>1620</v>
      </c>
      <c r="C9" s="49" t="s">
        <v>1621</v>
      </c>
      <c r="D9" s="49" t="s">
        <v>1579</v>
      </c>
      <c r="E9" s="49" t="s">
        <v>1596</v>
      </c>
      <c r="F9" s="49" t="s">
        <v>1597</v>
      </c>
      <c r="G9" s="49"/>
      <c r="H9" s="49"/>
      <c r="I9" s="49"/>
      <c r="J9" s="49"/>
      <c r="K9" s="49"/>
      <c r="L9" s="49" t="s">
        <v>1598</v>
      </c>
      <c r="M9" s="49" t="s">
        <v>1585</v>
      </c>
      <c r="N9" s="49" t="s">
        <v>1599</v>
      </c>
      <c r="O9" s="49" t="s">
        <v>1600</v>
      </c>
      <c r="P9" s="49" t="s">
        <v>1601</v>
      </c>
      <c r="Q9" s="51" t="s">
        <v>1602</v>
      </c>
      <c r="R9" s="49"/>
      <c r="S9" s="49"/>
      <c r="T9" s="49"/>
      <c r="U9" s="49"/>
      <c r="V9" s="49"/>
      <c r="W9" s="49"/>
      <c r="X9" s="49"/>
      <c r="Y9" s="49"/>
      <c r="Z9" s="49"/>
      <c r="AA9" s="49"/>
      <c r="AB9" s="49"/>
      <c r="AC9" s="49"/>
    </row>
    <row r="10" spans="1:29" ht="15.75">
      <c r="A10" s="49" t="s">
        <v>1577</v>
      </c>
      <c r="B10" s="49" t="s">
        <v>1622</v>
      </c>
      <c r="C10" s="49" t="s">
        <v>566</v>
      </c>
      <c r="D10" s="49" t="s">
        <v>1623</v>
      </c>
      <c r="E10" s="49" t="s">
        <v>947</v>
      </c>
      <c r="F10" s="49" t="s">
        <v>191</v>
      </c>
      <c r="G10" s="49"/>
      <c r="H10" s="49" t="s">
        <v>1584</v>
      </c>
      <c r="I10" s="49"/>
      <c r="J10" s="49"/>
      <c r="K10" s="49"/>
      <c r="L10" s="49"/>
      <c r="M10" s="49" t="s">
        <v>1585</v>
      </c>
      <c r="N10" s="49" t="s">
        <v>1624</v>
      </c>
      <c r="O10" s="49" t="s">
        <v>1625</v>
      </c>
      <c r="P10" s="49" t="s">
        <v>1626</v>
      </c>
      <c r="Q10" s="51" t="s">
        <v>1627</v>
      </c>
      <c r="R10" s="49"/>
      <c r="S10" s="49"/>
      <c r="T10" s="49"/>
      <c r="U10" s="49"/>
      <c r="V10" s="49"/>
      <c r="W10" s="49"/>
      <c r="X10" s="49"/>
      <c r="Y10" s="49"/>
      <c r="Z10" s="49"/>
      <c r="AA10" s="49"/>
      <c r="AB10" s="49"/>
      <c r="AC10" s="49"/>
    </row>
    <row r="11" spans="1:29" ht="15.75">
      <c r="A11" s="49" t="s">
        <v>1577</v>
      </c>
      <c r="B11" s="49" t="s">
        <v>1622</v>
      </c>
      <c r="C11" s="49" t="s">
        <v>566</v>
      </c>
      <c r="D11" s="49" t="s">
        <v>1579</v>
      </c>
      <c r="E11" s="49" t="s">
        <v>1628</v>
      </c>
      <c r="F11" s="49" t="s">
        <v>407</v>
      </c>
      <c r="G11" s="49" t="s">
        <v>1584</v>
      </c>
      <c r="H11" s="49"/>
      <c r="I11" s="49"/>
      <c r="J11" s="49"/>
      <c r="K11" s="49"/>
      <c r="L11" s="49"/>
      <c r="M11" s="49" t="s">
        <v>1585</v>
      </c>
      <c r="N11" s="49" t="s">
        <v>1586</v>
      </c>
      <c r="O11" s="49" t="s">
        <v>564</v>
      </c>
      <c r="P11" s="49" t="s">
        <v>1629</v>
      </c>
      <c r="Q11" s="51" t="s">
        <v>1630</v>
      </c>
      <c r="R11" s="49"/>
      <c r="S11" s="49"/>
      <c r="T11" s="49"/>
      <c r="U11" s="49"/>
      <c r="V11" s="49"/>
      <c r="W11" s="49"/>
      <c r="X11" s="49"/>
      <c r="Y11" s="49"/>
      <c r="Z11" s="49"/>
      <c r="AA11" s="49"/>
      <c r="AB11" s="49"/>
      <c r="AC11" s="49"/>
    </row>
    <row r="12" spans="1:29" ht="15.75">
      <c r="A12" s="49" t="s">
        <v>1577</v>
      </c>
      <c r="B12" s="49" t="s">
        <v>1412</v>
      </c>
      <c r="C12" s="49" t="s">
        <v>622</v>
      </c>
      <c r="D12" s="49" t="s">
        <v>1623</v>
      </c>
      <c r="E12" s="49" t="s">
        <v>947</v>
      </c>
      <c r="F12" s="49" t="s">
        <v>191</v>
      </c>
      <c r="G12" s="49" t="s">
        <v>1584</v>
      </c>
      <c r="H12" s="49"/>
      <c r="I12" s="49"/>
      <c r="J12" s="49"/>
      <c r="K12" s="49"/>
      <c r="L12" s="49"/>
      <c r="M12" s="49" t="s">
        <v>1585</v>
      </c>
      <c r="N12" s="49" t="s">
        <v>1586</v>
      </c>
      <c r="O12" s="49" t="s">
        <v>1625</v>
      </c>
      <c r="P12" s="49" t="s">
        <v>1631</v>
      </c>
      <c r="Q12" s="51" t="s">
        <v>1627</v>
      </c>
      <c r="R12" s="49" t="s">
        <v>1585</v>
      </c>
      <c r="S12" s="49" t="s">
        <v>1586</v>
      </c>
      <c r="T12" s="49" t="s">
        <v>1632</v>
      </c>
      <c r="U12" s="49" t="s">
        <v>1633</v>
      </c>
      <c r="V12" s="51" t="s">
        <v>1634</v>
      </c>
      <c r="W12" s="49"/>
      <c r="X12" s="49"/>
      <c r="Y12" s="49"/>
      <c r="Z12" s="49"/>
      <c r="AA12" s="49"/>
      <c r="AB12" s="49"/>
      <c r="AC12" s="49"/>
    </row>
    <row r="13" spans="1:29" ht="15.75">
      <c r="A13" s="49" t="s">
        <v>1577</v>
      </c>
      <c r="B13" s="49" t="s">
        <v>1412</v>
      </c>
      <c r="C13" s="49" t="s">
        <v>622</v>
      </c>
      <c r="D13" s="49" t="s">
        <v>1623</v>
      </c>
      <c r="E13" s="49" t="s">
        <v>961</v>
      </c>
      <c r="F13" s="49" t="s">
        <v>850</v>
      </c>
      <c r="G13" s="49" t="s">
        <v>1584</v>
      </c>
      <c r="H13" s="49"/>
      <c r="I13" s="49"/>
      <c r="J13" s="49"/>
      <c r="K13" s="49"/>
      <c r="L13" s="49"/>
      <c r="M13" s="49" t="s">
        <v>1585</v>
      </c>
      <c r="N13" s="49" t="s">
        <v>1586</v>
      </c>
      <c r="O13" s="49" t="s">
        <v>1632</v>
      </c>
      <c r="P13" s="49" t="s">
        <v>1633</v>
      </c>
      <c r="Q13" s="51" t="s">
        <v>1634</v>
      </c>
      <c r="R13" s="49"/>
      <c r="S13" s="49"/>
      <c r="T13" s="49"/>
      <c r="U13" s="49"/>
      <c r="V13" s="49"/>
      <c r="W13" s="49"/>
      <c r="X13" s="49"/>
      <c r="Y13" s="49"/>
      <c r="Z13" s="49"/>
      <c r="AA13" s="49"/>
      <c r="AB13" s="49"/>
      <c r="AC13" s="49"/>
    </row>
    <row r="14" spans="1:29" ht="15.75">
      <c r="A14" s="49" t="s">
        <v>1577</v>
      </c>
      <c r="B14" s="49" t="s">
        <v>1635</v>
      </c>
      <c r="C14" s="49" t="s">
        <v>1636</v>
      </c>
      <c r="D14" s="49" t="s">
        <v>1579</v>
      </c>
      <c r="E14" s="49" t="s">
        <v>978</v>
      </c>
      <c r="F14" s="49" t="s">
        <v>165</v>
      </c>
      <c r="G14" s="49"/>
      <c r="H14" s="49"/>
      <c r="I14" s="49"/>
      <c r="J14" s="49" t="s">
        <v>1584</v>
      </c>
      <c r="K14" s="49"/>
      <c r="L14" s="49"/>
      <c r="M14" s="49" t="s">
        <v>1585</v>
      </c>
      <c r="N14" s="49" t="s">
        <v>1637</v>
      </c>
      <c r="O14" s="49" t="s">
        <v>1638</v>
      </c>
      <c r="P14" s="49" t="s">
        <v>1639</v>
      </c>
      <c r="Q14" s="51" t="s">
        <v>1640</v>
      </c>
      <c r="R14" s="49"/>
      <c r="S14" s="49"/>
      <c r="T14" s="49"/>
      <c r="U14" s="49"/>
      <c r="V14" s="49"/>
      <c r="W14" s="49"/>
      <c r="X14" s="49"/>
      <c r="Y14" s="49"/>
      <c r="Z14" s="49"/>
      <c r="AA14" s="49"/>
      <c r="AB14" s="49"/>
      <c r="AC14" s="49"/>
    </row>
    <row r="15" spans="1:29" ht="15.75">
      <c r="A15" s="49" t="s">
        <v>1577</v>
      </c>
      <c r="B15" s="49" t="s">
        <v>1641</v>
      </c>
      <c r="C15" s="49" t="s">
        <v>1642</v>
      </c>
      <c r="D15" s="49" t="s">
        <v>1579</v>
      </c>
      <c r="E15" s="49" t="s">
        <v>978</v>
      </c>
      <c r="F15" s="49" t="s">
        <v>165</v>
      </c>
      <c r="G15" s="49"/>
      <c r="H15" s="49"/>
      <c r="I15" s="49"/>
      <c r="J15" s="49" t="s">
        <v>1584</v>
      </c>
      <c r="K15" s="49"/>
      <c r="L15" s="49"/>
      <c r="M15" s="49" t="s">
        <v>1585</v>
      </c>
      <c r="N15" s="49" t="s">
        <v>1637</v>
      </c>
      <c r="O15" s="49" t="s">
        <v>1638</v>
      </c>
      <c r="P15" s="49" t="s">
        <v>1639</v>
      </c>
      <c r="Q15" s="51" t="s">
        <v>1640</v>
      </c>
      <c r="R15" s="49"/>
      <c r="S15" s="49"/>
      <c r="T15" s="49"/>
      <c r="U15" s="49"/>
      <c r="V15" s="49"/>
      <c r="W15" s="49"/>
      <c r="X15" s="49"/>
      <c r="Y15" s="49"/>
      <c r="Z15" s="49"/>
      <c r="AA15" s="49"/>
      <c r="AB15" s="49"/>
      <c r="AC15" s="49"/>
    </row>
    <row r="16" spans="1:29" ht="15.75">
      <c r="A16" s="49" t="s">
        <v>1577</v>
      </c>
      <c r="B16" s="49" t="s">
        <v>1643</v>
      </c>
      <c r="C16" s="49" t="s">
        <v>1644</v>
      </c>
      <c r="D16" s="49" t="s">
        <v>1579</v>
      </c>
      <c r="E16" s="49" t="s">
        <v>1645</v>
      </c>
      <c r="F16" s="49" t="s">
        <v>1646</v>
      </c>
      <c r="G16" s="49" t="s">
        <v>1584</v>
      </c>
      <c r="H16" s="49"/>
      <c r="I16" s="49"/>
      <c r="J16" s="49"/>
      <c r="K16" s="49"/>
      <c r="L16" s="49"/>
      <c r="M16" s="49" t="s">
        <v>1585</v>
      </c>
      <c r="N16" s="49" t="s">
        <v>1586</v>
      </c>
      <c r="O16" s="49" t="s">
        <v>1647</v>
      </c>
      <c r="P16" s="49" t="s">
        <v>1648</v>
      </c>
      <c r="Q16" s="51" t="s">
        <v>1649</v>
      </c>
      <c r="R16" s="49"/>
      <c r="S16" s="49"/>
      <c r="T16" s="49"/>
      <c r="U16" s="49"/>
      <c r="V16" s="49"/>
      <c r="W16" s="49"/>
      <c r="X16" s="49"/>
      <c r="Y16" s="49"/>
      <c r="Z16" s="49"/>
      <c r="AA16" s="49"/>
      <c r="AB16" s="49"/>
      <c r="AC16" s="49"/>
    </row>
    <row r="17" spans="1:29" ht="15.75">
      <c r="A17" s="49" t="s">
        <v>1577</v>
      </c>
      <c r="B17" s="49" t="s">
        <v>1650</v>
      </c>
      <c r="C17" s="49" t="s">
        <v>1651</v>
      </c>
      <c r="D17" s="49" t="s">
        <v>1623</v>
      </c>
      <c r="E17" s="49" t="s">
        <v>961</v>
      </c>
      <c r="F17" s="49" t="s">
        <v>850</v>
      </c>
      <c r="G17" s="49" t="s">
        <v>1584</v>
      </c>
      <c r="H17" s="49"/>
      <c r="I17" s="49"/>
      <c r="J17" s="49"/>
      <c r="K17" s="49"/>
      <c r="L17" s="49"/>
      <c r="M17" s="49" t="s">
        <v>1652</v>
      </c>
      <c r="N17" s="49" t="s">
        <v>1586</v>
      </c>
      <c r="O17" s="49" t="s">
        <v>1653</v>
      </c>
      <c r="P17" s="49" t="s">
        <v>1654</v>
      </c>
      <c r="Q17" s="51" t="s">
        <v>1655</v>
      </c>
      <c r="R17" s="49"/>
      <c r="S17" s="49"/>
      <c r="T17" s="49"/>
      <c r="U17" s="49"/>
      <c r="V17" s="49"/>
      <c r="W17" s="49"/>
      <c r="X17" s="49"/>
      <c r="Y17" s="49"/>
      <c r="Z17" s="49"/>
      <c r="AA17" s="49"/>
      <c r="AB17" s="49"/>
      <c r="AC17" s="49"/>
    </row>
    <row r="18" spans="1:29" ht="15.75">
      <c r="A18" s="49" t="s">
        <v>1577</v>
      </c>
      <c r="B18" s="49" t="s">
        <v>1650</v>
      </c>
      <c r="C18" s="49" t="s">
        <v>1651</v>
      </c>
      <c r="D18" s="49" t="s">
        <v>1579</v>
      </c>
      <c r="E18" s="49" t="s">
        <v>1628</v>
      </c>
      <c r="F18" s="49" t="s">
        <v>407</v>
      </c>
      <c r="G18" s="49" t="s">
        <v>1584</v>
      </c>
      <c r="H18" s="49"/>
      <c r="I18" s="49"/>
      <c r="J18" s="49"/>
      <c r="K18" s="49"/>
      <c r="L18" s="49"/>
      <c r="M18" s="49" t="s">
        <v>1652</v>
      </c>
      <c r="N18" s="49" t="s">
        <v>1586</v>
      </c>
      <c r="O18" s="49" t="s">
        <v>1653</v>
      </c>
      <c r="P18" s="49" t="s">
        <v>1654</v>
      </c>
      <c r="Q18" s="51" t="s">
        <v>1655</v>
      </c>
      <c r="R18" s="49"/>
      <c r="S18" s="49"/>
      <c r="T18" s="49"/>
      <c r="U18" s="49"/>
      <c r="V18" s="49"/>
      <c r="W18" s="49"/>
      <c r="X18" s="49"/>
      <c r="Y18" s="49"/>
      <c r="Z18" s="49"/>
      <c r="AA18" s="49"/>
      <c r="AB18" s="49"/>
      <c r="AC18" s="49"/>
    </row>
    <row r="19" spans="1:29" ht="15.75">
      <c r="A19" s="49" t="s">
        <v>1577</v>
      </c>
      <c r="B19" s="49" t="s">
        <v>1650</v>
      </c>
      <c r="C19" s="49" t="s">
        <v>1651</v>
      </c>
      <c r="D19" s="49" t="s">
        <v>1623</v>
      </c>
      <c r="E19" s="49" t="s">
        <v>947</v>
      </c>
      <c r="F19" s="49" t="s">
        <v>191</v>
      </c>
      <c r="G19" s="49" t="s">
        <v>1584</v>
      </c>
      <c r="H19" s="49"/>
      <c r="I19" s="49"/>
      <c r="J19" s="49"/>
      <c r="K19" s="49"/>
      <c r="L19" s="49"/>
      <c r="M19" s="49" t="s">
        <v>1585</v>
      </c>
      <c r="N19" s="49" t="s">
        <v>1586</v>
      </c>
      <c r="O19" s="49" t="s">
        <v>1625</v>
      </c>
      <c r="P19" s="49" t="s">
        <v>1631</v>
      </c>
      <c r="Q19" s="51" t="s">
        <v>1627</v>
      </c>
      <c r="R19" s="49"/>
      <c r="S19" s="49"/>
      <c r="T19" s="49"/>
      <c r="U19" s="49"/>
      <c r="V19" s="49"/>
      <c r="W19" s="49"/>
      <c r="X19" s="49"/>
      <c r="Y19" s="49"/>
      <c r="Z19" s="49"/>
      <c r="AA19" s="49"/>
      <c r="AB19" s="49"/>
      <c r="AC19" s="49"/>
    </row>
    <row r="20" spans="1:29" ht="15.75">
      <c r="A20" s="49" t="s">
        <v>1577</v>
      </c>
      <c r="B20" s="49" t="s">
        <v>1650</v>
      </c>
      <c r="C20" s="49" t="s">
        <v>1651</v>
      </c>
      <c r="D20" s="49" t="s">
        <v>1579</v>
      </c>
      <c r="E20" s="49" t="s">
        <v>978</v>
      </c>
      <c r="F20" s="49" t="s">
        <v>165</v>
      </c>
      <c r="G20" s="49"/>
      <c r="H20" s="49"/>
      <c r="I20" s="49"/>
      <c r="J20" s="49" t="s">
        <v>1584</v>
      </c>
      <c r="K20" s="49"/>
      <c r="L20" s="49"/>
      <c r="M20" s="49" t="s">
        <v>1585</v>
      </c>
      <c r="N20" s="49" t="s">
        <v>1637</v>
      </c>
      <c r="O20" s="49" t="s">
        <v>1638</v>
      </c>
      <c r="P20" s="49" t="s">
        <v>1639</v>
      </c>
      <c r="Q20" s="51" t="s">
        <v>1640</v>
      </c>
      <c r="R20" s="49"/>
      <c r="S20" s="49"/>
      <c r="T20" s="49"/>
      <c r="U20" s="49"/>
      <c r="V20" s="49"/>
      <c r="W20" s="49"/>
      <c r="X20" s="49"/>
      <c r="Y20" s="49"/>
      <c r="Z20" s="49"/>
      <c r="AA20" s="49"/>
      <c r="AB20" s="49"/>
      <c r="AC20" s="49"/>
    </row>
    <row r="21" spans="1:29" ht="15.75">
      <c r="A21" s="49" t="s">
        <v>1577</v>
      </c>
      <c r="B21" s="49" t="s">
        <v>1656</v>
      </c>
      <c r="C21" s="49" t="s">
        <v>1657</v>
      </c>
      <c r="D21" s="49" t="s">
        <v>1623</v>
      </c>
      <c r="E21" s="49" t="s">
        <v>947</v>
      </c>
      <c r="F21" s="49" t="s">
        <v>191</v>
      </c>
      <c r="G21" s="49" t="s">
        <v>1584</v>
      </c>
      <c r="H21" s="49"/>
      <c r="I21" s="49"/>
      <c r="J21" s="49"/>
      <c r="K21" s="49"/>
      <c r="L21" s="49"/>
      <c r="M21" s="49" t="s">
        <v>1585</v>
      </c>
      <c r="N21" s="49" t="s">
        <v>1586</v>
      </c>
      <c r="O21" s="49" t="s">
        <v>1625</v>
      </c>
      <c r="P21" s="49" t="s">
        <v>1631</v>
      </c>
      <c r="Q21" s="51" t="s">
        <v>1627</v>
      </c>
      <c r="R21" s="49"/>
      <c r="S21" s="49"/>
      <c r="T21" s="49"/>
      <c r="U21" s="49"/>
      <c r="V21" s="49"/>
      <c r="W21" s="49"/>
      <c r="X21" s="49"/>
      <c r="Y21" s="49"/>
      <c r="Z21" s="49"/>
      <c r="AA21" s="49"/>
      <c r="AB21" s="49"/>
      <c r="AC21" s="49"/>
    </row>
    <row r="22" spans="1:29" ht="15.75">
      <c r="A22" s="49" t="s">
        <v>1577</v>
      </c>
      <c r="B22" s="49" t="s">
        <v>1658</v>
      </c>
      <c r="C22" s="49" t="s">
        <v>1657</v>
      </c>
      <c r="D22" s="49" t="s">
        <v>1609</v>
      </c>
      <c r="E22" s="49" t="s">
        <v>1610</v>
      </c>
      <c r="F22" s="49" t="s">
        <v>1611</v>
      </c>
      <c r="G22" s="49" t="s">
        <v>1584</v>
      </c>
      <c r="H22" s="49"/>
      <c r="I22" s="49"/>
      <c r="J22" s="49"/>
      <c r="K22" s="49"/>
      <c r="L22" s="49"/>
      <c r="M22" s="49" t="s">
        <v>1585</v>
      </c>
      <c r="N22" s="49" t="s">
        <v>1586</v>
      </c>
      <c r="O22" s="49" t="s">
        <v>1659</v>
      </c>
      <c r="P22" s="49" t="s">
        <v>1660</v>
      </c>
      <c r="Q22" s="51" t="s">
        <v>1661</v>
      </c>
      <c r="R22" s="49" t="s">
        <v>1585</v>
      </c>
      <c r="S22" s="49" t="s">
        <v>1586</v>
      </c>
      <c r="T22" s="49" t="s">
        <v>1662</v>
      </c>
      <c r="U22" s="49" t="s">
        <v>1663</v>
      </c>
      <c r="V22" s="53" t="s">
        <v>1664</v>
      </c>
      <c r="W22" s="49"/>
      <c r="X22" s="49"/>
      <c r="Y22" s="49"/>
      <c r="Z22" s="49"/>
      <c r="AA22" s="49"/>
      <c r="AB22" s="49"/>
      <c r="AC22" s="49"/>
    </row>
    <row r="23" spans="1:29" ht="15.75">
      <c r="A23" s="49" t="s">
        <v>1577</v>
      </c>
      <c r="B23" s="49" t="s">
        <v>1665</v>
      </c>
      <c r="C23" s="49" t="s">
        <v>1657</v>
      </c>
      <c r="D23" s="49" t="s">
        <v>1579</v>
      </c>
      <c r="E23" s="49" t="s">
        <v>1628</v>
      </c>
      <c r="F23" s="49" t="s">
        <v>407</v>
      </c>
      <c r="G23" s="49" t="s">
        <v>1584</v>
      </c>
      <c r="H23" s="49"/>
      <c r="I23" s="49"/>
      <c r="J23" s="49" t="s">
        <v>1584</v>
      </c>
      <c r="K23" s="49"/>
      <c r="L23" s="49"/>
      <c r="M23" s="49" t="s">
        <v>1585</v>
      </c>
      <c r="N23" s="49" t="s">
        <v>1586</v>
      </c>
      <c r="O23" s="49" t="s">
        <v>564</v>
      </c>
      <c r="P23" s="49" t="s">
        <v>1629</v>
      </c>
      <c r="Q23" s="51" t="s">
        <v>1630</v>
      </c>
      <c r="R23" s="49" t="s">
        <v>1585</v>
      </c>
      <c r="S23" s="49" t="s">
        <v>1666</v>
      </c>
      <c r="T23" s="49" t="s">
        <v>1667</v>
      </c>
      <c r="U23" s="49" t="s">
        <v>1668</v>
      </c>
      <c r="V23" s="49" t="s">
        <v>1669</v>
      </c>
      <c r="W23" s="49"/>
      <c r="X23" s="49"/>
      <c r="Y23" s="49"/>
      <c r="Z23" s="49"/>
      <c r="AA23" s="49"/>
      <c r="AB23" s="49"/>
      <c r="AC23" s="49"/>
    </row>
    <row r="24" spans="1:29" ht="15.75">
      <c r="A24" s="49" t="s">
        <v>1577</v>
      </c>
      <c r="B24" s="49" t="s">
        <v>1665</v>
      </c>
      <c r="C24" s="49" t="s">
        <v>1657</v>
      </c>
      <c r="D24" s="49" t="s">
        <v>1609</v>
      </c>
      <c r="E24" s="49" t="s">
        <v>959</v>
      </c>
      <c r="F24" s="49" t="s">
        <v>1670</v>
      </c>
      <c r="G24" s="49" t="s">
        <v>1584</v>
      </c>
      <c r="H24" s="49"/>
      <c r="I24" s="49"/>
      <c r="J24" s="49"/>
      <c r="K24" s="49"/>
      <c r="L24" s="49"/>
      <c r="M24" s="49" t="s">
        <v>1652</v>
      </c>
      <c r="N24" s="49" t="s">
        <v>1586</v>
      </c>
      <c r="O24" s="49" t="s">
        <v>1671</v>
      </c>
      <c r="P24" s="49" t="s">
        <v>1672</v>
      </c>
      <c r="Q24" s="52" t="s">
        <v>1673</v>
      </c>
      <c r="R24" s="49"/>
      <c r="S24" s="49"/>
      <c r="T24" s="49"/>
      <c r="U24" s="49"/>
      <c r="V24" s="49"/>
      <c r="W24" s="49"/>
      <c r="X24" s="49"/>
      <c r="Y24" s="49"/>
      <c r="Z24" s="49"/>
      <c r="AA24" s="49"/>
      <c r="AB24" s="49"/>
      <c r="AC24" s="49"/>
    </row>
    <row r="25" spans="1:29" ht="15.75">
      <c r="A25" s="49" t="s">
        <v>1577</v>
      </c>
      <c r="B25" s="49" t="s">
        <v>1665</v>
      </c>
      <c r="C25" s="49" t="s">
        <v>1657</v>
      </c>
      <c r="D25" s="49" t="s">
        <v>1623</v>
      </c>
      <c r="E25" s="49" t="s">
        <v>961</v>
      </c>
      <c r="F25" s="49" t="s">
        <v>850</v>
      </c>
      <c r="G25" s="49" t="s">
        <v>1584</v>
      </c>
      <c r="H25" s="49"/>
      <c r="I25" s="49"/>
      <c r="J25" s="49"/>
      <c r="K25" s="49"/>
      <c r="L25" s="49"/>
      <c r="M25" s="49" t="s">
        <v>1652</v>
      </c>
      <c r="N25" s="49" t="s">
        <v>1586</v>
      </c>
      <c r="O25" s="49" t="s">
        <v>1671</v>
      </c>
      <c r="P25" s="49" t="s">
        <v>1672</v>
      </c>
      <c r="Q25" s="52" t="s">
        <v>1673</v>
      </c>
      <c r="R25" s="49"/>
      <c r="S25" s="49"/>
      <c r="T25" s="49"/>
      <c r="U25" s="49"/>
      <c r="V25" s="49"/>
      <c r="W25" s="49"/>
      <c r="X25" s="49"/>
      <c r="Y25" s="49"/>
      <c r="Z25" s="49"/>
      <c r="AA25" s="49"/>
      <c r="AB25" s="49"/>
      <c r="AC25" s="49"/>
    </row>
    <row r="26" spans="1:29" ht="15.75">
      <c r="A26" s="49" t="s">
        <v>1577</v>
      </c>
      <c r="B26" s="49" t="s">
        <v>1665</v>
      </c>
      <c r="C26" s="49" t="s">
        <v>1657</v>
      </c>
      <c r="D26" s="49" t="s">
        <v>1579</v>
      </c>
      <c r="E26" s="49" t="s">
        <v>978</v>
      </c>
      <c r="F26" s="49" t="s">
        <v>165</v>
      </c>
      <c r="G26" s="49" t="s">
        <v>1584</v>
      </c>
      <c r="H26" s="49"/>
      <c r="I26" s="49"/>
      <c r="J26" s="49"/>
      <c r="K26" s="49"/>
      <c r="L26" s="49"/>
      <c r="M26" s="54" t="s">
        <v>1674</v>
      </c>
      <c r="N26" s="49" t="s">
        <v>1586</v>
      </c>
      <c r="O26" s="49" t="s">
        <v>1675</v>
      </c>
      <c r="P26" s="49" t="s">
        <v>1676</v>
      </c>
      <c r="Q26" s="51"/>
      <c r="R26" s="49"/>
      <c r="S26" s="49"/>
      <c r="T26" s="49"/>
      <c r="U26" s="49"/>
      <c r="V26" s="49"/>
      <c r="W26" s="49"/>
      <c r="X26" s="49"/>
      <c r="Y26" s="49"/>
      <c r="Z26" s="49"/>
      <c r="AA26" s="49"/>
      <c r="AB26" s="49"/>
      <c r="AC26" s="49"/>
    </row>
    <row r="27" spans="1:29" ht="15.75">
      <c r="A27" s="49" t="s">
        <v>1577</v>
      </c>
      <c r="B27" s="49" t="s">
        <v>1677</v>
      </c>
      <c r="C27" s="49" t="s">
        <v>459</v>
      </c>
      <c r="D27" s="49" t="s">
        <v>1579</v>
      </c>
      <c r="E27" s="49" t="s">
        <v>1678</v>
      </c>
      <c r="F27" s="49" t="s">
        <v>65</v>
      </c>
      <c r="G27" s="49" t="s">
        <v>1584</v>
      </c>
      <c r="H27" s="49" t="s">
        <v>1679</v>
      </c>
      <c r="I27" s="49"/>
      <c r="J27" s="49"/>
      <c r="K27" s="49"/>
      <c r="L27" s="49" t="s">
        <v>1680</v>
      </c>
      <c r="M27" s="49"/>
      <c r="N27" s="50"/>
      <c r="O27" s="49"/>
      <c r="P27" s="49"/>
      <c r="Q27" s="51" t="s">
        <v>1681</v>
      </c>
      <c r="R27" s="49"/>
      <c r="S27" s="49"/>
      <c r="T27" s="55" t="s">
        <v>1682</v>
      </c>
      <c r="U27" s="49" t="s">
        <v>1683</v>
      </c>
      <c r="V27" s="49"/>
      <c r="W27" s="49"/>
      <c r="X27" s="49"/>
      <c r="Y27" s="49"/>
      <c r="Z27" s="49"/>
      <c r="AA27" s="49"/>
      <c r="AB27" s="49"/>
      <c r="AC27" s="49"/>
    </row>
    <row r="28" spans="1:29" ht="15.75">
      <c r="A28" s="49" t="s">
        <v>1577</v>
      </c>
      <c r="B28" s="49" t="s">
        <v>1677</v>
      </c>
      <c r="C28" s="49" t="s">
        <v>459</v>
      </c>
      <c r="D28" s="49" t="s">
        <v>1579</v>
      </c>
      <c r="E28" s="49" t="s">
        <v>1628</v>
      </c>
      <c r="F28" s="49" t="s">
        <v>407</v>
      </c>
      <c r="G28" s="49"/>
      <c r="H28" s="49"/>
      <c r="I28" s="49"/>
      <c r="J28" s="49" t="s">
        <v>1584</v>
      </c>
      <c r="K28" s="49"/>
      <c r="L28" s="49"/>
      <c r="M28" s="49" t="s">
        <v>1585</v>
      </c>
      <c r="N28" s="49" t="s">
        <v>1666</v>
      </c>
      <c r="O28" s="49" t="s">
        <v>1667</v>
      </c>
      <c r="P28" s="49" t="s">
        <v>1668</v>
      </c>
      <c r="Q28" s="49" t="s">
        <v>1669</v>
      </c>
      <c r="R28" s="49"/>
      <c r="S28" s="49"/>
      <c r="T28" s="49"/>
      <c r="U28" s="49"/>
      <c r="V28" s="49"/>
      <c r="W28" s="49"/>
      <c r="X28" s="49"/>
      <c r="Y28" s="49"/>
      <c r="Z28" s="49"/>
      <c r="AA28" s="49"/>
      <c r="AB28" s="49"/>
      <c r="AC28" s="49"/>
    </row>
    <row r="29" spans="1:29" ht="15.75">
      <c r="A29" s="49" t="s">
        <v>1577</v>
      </c>
      <c r="B29" s="49" t="s">
        <v>1684</v>
      </c>
      <c r="C29" s="49" t="s">
        <v>1347</v>
      </c>
      <c r="D29" s="49" t="s">
        <v>1623</v>
      </c>
      <c r="E29" s="49" t="s">
        <v>961</v>
      </c>
      <c r="F29" s="49" t="s">
        <v>850</v>
      </c>
      <c r="G29" s="49" t="s">
        <v>1584</v>
      </c>
      <c r="H29" s="49"/>
      <c r="I29" s="49"/>
      <c r="J29" s="49"/>
      <c r="K29" s="49"/>
      <c r="L29" s="49"/>
      <c r="M29" s="49" t="s">
        <v>1585</v>
      </c>
      <c r="N29" s="49" t="s">
        <v>1586</v>
      </c>
      <c r="O29" s="49" t="s">
        <v>1343</v>
      </c>
      <c r="P29" s="49" t="s">
        <v>1685</v>
      </c>
      <c r="Q29" s="51" t="s">
        <v>1686</v>
      </c>
      <c r="R29" s="49"/>
      <c r="S29" s="49"/>
      <c r="T29" s="49"/>
      <c r="U29" s="49"/>
      <c r="V29" s="49"/>
      <c r="W29" s="49"/>
      <c r="X29" s="49"/>
      <c r="Y29" s="49"/>
      <c r="Z29" s="49"/>
      <c r="AA29" s="49"/>
      <c r="AB29" s="49"/>
      <c r="AC29" s="49"/>
    </row>
    <row r="30" spans="1:29" ht="15.75">
      <c r="A30" s="49" t="s">
        <v>1577</v>
      </c>
      <c r="B30" s="49" t="s">
        <v>1684</v>
      </c>
      <c r="C30" s="49" t="s">
        <v>1347</v>
      </c>
      <c r="D30" s="49" t="s">
        <v>1579</v>
      </c>
      <c r="E30" s="49" t="s">
        <v>1628</v>
      </c>
      <c r="F30" s="49" t="s">
        <v>407</v>
      </c>
      <c r="G30" s="49" t="s">
        <v>1584</v>
      </c>
      <c r="H30" s="49"/>
      <c r="I30" s="49"/>
      <c r="J30" s="49"/>
      <c r="K30" s="49"/>
      <c r="L30" s="49"/>
      <c r="M30" s="49" t="s">
        <v>1585</v>
      </c>
      <c r="N30" s="49" t="s">
        <v>1586</v>
      </c>
      <c r="O30" s="49" t="s">
        <v>1343</v>
      </c>
      <c r="P30" s="49" t="s">
        <v>1685</v>
      </c>
      <c r="Q30" s="51" t="s">
        <v>1686</v>
      </c>
      <c r="R30" s="49" t="s">
        <v>1585</v>
      </c>
      <c r="S30" s="49" t="s">
        <v>1586</v>
      </c>
      <c r="T30" s="49" t="s">
        <v>1687</v>
      </c>
      <c r="U30" s="49" t="s">
        <v>1688</v>
      </c>
      <c r="V30" s="51" t="s">
        <v>1689</v>
      </c>
      <c r="W30" s="49"/>
      <c r="X30" s="49"/>
      <c r="Y30" s="49"/>
      <c r="Z30" s="49"/>
      <c r="AA30" s="49"/>
      <c r="AB30" s="49"/>
      <c r="AC30" s="49"/>
    </row>
    <row r="31" spans="1:29" ht="15.75">
      <c r="A31" s="49" t="s">
        <v>1577</v>
      </c>
      <c r="B31" s="49" t="s">
        <v>1684</v>
      </c>
      <c r="C31" s="49" t="s">
        <v>1347</v>
      </c>
      <c r="D31" s="49" t="s">
        <v>1579</v>
      </c>
      <c r="E31" s="49" t="s">
        <v>1645</v>
      </c>
      <c r="F31" s="49" t="s">
        <v>1646</v>
      </c>
      <c r="G31" s="49" t="s">
        <v>1584</v>
      </c>
      <c r="H31" s="49"/>
      <c r="I31" s="49"/>
      <c r="J31" s="49"/>
      <c r="K31" s="49"/>
      <c r="L31" s="49"/>
      <c r="M31" s="49" t="s">
        <v>1585</v>
      </c>
      <c r="N31" s="49" t="s">
        <v>1586</v>
      </c>
      <c r="O31" s="49" t="s">
        <v>1647</v>
      </c>
      <c r="P31" s="49" t="s">
        <v>1648</v>
      </c>
      <c r="Q31" s="51" t="s">
        <v>1649</v>
      </c>
      <c r="R31" s="49" t="s">
        <v>1585</v>
      </c>
      <c r="S31" s="54" t="s">
        <v>1586</v>
      </c>
      <c r="T31" s="49" t="s">
        <v>1690</v>
      </c>
      <c r="U31" s="49" t="s">
        <v>1691</v>
      </c>
      <c r="V31" s="56" t="s">
        <v>1692</v>
      </c>
      <c r="W31" s="49"/>
      <c r="X31" s="49"/>
      <c r="Y31" s="49"/>
      <c r="Z31" s="49"/>
      <c r="AA31" s="49"/>
      <c r="AB31" s="49"/>
      <c r="AC31" s="49"/>
    </row>
    <row r="32" spans="1:29" ht="15.75">
      <c r="A32" s="49" t="s">
        <v>1577</v>
      </c>
      <c r="B32" s="49" t="s">
        <v>1684</v>
      </c>
      <c r="C32" s="49" t="s">
        <v>1347</v>
      </c>
      <c r="D32" s="49" t="s">
        <v>1609</v>
      </c>
      <c r="E32" s="49" t="s">
        <v>1693</v>
      </c>
      <c r="F32" s="57" t="s">
        <v>1694</v>
      </c>
      <c r="G32" s="49" t="s">
        <v>1584</v>
      </c>
      <c r="H32" s="49"/>
      <c r="I32" s="49"/>
      <c r="J32" s="49"/>
      <c r="K32" s="49" t="s">
        <v>1584</v>
      </c>
      <c r="L32" s="49"/>
      <c r="M32" s="49" t="s">
        <v>1585</v>
      </c>
      <c r="N32" s="49" t="s">
        <v>1586</v>
      </c>
      <c r="O32" s="49" t="s">
        <v>1695</v>
      </c>
      <c r="P32" s="49" t="s">
        <v>1696</v>
      </c>
      <c r="Q32" s="58" t="s">
        <v>1697</v>
      </c>
      <c r="R32" s="59"/>
      <c r="S32" s="59"/>
      <c r="T32" s="49"/>
      <c r="U32" s="49"/>
      <c r="V32" s="49"/>
      <c r="W32" s="49"/>
      <c r="X32" s="49"/>
      <c r="Y32" s="49"/>
      <c r="Z32" s="49"/>
      <c r="AA32" s="49"/>
      <c r="AB32" s="49"/>
      <c r="AC32" s="49"/>
    </row>
    <row r="33" spans="1:29" ht="15.75">
      <c r="A33" s="49" t="s">
        <v>1577</v>
      </c>
      <c r="B33" s="49" t="s">
        <v>1684</v>
      </c>
      <c r="C33" s="49" t="s">
        <v>1347</v>
      </c>
      <c r="D33" s="49" t="s">
        <v>1609</v>
      </c>
      <c r="E33" s="49" t="s">
        <v>959</v>
      </c>
      <c r="F33" s="49" t="s">
        <v>1670</v>
      </c>
      <c r="G33" s="49" t="s">
        <v>1584</v>
      </c>
      <c r="H33" s="49"/>
      <c r="I33" s="49"/>
      <c r="J33" s="49"/>
      <c r="K33" s="49"/>
      <c r="L33" s="49"/>
      <c r="M33" s="49" t="s">
        <v>1585</v>
      </c>
      <c r="N33" s="49" t="s">
        <v>1586</v>
      </c>
      <c r="O33" s="49" t="s">
        <v>1698</v>
      </c>
      <c r="P33" s="49" t="s">
        <v>1688</v>
      </c>
      <c r="Q33" s="51" t="s">
        <v>1689</v>
      </c>
      <c r="R33" s="49"/>
      <c r="S33" s="49"/>
      <c r="T33" s="49"/>
      <c r="U33" s="49"/>
      <c r="V33" s="49"/>
      <c r="W33" s="49"/>
      <c r="X33" s="49"/>
      <c r="Y33" s="49"/>
      <c r="Z33" s="49"/>
      <c r="AA33" s="49"/>
      <c r="AB33" s="49"/>
      <c r="AC33" s="49"/>
    </row>
    <row r="34" spans="1:29" ht="15.75">
      <c r="A34" s="49" t="s">
        <v>1577</v>
      </c>
      <c r="B34" s="49" t="s">
        <v>1684</v>
      </c>
      <c r="C34" s="49" t="s">
        <v>1347</v>
      </c>
      <c r="D34" s="49" t="s">
        <v>1609</v>
      </c>
      <c r="E34" s="49" t="s">
        <v>1699</v>
      </c>
      <c r="F34" s="49" t="s">
        <v>1700</v>
      </c>
      <c r="G34" s="49" t="s">
        <v>1584</v>
      </c>
      <c r="H34" s="49"/>
      <c r="I34" s="49"/>
      <c r="J34" s="49"/>
      <c r="K34" s="49"/>
      <c r="L34" s="49"/>
      <c r="M34" s="49" t="s">
        <v>1585</v>
      </c>
      <c r="N34" s="49" t="s">
        <v>1586</v>
      </c>
      <c r="O34" s="49" t="s">
        <v>1698</v>
      </c>
      <c r="P34" s="49" t="s">
        <v>1688</v>
      </c>
      <c r="Q34" s="51" t="s">
        <v>1689</v>
      </c>
      <c r="R34" s="49"/>
      <c r="S34" s="49"/>
      <c r="T34" s="49"/>
      <c r="U34" s="49"/>
      <c r="V34" s="49"/>
      <c r="W34" s="49"/>
      <c r="X34" s="49"/>
      <c r="Y34" s="49"/>
      <c r="Z34" s="49"/>
      <c r="AA34" s="49"/>
      <c r="AB34" s="49"/>
      <c r="AC34" s="49"/>
    </row>
    <row r="35" spans="1:29" ht="15.75">
      <c r="A35" s="49" t="s">
        <v>1577</v>
      </c>
      <c r="B35" s="49" t="s">
        <v>1684</v>
      </c>
      <c r="C35" s="49" t="s">
        <v>1347</v>
      </c>
      <c r="D35" s="49" t="s">
        <v>1609</v>
      </c>
      <c r="E35" s="49" t="s">
        <v>966</v>
      </c>
      <c r="F35" s="49" t="s">
        <v>360</v>
      </c>
      <c r="G35" s="49" t="s">
        <v>1584</v>
      </c>
      <c r="H35" s="49"/>
      <c r="I35" s="49"/>
      <c r="J35" s="49"/>
      <c r="K35" s="49"/>
      <c r="L35" s="49"/>
      <c r="M35" s="49" t="s">
        <v>1585</v>
      </c>
      <c r="N35" s="49" t="s">
        <v>1586</v>
      </c>
      <c r="O35" s="49" t="s">
        <v>1698</v>
      </c>
      <c r="P35" s="49" t="s">
        <v>1688</v>
      </c>
      <c r="Q35" s="51" t="s">
        <v>1689</v>
      </c>
      <c r="R35" s="49"/>
      <c r="S35" s="49"/>
      <c r="T35" s="49"/>
      <c r="U35" s="49"/>
      <c r="V35" s="49"/>
      <c r="W35" s="49"/>
      <c r="X35" s="49"/>
      <c r="Y35" s="49"/>
      <c r="Z35" s="49"/>
      <c r="AA35" s="49"/>
      <c r="AB35" s="49"/>
      <c r="AC35" s="49"/>
    </row>
    <row r="36" spans="1:29" ht="15.75">
      <c r="A36" s="49" t="s">
        <v>1577</v>
      </c>
      <c r="B36" s="49" t="s">
        <v>1684</v>
      </c>
      <c r="C36" s="49" t="s">
        <v>1347</v>
      </c>
      <c r="D36" s="49" t="s">
        <v>1609</v>
      </c>
      <c r="E36" s="49" t="s">
        <v>1701</v>
      </c>
      <c r="F36" s="54" t="s">
        <v>369</v>
      </c>
      <c r="G36" s="49" t="s">
        <v>1584</v>
      </c>
      <c r="H36" s="49"/>
      <c r="I36" s="49"/>
      <c r="J36" s="49"/>
      <c r="K36" s="49"/>
      <c r="L36" s="49"/>
      <c r="M36" s="49" t="s">
        <v>1585</v>
      </c>
      <c r="N36" s="49" t="s">
        <v>1586</v>
      </c>
      <c r="O36" s="49" t="s">
        <v>1698</v>
      </c>
      <c r="P36" s="49" t="s">
        <v>1688</v>
      </c>
      <c r="Q36" s="51" t="s">
        <v>1689</v>
      </c>
      <c r="R36" s="49"/>
      <c r="S36" s="49"/>
      <c r="T36" s="49"/>
      <c r="U36" s="49"/>
      <c r="V36" s="49"/>
      <c r="W36" s="49"/>
      <c r="X36" s="49"/>
      <c r="Y36" s="49"/>
      <c r="Z36" s="49"/>
      <c r="AA36" s="49"/>
      <c r="AB36" s="49"/>
      <c r="AC36" s="49"/>
    </row>
    <row r="37" spans="1:29" ht="15.75">
      <c r="A37" s="49" t="s">
        <v>1577</v>
      </c>
      <c r="B37" s="49" t="s">
        <v>1684</v>
      </c>
      <c r="C37" s="49" t="s">
        <v>1347</v>
      </c>
      <c r="D37" s="49" t="s">
        <v>1609</v>
      </c>
      <c r="E37" s="49" t="s">
        <v>1702</v>
      </c>
      <c r="F37" s="54" t="s">
        <v>1703</v>
      </c>
      <c r="G37" s="49" t="s">
        <v>1584</v>
      </c>
      <c r="H37" s="49"/>
      <c r="I37" s="49"/>
      <c r="J37" s="49"/>
      <c r="K37" s="49"/>
      <c r="L37" s="49"/>
      <c r="M37" s="49" t="s">
        <v>1585</v>
      </c>
      <c r="N37" s="49" t="s">
        <v>1586</v>
      </c>
      <c r="O37" s="49" t="s">
        <v>1698</v>
      </c>
      <c r="P37" s="49" t="s">
        <v>1688</v>
      </c>
      <c r="Q37" s="51" t="s">
        <v>1689</v>
      </c>
      <c r="R37" s="49"/>
      <c r="S37" s="49"/>
      <c r="T37" s="49"/>
      <c r="U37" s="49"/>
      <c r="V37" s="49"/>
      <c r="W37" s="49"/>
      <c r="X37" s="49"/>
      <c r="Y37" s="49"/>
      <c r="Z37" s="49"/>
      <c r="AA37" s="49"/>
      <c r="AB37" s="49"/>
      <c r="AC37" s="49"/>
    </row>
    <row r="38" spans="1:29" ht="15.75">
      <c r="A38" s="49" t="s">
        <v>1577</v>
      </c>
      <c r="B38" s="49" t="s">
        <v>1704</v>
      </c>
      <c r="C38" s="49" t="s">
        <v>1705</v>
      </c>
      <c r="D38" s="49" t="s">
        <v>1579</v>
      </c>
      <c r="E38" s="49" t="s">
        <v>1645</v>
      </c>
      <c r="F38" s="49" t="s">
        <v>1646</v>
      </c>
      <c r="G38" s="49" t="s">
        <v>1584</v>
      </c>
      <c r="H38" s="49"/>
      <c r="I38" s="49"/>
      <c r="J38" s="49"/>
      <c r="K38" s="49"/>
      <c r="L38" s="49"/>
      <c r="M38" s="49" t="s">
        <v>1585</v>
      </c>
      <c r="N38" s="49" t="s">
        <v>1586</v>
      </c>
      <c r="O38" s="49" t="s">
        <v>1647</v>
      </c>
      <c r="P38" s="49" t="s">
        <v>1648</v>
      </c>
      <c r="Q38" s="51" t="s">
        <v>1649</v>
      </c>
      <c r="R38" s="49"/>
      <c r="S38" s="49"/>
      <c r="T38" s="49"/>
      <c r="U38" s="49"/>
      <c r="V38" s="49"/>
      <c r="W38" s="49"/>
      <c r="X38" s="49"/>
      <c r="Y38" s="49"/>
      <c r="Z38" s="49"/>
      <c r="AA38" s="49"/>
      <c r="AB38" s="49"/>
      <c r="AC38" s="49"/>
    </row>
    <row r="39" spans="1:29" ht="15.75">
      <c r="A39" s="49" t="s">
        <v>1577</v>
      </c>
      <c r="B39" s="49" t="s">
        <v>1706</v>
      </c>
      <c r="C39" s="49" t="s">
        <v>1378</v>
      </c>
      <c r="D39" s="49" t="s">
        <v>1579</v>
      </c>
      <c r="E39" s="49" t="s">
        <v>1645</v>
      </c>
      <c r="F39" s="49" t="s">
        <v>1646</v>
      </c>
      <c r="G39" s="49" t="s">
        <v>1584</v>
      </c>
      <c r="H39" s="49"/>
      <c r="I39" s="49"/>
      <c r="J39" s="49"/>
      <c r="K39" s="49"/>
      <c r="L39" s="49"/>
      <c r="M39" s="49" t="s">
        <v>1585</v>
      </c>
      <c r="N39" s="49" t="s">
        <v>1586</v>
      </c>
      <c r="O39" s="49" t="s">
        <v>1647</v>
      </c>
      <c r="P39" s="49" t="s">
        <v>1648</v>
      </c>
      <c r="Q39" s="51" t="s">
        <v>1649</v>
      </c>
      <c r="R39" s="49" t="s">
        <v>1585</v>
      </c>
      <c r="S39" s="54" t="s">
        <v>1586</v>
      </c>
      <c r="T39" s="49" t="s">
        <v>1690</v>
      </c>
      <c r="U39" s="49" t="s">
        <v>1691</v>
      </c>
      <c r="V39" s="56" t="s">
        <v>1692</v>
      </c>
      <c r="W39" s="49"/>
      <c r="X39" s="49"/>
      <c r="Y39" s="49"/>
      <c r="Z39" s="49"/>
      <c r="AA39" s="49"/>
      <c r="AB39" s="49"/>
      <c r="AC39" s="49"/>
    </row>
    <row r="40" spans="1:29" ht="15.75">
      <c r="A40" s="49" t="s">
        <v>1577</v>
      </c>
      <c r="B40" s="49" t="s">
        <v>1707</v>
      </c>
      <c r="C40" s="49" t="s">
        <v>1708</v>
      </c>
      <c r="D40" s="49" t="s">
        <v>1579</v>
      </c>
      <c r="E40" s="49" t="s">
        <v>1645</v>
      </c>
      <c r="F40" s="49" t="s">
        <v>1646</v>
      </c>
      <c r="G40" s="49" t="s">
        <v>1584</v>
      </c>
      <c r="H40" s="49"/>
      <c r="I40" s="49"/>
      <c r="J40" s="49"/>
      <c r="K40" s="49"/>
      <c r="L40" s="49"/>
      <c r="M40" s="49" t="s">
        <v>1585</v>
      </c>
      <c r="N40" s="49" t="s">
        <v>1586</v>
      </c>
      <c r="O40" s="49" t="s">
        <v>1647</v>
      </c>
      <c r="P40" s="49" t="s">
        <v>1648</v>
      </c>
      <c r="Q40" s="51" t="s">
        <v>1649</v>
      </c>
      <c r="R40" s="49"/>
      <c r="S40" s="49"/>
      <c r="T40" s="49"/>
      <c r="U40" s="49"/>
      <c r="V40" s="49"/>
      <c r="W40" s="49"/>
      <c r="X40" s="49"/>
      <c r="Y40" s="49"/>
      <c r="Z40" s="49"/>
      <c r="AA40" s="49"/>
      <c r="AB40" s="49"/>
      <c r="AC40" s="49"/>
    </row>
    <row r="41" spans="1:29" ht="15.75">
      <c r="A41" s="49" t="s">
        <v>1577</v>
      </c>
      <c r="B41" s="49" t="s">
        <v>627</v>
      </c>
      <c r="C41" s="49" t="s">
        <v>626</v>
      </c>
      <c r="D41" s="49" t="s">
        <v>1623</v>
      </c>
      <c r="E41" s="49" t="s">
        <v>947</v>
      </c>
      <c r="F41" s="49" t="s">
        <v>191</v>
      </c>
      <c r="G41" s="49" t="s">
        <v>1584</v>
      </c>
      <c r="H41" s="49" t="s">
        <v>1584</v>
      </c>
      <c r="I41" s="49"/>
      <c r="J41" s="49"/>
      <c r="K41" s="49"/>
      <c r="L41" s="49"/>
      <c r="M41" s="49" t="s">
        <v>1585</v>
      </c>
      <c r="N41" s="49" t="s">
        <v>1709</v>
      </c>
      <c r="O41" s="49" t="s">
        <v>1625</v>
      </c>
      <c r="P41" s="49" t="s">
        <v>1631</v>
      </c>
      <c r="Q41" s="51" t="s">
        <v>1627</v>
      </c>
      <c r="R41" s="49"/>
      <c r="S41" s="49"/>
      <c r="T41" s="49"/>
      <c r="U41" s="49"/>
      <c r="V41" s="49"/>
      <c r="W41" s="49"/>
      <c r="X41" s="49"/>
      <c r="Y41" s="49"/>
      <c r="Z41" s="49"/>
      <c r="AA41" s="49"/>
      <c r="AB41" s="49"/>
      <c r="AC41" s="49"/>
    </row>
    <row r="42" spans="1:29" ht="15.75">
      <c r="A42" s="49" t="s">
        <v>1577</v>
      </c>
      <c r="B42" s="49" t="s">
        <v>1710</v>
      </c>
      <c r="C42" s="49" t="s">
        <v>457</v>
      </c>
      <c r="D42" s="49" t="s">
        <v>1579</v>
      </c>
      <c r="E42" s="49" t="s">
        <v>1645</v>
      </c>
      <c r="F42" s="49" t="s">
        <v>1646</v>
      </c>
      <c r="G42" s="49" t="s">
        <v>1584</v>
      </c>
      <c r="H42" s="49"/>
      <c r="I42" s="49"/>
      <c r="J42" s="49"/>
      <c r="K42" s="49"/>
      <c r="L42" s="49"/>
      <c r="M42" s="49" t="s">
        <v>1585</v>
      </c>
      <c r="N42" s="49" t="s">
        <v>1586</v>
      </c>
      <c r="O42" s="49" t="s">
        <v>1647</v>
      </c>
      <c r="P42" s="49" t="s">
        <v>1648</v>
      </c>
      <c r="Q42" s="51" t="s">
        <v>1649</v>
      </c>
      <c r="R42" s="49"/>
      <c r="S42" s="49"/>
      <c r="T42" s="49"/>
      <c r="U42" s="49"/>
      <c r="V42" s="49"/>
      <c r="W42" s="49"/>
      <c r="X42" s="49"/>
      <c r="Y42" s="49"/>
      <c r="Z42" s="49"/>
      <c r="AA42" s="49"/>
      <c r="AB42" s="49"/>
      <c r="AC42" s="49"/>
    </row>
    <row r="43" spans="1:29" ht="15.75">
      <c r="A43" s="49" t="s">
        <v>1577</v>
      </c>
      <c r="B43" s="49" t="s">
        <v>1710</v>
      </c>
      <c r="C43" s="49" t="s">
        <v>457</v>
      </c>
      <c r="D43" s="49" t="s">
        <v>1579</v>
      </c>
      <c r="E43" s="49" t="s">
        <v>1628</v>
      </c>
      <c r="F43" s="49" t="s">
        <v>407</v>
      </c>
      <c r="G43" s="49" t="s">
        <v>1584</v>
      </c>
      <c r="H43" s="49"/>
      <c r="I43" s="49"/>
      <c r="J43" s="49" t="s">
        <v>1584</v>
      </c>
      <c r="K43" s="49"/>
      <c r="L43" s="49"/>
      <c r="M43" s="49" t="s">
        <v>1585</v>
      </c>
      <c r="N43" s="49" t="s">
        <v>1666</v>
      </c>
      <c r="O43" s="49" t="s">
        <v>1667</v>
      </c>
      <c r="P43" s="49" t="s">
        <v>1668</v>
      </c>
      <c r="Q43" s="49" t="s">
        <v>1669</v>
      </c>
      <c r="R43" s="49"/>
      <c r="S43" s="49"/>
      <c r="T43" s="49"/>
      <c r="U43" s="49"/>
      <c r="V43" s="49"/>
      <c r="W43" s="49"/>
      <c r="X43" s="49"/>
      <c r="Y43" s="49"/>
      <c r="Z43" s="49"/>
      <c r="AA43" s="49"/>
      <c r="AB43" s="49"/>
      <c r="AC43" s="49"/>
    </row>
    <row r="44" spans="1:29" ht="15.75">
      <c r="A44" s="49" t="s">
        <v>1577</v>
      </c>
      <c r="B44" s="49" t="s">
        <v>1711</v>
      </c>
      <c r="C44" s="49" t="s">
        <v>1712</v>
      </c>
      <c r="D44" s="49" t="s">
        <v>1579</v>
      </c>
      <c r="E44" s="49" t="s">
        <v>1645</v>
      </c>
      <c r="F44" s="49" t="s">
        <v>1646</v>
      </c>
      <c r="G44" s="49" t="s">
        <v>1584</v>
      </c>
      <c r="H44" s="49"/>
      <c r="I44" s="49"/>
      <c r="J44" s="49"/>
      <c r="K44" s="49"/>
      <c r="L44" s="49"/>
      <c r="M44" s="49" t="s">
        <v>1585</v>
      </c>
      <c r="N44" s="49" t="s">
        <v>1586</v>
      </c>
      <c r="O44" s="49" t="s">
        <v>1647</v>
      </c>
      <c r="P44" s="49" t="s">
        <v>1648</v>
      </c>
      <c r="Q44" s="51" t="s">
        <v>1649</v>
      </c>
      <c r="R44" s="49"/>
      <c r="S44" s="49"/>
      <c r="T44" s="49"/>
      <c r="U44" s="49"/>
      <c r="V44" s="49"/>
      <c r="W44" s="49"/>
      <c r="X44" s="49"/>
      <c r="Y44" s="49"/>
      <c r="Z44" s="49"/>
      <c r="AA44" s="49"/>
      <c r="AB44" s="49"/>
      <c r="AC44" s="49"/>
    </row>
    <row r="45" spans="1:29" ht="15.75">
      <c r="A45" s="49" t="s">
        <v>1577</v>
      </c>
      <c r="B45" s="49" t="s">
        <v>1713</v>
      </c>
      <c r="C45" s="49" t="s">
        <v>1714</v>
      </c>
      <c r="D45" s="49" t="s">
        <v>1592</v>
      </c>
      <c r="E45" s="49" t="s">
        <v>1715</v>
      </c>
      <c r="F45" s="49" t="s">
        <v>1716</v>
      </c>
      <c r="G45" s="49" t="s">
        <v>1584</v>
      </c>
      <c r="H45" s="49"/>
      <c r="I45" s="49"/>
      <c r="J45" s="49"/>
      <c r="K45" s="49"/>
      <c r="L45" s="49"/>
      <c r="M45" s="49" t="s">
        <v>1585</v>
      </c>
      <c r="N45" s="49" t="s">
        <v>1586</v>
      </c>
      <c r="O45" s="49" t="s">
        <v>1717</v>
      </c>
      <c r="P45" s="49" t="s">
        <v>1718</v>
      </c>
      <c r="Q45" s="52" t="s">
        <v>1719</v>
      </c>
      <c r="R45" s="49"/>
      <c r="S45" s="49"/>
      <c r="T45" s="49"/>
      <c r="U45" s="49"/>
      <c r="V45" s="49"/>
      <c r="W45" s="49"/>
      <c r="X45" s="49"/>
      <c r="Y45" s="49"/>
      <c r="Z45" s="49"/>
      <c r="AA45" s="49"/>
      <c r="AB45" s="49"/>
      <c r="AC45" s="49"/>
    </row>
    <row r="46" spans="1:29" ht="15.75">
      <c r="A46" s="49" t="s">
        <v>1577</v>
      </c>
      <c r="B46" s="49" t="s">
        <v>1720</v>
      </c>
      <c r="C46" s="49" t="s">
        <v>1721</v>
      </c>
      <c r="D46" s="49" t="s">
        <v>1579</v>
      </c>
      <c r="E46" s="49" t="s">
        <v>1645</v>
      </c>
      <c r="F46" s="49" t="s">
        <v>1646</v>
      </c>
      <c r="G46" s="49" t="s">
        <v>1584</v>
      </c>
      <c r="H46" s="49"/>
      <c r="I46" s="49"/>
      <c r="J46" s="49"/>
      <c r="K46" s="49"/>
      <c r="L46" s="49"/>
      <c r="M46" s="49" t="s">
        <v>1585</v>
      </c>
      <c r="N46" s="49" t="s">
        <v>1586</v>
      </c>
      <c r="O46" s="49" t="s">
        <v>1647</v>
      </c>
      <c r="P46" s="49" t="s">
        <v>1648</v>
      </c>
      <c r="Q46" s="51" t="s">
        <v>1649</v>
      </c>
      <c r="R46" s="49"/>
      <c r="S46" s="49"/>
      <c r="T46" s="49"/>
      <c r="U46" s="49"/>
      <c r="V46" s="49"/>
      <c r="W46" s="49"/>
      <c r="X46" s="49"/>
      <c r="Y46" s="49"/>
      <c r="Z46" s="49"/>
      <c r="AA46" s="49"/>
      <c r="AB46" s="49"/>
      <c r="AC46" s="49"/>
    </row>
    <row r="47" spans="1:29" ht="15.75">
      <c r="A47" s="49" t="s">
        <v>1577</v>
      </c>
      <c r="B47" s="49" t="s">
        <v>1722</v>
      </c>
      <c r="C47" s="49" t="s">
        <v>1723</v>
      </c>
      <c r="D47" s="49" t="s">
        <v>1609</v>
      </c>
      <c r="E47" s="49" t="s">
        <v>1610</v>
      </c>
      <c r="F47" s="49" t="s">
        <v>1611</v>
      </c>
      <c r="G47" s="49" t="s">
        <v>1584</v>
      </c>
      <c r="H47" s="49"/>
      <c r="I47" s="49"/>
      <c r="J47" s="49"/>
      <c r="K47" s="49"/>
      <c r="L47" s="49"/>
      <c r="M47" s="49" t="s">
        <v>1585</v>
      </c>
      <c r="N47" s="49" t="s">
        <v>1586</v>
      </c>
      <c r="O47" s="49" t="s">
        <v>1659</v>
      </c>
      <c r="P47" s="49" t="s">
        <v>1660</v>
      </c>
      <c r="Q47" s="51" t="s">
        <v>1661</v>
      </c>
      <c r="R47" s="49"/>
      <c r="S47" s="49"/>
      <c r="T47" s="49"/>
      <c r="U47" s="49"/>
      <c r="V47" s="49"/>
      <c r="W47" s="49"/>
      <c r="X47" s="49"/>
      <c r="Y47" s="49"/>
      <c r="Z47" s="49"/>
      <c r="AA47" s="49"/>
      <c r="AB47" s="49"/>
      <c r="AC47" s="49"/>
    </row>
    <row r="48" spans="1:29" ht="15.75">
      <c r="A48" s="49" t="s">
        <v>1577</v>
      </c>
      <c r="B48" s="49" t="s">
        <v>1724</v>
      </c>
      <c r="C48" s="49" t="s">
        <v>1725</v>
      </c>
      <c r="D48" s="49" t="s">
        <v>1623</v>
      </c>
      <c r="E48" s="49" t="s">
        <v>947</v>
      </c>
      <c r="F48" s="49" t="s">
        <v>191</v>
      </c>
      <c r="G48" s="49" t="s">
        <v>1584</v>
      </c>
      <c r="H48" s="49"/>
      <c r="I48" s="49"/>
      <c r="J48" s="49"/>
      <c r="K48" s="49"/>
      <c r="L48" s="49"/>
      <c r="M48" s="49" t="s">
        <v>1585</v>
      </c>
      <c r="N48" s="49" t="s">
        <v>1586</v>
      </c>
      <c r="O48" s="49" t="s">
        <v>1625</v>
      </c>
      <c r="P48" s="49" t="s">
        <v>1631</v>
      </c>
      <c r="Q48" s="51" t="s">
        <v>1627</v>
      </c>
      <c r="R48" s="49"/>
      <c r="S48" s="49"/>
      <c r="T48" s="49"/>
      <c r="U48" s="49"/>
      <c r="V48" s="49"/>
      <c r="W48" s="49"/>
      <c r="X48" s="49"/>
      <c r="Y48" s="49"/>
      <c r="Z48" s="49"/>
      <c r="AA48" s="49"/>
      <c r="AB48" s="49"/>
      <c r="AC48" s="49"/>
    </row>
    <row r="49" spans="1:29" ht="15.75">
      <c r="A49" s="49" t="s">
        <v>1577</v>
      </c>
      <c r="B49" s="49" t="s">
        <v>1724</v>
      </c>
      <c r="C49" s="49" t="s">
        <v>1725</v>
      </c>
      <c r="D49" s="49" t="s">
        <v>1579</v>
      </c>
      <c r="E49" s="49" t="s">
        <v>1645</v>
      </c>
      <c r="F49" s="49" t="s">
        <v>1646</v>
      </c>
      <c r="G49" s="49" t="s">
        <v>1584</v>
      </c>
      <c r="H49" s="49"/>
      <c r="I49" s="49"/>
      <c r="J49" s="49"/>
      <c r="K49" s="49"/>
      <c r="L49" s="49"/>
      <c r="M49" s="49" t="s">
        <v>1585</v>
      </c>
      <c r="N49" s="49" t="s">
        <v>1586</v>
      </c>
      <c r="O49" s="49" t="s">
        <v>1647</v>
      </c>
      <c r="P49" s="49" t="s">
        <v>1648</v>
      </c>
      <c r="Q49" s="51" t="s">
        <v>1649</v>
      </c>
      <c r="R49" s="49"/>
      <c r="S49" s="49"/>
      <c r="T49" s="49"/>
      <c r="U49" s="49"/>
      <c r="V49" s="49"/>
      <c r="W49" s="49"/>
      <c r="X49" s="49"/>
      <c r="Y49" s="49"/>
      <c r="Z49" s="49"/>
      <c r="AA49" s="49"/>
      <c r="AB49" s="49"/>
      <c r="AC49" s="49"/>
    </row>
    <row r="50" spans="1:29" ht="15.75">
      <c r="A50" s="49" t="s">
        <v>1577</v>
      </c>
      <c r="B50" s="49" t="s">
        <v>1724</v>
      </c>
      <c r="C50" s="49" t="s">
        <v>1725</v>
      </c>
      <c r="D50" s="49" t="s">
        <v>1579</v>
      </c>
      <c r="E50" s="49" t="s">
        <v>1628</v>
      </c>
      <c r="F50" s="49" t="s">
        <v>407</v>
      </c>
      <c r="G50" s="49"/>
      <c r="H50" s="49"/>
      <c r="I50" s="49"/>
      <c r="J50" s="49" t="s">
        <v>1584</v>
      </c>
      <c r="K50" s="49"/>
      <c r="L50" s="49"/>
      <c r="M50" s="49" t="s">
        <v>1585</v>
      </c>
      <c r="N50" s="49" t="s">
        <v>1666</v>
      </c>
      <c r="O50" s="49" t="s">
        <v>1667</v>
      </c>
      <c r="P50" s="49" t="s">
        <v>1668</v>
      </c>
      <c r="Q50" s="49" t="s">
        <v>1669</v>
      </c>
      <c r="R50" s="49"/>
      <c r="S50" s="49"/>
      <c r="T50" s="49"/>
      <c r="U50" s="49"/>
      <c r="V50" s="51"/>
      <c r="W50" s="49"/>
      <c r="X50" s="49"/>
      <c r="Y50" s="49"/>
      <c r="Z50" s="49"/>
      <c r="AA50" s="49"/>
      <c r="AB50" s="49"/>
      <c r="AC50" s="49"/>
    </row>
    <row r="51" spans="1:29" ht="15.75">
      <c r="A51" s="49" t="s">
        <v>1726</v>
      </c>
      <c r="B51" s="49" t="s">
        <v>1193</v>
      </c>
      <c r="C51" s="49" t="s">
        <v>177</v>
      </c>
      <c r="D51" s="49" t="s">
        <v>1609</v>
      </c>
      <c r="E51" s="49" t="s">
        <v>959</v>
      </c>
      <c r="F51" s="49" t="s">
        <v>1670</v>
      </c>
      <c r="G51" s="49" t="s">
        <v>1584</v>
      </c>
      <c r="H51" s="49" t="s">
        <v>1584</v>
      </c>
      <c r="I51" s="49"/>
      <c r="J51" s="49" t="s">
        <v>1584</v>
      </c>
      <c r="K51" s="49"/>
      <c r="L51" s="49"/>
      <c r="M51" s="49" t="s">
        <v>1585</v>
      </c>
      <c r="N51" s="49" t="s">
        <v>1709</v>
      </c>
      <c r="O51" s="49" t="s">
        <v>1727</v>
      </c>
      <c r="P51" s="49" t="s">
        <v>1728</v>
      </c>
      <c r="Q51" s="51" t="s">
        <v>1729</v>
      </c>
      <c r="R51" s="49" t="s">
        <v>1585</v>
      </c>
      <c r="S51" s="49" t="s">
        <v>1586</v>
      </c>
      <c r="T51" s="49" t="s">
        <v>1730</v>
      </c>
      <c r="U51" s="49" t="s">
        <v>1731</v>
      </c>
      <c r="V51" s="51" t="s">
        <v>1732</v>
      </c>
      <c r="W51" s="49"/>
      <c r="X51" s="49"/>
      <c r="Y51" s="49"/>
      <c r="Z51" s="49"/>
      <c r="AA51" s="49"/>
      <c r="AB51" s="49"/>
      <c r="AC51" s="49"/>
    </row>
    <row r="52" spans="1:29" ht="15.75">
      <c r="A52" s="49" t="s">
        <v>1726</v>
      </c>
      <c r="B52" s="49" t="s">
        <v>1193</v>
      </c>
      <c r="C52" s="49" t="s">
        <v>177</v>
      </c>
      <c r="D52" s="49" t="s">
        <v>1609</v>
      </c>
      <c r="E52" s="49" t="s">
        <v>963</v>
      </c>
      <c r="F52" s="49" t="s">
        <v>962</v>
      </c>
      <c r="G52" s="49" t="s">
        <v>1584</v>
      </c>
      <c r="H52" s="49"/>
      <c r="I52" s="49"/>
      <c r="J52" s="49"/>
      <c r="K52" s="49"/>
      <c r="L52" s="49"/>
      <c r="M52" s="49" t="s">
        <v>1733</v>
      </c>
      <c r="N52" s="49" t="s">
        <v>1586</v>
      </c>
      <c r="O52" s="49" t="s">
        <v>1734</v>
      </c>
      <c r="P52" s="49" t="s">
        <v>1735</v>
      </c>
      <c r="Q52" s="51" t="s">
        <v>1736</v>
      </c>
      <c r="R52" s="49"/>
      <c r="S52" s="49"/>
      <c r="T52" s="49"/>
      <c r="U52" s="49"/>
      <c r="V52" s="49"/>
      <c r="W52" s="49"/>
      <c r="X52" s="49"/>
      <c r="Y52" s="49"/>
      <c r="Z52" s="49"/>
      <c r="AA52" s="49"/>
      <c r="AB52" s="49"/>
      <c r="AC52" s="49"/>
    </row>
    <row r="53" spans="1:29" ht="15.75">
      <c r="A53" s="49" t="s">
        <v>1726</v>
      </c>
      <c r="B53" s="49" t="s">
        <v>1193</v>
      </c>
      <c r="C53" s="49" t="s">
        <v>177</v>
      </c>
      <c r="D53" s="49" t="s">
        <v>1623</v>
      </c>
      <c r="E53" s="49" t="s">
        <v>961</v>
      </c>
      <c r="F53" s="49" t="s">
        <v>850</v>
      </c>
      <c r="G53" s="49"/>
      <c r="H53" s="49" t="s">
        <v>1584</v>
      </c>
      <c r="I53" s="49"/>
      <c r="J53" s="49"/>
      <c r="K53" s="49"/>
      <c r="L53" s="50" t="s">
        <v>1737</v>
      </c>
      <c r="M53" s="49" t="s">
        <v>1585</v>
      </c>
      <c r="N53" s="49" t="s">
        <v>1624</v>
      </c>
      <c r="O53" s="49" t="s">
        <v>1738</v>
      </c>
      <c r="P53" s="49" t="s">
        <v>1739</v>
      </c>
      <c r="Q53" s="51" t="s">
        <v>1740</v>
      </c>
      <c r="R53" s="49" t="s">
        <v>1741</v>
      </c>
      <c r="S53" s="49" t="s">
        <v>1586</v>
      </c>
      <c r="T53" s="49" t="s">
        <v>1742</v>
      </c>
      <c r="U53" s="49" t="s">
        <v>1743</v>
      </c>
      <c r="V53" s="49"/>
      <c r="W53" s="49"/>
      <c r="X53" s="49"/>
      <c r="Y53" s="49"/>
      <c r="Z53" s="49"/>
      <c r="AA53" s="49"/>
      <c r="AB53" s="49"/>
      <c r="AC53" s="49"/>
    </row>
    <row r="54" spans="1:29" ht="15.75">
      <c r="A54" s="49" t="s">
        <v>1726</v>
      </c>
      <c r="B54" s="49" t="s">
        <v>1193</v>
      </c>
      <c r="C54" s="49" t="s">
        <v>177</v>
      </c>
      <c r="D54" s="49" t="s">
        <v>1579</v>
      </c>
      <c r="E54" s="49" t="s">
        <v>1628</v>
      </c>
      <c r="F54" s="49" t="s">
        <v>407</v>
      </c>
      <c r="G54" s="49" t="s">
        <v>1584</v>
      </c>
      <c r="H54" s="49" t="s">
        <v>1584</v>
      </c>
      <c r="I54" s="49"/>
      <c r="J54" s="49" t="s">
        <v>1584</v>
      </c>
      <c r="K54" s="49"/>
      <c r="L54" s="49"/>
      <c r="M54" s="49" t="s">
        <v>1585</v>
      </c>
      <c r="N54" s="49" t="s">
        <v>1709</v>
      </c>
      <c r="O54" s="49" t="s">
        <v>564</v>
      </c>
      <c r="P54" s="49" t="s">
        <v>1629</v>
      </c>
      <c r="Q54" s="51" t="s">
        <v>1630</v>
      </c>
      <c r="R54" s="49" t="s">
        <v>1585</v>
      </c>
      <c r="S54" s="49" t="s">
        <v>1666</v>
      </c>
      <c r="T54" s="49" t="s">
        <v>1137</v>
      </c>
      <c r="U54" s="49" t="s">
        <v>1668</v>
      </c>
      <c r="V54" s="51" t="s">
        <v>1744</v>
      </c>
      <c r="W54" s="49" t="s">
        <v>1585</v>
      </c>
      <c r="X54" s="49" t="s">
        <v>1666</v>
      </c>
      <c r="Y54" s="49" t="s">
        <v>1667</v>
      </c>
      <c r="Z54" s="49" t="s">
        <v>1668</v>
      </c>
      <c r="AA54" s="49" t="s">
        <v>1669</v>
      </c>
      <c r="AB54" s="49"/>
      <c r="AC54" s="49"/>
    </row>
    <row r="55" spans="1:29" ht="15.75">
      <c r="A55" s="49" t="s">
        <v>1726</v>
      </c>
      <c r="B55" s="49" t="s">
        <v>1193</v>
      </c>
      <c r="C55" s="49" t="s">
        <v>177</v>
      </c>
      <c r="D55" s="49" t="s">
        <v>1609</v>
      </c>
      <c r="E55" s="49" t="s">
        <v>1610</v>
      </c>
      <c r="F55" s="49" t="s">
        <v>1611</v>
      </c>
      <c r="G55" s="49" t="s">
        <v>1584</v>
      </c>
      <c r="H55" s="49"/>
      <c r="I55" s="49"/>
      <c r="J55" s="49"/>
      <c r="K55" s="49"/>
      <c r="L55" s="49"/>
      <c r="M55" s="49" t="s">
        <v>1585</v>
      </c>
      <c r="N55" s="49" t="s">
        <v>1586</v>
      </c>
      <c r="O55" s="49" t="s">
        <v>1662</v>
      </c>
      <c r="P55" s="49" t="s">
        <v>1663</v>
      </c>
      <c r="Q55" s="53" t="s">
        <v>1664</v>
      </c>
      <c r="R55" s="49"/>
      <c r="S55" s="49"/>
      <c r="T55" s="49"/>
      <c r="U55" s="49"/>
      <c r="V55" s="51"/>
      <c r="W55" s="49"/>
      <c r="X55" s="49"/>
      <c r="Y55" s="49"/>
      <c r="Z55" s="49"/>
      <c r="AA55" s="49"/>
      <c r="AB55" s="49"/>
      <c r="AC55" s="49"/>
    </row>
    <row r="56" spans="1:29" ht="15.75">
      <c r="A56" s="49" t="s">
        <v>1726</v>
      </c>
      <c r="B56" s="49" t="s">
        <v>1193</v>
      </c>
      <c r="C56" s="49" t="s">
        <v>177</v>
      </c>
      <c r="D56" s="49" t="s">
        <v>1604</v>
      </c>
      <c r="E56" s="49" t="s">
        <v>1605</v>
      </c>
      <c r="F56" s="49" t="s">
        <v>853</v>
      </c>
      <c r="G56" s="49" t="s">
        <v>1584</v>
      </c>
      <c r="H56" s="49"/>
      <c r="I56" s="49"/>
      <c r="J56" s="49"/>
      <c r="K56" s="49"/>
      <c r="L56" s="49" t="s">
        <v>1745</v>
      </c>
      <c r="M56" s="49" t="s">
        <v>1585</v>
      </c>
      <c r="N56" s="49" t="s">
        <v>1586</v>
      </c>
      <c r="O56" s="49" t="s">
        <v>1746</v>
      </c>
      <c r="P56" s="49" t="s">
        <v>1747</v>
      </c>
      <c r="Q56" s="60" t="s">
        <v>1748</v>
      </c>
      <c r="R56" s="49"/>
      <c r="S56" s="49"/>
      <c r="T56" s="49"/>
      <c r="U56" s="49"/>
      <c r="V56" s="49"/>
      <c r="W56" s="49"/>
      <c r="X56" s="49"/>
      <c r="Y56" s="49"/>
      <c r="Z56" s="49"/>
      <c r="AA56" s="49"/>
      <c r="AB56" s="49"/>
      <c r="AC56" s="49"/>
    </row>
    <row r="57" spans="1:29" ht="15.75">
      <c r="A57" s="49" t="s">
        <v>1726</v>
      </c>
      <c r="B57" s="49" t="s">
        <v>1193</v>
      </c>
      <c r="C57" s="49" t="s">
        <v>177</v>
      </c>
      <c r="D57" s="49" t="s">
        <v>1579</v>
      </c>
      <c r="E57" s="49" t="s">
        <v>1678</v>
      </c>
      <c r="F57" s="49" t="s">
        <v>65</v>
      </c>
      <c r="G57" s="49" t="s">
        <v>1584</v>
      </c>
      <c r="H57" s="49"/>
      <c r="I57" s="49"/>
      <c r="J57" s="49"/>
      <c r="K57" s="49"/>
      <c r="L57" s="49" t="s">
        <v>1745</v>
      </c>
      <c r="M57" s="49" t="s">
        <v>1585</v>
      </c>
      <c r="N57" s="49" t="s">
        <v>1586</v>
      </c>
      <c r="O57" s="49" t="s">
        <v>1746</v>
      </c>
      <c r="P57" s="49" t="s">
        <v>1747</v>
      </c>
      <c r="Q57" s="60" t="s">
        <v>1748</v>
      </c>
      <c r="R57" s="49"/>
      <c r="S57" s="49"/>
      <c r="T57" s="49"/>
      <c r="U57" s="49"/>
      <c r="V57" s="49"/>
      <c r="W57" s="49"/>
      <c r="X57" s="49"/>
      <c r="Y57" s="49"/>
      <c r="Z57" s="49"/>
      <c r="AA57" s="49"/>
      <c r="AB57" s="49"/>
      <c r="AC57" s="49"/>
    </row>
    <row r="58" spans="1:29" ht="15.75">
      <c r="A58" s="49" t="s">
        <v>1726</v>
      </c>
      <c r="B58" s="49" t="s">
        <v>1193</v>
      </c>
      <c r="C58" s="49" t="s">
        <v>177</v>
      </c>
      <c r="D58" s="49" t="s">
        <v>1579</v>
      </c>
      <c r="E58" s="49" t="s">
        <v>978</v>
      </c>
      <c r="F58" s="49" t="s">
        <v>165</v>
      </c>
      <c r="G58" s="49"/>
      <c r="H58" s="49" t="s">
        <v>1584</v>
      </c>
      <c r="I58" s="49"/>
      <c r="J58" s="49"/>
      <c r="K58" s="49"/>
      <c r="L58" s="49"/>
      <c r="M58" s="49" t="s">
        <v>1749</v>
      </c>
      <c r="N58" s="49" t="s">
        <v>1624</v>
      </c>
      <c r="O58" s="49" t="s">
        <v>1750</v>
      </c>
      <c r="P58" s="61" t="s">
        <v>1751</v>
      </c>
      <c r="Q58" s="52" t="s">
        <v>1752</v>
      </c>
      <c r="R58" s="49"/>
      <c r="S58" s="49"/>
      <c r="T58" s="49"/>
      <c r="U58" s="49"/>
      <c r="V58" s="49"/>
      <c r="W58" s="49"/>
      <c r="X58" s="49"/>
      <c r="Y58" s="49"/>
      <c r="Z58" s="49"/>
      <c r="AA58" s="49"/>
      <c r="AB58" s="49"/>
      <c r="AC58" s="49"/>
    </row>
    <row r="59" spans="1:29" ht="15.75">
      <c r="A59" s="49" t="s">
        <v>1753</v>
      </c>
      <c r="B59" s="49" t="s">
        <v>1754</v>
      </c>
      <c r="C59" s="49"/>
      <c r="D59" s="49" t="s">
        <v>1623</v>
      </c>
      <c r="E59" s="49" t="s">
        <v>1755</v>
      </c>
      <c r="F59" s="49" t="s">
        <v>892</v>
      </c>
      <c r="G59" s="49" t="s">
        <v>1584</v>
      </c>
      <c r="H59" s="49"/>
      <c r="I59" s="49"/>
      <c r="J59" s="49"/>
      <c r="K59" s="49"/>
      <c r="L59" s="49"/>
      <c r="M59" s="49" t="s">
        <v>1652</v>
      </c>
      <c r="N59" s="49" t="s">
        <v>1586</v>
      </c>
      <c r="O59" s="49" t="s">
        <v>1756</v>
      </c>
      <c r="P59" s="49" t="s">
        <v>1757</v>
      </c>
      <c r="Q59" s="52" t="s">
        <v>1758</v>
      </c>
      <c r="R59" s="49"/>
      <c r="S59" s="49"/>
      <c r="T59" s="49"/>
      <c r="U59" s="49"/>
      <c r="V59" s="49"/>
      <c r="W59" s="49"/>
      <c r="X59" s="49"/>
      <c r="Y59" s="49"/>
      <c r="Z59" s="49"/>
      <c r="AA59" s="49"/>
      <c r="AB59" s="49"/>
      <c r="AC59" s="49"/>
    </row>
    <row r="60" spans="1:29" ht="15.75">
      <c r="A60" s="49" t="s">
        <v>1753</v>
      </c>
      <c r="B60" s="49" t="s">
        <v>1759</v>
      </c>
      <c r="C60" s="49"/>
      <c r="D60" s="49" t="s">
        <v>1579</v>
      </c>
      <c r="E60" s="49" t="s">
        <v>1678</v>
      </c>
      <c r="F60" s="49" t="s">
        <v>65</v>
      </c>
      <c r="G60" s="49" t="s">
        <v>1584</v>
      </c>
      <c r="H60" s="49"/>
      <c r="I60" s="49"/>
      <c r="J60" s="49"/>
      <c r="K60" s="49"/>
      <c r="L60" s="49"/>
      <c r="M60" s="49" t="s">
        <v>1585</v>
      </c>
      <c r="N60" s="49" t="s">
        <v>1586</v>
      </c>
      <c r="O60" s="49" t="s">
        <v>1760</v>
      </c>
      <c r="P60" s="49" t="s">
        <v>1761</v>
      </c>
      <c r="Q60" s="52" t="s">
        <v>1762</v>
      </c>
      <c r="R60" s="49"/>
      <c r="S60" s="49"/>
      <c r="T60" s="49"/>
      <c r="U60" s="49"/>
      <c r="V60" s="49"/>
      <c r="W60" s="49"/>
      <c r="X60" s="49"/>
      <c r="Y60" s="49"/>
      <c r="Z60" s="49"/>
      <c r="AA60" s="49"/>
      <c r="AB60" s="49"/>
      <c r="AC60" s="49"/>
    </row>
    <row r="61" spans="1:29" ht="15.75">
      <c r="A61" s="49" t="s">
        <v>1753</v>
      </c>
      <c r="B61" s="49" t="s">
        <v>1759</v>
      </c>
      <c r="C61" s="49"/>
      <c r="D61" s="49" t="s">
        <v>1609</v>
      </c>
      <c r="E61" s="49" t="s">
        <v>1763</v>
      </c>
      <c r="F61" s="57" t="s">
        <v>1764</v>
      </c>
      <c r="G61" s="49" t="s">
        <v>1584</v>
      </c>
      <c r="H61" s="49"/>
      <c r="I61" s="49"/>
      <c r="J61" s="49"/>
      <c r="K61" s="49"/>
      <c r="L61" s="49"/>
      <c r="M61" s="49" t="s">
        <v>1652</v>
      </c>
      <c r="N61" s="49" t="s">
        <v>1586</v>
      </c>
      <c r="O61" s="49" t="s">
        <v>1736</v>
      </c>
      <c r="P61" s="49" t="s">
        <v>1736</v>
      </c>
      <c r="Q61" s="52" t="s">
        <v>1765</v>
      </c>
      <c r="R61" s="49"/>
      <c r="S61" s="49"/>
      <c r="T61" s="49"/>
      <c r="U61" s="49"/>
      <c r="V61" s="49"/>
      <c r="W61" s="49"/>
      <c r="X61" s="49"/>
      <c r="Y61" s="49"/>
      <c r="Z61" s="49"/>
      <c r="AA61" s="49"/>
      <c r="AB61" s="49"/>
      <c r="AC61" s="49"/>
    </row>
    <row r="62" spans="1:29" ht="15.75">
      <c r="A62" s="49" t="s">
        <v>1753</v>
      </c>
      <c r="B62" s="49" t="s">
        <v>1766</v>
      </c>
      <c r="C62" s="49"/>
      <c r="D62" s="49" t="s">
        <v>1604</v>
      </c>
      <c r="E62" s="49" t="s">
        <v>1605</v>
      </c>
      <c r="F62" s="49" t="s">
        <v>853</v>
      </c>
      <c r="G62" s="49" t="s">
        <v>1584</v>
      </c>
      <c r="H62" s="49"/>
      <c r="I62" s="49"/>
      <c r="J62" s="49"/>
      <c r="K62" s="49"/>
      <c r="L62" s="49"/>
      <c r="M62" s="49" t="s">
        <v>1585</v>
      </c>
      <c r="N62" s="49" t="s">
        <v>1586</v>
      </c>
      <c r="O62" s="49" t="s">
        <v>1606</v>
      </c>
      <c r="P62" s="49" t="s">
        <v>1607</v>
      </c>
      <c r="Q62" s="51" t="s">
        <v>1608</v>
      </c>
      <c r="R62" s="49"/>
      <c r="S62" s="49"/>
      <c r="T62" s="49"/>
      <c r="U62" s="49"/>
      <c r="V62" s="49"/>
      <c r="W62" s="49"/>
      <c r="X62" s="49"/>
      <c r="Y62" s="49"/>
      <c r="Z62" s="49"/>
      <c r="AA62" s="49"/>
      <c r="AB62" s="49"/>
      <c r="AC62" s="49"/>
    </row>
    <row r="63" spans="1:29" ht="15.75">
      <c r="A63" s="49" t="s">
        <v>1753</v>
      </c>
      <c r="B63" s="49" t="s">
        <v>1766</v>
      </c>
      <c r="C63" s="49"/>
      <c r="D63" s="49" t="s">
        <v>1609</v>
      </c>
      <c r="E63" s="49" t="s">
        <v>1610</v>
      </c>
      <c r="F63" s="49" t="s">
        <v>1611</v>
      </c>
      <c r="G63" s="49" t="s">
        <v>1584</v>
      </c>
      <c r="H63" s="49"/>
      <c r="I63" s="49"/>
      <c r="J63" s="49"/>
      <c r="K63" s="49"/>
      <c r="L63" s="49"/>
      <c r="M63" s="49" t="s">
        <v>1585</v>
      </c>
      <c r="N63" s="49" t="s">
        <v>1586</v>
      </c>
      <c r="O63" s="49" t="s">
        <v>1612</v>
      </c>
      <c r="P63" s="49" t="s">
        <v>1613</v>
      </c>
      <c r="Q63" s="51" t="s">
        <v>1614</v>
      </c>
      <c r="R63" s="49"/>
      <c r="S63" s="49"/>
      <c r="T63" s="49"/>
      <c r="U63" s="49"/>
      <c r="V63" s="49"/>
      <c r="W63" s="49"/>
      <c r="X63" s="49"/>
      <c r="Y63" s="49"/>
      <c r="Z63" s="49"/>
      <c r="AA63" s="49"/>
      <c r="AB63" s="49"/>
      <c r="AC63" s="49"/>
    </row>
    <row r="64" spans="1:29" ht="15.75">
      <c r="A64" s="49" t="s">
        <v>1753</v>
      </c>
      <c r="B64" s="49" t="s">
        <v>1767</v>
      </c>
      <c r="C64" s="49" t="s">
        <v>1768</v>
      </c>
      <c r="D64" s="49" t="s">
        <v>1609</v>
      </c>
      <c r="E64" s="49" t="s">
        <v>1769</v>
      </c>
      <c r="F64" s="57" t="s">
        <v>1770</v>
      </c>
      <c r="G64" s="49" t="s">
        <v>1584</v>
      </c>
      <c r="H64" s="49"/>
      <c r="I64" s="49" t="s">
        <v>1771</v>
      </c>
      <c r="J64" s="49"/>
      <c r="K64" s="49"/>
      <c r="L64" s="49"/>
      <c r="M64" s="49" t="s">
        <v>1585</v>
      </c>
      <c r="N64" s="49" t="s">
        <v>1772</v>
      </c>
      <c r="O64" s="49" t="s">
        <v>1773</v>
      </c>
      <c r="P64" s="49" t="s">
        <v>1774</v>
      </c>
      <c r="Q64" s="51" t="s">
        <v>1775</v>
      </c>
      <c r="R64" s="49"/>
      <c r="S64" s="49"/>
      <c r="T64" s="49"/>
      <c r="U64" s="49"/>
      <c r="V64" s="49"/>
      <c r="W64" s="49"/>
      <c r="X64" s="49"/>
      <c r="Y64" s="49"/>
      <c r="Z64" s="49"/>
      <c r="AA64" s="49"/>
      <c r="AB64" s="49"/>
      <c r="AC64" s="49"/>
    </row>
    <row r="65" spans="1:29" ht="15.75">
      <c r="A65" s="49" t="s">
        <v>1753</v>
      </c>
      <c r="B65" s="49" t="s">
        <v>1767</v>
      </c>
      <c r="C65" s="49" t="s">
        <v>1768</v>
      </c>
      <c r="D65" s="49" t="s">
        <v>1609</v>
      </c>
      <c r="E65" s="49" t="s">
        <v>1776</v>
      </c>
      <c r="F65" s="49" t="s">
        <v>1777</v>
      </c>
      <c r="G65" s="49" t="s">
        <v>1584</v>
      </c>
      <c r="H65" s="49"/>
      <c r="I65" s="49"/>
      <c r="J65" s="49"/>
      <c r="K65" s="49"/>
      <c r="L65" s="49"/>
      <c r="M65" s="49" t="s">
        <v>1585</v>
      </c>
      <c r="N65" s="49" t="s">
        <v>1586</v>
      </c>
      <c r="O65" s="49" t="s">
        <v>1778</v>
      </c>
      <c r="P65" s="49" t="s">
        <v>1779</v>
      </c>
      <c r="Q65" s="51" t="s">
        <v>1780</v>
      </c>
      <c r="R65" s="49"/>
      <c r="S65" s="49"/>
      <c r="T65" s="49"/>
      <c r="U65" s="49"/>
      <c r="V65" s="49"/>
      <c r="W65" s="49"/>
      <c r="X65" s="49"/>
      <c r="Y65" s="49"/>
      <c r="Z65" s="49"/>
      <c r="AA65" s="49"/>
      <c r="AB65" s="49"/>
      <c r="AC65" s="49"/>
    </row>
    <row r="66" spans="1:29" ht="15.75">
      <c r="A66" s="49" t="s">
        <v>1753</v>
      </c>
      <c r="B66" s="49" t="s">
        <v>1767</v>
      </c>
      <c r="C66" s="49" t="s">
        <v>1768</v>
      </c>
      <c r="D66" s="49" t="s">
        <v>1609</v>
      </c>
      <c r="E66" s="49" t="s">
        <v>1781</v>
      </c>
      <c r="F66" s="49" t="s">
        <v>1782</v>
      </c>
      <c r="G66" s="49" t="s">
        <v>1584</v>
      </c>
      <c r="H66" s="49"/>
      <c r="I66" s="49"/>
      <c r="J66" s="49"/>
      <c r="K66" s="49"/>
      <c r="L66" s="49"/>
      <c r="M66" s="49" t="s">
        <v>1585</v>
      </c>
      <c r="N66" s="49" t="s">
        <v>1586</v>
      </c>
      <c r="O66" s="49" t="s">
        <v>1778</v>
      </c>
      <c r="P66" s="49" t="s">
        <v>1779</v>
      </c>
      <c r="Q66" s="51" t="s">
        <v>1780</v>
      </c>
      <c r="R66" s="49"/>
      <c r="S66" s="49"/>
      <c r="T66" s="49"/>
      <c r="U66" s="49"/>
      <c r="V66" s="49"/>
      <c r="W66" s="49"/>
      <c r="X66" s="49"/>
      <c r="Y66" s="49"/>
      <c r="Z66" s="49"/>
      <c r="AA66" s="49"/>
      <c r="AB66" s="49"/>
      <c r="AC66" s="49"/>
    </row>
    <row r="67" spans="1:29" ht="15.75">
      <c r="A67" s="49" t="s">
        <v>1753</v>
      </c>
      <c r="B67" s="49" t="s">
        <v>1783</v>
      </c>
      <c r="C67" s="49" t="s">
        <v>194</v>
      </c>
      <c r="D67" s="49" t="s">
        <v>1623</v>
      </c>
      <c r="E67" s="49" t="s">
        <v>947</v>
      </c>
      <c r="F67" s="49" t="s">
        <v>191</v>
      </c>
      <c r="G67" s="49"/>
      <c r="H67" s="49" t="s">
        <v>1584</v>
      </c>
      <c r="I67" s="49"/>
      <c r="J67" s="49"/>
      <c r="K67" s="49"/>
      <c r="L67" s="49"/>
      <c r="M67" s="49" t="s">
        <v>1585</v>
      </c>
      <c r="N67" s="49" t="s">
        <v>1624</v>
      </c>
      <c r="O67" s="49" t="s">
        <v>1784</v>
      </c>
      <c r="P67" s="49" t="s">
        <v>1785</v>
      </c>
      <c r="Q67" s="51" t="s">
        <v>1627</v>
      </c>
      <c r="R67" s="49"/>
      <c r="S67" s="49"/>
      <c r="T67" s="49"/>
      <c r="U67" s="49"/>
      <c r="V67" s="49"/>
      <c r="W67" s="49"/>
      <c r="X67" s="49"/>
      <c r="Y67" s="49"/>
      <c r="Z67" s="49"/>
      <c r="AA67" s="49"/>
      <c r="AB67" s="49"/>
      <c r="AC67" s="49"/>
    </row>
    <row r="68" spans="1:29" ht="15.75">
      <c r="A68" s="49" t="s">
        <v>1753</v>
      </c>
      <c r="B68" s="49" t="s">
        <v>1783</v>
      </c>
      <c r="C68" s="49" t="s">
        <v>194</v>
      </c>
      <c r="D68" s="49" t="s">
        <v>1579</v>
      </c>
      <c r="E68" s="49" t="s">
        <v>653</v>
      </c>
      <c r="F68" s="49" t="s">
        <v>785</v>
      </c>
      <c r="G68" s="49" t="s">
        <v>1584</v>
      </c>
      <c r="H68" s="49"/>
      <c r="I68" s="49"/>
      <c r="J68" s="49"/>
      <c r="K68" s="49"/>
      <c r="L68" s="49" t="s">
        <v>1786</v>
      </c>
      <c r="M68" s="49" t="s">
        <v>1585</v>
      </c>
      <c r="N68" s="49" t="s">
        <v>1586</v>
      </c>
      <c r="O68" s="49" t="s">
        <v>1787</v>
      </c>
      <c r="P68" s="49" t="s">
        <v>1788</v>
      </c>
      <c r="Q68" s="51" t="s">
        <v>1789</v>
      </c>
      <c r="R68" s="49"/>
      <c r="S68" s="49"/>
      <c r="U68" s="49"/>
      <c r="V68" s="62"/>
      <c r="W68" s="49"/>
      <c r="X68" s="49"/>
      <c r="Y68" s="49"/>
      <c r="Z68" s="49"/>
      <c r="AA68" s="62"/>
      <c r="AB68" s="49"/>
      <c r="AC68" s="49"/>
    </row>
    <row r="69" spans="1:29" ht="15.75">
      <c r="A69" s="49" t="s">
        <v>1753</v>
      </c>
      <c r="B69" s="49" t="s">
        <v>1783</v>
      </c>
      <c r="C69" s="49" t="s">
        <v>194</v>
      </c>
      <c r="D69" s="49" t="s">
        <v>1609</v>
      </c>
      <c r="E69" s="49" t="s">
        <v>963</v>
      </c>
      <c r="F69" s="49" t="s">
        <v>962</v>
      </c>
      <c r="G69" s="49" t="s">
        <v>1584</v>
      </c>
      <c r="H69" s="49"/>
      <c r="I69" s="49"/>
      <c r="J69" s="49"/>
      <c r="K69" s="49"/>
      <c r="L69" s="49" t="s">
        <v>1786</v>
      </c>
      <c r="M69" s="49" t="s">
        <v>1585</v>
      </c>
      <c r="N69" s="49" t="s">
        <v>1586</v>
      </c>
      <c r="O69" s="49" t="s">
        <v>1787</v>
      </c>
      <c r="P69" s="49" t="s">
        <v>1788</v>
      </c>
      <c r="Q69" s="51" t="s">
        <v>1789</v>
      </c>
      <c r="R69" s="49"/>
      <c r="S69" s="49"/>
      <c r="U69" s="49"/>
      <c r="V69" s="62"/>
      <c r="W69" s="49"/>
      <c r="X69" s="49"/>
      <c r="Y69" s="49"/>
      <c r="Z69" s="49"/>
      <c r="AA69" s="62"/>
      <c r="AB69" s="49"/>
      <c r="AC69" s="49"/>
    </row>
    <row r="70" spans="1:29" ht="15.75">
      <c r="A70" s="49" t="s">
        <v>1753</v>
      </c>
      <c r="B70" s="49" t="s">
        <v>1790</v>
      </c>
      <c r="C70" s="49" t="s">
        <v>1791</v>
      </c>
      <c r="D70" s="49" t="s">
        <v>1609</v>
      </c>
      <c r="E70" s="49" t="s">
        <v>1610</v>
      </c>
      <c r="F70" s="49" t="s">
        <v>1611</v>
      </c>
      <c r="G70" s="49" t="s">
        <v>1584</v>
      </c>
      <c r="H70" s="49" t="s">
        <v>1584</v>
      </c>
      <c r="I70" s="49"/>
      <c r="J70" s="49"/>
      <c r="K70" s="49"/>
      <c r="L70" s="49"/>
      <c r="M70" s="49" t="s">
        <v>1585</v>
      </c>
      <c r="N70" s="49" t="s">
        <v>1586</v>
      </c>
      <c r="O70" s="49" t="s">
        <v>1659</v>
      </c>
      <c r="P70" s="49" t="s">
        <v>1660</v>
      </c>
      <c r="Q70" s="51" t="s">
        <v>1661</v>
      </c>
      <c r="R70" s="49" t="s">
        <v>1585</v>
      </c>
      <c r="S70" s="49" t="s">
        <v>1624</v>
      </c>
      <c r="T70" s="54" t="s">
        <v>1792</v>
      </c>
      <c r="U70" s="49" t="s">
        <v>1793</v>
      </c>
      <c r="V70" s="53" t="s">
        <v>1794</v>
      </c>
      <c r="W70" s="49" t="s">
        <v>1585</v>
      </c>
      <c r="X70" s="49" t="s">
        <v>1586</v>
      </c>
      <c r="Y70" s="49" t="s">
        <v>1662</v>
      </c>
      <c r="Z70" s="49" t="s">
        <v>1663</v>
      </c>
      <c r="AA70" s="53" t="s">
        <v>1664</v>
      </c>
      <c r="AB70" s="49"/>
      <c r="AC70" s="49"/>
    </row>
    <row r="71" spans="1:29" ht="15.75">
      <c r="A71" s="49" t="s">
        <v>1753</v>
      </c>
      <c r="B71" s="49" t="s">
        <v>1790</v>
      </c>
      <c r="C71" s="49" t="s">
        <v>1791</v>
      </c>
      <c r="D71" s="49" t="s">
        <v>1579</v>
      </c>
      <c r="E71" s="49" t="s">
        <v>978</v>
      </c>
      <c r="F71" s="49" t="s">
        <v>165</v>
      </c>
      <c r="G71" s="49"/>
      <c r="H71" s="49"/>
      <c r="I71" s="49"/>
      <c r="J71" s="49" t="s">
        <v>1584</v>
      </c>
      <c r="K71" s="49" t="s">
        <v>1584</v>
      </c>
      <c r="L71" s="49" t="s">
        <v>1795</v>
      </c>
      <c r="M71" s="49" t="s">
        <v>1585</v>
      </c>
      <c r="N71" s="49" t="s">
        <v>1796</v>
      </c>
      <c r="O71" s="49" t="s">
        <v>158</v>
      </c>
      <c r="P71" s="49" t="s">
        <v>1797</v>
      </c>
      <c r="Q71" s="51" t="s">
        <v>1798</v>
      </c>
      <c r="R71" s="49"/>
      <c r="S71" s="49"/>
      <c r="T71" s="49"/>
      <c r="U71" s="49"/>
      <c r="V71" s="49"/>
      <c r="W71" s="49"/>
      <c r="X71" s="49"/>
      <c r="Y71" s="49"/>
      <c r="Z71" s="49"/>
      <c r="AA71" s="49"/>
      <c r="AB71" s="49"/>
      <c r="AC71" s="49"/>
    </row>
    <row r="72" spans="1:29" ht="15.75">
      <c r="A72" s="49" t="s">
        <v>1753</v>
      </c>
      <c r="B72" s="49" t="s">
        <v>1790</v>
      </c>
      <c r="C72" s="49" t="s">
        <v>1791</v>
      </c>
      <c r="D72" s="49" t="s">
        <v>1609</v>
      </c>
      <c r="E72" s="49" t="s">
        <v>1799</v>
      </c>
      <c r="F72" s="49" t="s">
        <v>1800</v>
      </c>
      <c r="G72" s="49" t="s">
        <v>1584</v>
      </c>
      <c r="H72" s="49"/>
      <c r="I72" s="49"/>
      <c r="J72" s="49"/>
      <c r="K72" s="49"/>
      <c r="L72" s="49"/>
      <c r="M72" s="49" t="s">
        <v>1749</v>
      </c>
      <c r="N72" s="49" t="s">
        <v>1586</v>
      </c>
      <c r="O72" s="49" t="s">
        <v>1801</v>
      </c>
      <c r="P72" s="49" t="s">
        <v>1802</v>
      </c>
      <c r="Q72" s="51" t="s">
        <v>1803</v>
      </c>
      <c r="R72" s="49"/>
      <c r="S72" s="49"/>
      <c r="T72" s="49"/>
      <c r="U72" s="49"/>
      <c r="V72" s="49"/>
      <c r="W72" s="49"/>
      <c r="X72" s="49"/>
      <c r="Y72" s="49"/>
      <c r="Z72" s="49"/>
      <c r="AA72" s="49"/>
      <c r="AB72" s="49"/>
      <c r="AC72" s="49"/>
    </row>
    <row r="73" spans="1:29" ht="15.75">
      <c r="A73" s="49" t="s">
        <v>1753</v>
      </c>
      <c r="B73" s="49" t="s">
        <v>1790</v>
      </c>
      <c r="C73" s="49" t="s">
        <v>1791</v>
      </c>
      <c r="D73" s="49" t="s">
        <v>1609</v>
      </c>
      <c r="E73" s="49" t="s">
        <v>1804</v>
      </c>
      <c r="F73" s="63" t="s">
        <v>1805</v>
      </c>
      <c r="G73" s="49"/>
      <c r="H73" s="49"/>
      <c r="I73" s="49" t="s">
        <v>1584</v>
      </c>
      <c r="J73" s="49"/>
      <c r="K73" s="49"/>
      <c r="L73" s="49"/>
      <c r="M73" s="49" t="s">
        <v>1585</v>
      </c>
      <c r="N73" s="49" t="s">
        <v>1806</v>
      </c>
      <c r="O73" s="64" t="s">
        <v>1807</v>
      </c>
      <c r="P73" s="54" t="s">
        <v>1808</v>
      </c>
      <c r="Q73" s="64" t="s">
        <v>1809</v>
      </c>
      <c r="R73" s="49"/>
      <c r="S73" s="49"/>
      <c r="T73" s="49"/>
      <c r="U73" s="49"/>
      <c r="V73" s="49"/>
      <c r="W73" s="49"/>
      <c r="X73" s="49"/>
      <c r="Y73" s="49"/>
      <c r="Z73" s="49"/>
      <c r="AA73" s="49"/>
      <c r="AB73" s="49"/>
      <c r="AC73" s="49"/>
    </row>
    <row r="74" spans="1:29" ht="15.75">
      <c r="A74" s="49" t="s">
        <v>1753</v>
      </c>
      <c r="B74" s="49" t="s">
        <v>1790</v>
      </c>
      <c r="C74" s="49" t="s">
        <v>1791</v>
      </c>
      <c r="D74" s="49" t="s">
        <v>1609</v>
      </c>
      <c r="E74" s="49" t="s">
        <v>959</v>
      </c>
      <c r="F74" s="49" t="s">
        <v>1670</v>
      </c>
      <c r="G74" s="49" t="s">
        <v>1584</v>
      </c>
      <c r="H74" s="49"/>
      <c r="I74" s="49"/>
      <c r="J74" s="49"/>
      <c r="K74" s="49"/>
      <c r="L74" s="49"/>
      <c r="M74" s="49" t="s">
        <v>1749</v>
      </c>
      <c r="N74" s="49" t="s">
        <v>1586</v>
      </c>
      <c r="O74" s="49" t="s">
        <v>1801</v>
      </c>
      <c r="P74" s="49" t="s">
        <v>1802</v>
      </c>
      <c r="Q74" s="51" t="s">
        <v>1803</v>
      </c>
      <c r="R74" s="49"/>
      <c r="S74" s="49"/>
      <c r="T74" s="49"/>
      <c r="U74" s="49"/>
      <c r="V74" s="49"/>
      <c r="W74" s="49"/>
      <c r="X74" s="49"/>
      <c r="Y74" s="49"/>
      <c r="Z74" s="49"/>
      <c r="AA74" s="49"/>
      <c r="AB74" s="49"/>
      <c r="AC74" s="49"/>
    </row>
    <row r="75" spans="1:29" ht="15.75">
      <c r="A75" s="49" t="s">
        <v>1753</v>
      </c>
      <c r="B75" s="49" t="s">
        <v>1790</v>
      </c>
      <c r="C75" s="49" t="s">
        <v>1791</v>
      </c>
      <c r="D75" s="49" t="s">
        <v>1609</v>
      </c>
      <c r="E75" s="49" t="s">
        <v>963</v>
      </c>
      <c r="F75" s="57" t="s">
        <v>962</v>
      </c>
      <c r="G75" s="49" t="s">
        <v>1584</v>
      </c>
      <c r="H75" s="49"/>
      <c r="I75" s="49"/>
      <c r="J75" s="49"/>
      <c r="K75" s="49"/>
      <c r="L75" s="49"/>
      <c r="M75" s="49" t="s">
        <v>1749</v>
      </c>
      <c r="N75" s="49" t="s">
        <v>1586</v>
      </c>
      <c r="O75" s="49" t="s">
        <v>1801</v>
      </c>
      <c r="P75" s="49" t="s">
        <v>1802</v>
      </c>
      <c r="Q75" s="51" t="s">
        <v>1803</v>
      </c>
      <c r="R75" s="49"/>
      <c r="S75" s="49"/>
      <c r="T75" s="49"/>
      <c r="U75" s="49"/>
      <c r="V75" s="49"/>
      <c r="W75" s="49"/>
      <c r="X75" s="49"/>
      <c r="Y75" s="49"/>
      <c r="Z75" s="49"/>
      <c r="AA75" s="49"/>
      <c r="AB75" s="49"/>
      <c r="AC75" s="49"/>
    </row>
    <row r="76" spans="1:29" ht="15.75">
      <c r="A76" s="49" t="s">
        <v>1753</v>
      </c>
      <c r="B76" s="49" t="s">
        <v>1790</v>
      </c>
      <c r="C76" s="49" t="s">
        <v>1791</v>
      </c>
      <c r="D76" s="49" t="s">
        <v>1609</v>
      </c>
      <c r="E76" s="49" t="s">
        <v>1693</v>
      </c>
      <c r="F76" s="57" t="s">
        <v>1694</v>
      </c>
      <c r="G76" s="49" t="s">
        <v>1584</v>
      </c>
      <c r="H76" s="49"/>
      <c r="I76" s="49"/>
      <c r="J76" s="49"/>
      <c r="K76" s="49"/>
      <c r="L76" s="49"/>
      <c r="M76" s="49" t="s">
        <v>1749</v>
      </c>
      <c r="N76" s="49" t="s">
        <v>1586</v>
      </c>
      <c r="O76" s="49" t="s">
        <v>1801</v>
      </c>
      <c r="P76" s="49" t="s">
        <v>1802</v>
      </c>
      <c r="Q76" s="51" t="s">
        <v>1803</v>
      </c>
      <c r="R76" s="49"/>
      <c r="S76" s="49"/>
      <c r="T76" s="49"/>
      <c r="U76" s="49"/>
      <c r="V76" s="49"/>
      <c r="W76" s="49"/>
      <c r="X76" s="49"/>
      <c r="Y76" s="49"/>
      <c r="Z76" s="49"/>
      <c r="AA76" s="49"/>
      <c r="AB76" s="49"/>
      <c r="AC76" s="49"/>
    </row>
    <row r="77" spans="1:29" ht="15.75">
      <c r="A77" s="49" t="s">
        <v>1753</v>
      </c>
      <c r="B77" s="49" t="s">
        <v>1790</v>
      </c>
      <c r="C77" s="49" t="s">
        <v>1791</v>
      </c>
      <c r="D77" s="49" t="s">
        <v>1579</v>
      </c>
      <c r="E77" s="49" t="s">
        <v>978</v>
      </c>
      <c r="F77" s="49" t="s">
        <v>165</v>
      </c>
      <c r="G77" s="49"/>
      <c r="H77" s="49"/>
      <c r="I77" s="49"/>
      <c r="J77" s="49" t="s">
        <v>1584</v>
      </c>
      <c r="K77" s="49"/>
      <c r="L77" s="49"/>
      <c r="M77" s="49" t="s">
        <v>1585</v>
      </c>
      <c r="N77" s="49" t="s">
        <v>1637</v>
      </c>
      <c r="O77" s="49" t="s">
        <v>1638</v>
      </c>
      <c r="P77" s="49" t="s">
        <v>1639</v>
      </c>
      <c r="Q77" s="51" t="s">
        <v>1640</v>
      </c>
      <c r="R77" s="49"/>
      <c r="S77" s="49"/>
      <c r="T77" s="49"/>
      <c r="U77" s="49"/>
      <c r="V77" s="49"/>
      <c r="W77" s="49"/>
      <c r="X77" s="49"/>
      <c r="Y77" s="49"/>
      <c r="Z77" s="49"/>
      <c r="AA77" s="49"/>
      <c r="AB77" s="49"/>
      <c r="AC77" s="49"/>
    </row>
    <row r="78" spans="1:29" ht="15.75">
      <c r="A78" s="49" t="s">
        <v>1753</v>
      </c>
      <c r="B78" s="49" t="s">
        <v>1790</v>
      </c>
      <c r="C78" s="49" t="s">
        <v>1791</v>
      </c>
      <c r="D78" s="49" t="s">
        <v>1592</v>
      </c>
      <c r="E78" s="49" t="s">
        <v>1810</v>
      </c>
      <c r="F78" s="49" t="s">
        <v>808</v>
      </c>
      <c r="G78" s="49"/>
      <c r="H78" s="49"/>
      <c r="I78" s="49"/>
      <c r="J78" s="49" t="s">
        <v>1584</v>
      </c>
      <c r="K78" s="49"/>
      <c r="L78" s="49"/>
      <c r="M78" s="49" t="s">
        <v>1749</v>
      </c>
      <c r="N78" s="49" t="s">
        <v>1637</v>
      </c>
      <c r="O78" s="49" t="s">
        <v>1811</v>
      </c>
      <c r="P78" s="49" t="s">
        <v>1812</v>
      </c>
      <c r="Q78" s="51" t="s">
        <v>1813</v>
      </c>
      <c r="R78" s="49"/>
      <c r="S78" s="49"/>
      <c r="T78" s="49"/>
      <c r="U78" s="49"/>
      <c r="V78" s="49"/>
      <c r="W78" s="49"/>
      <c r="X78" s="49"/>
      <c r="Y78" s="49"/>
      <c r="Z78" s="49"/>
      <c r="AA78" s="49"/>
      <c r="AB78" s="49"/>
      <c r="AC78" s="49"/>
    </row>
    <row r="79" spans="1:29" ht="15.75">
      <c r="A79" s="49" t="s">
        <v>1753</v>
      </c>
      <c r="B79" s="49" t="s">
        <v>1814</v>
      </c>
      <c r="C79" s="49" t="s">
        <v>1815</v>
      </c>
      <c r="D79" s="49" t="s">
        <v>1581</v>
      </c>
      <c r="E79" s="49" t="s">
        <v>1582</v>
      </c>
      <c r="F79" s="49" t="s">
        <v>1583</v>
      </c>
      <c r="G79" s="49" t="s">
        <v>1584</v>
      </c>
      <c r="H79" s="49" t="s">
        <v>1584</v>
      </c>
      <c r="I79" s="49"/>
      <c r="J79" s="49"/>
      <c r="K79" s="49" t="s">
        <v>1584</v>
      </c>
      <c r="L79" s="49"/>
      <c r="M79" s="49" t="s">
        <v>1585</v>
      </c>
      <c r="N79" s="49" t="s">
        <v>1709</v>
      </c>
      <c r="O79" s="49" t="s">
        <v>1587</v>
      </c>
      <c r="P79" s="49" t="s">
        <v>1588</v>
      </c>
      <c r="Q79" s="51" t="s">
        <v>1589</v>
      </c>
      <c r="R79" s="49"/>
      <c r="S79" s="49"/>
      <c r="T79" s="49"/>
      <c r="U79" s="49"/>
      <c r="V79" s="49"/>
      <c r="W79" s="49"/>
      <c r="X79" s="49"/>
      <c r="Y79" s="49"/>
      <c r="Z79" s="49"/>
      <c r="AA79" s="49"/>
      <c r="AB79" s="49"/>
      <c r="AC79" s="49"/>
    </row>
    <row r="80" spans="1:29" ht="15.75">
      <c r="A80" s="49" t="s">
        <v>1753</v>
      </c>
      <c r="B80" s="49" t="s">
        <v>1814</v>
      </c>
      <c r="C80" s="49" t="s">
        <v>1815</v>
      </c>
      <c r="D80" s="49" t="s">
        <v>1579</v>
      </c>
      <c r="E80" s="49" t="s">
        <v>1596</v>
      </c>
      <c r="F80" s="49" t="s">
        <v>1597</v>
      </c>
      <c r="G80" s="49" t="s">
        <v>1584</v>
      </c>
      <c r="H80" s="49" t="s">
        <v>1584</v>
      </c>
      <c r="I80" s="49" t="s">
        <v>1584</v>
      </c>
      <c r="J80" s="49" t="s">
        <v>1584</v>
      </c>
      <c r="K80" s="49"/>
      <c r="L80" s="49"/>
      <c r="M80" s="49" t="s">
        <v>1585</v>
      </c>
      <c r="N80" s="49" t="s">
        <v>1709</v>
      </c>
      <c r="O80" s="49" t="s">
        <v>1816</v>
      </c>
      <c r="P80" s="49" t="s">
        <v>1817</v>
      </c>
      <c r="Q80" s="51" t="s">
        <v>1818</v>
      </c>
      <c r="R80" s="49" t="s">
        <v>1585</v>
      </c>
      <c r="S80" s="49" t="s">
        <v>1819</v>
      </c>
      <c r="T80" s="65" t="s">
        <v>1820</v>
      </c>
      <c r="U80" s="66" t="s">
        <v>1821</v>
      </c>
      <c r="V80" s="67" t="s">
        <v>1822</v>
      </c>
      <c r="W80" s="49"/>
      <c r="X80" s="49"/>
      <c r="Y80" s="49"/>
      <c r="Z80" s="49"/>
      <c r="AA80" s="49"/>
      <c r="AB80" s="49"/>
      <c r="AC80" s="49"/>
    </row>
    <row r="81" spans="1:29" ht="15.75">
      <c r="A81" s="49" t="s">
        <v>1753</v>
      </c>
      <c r="B81" s="49" t="s">
        <v>1814</v>
      </c>
      <c r="C81" s="49" t="s">
        <v>1815</v>
      </c>
      <c r="D81" s="49" t="s">
        <v>1592</v>
      </c>
      <c r="E81" s="49" t="s">
        <v>1715</v>
      </c>
      <c r="F81" s="49" t="s">
        <v>1716</v>
      </c>
      <c r="G81" s="49" t="s">
        <v>1584</v>
      </c>
      <c r="H81" s="49"/>
      <c r="I81" s="49"/>
      <c r="J81" s="49"/>
      <c r="K81" s="49"/>
      <c r="L81" s="49" t="s">
        <v>1823</v>
      </c>
      <c r="M81" s="49" t="s">
        <v>1585</v>
      </c>
      <c r="N81" s="49" t="s">
        <v>1586</v>
      </c>
      <c r="O81" s="49" t="s">
        <v>1824</v>
      </c>
      <c r="P81" s="49" t="s">
        <v>1825</v>
      </c>
      <c r="Q81" s="52" t="s">
        <v>1826</v>
      </c>
      <c r="R81" s="49"/>
      <c r="S81" s="49"/>
      <c r="T81" s="49"/>
      <c r="U81" s="49"/>
      <c r="V81" s="49"/>
      <c r="W81" s="49"/>
      <c r="X81" s="49"/>
      <c r="Y81" s="49"/>
      <c r="Z81" s="49"/>
      <c r="AA81" s="49"/>
      <c r="AB81" s="49"/>
      <c r="AC81" s="49"/>
    </row>
    <row r="82" spans="1:29" ht="15.75">
      <c r="A82" s="49" t="s">
        <v>1753</v>
      </c>
      <c r="B82" s="49" t="s">
        <v>1814</v>
      </c>
      <c r="C82" s="49" t="s">
        <v>1815</v>
      </c>
      <c r="D82" s="49" t="s">
        <v>1609</v>
      </c>
      <c r="E82" s="49" t="s">
        <v>1827</v>
      </c>
      <c r="F82" s="49" t="s">
        <v>1828</v>
      </c>
      <c r="G82" s="49"/>
      <c r="H82" s="49" t="s">
        <v>1584</v>
      </c>
      <c r="I82" s="49"/>
      <c r="J82" s="49"/>
      <c r="K82" s="49"/>
      <c r="L82" s="49"/>
      <c r="M82" s="49" t="s">
        <v>1585</v>
      </c>
      <c r="N82" s="49" t="s">
        <v>1624</v>
      </c>
      <c r="O82" s="49" t="s">
        <v>1829</v>
      </c>
      <c r="P82" s="49" t="s">
        <v>1830</v>
      </c>
      <c r="Q82" s="56" t="s">
        <v>1831</v>
      </c>
      <c r="R82" s="49"/>
      <c r="S82" s="49"/>
      <c r="T82" s="49"/>
      <c r="U82" s="49"/>
      <c r="V82" s="49"/>
      <c r="W82" s="49"/>
      <c r="X82" s="49"/>
      <c r="Y82" s="49"/>
      <c r="Z82" s="49"/>
      <c r="AA82" s="49"/>
      <c r="AB82" s="49"/>
      <c r="AC82" s="49"/>
    </row>
    <row r="83" spans="1:29" ht="15.75">
      <c r="A83" s="49" t="s">
        <v>1753</v>
      </c>
      <c r="B83" s="49" t="s">
        <v>1832</v>
      </c>
      <c r="C83" s="49" t="s">
        <v>1833</v>
      </c>
      <c r="D83" s="49" t="s">
        <v>1609</v>
      </c>
      <c r="E83" s="49" t="s">
        <v>1834</v>
      </c>
      <c r="F83" s="57" t="s">
        <v>1835</v>
      </c>
      <c r="G83" s="49" t="s">
        <v>1584</v>
      </c>
      <c r="H83" s="49"/>
      <c r="I83" s="49"/>
      <c r="J83" s="49"/>
      <c r="K83" s="49"/>
      <c r="L83" s="49"/>
      <c r="M83" s="49" t="s">
        <v>1836</v>
      </c>
      <c r="N83" s="49" t="s">
        <v>1586</v>
      </c>
      <c r="O83" s="55" t="s">
        <v>1837</v>
      </c>
      <c r="P83" s="49"/>
      <c r="Q83" s="51"/>
      <c r="R83" s="49"/>
      <c r="S83" s="49"/>
      <c r="T83" s="49"/>
      <c r="U83" s="49"/>
      <c r="V83" s="49"/>
      <c r="W83" s="49"/>
      <c r="X83" s="49"/>
      <c r="Y83" s="49"/>
      <c r="Z83" s="49"/>
      <c r="AA83" s="49"/>
      <c r="AB83" s="49"/>
      <c r="AC83" s="49"/>
    </row>
    <row r="84" spans="1:29" ht="15.75">
      <c r="A84" s="49" t="s">
        <v>1753</v>
      </c>
      <c r="B84" s="49" t="s">
        <v>1838</v>
      </c>
      <c r="C84" s="49" t="s">
        <v>1839</v>
      </c>
      <c r="D84" s="49" t="s">
        <v>1609</v>
      </c>
      <c r="E84" s="49" t="s">
        <v>1840</v>
      </c>
      <c r="F84" s="49" t="s">
        <v>1841</v>
      </c>
      <c r="G84" s="49"/>
      <c r="H84" s="49" t="s">
        <v>1842</v>
      </c>
      <c r="I84" s="49" t="s">
        <v>1771</v>
      </c>
      <c r="J84" s="49"/>
      <c r="K84" s="49"/>
      <c r="L84" s="49"/>
      <c r="M84" s="49" t="s">
        <v>1585</v>
      </c>
      <c r="N84" s="49" t="s">
        <v>1843</v>
      </c>
      <c r="O84" s="49" t="s">
        <v>1844</v>
      </c>
      <c r="P84" s="49" t="s">
        <v>1845</v>
      </c>
      <c r="Q84" s="58" t="s">
        <v>1846</v>
      </c>
      <c r="R84" s="59"/>
      <c r="S84" s="59"/>
      <c r="T84" s="55" t="s">
        <v>1837</v>
      </c>
      <c r="U84" s="49"/>
      <c r="V84" s="49"/>
      <c r="W84" s="49"/>
      <c r="X84" s="49"/>
      <c r="Y84" s="49"/>
      <c r="Z84" s="49"/>
      <c r="AA84" s="49"/>
      <c r="AB84" s="49"/>
      <c r="AC84" s="49"/>
    </row>
    <row r="85" spans="1:29" ht="18">
      <c r="A85" s="49" t="s">
        <v>1753</v>
      </c>
      <c r="B85" s="49" t="s">
        <v>1838</v>
      </c>
      <c r="C85" s="49" t="s">
        <v>1839</v>
      </c>
      <c r="D85" s="49" t="s">
        <v>1609</v>
      </c>
      <c r="E85" s="49" t="s">
        <v>1847</v>
      </c>
      <c r="F85" s="57" t="s">
        <v>1848</v>
      </c>
      <c r="G85" s="49"/>
      <c r="H85" s="49"/>
      <c r="I85" s="49" t="s">
        <v>1771</v>
      </c>
      <c r="J85" s="49"/>
      <c r="K85" s="49"/>
      <c r="L85" s="49"/>
      <c r="M85" s="49" t="s">
        <v>1585</v>
      </c>
      <c r="N85" s="49" t="s">
        <v>1849</v>
      </c>
      <c r="O85" s="49" t="s">
        <v>1850</v>
      </c>
      <c r="P85" s="49" t="s">
        <v>1851</v>
      </c>
      <c r="Q85" s="68" t="s">
        <v>1852</v>
      </c>
      <c r="R85" s="69"/>
      <c r="S85" s="69"/>
      <c r="T85" s="49"/>
      <c r="U85" s="49"/>
      <c r="V85" s="49"/>
      <c r="W85" s="49"/>
      <c r="X85" s="49"/>
      <c r="Y85" s="49"/>
      <c r="Z85" s="49"/>
      <c r="AA85" s="49"/>
      <c r="AB85" s="49"/>
      <c r="AC85" s="49"/>
    </row>
    <row r="86" spans="1:29" ht="15.75">
      <c r="A86" s="49" t="s">
        <v>1753</v>
      </c>
      <c r="B86" s="49" t="s">
        <v>1838</v>
      </c>
      <c r="C86" s="49" t="s">
        <v>1839</v>
      </c>
      <c r="D86" s="49" t="s">
        <v>1853</v>
      </c>
      <c r="E86" s="49" t="s">
        <v>1854</v>
      </c>
      <c r="F86" s="49" t="s">
        <v>1855</v>
      </c>
      <c r="G86" s="49"/>
      <c r="H86" s="49"/>
      <c r="I86" s="49" t="s">
        <v>1856</v>
      </c>
      <c r="J86" s="49"/>
      <c r="K86" s="49"/>
      <c r="L86" s="49" t="s">
        <v>1857</v>
      </c>
      <c r="M86" s="49" t="s">
        <v>1585</v>
      </c>
      <c r="N86" s="49" t="s">
        <v>1858</v>
      </c>
      <c r="O86" s="49" t="s">
        <v>1859</v>
      </c>
      <c r="P86" s="49" t="s">
        <v>1860</v>
      </c>
      <c r="Q86" s="51" t="s">
        <v>1861</v>
      </c>
      <c r="R86" s="49"/>
      <c r="S86" s="49"/>
      <c r="T86" s="49"/>
      <c r="U86" s="49"/>
      <c r="V86" s="49"/>
      <c r="W86" s="49"/>
      <c r="X86" s="49"/>
      <c r="Y86" s="49"/>
      <c r="Z86" s="49"/>
      <c r="AA86" s="49"/>
      <c r="AB86" s="49"/>
      <c r="AC86" s="49"/>
    </row>
    <row r="87" spans="1:29" ht="15.75">
      <c r="A87" s="49" t="s">
        <v>1753</v>
      </c>
      <c r="B87" s="49" t="s">
        <v>1838</v>
      </c>
      <c r="C87" s="49" t="s">
        <v>1839</v>
      </c>
      <c r="D87" s="49" t="s">
        <v>1609</v>
      </c>
      <c r="E87" s="49" t="s">
        <v>1834</v>
      </c>
      <c r="F87" s="57" t="s">
        <v>1835</v>
      </c>
      <c r="G87" s="49" t="s">
        <v>1584</v>
      </c>
      <c r="H87" s="49"/>
      <c r="I87" s="49"/>
      <c r="J87" s="49"/>
      <c r="K87" s="49"/>
      <c r="L87" s="49"/>
      <c r="M87" s="49" t="s">
        <v>1836</v>
      </c>
      <c r="N87" s="49" t="s">
        <v>1586</v>
      </c>
      <c r="O87" s="55" t="s">
        <v>1837</v>
      </c>
      <c r="P87" s="49"/>
      <c r="Q87" s="51"/>
      <c r="R87" s="49"/>
      <c r="S87" s="49"/>
      <c r="T87" s="49"/>
      <c r="U87" s="49"/>
      <c r="V87" s="49"/>
      <c r="W87" s="49"/>
      <c r="X87" s="49"/>
      <c r="Y87" s="49"/>
      <c r="Z87" s="49"/>
      <c r="AA87" s="49"/>
      <c r="AB87" s="49"/>
      <c r="AC87" s="49"/>
    </row>
    <row r="88" spans="1:29" ht="15.75">
      <c r="A88" s="49" t="s">
        <v>1753</v>
      </c>
      <c r="B88" s="49" t="s">
        <v>1862</v>
      </c>
      <c r="C88" s="49" t="s">
        <v>1863</v>
      </c>
      <c r="D88" s="49" t="s">
        <v>1609</v>
      </c>
      <c r="E88" s="49" t="s">
        <v>1864</v>
      </c>
      <c r="F88" s="49" t="s">
        <v>1865</v>
      </c>
      <c r="G88" s="49" t="s">
        <v>1584</v>
      </c>
      <c r="H88" s="49"/>
      <c r="I88" s="49"/>
      <c r="J88" s="49"/>
      <c r="K88" s="49"/>
      <c r="L88" s="49"/>
      <c r="M88" s="49" t="s">
        <v>1585</v>
      </c>
      <c r="N88" s="49" t="s">
        <v>1586</v>
      </c>
      <c r="O88" s="49" t="s">
        <v>1866</v>
      </c>
      <c r="P88" s="49" t="s">
        <v>1867</v>
      </c>
      <c r="Q88" s="51" t="s">
        <v>1868</v>
      </c>
      <c r="R88" s="49"/>
      <c r="S88" s="49"/>
      <c r="T88" s="49"/>
      <c r="U88" s="49"/>
      <c r="V88" s="49"/>
      <c r="W88" s="49"/>
      <c r="X88" s="49"/>
      <c r="Y88" s="49"/>
      <c r="Z88" s="49"/>
      <c r="AA88" s="49"/>
      <c r="AB88" s="49"/>
      <c r="AC88" s="49"/>
    </row>
    <row r="89" spans="1:29" ht="15.75">
      <c r="A89" s="49" t="s">
        <v>1753</v>
      </c>
      <c r="B89" s="49" t="s">
        <v>1862</v>
      </c>
      <c r="C89" s="49" t="s">
        <v>1863</v>
      </c>
      <c r="D89" s="49" t="s">
        <v>1609</v>
      </c>
      <c r="E89" s="49" t="s">
        <v>1869</v>
      </c>
      <c r="F89" s="49" t="s">
        <v>1870</v>
      </c>
      <c r="G89" s="49" t="s">
        <v>1584</v>
      </c>
      <c r="H89" s="49"/>
      <c r="I89" s="49" t="s">
        <v>1771</v>
      </c>
      <c r="J89" s="49"/>
      <c r="K89" s="49"/>
      <c r="L89" s="49"/>
      <c r="M89" s="49" t="s">
        <v>1836</v>
      </c>
      <c r="N89" s="49" t="s">
        <v>1772</v>
      </c>
      <c r="O89" s="49" t="s">
        <v>1871</v>
      </c>
      <c r="P89" s="64" t="s">
        <v>1872</v>
      </c>
      <c r="Q89" s="70" t="s">
        <v>1873</v>
      </c>
      <c r="R89" s="49" t="s">
        <v>1585</v>
      </c>
      <c r="S89" s="49" t="s">
        <v>1586</v>
      </c>
      <c r="T89" s="49" t="s">
        <v>1866</v>
      </c>
      <c r="U89" s="49" t="s">
        <v>1867</v>
      </c>
      <c r="V89" s="51" t="s">
        <v>1868</v>
      </c>
      <c r="W89" s="49"/>
      <c r="X89" s="49"/>
      <c r="Y89" s="49" t="s">
        <v>1874</v>
      </c>
      <c r="Z89" s="49" t="s">
        <v>1875</v>
      </c>
      <c r="AA89" s="49" t="s">
        <v>1876</v>
      </c>
      <c r="AB89" s="49"/>
      <c r="AC89" s="49"/>
    </row>
    <row r="90" spans="1:29" ht="15.75">
      <c r="A90" s="49" t="s">
        <v>1753</v>
      </c>
      <c r="B90" s="49" t="s">
        <v>1862</v>
      </c>
      <c r="C90" s="49" t="s">
        <v>1863</v>
      </c>
      <c r="D90" s="49" t="s">
        <v>1579</v>
      </c>
      <c r="E90" s="49" t="s">
        <v>1678</v>
      </c>
      <c r="F90" s="49" t="s">
        <v>65</v>
      </c>
      <c r="G90" s="49" t="s">
        <v>1584</v>
      </c>
      <c r="H90" s="49"/>
      <c r="I90" s="49" t="s">
        <v>1771</v>
      </c>
      <c r="J90" s="49"/>
      <c r="K90" s="49"/>
      <c r="L90" s="49"/>
      <c r="M90" s="49" t="s">
        <v>1836</v>
      </c>
      <c r="N90" s="49" t="s">
        <v>1772</v>
      </c>
      <c r="O90" s="49" t="s">
        <v>1871</v>
      </c>
      <c r="P90" s="64" t="s">
        <v>1872</v>
      </c>
      <c r="Q90" s="70" t="s">
        <v>1873</v>
      </c>
      <c r="R90" s="49"/>
      <c r="S90" s="49"/>
      <c r="T90" s="49"/>
      <c r="U90" s="49"/>
      <c r="V90" s="49"/>
      <c r="W90" s="49"/>
      <c r="X90" s="49"/>
      <c r="Y90" s="49"/>
      <c r="Z90" s="49"/>
      <c r="AA90" s="49"/>
      <c r="AB90" s="49"/>
      <c r="AC90" s="49"/>
    </row>
    <row r="91" spans="1:29" ht="15.75">
      <c r="A91" s="49" t="s">
        <v>1753</v>
      </c>
      <c r="B91" s="49" t="s">
        <v>1877</v>
      </c>
      <c r="C91" s="49" t="s">
        <v>173</v>
      </c>
      <c r="D91" s="49" t="s">
        <v>1609</v>
      </c>
      <c r="E91" s="49" t="s">
        <v>959</v>
      </c>
      <c r="F91" s="49" t="s">
        <v>1670</v>
      </c>
      <c r="G91" s="49" t="s">
        <v>1584</v>
      </c>
      <c r="H91" s="49" t="s">
        <v>1584</v>
      </c>
      <c r="I91" s="49" t="s">
        <v>1771</v>
      </c>
      <c r="J91" s="49"/>
      <c r="K91" s="49"/>
      <c r="L91" s="49"/>
      <c r="M91" s="49" t="s">
        <v>1585</v>
      </c>
      <c r="N91" s="49" t="s">
        <v>1772</v>
      </c>
      <c r="O91" s="49" t="s">
        <v>1878</v>
      </c>
      <c r="P91" s="49" t="s">
        <v>1879</v>
      </c>
      <c r="Q91" s="52" t="s">
        <v>1880</v>
      </c>
      <c r="R91" s="49" t="s">
        <v>1585</v>
      </c>
      <c r="S91" s="49" t="s">
        <v>1624</v>
      </c>
      <c r="T91" s="49" t="s">
        <v>1881</v>
      </c>
      <c r="U91" s="49" t="s">
        <v>1882</v>
      </c>
      <c r="V91" s="52" t="s">
        <v>1883</v>
      </c>
      <c r="W91" s="49" t="s">
        <v>1749</v>
      </c>
      <c r="X91" s="49" t="s">
        <v>1586</v>
      </c>
      <c r="Y91" s="71" t="s">
        <v>1884</v>
      </c>
      <c r="Z91" s="71" t="s">
        <v>1885</v>
      </c>
      <c r="AA91" s="49" t="s">
        <v>1886</v>
      </c>
      <c r="AB91" s="49" t="s">
        <v>1803</v>
      </c>
      <c r="AC91" s="49" t="s">
        <v>1887</v>
      </c>
    </row>
    <row r="92" spans="1:29" ht="15.75">
      <c r="A92" s="49" t="s">
        <v>1753</v>
      </c>
      <c r="B92" s="49" t="s">
        <v>1877</v>
      </c>
      <c r="C92" s="49" t="s">
        <v>173</v>
      </c>
      <c r="D92" s="49" t="s">
        <v>1579</v>
      </c>
      <c r="E92" s="49" t="s">
        <v>978</v>
      </c>
      <c r="F92" s="49" t="s">
        <v>165</v>
      </c>
      <c r="G92" s="49" t="s">
        <v>1584</v>
      </c>
      <c r="H92" s="49" t="s">
        <v>1584</v>
      </c>
      <c r="I92" s="49"/>
      <c r="J92" s="49"/>
      <c r="K92" s="49"/>
      <c r="L92" s="49"/>
      <c r="M92" s="49" t="s">
        <v>1585</v>
      </c>
      <c r="N92" s="49" t="s">
        <v>1624</v>
      </c>
      <c r="O92" s="49" t="s">
        <v>1888</v>
      </c>
      <c r="P92" s="49" t="s">
        <v>1889</v>
      </c>
      <c r="Q92" s="58" t="s">
        <v>1890</v>
      </c>
      <c r="R92" s="49" t="s">
        <v>1652</v>
      </c>
      <c r="S92" s="49" t="s">
        <v>1586</v>
      </c>
      <c r="T92" s="49" t="s">
        <v>1891</v>
      </c>
      <c r="U92" s="49" t="s">
        <v>1892</v>
      </c>
      <c r="V92" s="53" t="s">
        <v>1893</v>
      </c>
      <c r="W92" s="49" t="s">
        <v>1894</v>
      </c>
      <c r="X92" s="49" t="s">
        <v>1895</v>
      </c>
      <c r="Y92" s="49" t="s">
        <v>1675</v>
      </c>
      <c r="Z92" s="49" t="s">
        <v>1896</v>
      </c>
      <c r="AA92" s="49"/>
      <c r="AB92" s="49"/>
      <c r="AC92" s="49"/>
    </row>
    <row r="93" spans="1:29" ht="15.75">
      <c r="A93" s="49" t="s">
        <v>1753</v>
      </c>
      <c r="B93" s="49" t="s">
        <v>1877</v>
      </c>
      <c r="C93" s="49" t="s">
        <v>173</v>
      </c>
      <c r="D93" s="49" t="s">
        <v>1623</v>
      </c>
      <c r="E93" s="49" t="s">
        <v>947</v>
      </c>
      <c r="F93" s="49" t="s">
        <v>191</v>
      </c>
      <c r="G93" s="49"/>
      <c r="H93" s="49" t="s">
        <v>1584</v>
      </c>
      <c r="I93" s="49"/>
      <c r="J93" s="49"/>
      <c r="K93" s="49"/>
      <c r="L93" s="49"/>
      <c r="M93" s="49" t="s">
        <v>1585</v>
      </c>
      <c r="N93" s="49" t="s">
        <v>1624</v>
      </c>
      <c r="O93" s="49" t="s">
        <v>1897</v>
      </c>
      <c r="P93" s="49" t="s">
        <v>1898</v>
      </c>
      <c r="Q93" s="51" t="s">
        <v>1899</v>
      </c>
      <c r="R93" s="49"/>
      <c r="S93" s="49"/>
      <c r="T93" s="49"/>
      <c r="U93" s="49"/>
      <c r="V93" s="49"/>
      <c r="W93" s="49"/>
      <c r="X93" s="49"/>
      <c r="Y93" s="49"/>
      <c r="Z93" s="49"/>
      <c r="AA93" s="49"/>
      <c r="AB93" s="49"/>
      <c r="AC93" s="49"/>
    </row>
    <row r="94" spans="1:29" ht="15.75">
      <c r="A94" s="49" t="s">
        <v>1753</v>
      </c>
      <c r="B94" s="49" t="s">
        <v>1877</v>
      </c>
      <c r="C94" s="49" t="s">
        <v>173</v>
      </c>
      <c r="D94" s="49" t="s">
        <v>1579</v>
      </c>
      <c r="E94" s="49" t="s">
        <v>1628</v>
      </c>
      <c r="F94" s="49" t="s">
        <v>407</v>
      </c>
      <c r="G94" s="49" t="s">
        <v>1584</v>
      </c>
      <c r="H94" s="49" t="s">
        <v>1584</v>
      </c>
      <c r="I94" s="49"/>
      <c r="J94" s="49" t="s">
        <v>1584</v>
      </c>
      <c r="K94" s="49"/>
      <c r="L94" s="49"/>
      <c r="M94" s="49" t="s">
        <v>1585</v>
      </c>
      <c r="N94" s="49" t="s">
        <v>1624</v>
      </c>
      <c r="O94" s="49" t="s">
        <v>1900</v>
      </c>
      <c r="P94" s="49" t="s">
        <v>1901</v>
      </c>
      <c r="Q94" s="52" t="s">
        <v>1902</v>
      </c>
      <c r="R94" s="49" t="s">
        <v>1585</v>
      </c>
      <c r="S94" s="49" t="s">
        <v>1637</v>
      </c>
      <c r="T94" s="49" t="s">
        <v>1137</v>
      </c>
      <c r="U94" s="49" t="s">
        <v>1668</v>
      </c>
      <c r="V94" s="58" t="s">
        <v>1744</v>
      </c>
      <c r="W94" s="49" t="s">
        <v>1585</v>
      </c>
      <c r="X94" s="49" t="s">
        <v>1666</v>
      </c>
      <c r="Y94" s="49" t="s">
        <v>1667</v>
      </c>
      <c r="Z94" s="49" t="s">
        <v>1668</v>
      </c>
      <c r="AA94" s="49" t="s">
        <v>1669</v>
      </c>
      <c r="AB94" s="72" t="s">
        <v>1903</v>
      </c>
      <c r="AC94" s="49"/>
    </row>
    <row r="95" spans="1:29" ht="15.75">
      <c r="A95" s="49" t="s">
        <v>1753</v>
      </c>
      <c r="B95" s="49" t="s">
        <v>1877</v>
      </c>
      <c r="C95" s="49" t="s">
        <v>173</v>
      </c>
      <c r="D95" s="49" t="s">
        <v>1609</v>
      </c>
      <c r="E95" s="49" t="s">
        <v>1799</v>
      </c>
      <c r="F95" s="49" t="s">
        <v>1800</v>
      </c>
      <c r="G95" s="49" t="s">
        <v>1584</v>
      </c>
      <c r="H95" s="49"/>
      <c r="I95" s="49"/>
      <c r="J95" s="49"/>
      <c r="K95" s="49"/>
      <c r="L95" s="49"/>
      <c r="M95" s="49" t="s">
        <v>1749</v>
      </c>
      <c r="N95" s="49" t="s">
        <v>1586</v>
      </c>
      <c r="O95" s="49" t="s">
        <v>1801</v>
      </c>
      <c r="P95" s="49" t="s">
        <v>1802</v>
      </c>
      <c r="Q95" s="51" t="s">
        <v>1803</v>
      </c>
      <c r="R95" s="49"/>
      <c r="S95" s="49"/>
      <c r="T95" s="49"/>
      <c r="U95" s="49"/>
      <c r="V95" s="49"/>
      <c r="W95" s="49"/>
      <c r="X95" s="49"/>
      <c r="Y95" s="49"/>
      <c r="Z95" s="49"/>
      <c r="AA95" s="49"/>
      <c r="AB95" s="49"/>
      <c r="AC95" s="49"/>
    </row>
    <row r="96" spans="1:29" ht="15.75">
      <c r="A96" s="49" t="s">
        <v>1753</v>
      </c>
      <c r="B96" s="49" t="s">
        <v>1877</v>
      </c>
      <c r="C96" s="49" t="s">
        <v>173</v>
      </c>
      <c r="D96" s="49" t="s">
        <v>1609</v>
      </c>
      <c r="E96" s="49" t="s">
        <v>963</v>
      </c>
      <c r="F96" s="57" t="s">
        <v>962</v>
      </c>
      <c r="G96" s="49" t="s">
        <v>1584</v>
      </c>
      <c r="H96" s="49"/>
      <c r="I96" s="49"/>
      <c r="J96" s="49"/>
      <c r="K96" s="49"/>
      <c r="L96" s="49"/>
      <c r="M96" s="49" t="s">
        <v>1749</v>
      </c>
      <c r="N96" s="49" t="s">
        <v>1586</v>
      </c>
      <c r="O96" s="49" t="s">
        <v>1801</v>
      </c>
      <c r="P96" s="49" t="s">
        <v>1802</v>
      </c>
      <c r="Q96" s="51" t="s">
        <v>1803</v>
      </c>
      <c r="R96" s="49"/>
      <c r="S96" s="49"/>
      <c r="T96" s="49"/>
      <c r="U96" s="49"/>
      <c r="V96" s="49"/>
      <c r="W96" s="49"/>
      <c r="X96" s="49"/>
      <c r="Y96" s="49"/>
      <c r="Z96" s="49"/>
      <c r="AA96" s="49"/>
      <c r="AB96" s="49"/>
      <c r="AC96" s="49"/>
    </row>
    <row r="97" spans="1:29" ht="15.75">
      <c r="A97" s="49" t="s">
        <v>1753</v>
      </c>
      <c r="B97" s="49" t="s">
        <v>1877</v>
      </c>
      <c r="C97" s="49" t="s">
        <v>173</v>
      </c>
      <c r="D97" s="49" t="s">
        <v>1609</v>
      </c>
      <c r="E97" s="49" t="s">
        <v>1693</v>
      </c>
      <c r="F97" s="57" t="s">
        <v>1694</v>
      </c>
      <c r="G97" s="49" t="s">
        <v>1584</v>
      </c>
      <c r="H97" s="49"/>
      <c r="I97" s="49"/>
      <c r="J97" s="49"/>
      <c r="K97" s="49"/>
      <c r="L97" s="49"/>
      <c r="M97" s="49" t="s">
        <v>1749</v>
      </c>
      <c r="N97" s="49" t="s">
        <v>1586</v>
      </c>
      <c r="O97" s="49" t="s">
        <v>1801</v>
      </c>
      <c r="P97" s="49" t="s">
        <v>1802</v>
      </c>
      <c r="Q97" s="51" t="s">
        <v>1803</v>
      </c>
      <c r="R97" s="49"/>
      <c r="S97" s="49"/>
      <c r="T97" s="49"/>
      <c r="U97" s="49"/>
      <c r="V97" s="49"/>
      <c r="W97" s="49"/>
      <c r="X97" s="49"/>
      <c r="Y97" s="49"/>
      <c r="Z97" s="49"/>
      <c r="AA97" s="49"/>
      <c r="AB97" s="49"/>
      <c r="AC97" s="49"/>
    </row>
    <row r="98" spans="1:29" ht="15.75">
      <c r="A98" s="49" t="s">
        <v>1753</v>
      </c>
      <c r="B98" s="49" t="s">
        <v>1877</v>
      </c>
      <c r="C98" s="49" t="s">
        <v>173</v>
      </c>
      <c r="D98" s="49" t="s">
        <v>1609</v>
      </c>
      <c r="E98" s="49" t="s">
        <v>1610</v>
      </c>
      <c r="F98" s="49" t="s">
        <v>1611</v>
      </c>
      <c r="G98" s="49" t="s">
        <v>1584</v>
      </c>
      <c r="H98" s="49"/>
      <c r="I98" s="49"/>
      <c r="J98" s="49"/>
      <c r="K98" s="49"/>
      <c r="L98" s="49"/>
      <c r="M98" s="49" t="s">
        <v>1585</v>
      </c>
      <c r="N98" s="49" t="s">
        <v>1586</v>
      </c>
      <c r="O98" s="49" t="s">
        <v>1659</v>
      </c>
      <c r="P98" s="49" t="s">
        <v>1660</v>
      </c>
      <c r="Q98" s="51" t="s">
        <v>1661</v>
      </c>
      <c r="R98" s="49"/>
      <c r="S98" s="49"/>
      <c r="T98" s="49"/>
      <c r="U98" s="49"/>
      <c r="V98" s="49"/>
      <c r="W98" s="49"/>
      <c r="X98" s="49"/>
      <c r="Y98" s="49"/>
      <c r="Z98" s="49"/>
      <c r="AA98" s="49"/>
      <c r="AB98" s="49"/>
      <c r="AC98" s="49"/>
    </row>
    <row r="99" spans="1:29" ht="15.75">
      <c r="A99" s="49" t="s">
        <v>1753</v>
      </c>
      <c r="B99" s="49" t="s">
        <v>1877</v>
      </c>
      <c r="C99" s="49" t="s">
        <v>173</v>
      </c>
      <c r="D99" s="49" t="s">
        <v>1609</v>
      </c>
      <c r="E99" s="49" t="s">
        <v>1904</v>
      </c>
      <c r="F99" s="49" t="s">
        <v>1905</v>
      </c>
      <c r="G99" s="49" t="s">
        <v>1584</v>
      </c>
      <c r="H99" s="49"/>
      <c r="I99" s="49"/>
      <c r="J99" s="49"/>
      <c r="K99" s="49"/>
      <c r="L99" s="49" t="s">
        <v>1906</v>
      </c>
      <c r="M99" s="49" t="s">
        <v>1585</v>
      </c>
      <c r="N99" s="49" t="s">
        <v>1586</v>
      </c>
      <c r="O99" s="49" t="s">
        <v>1907</v>
      </c>
      <c r="P99" s="49" t="s">
        <v>1908</v>
      </c>
      <c r="Q99" s="51" t="s">
        <v>1909</v>
      </c>
      <c r="R99" s="49"/>
      <c r="S99" s="49"/>
      <c r="T99" s="49"/>
      <c r="U99" s="49"/>
      <c r="V99" s="49"/>
      <c r="W99" s="49"/>
      <c r="X99" s="49"/>
      <c r="Y99" s="49"/>
      <c r="Z99" s="49"/>
      <c r="AA99" s="49"/>
      <c r="AB99" s="49"/>
      <c r="AC99" s="49"/>
    </row>
    <row r="100" spans="1:29" ht="15.75">
      <c r="A100" s="49" t="s">
        <v>1753</v>
      </c>
      <c r="B100" s="49" t="s">
        <v>1877</v>
      </c>
      <c r="C100" s="49" t="s">
        <v>173</v>
      </c>
      <c r="D100" s="49" t="s">
        <v>1592</v>
      </c>
      <c r="E100" s="49" t="s">
        <v>1810</v>
      </c>
      <c r="F100" s="49" t="s">
        <v>808</v>
      </c>
      <c r="G100" s="49"/>
      <c r="H100" s="49"/>
      <c r="I100" s="49"/>
      <c r="J100" s="49" t="s">
        <v>1584</v>
      </c>
      <c r="K100" s="49"/>
      <c r="L100" s="49"/>
      <c r="M100" s="49" t="s">
        <v>1749</v>
      </c>
      <c r="N100" s="49" t="s">
        <v>1637</v>
      </c>
      <c r="O100" s="49" t="s">
        <v>1811</v>
      </c>
      <c r="P100" s="49" t="s">
        <v>1812</v>
      </c>
      <c r="Q100" s="51" t="s">
        <v>1813</v>
      </c>
      <c r="R100" s="49"/>
      <c r="S100" s="49"/>
      <c r="T100" s="49"/>
      <c r="U100" s="49"/>
      <c r="V100" s="49"/>
      <c r="W100" s="49"/>
      <c r="X100" s="49"/>
      <c r="Y100" s="49"/>
      <c r="Z100" s="49"/>
      <c r="AA100" s="49"/>
      <c r="AB100" s="49"/>
      <c r="AC100" s="49"/>
    </row>
    <row r="101" spans="1:29" ht="15.75">
      <c r="A101" s="49" t="s">
        <v>1753</v>
      </c>
      <c r="B101" s="49" t="s">
        <v>1877</v>
      </c>
      <c r="C101" s="49" t="s">
        <v>173</v>
      </c>
      <c r="D101" s="49" t="s">
        <v>1623</v>
      </c>
      <c r="E101" s="49" t="s">
        <v>1755</v>
      </c>
      <c r="F101" s="49" t="s">
        <v>892</v>
      </c>
      <c r="G101" s="49"/>
      <c r="H101" s="49"/>
      <c r="I101" s="49"/>
      <c r="J101" s="49"/>
      <c r="K101" s="49"/>
      <c r="L101" s="49" t="s">
        <v>1910</v>
      </c>
      <c r="M101" s="49" t="s">
        <v>1585</v>
      </c>
      <c r="N101" s="49" t="s">
        <v>1624</v>
      </c>
      <c r="O101" s="49" t="s">
        <v>1888</v>
      </c>
      <c r="P101" s="49" t="s">
        <v>1889</v>
      </c>
      <c r="Q101" s="58" t="s">
        <v>1890</v>
      </c>
      <c r="R101" s="59"/>
      <c r="S101" s="59"/>
      <c r="T101" s="49"/>
      <c r="U101" s="49"/>
      <c r="V101" s="49"/>
      <c r="W101" s="49"/>
      <c r="X101" s="49"/>
      <c r="Y101" s="49"/>
      <c r="Z101" s="49"/>
      <c r="AA101" s="49"/>
      <c r="AB101" s="49"/>
      <c r="AC101" s="49"/>
    </row>
    <row r="102" spans="1:29" ht="15.75">
      <c r="A102" s="49" t="s">
        <v>1753</v>
      </c>
      <c r="B102" s="49" t="s">
        <v>1911</v>
      </c>
      <c r="C102" s="49" t="s">
        <v>195</v>
      </c>
      <c r="D102" s="49" t="s">
        <v>1579</v>
      </c>
      <c r="E102" s="49" t="s">
        <v>978</v>
      </c>
      <c r="F102" s="49" t="s">
        <v>165</v>
      </c>
      <c r="G102" s="49"/>
      <c r="H102" s="49" t="s">
        <v>1584</v>
      </c>
      <c r="I102" s="49"/>
      <c r="J102" s="49"/>
      <c r="K102" s="49"/>
      <c r="L102" s="49"/>
      <c r="M102" s="49" t="s">
        <v>1585</v>
      </c>
      <c r="N102" s="49" t="s">
        <v>1624</v>
      </c>
      <c r="O102" s="49" t="s">
        <v>1912</v>
      </c>
      <c r="P102" s="49" t="s">
        <v>1913</v>
      </c>
      <c r="Q102" s="52" t="s">
        <v>1914</v>
      </c>
      <c r="R102" s="59"/>
      <c r="S102" s="59"/>
      <c r="T102" s="49"/>
      <c r="U102" s="49"/>
      <c r="V102" s="49"/>
      <c r="W102" s="49"/>
      <c r="X102" s="49"/>
      <c r="Y102" s="49"/>
      <c r="Z102" s="49"/>
      <c r="AA102" s="49"/>
      <c r="AB102" s="49"/>
      <c r="AC102" s="49"/>
    </row>
    <row r="103" spans="1:29" ht="15.75">
      <c r="A103" s="49" t="s">
        <v>1753</v>
      </c>
      <c r="B103" s="49" t="s">
        <v>1911</v>
      </c>
      <c r="C103" s="49" t="s">
        <v>195</v>
      </c>
      <c r="D103" s="49" t="s">
        <v>1623</v>
      </c>
      <c r="E103" s="49" t="s">
        <v>947</v>
      </c>
      <c r="F103" s="49" t="s">
        <v>191</v>
      </c>
      <c r="G103" s="49"/>
      <c r="H103" s="49" t="s">
        <v>1584</v>
      </c>
      <c r="I103" s="49"/>
      <c r="J103" s="49"/>
      <c r="K103" s="49"/>
      <c r="L103" s="49"/>
      <c r="M103" s="49" t="s">
        <v>1585</v>
      </c>
      <c r="N103" s="49" t="s">
        <v>1624</v>
      </c>
      <c r="O103" s="49" t="s">
        <v>1915</v>
      </c>
      <c r="P103" s="49" t="s">
        <v>1916</v>
      </c>
      <c r="Q103" s="51" t="s">
        <v>1917</v>
      </c>
      <c r="R103" s="49"/>
      <c r="S103" s="49"/>
      <c r="T103" s="49"/>
      <c r="U103" s="49"/>
      <c r="V103" s="49"/>
      <c r="W103" s="49"/>
      <c r="X103" s="49"/>
      <c r="Y103" s="49"/>
      <c r="Z103" s="49"/>
      <c r="AA103" s="49"/>
      <c r="AB103" s="49"/>
      <c r="AC103" s="49"/>
    </row>
    <row r="104" spans="1:29" ht="15.75">
      <c r="A104" s="49" t="s">
        <v>1753</v>
      </c>
      <c r="B104" s="49" t="s">
        <v>1918</v>
      </c>
      <c r="C104" s="49" t="s">
        <v>196</v>
      </c>
      <c r="D104" s="49" t="s">
        <v>1623</v>
      </c>
      <c r="E104" s="49" t="s">
        <v>947</v>
      </c>
      <c r="F104" s="49" t="s">
        <v>191</v>
      </c>
      <c r="G104" s="49"/>
      <c r="H104" s="49" t="s">
        <v>1584</v>
      </c>
      <c r="I104" s="49"/>
      <c r="J104" s="49"/>
      <c r="K104" s="49"/>
      <c r="L104" s="49"/>
      <c r="M104" s="49" t="s">
        <v>1585</v>
      </c>
      <c r="N104" s="49" t="s">
        <v>1624</v>
      </c>
      <c r="O104" s="49" t="s">
        <v>1897</v>
      </c>
      <c r="P104" s="49" t="s">
        <v>1898</v>
      </c>
      <c r="Q104" s="51" t="s">
        <v>1899</v>
      </c>
      <c r="R104" s="49"/>
      <c r="S104" s="49"/>
      <c r="T104" s="49"/>
      <c r="U104" s="49"/>
      <c r="V104" s="49"/>
      <c r="W104" s="49"/>
      <c r="X104" s="49"/>
      <c r="Y104" s="49"/>
      <c r="Z104" s="49"/>
      <c r="AA104" s="49"/>
      <c r="AB104" s="49"/>
      <c r="AC104" s="49"/>
    </row>
    <row r="105" spans="1:29" ht="15.75">
      <c r="A105" s="49" t="s">
        <v>1753</v>
      </c>
      <c r="B105" s="49" t="s">
        <v>1919</v>
      </c>
      <c r="C105" s="49" t="s">
        <v>1920</v>
      </c>
      <c r="D105" s="49" t="s">
        <v>1579</v>
      </c>
      <c r="E105" s="49" t="s">
        <v>1645</v>
      </c>
      <c r="F105" s="49" t="s">
        <v>1646</v>
      </c>
      <c r="G105" s="49" t="s">
        <v>1584</v>
      </c>
      <c r="H105" s="49"/>
      <c r="I105" s="49"/>
      <c r="J105" s="49"/>
      <c r="K105" s="49"/>
      <c r="L105" s="49"/>
      <c r="M105" s="49" t="s">
        <v>1585</v>
      </c>
      <c r="N105" s="49" t="s">
        <v>1586</v>
      </c>
      <c r="O105" s="49" t="s">
        <v>1647</v>
      </c>
      <c r="P105" s="49" t="s">
        <v>1648</v>
      </c>
      <c r="Q105" s="51" t="s">
        <v>1649</v>
      </c>
      <c r="R105" s="49"/>
      <c r="S105" s="49"/>
      <c r="T105" s="49"/>
      <c r="U105" s="49"/>
      <c r="V105" s="49"/>
      <c r="W105" s="49"/>
      <c r="X105" s="49"/>
      <c r="Y105" s="49"/>
      <c r="Z105" s="49"/>
      <c r="AA105" s="49"/>
      <c r="AB105" s="49"/>
      <c r="AC105" s="49"/>
    </row>
    <row r="106" spans="1:29" ht="15.75">
      <c r="A106" s="49" t="s">
        <v>1753</v>
      </c>
      <c r="B106" s="49" t="s">
        <v>1921</v>
      </c>
      <c r="C106" s="49" t="s">
        <v>1922</v>
      </c>
      <c r="D106" s="49" t="s">
        <v>1579</v>
      </c>
      <c r="E106" s="49" t="s">
        <v>978</v>
      </c>
      <c r="F106" s="49" t="s">
        <v>165</v>
      </c>
      <c r="G106" s="49" t="s">
        <v>1584</v>
      </c>
      <c r="H106" s="49" t="s">
        <v>1842</v>
      </c>
      <c r="I106" s="49"/>
      <c r="J106" s="49" t="s">
        <v>1584</v>
      </c>
      <c r="K106" s="49" t="s">
        <v>1584</v>
      </c>
      <c r="L106" s="49" t="s">
        <v>1795</v>
      </c>
      <c r="M106" s="49" t="s">
        <v>1585</v>
      </c>
      <c r="N106" s="49" t="s">
        <v>1709</v>
      </c>
      <c r="O106" s="49" t="s">
        <v>158</v>
      </c>
      <c r="P106" s="49" t="s">
        <v>1797</v>
      </c>
      <c r="Q106" s="51" t="s">
        <v>1798</v>
      </c>
      <c r="R106" s="49" t="s">
        <v>1894</v>
      </c>
      <c r="S106" s="49" t="s">
        <v>1709</v>
      </c>
      <c r="T106" s="49" t="s">
        <v>1923</v>
      </c>
      <c r="U106" s="49" t="s">
        <v>1896</v>
      </c>
      <c r="V106" s="49"/>
      <c r="W106" s="49"/>
      <c r="X106" s="49"/>
      <c r="Y106" s="49"/>
      <c r="Z106" s="49"/>
      <c r="AA106" s="49"/>
      <c r="AB106" s="49"/>
      <c r="AC106" s="49"/>
    </row>
    <row r="107" spans="1:29" ht="15.75">
      <c r="A107" s="50" t="s">
        <v>1753</v>
      </c>
      <c r="B107" s="50" t="s">
        <v>1921</v>
      </c>
      <c r="C107" s="50" t="s">
        <v>1922</v>
      </c>
      <c r="D107" s="50" t="s">
        <v>1579</v>
      </c>
      <c r="E107" s="50" t="s">
        <v>447</v>
      </c>
      <c r="F107" s="49"/>
      <c r="G107" s="49"/>
      <c r="H107" s="49"/>
      <c r="I107" s="49"/>
      <c r="J107" s="49"/>
      <c r="K107" s="49"/>
      <c r="L107" s="49"/>
      <c r="M107" s="50" t="s">
        <v>1924</v>
      </c>
      <c r="N107" s="49"/>
      <c r="O107" s="49"/>
      <c r="P107" s="49"/>
      <c r="Q107" s="51"/>
      <c r="R107" s="49"/>
      <c r="S107" s="49"/>
      <c r="T107" s="49"/>
      <c r="U107" s="49"/>
      <c r="V107" s="49"/>
      <c r="W107" s="49"/>
      <c r="X107" s="49"/>
      <c r="Y107" s="49"/>
      <c r="Z107" s="49"/>
      <c r="AA107" s="49"/>
      <c r="AB107" s="49"/>
      <c r="AC107" s="49"/>
    </row>
    <row r="108" spans="1:29" ht="15.75">
      <c r="A108" s="49" t="s">
        <v>1753</v>
      </c>
      <c r="B108" s="49" t="s">
        <v>1925</v>
      </c>
      <c r="C108" s="49" t="s">
        <v>190</v>
      </c>
      <c r="D108" s="49" t="s">
        <v>1623</v>
      </c>
      <c r="E108" s="49" t="s">
        <v>947</v>
      </c>
      <c r="F108" s="49" t="s">
        <v>191</v>
      </c>
      <c r="G108" s="49"/>
      <c r="H108" s="49" t="s">
        <v>1584</v>
      </c>
      <c r="I108" s="49"/>
      <c r="J108" s="49"/>
      <c r="K108" s="49"/>
      <c r="L108" s="49"/>
      <c r="M108" s="49" t="s">
        <v>1585</v>
      </c>
      <c r="N108" s="49" t="s">
        <v>1624</v>
      </c>
      <c r="O108" s="49" t="s">
        <v>1784</v>
      </c>
      <c r="P108" s="49" t="s">
        <v>1785</v>
      </c>
      <c r="Q108" s="51" t="s">
        <v>1627</v>
      </c>
      <c r="R108" s="49"/>
      <c r="S108" s="49"/>
      <c r="T108" s="49"/>
      <c r="U108" s="49"/>
      <c r="V108" s="49"/>
      <c r="W108" s="49"/>
      <c r="X108" s="49"/>
      <c r="Y108" s="49"/>
      <c r="Z108" s="49"/>
      <c r="AA108" s="49"/>
      <c r="AB108" s="49"/>
      <c r="AC108" s="49"/>
    </row>
    <row r="109" spans="1:29" ht="15.75">
      <c r="A109" s="49" t="s">
        <v>1753</v>
      </c>
      <c r="B109" s="49" t="s">
        <v>1925</v>
      </c>
      <c r="C109" s="49" t="s">
        <v>190</v>
      </c>
      <c r="D109" s="49" t="s">
        <v>1579</v>
      </c>
      <c r="E109" s="49" t="s">
        <v>653</v>
      </c>
      <c r="F109" s="49" t="s">
        <v>785</v>
      </c>
      <c r="G109" s="49" t="s">
        <v>1584</v>
      </c>
      <c r="H109" s="49" t="s">
        <v>1584</v>
      </c>
      <c r="I109" s="49"/>
      <c r="J109" s="49"/>
      <c r="K109" s="49" t="s">
        <v>1584</v>
      </c>
      <c r="L109" s="49" t="s">
        <v>1926</v>
      </c>
      <c r="M109" s="49" t="s">
        <v>1585</v>
      </c>
      <c r="N109" s="49" t="s">
        <v>1709</v>
      </c>
      <c r="O109" s="49" t="s">
        <v>996</v>
      </c>
      <c r="P109" s="49" t="s">
        <v>1927</v>
      </c>
      <c r="Q109" s="51" t="s">
        <v>1928</v>
      </c>
      <c r="R109" s="49" t="s">
        <v>1585</v>
      </c>
      <c r="S109" s="49" t="s">
        <v>1586</v>
      </c>
      <c r="T109" s="49" t="s">
        <v>1787</v>
      </c>
      <c r="U109" s="49" t="s">
        <v>1788</v>
      </c>
      <c r="V109" s="51" t="s">
        <v>1789</v>
      </c>
      <c r="W109" s="49"/>
      <c r="X109" s="49"/>
      <c r="Y109" s="49"/>
      <c r="Z109" s="49"/>
      <c r="AA109" s="49"/>
      <c r="AB109" s="49"/>
      <c r="AC109" s="49"/>
    </row>
    <row r="110" spans="1:29" ht="15.75">
      <c r="A110" s="49" t="s">
        <v>1753</v>
      </c>
      <c r="B110" s="49" t="s">
        <v>1925</v>
      </c>
      <c r="C110" s="49" t="s">
        <v>190</v>
      </c>
      <c r="D110" s="49" t="s">
        <v>1609</v>
      </c>
      <c r="E110" s="49" t="s">
        <v>963</v>
      </c>
      <c r="F110" s="49" t="s">
        <v>962</v>
      </c>
      <c r="G110" s="49" t="s">
        <v>1584</v>
      </c>
      <c r="H110" s="49"/>
      <c r="I110" s="49"/>
      <c r="J110" s="49"/>
      <c r="K110" s="49"/>
      <c r="L110" s="49" t="s">
        <v>1786</v>
      </c>
      <c r="M110" s="49" t="s">
        <v>1585</v>
      </c>
      <c r="N110" s="49" t="s">
        <v>1586</v>
      </c>
      <c r="O110" s="49" t="s">
        <v>1787</v>
      </c>
      <c r="P110" s="49" t="s">
        <v>1788</v>
      </c>
      <c r="Q110" s="51" t="s">
        <v>1789</v>
      </c>
      <c r="R110" s="49"/>
      <c r="S110" s="49"/>
      <c r="U110" s="49"/>
      <c r="V110" s="62"/>
      <c r="W110" s="49"/>
      <c r="X110" s="49"/>
      <c r="Y110" s="49"/>
      <c r="Z110" s="49"/>
      <c r="AA110" s="62"/>
      <c r="AB110" s="49"/>
      <c r="AC110" s="49"/>
    </row>
    <row r="111" spans="1:29" ht="15.75">
      <c r="A111" s="49" t="s">
        <v>1753</v>
      </c>
      <c r="B111" s="49" t="s">
        <v>673</v>
      </c>
      <c r="C111" s="49" t="s">
        <v>672</v>
      </c>
      <c r="D111" s="49" t="s">
        <v>1609</v>
      </c>
      <c r="E111" s="49" t="s">
        <v>1929</v>
      </c>
      <c r="F111" s="49" t="s">
        <v>1930</v>
      </c>
      <c r="G111" s="49" t="s">
        <v>1584</v>
      </c>
      <c r="H111" s="49" t="s">
        <v>1584</v>
      </c>
      <c r="I111" s="49"/>
      <c r="J111" s="49"/>
      <c r="K111" s="49"/>
      <c r="L111" s="49"/>
      <c r="M111" s="49" t="s">
        <v>1585</v>
      </c>
      <c r="N111" s="49" t="s">
        <v>1709</v>
      </c>
      <c r="O111" s="49" t="s">
        <v>1931</v>
      </c>
      <c r="P111" s="49" t="s">
        <v>1932</v>
      </c>
      <c r="Q111" s="51" t="s">
        <v>1933</v>
      </c>
      <c r="R111" s="49"/>
      <c r="S111" s="49"/>
      <c r="T111" s="49"/>
      <c r="U111" s="49"/>
      <c r="V111" s="49"/>
      <c r="W111" s="49"/>
      <c r="X111" s="49"/>
      <c r="Y111" s="49"/>
      <c r="Z111" s="49"/>
      <c r="AA111" s="49"/>
      <c r="AB111" s="49"/>
      <c r="AC111" s="49"/>
    </row>
    <row r="112" spans="1:29" ht="15.75">
      <c r="A112" s="49" t="s">
        <v>1753</v>
      </c>
      <c r="B112" s="49" t="s">
        <v>673</v>
      </c>
      <c r="C112" s="49" t="s">
        <v>672</v>
      </c>
      <c r="D112" s="49" t="s">
        <v>1934</v>
      </c>
      <c r="E112" s="49" t="s">
        <v>1935</v>
      </c>
      <c r="F112" s="49" t="s">
        <v>674</v>
      </c>
      <c r="G112" s="49"/>
      <c r="H112" s="49" t="s">
        <v>1842</v>
      </c>
      <c r="I112" s="49"/>
      <c r="J112" s="49"/>
      <c r="K112" s="49" t="s">
        <v>1584</v>
      </c>
      <c r="L112" s="49"/>
      <c r="M112" s="49" t="s">
        <v>1585</v>
      </c>
      <c r="N112" s="49" t="s">
        <v>1936</v>
      </c>
      <c r="O112" s="49" t="s">
        <v>669</v>
      </c>
      <c r="P112" s="49" t="s">
        <v>1937</v>
      </c>
      <c r="Q112" s="51" t="s">
        <v>1938</v>
      </c>
      <c r="R112" s="49"/>
      <c r="S112" s="49"/>
      <c r="T112" s="49"/>
      <c r="U112" s="49"/>
      <c r="V112" s="49"/>
      <c r="W112" s="49"/>
      <c r="X112" s="49"/>
      <c r="Y112" s="49"/>
      <c r="Z112" s="49"/>
      <c r="AA112" s="49"/>
      <c r="AB112" s="49"/>
      <c r="AC112" s="49"/>
    </row>
    <row r="113" spans="1:29" ht="15.75">
      <c r="A113" s="49" t="s">
        <v>1753</v>
      </c>
      <c r="B113" s="49" t="s">
        <v>673</v>
      </c>
      <c r="C113" s="49" t="s">
        <v>672</v>
      </c>
      <c r="D113" s="49" t="s">
        <v>1579</v>
      </c>
      <c r="E113" s="49" t="s">
        <v>1939</v>
      </c>
      <c r="F113" s="49" t="s">
        <v>1098</v>
      </c>
      <c r="G113" s="49" t="s">
        <v>1584</v>
      </c>
      <c r="H113" s="49"/>
      <c r="I113" s="49"/>
      <c r="J113" s="49"/>
      <c r="K113" s="49"/>
      <c r="L113" s="49"/>
      <c r="M113" s="49" t="s">
        <v>1585</v>
      </c>
      <c r="N113" s="49" t="s">
        <v>1586</v>
      </c>
      <c r="O113" s="49" t="s">
        <v>1931</v>
      </c>
      <c r="P113" s="49" t="s">
        <v>1932</v>
      </c>
      <c r="Q113" s="51" t="s">
        <v>1933</v>
      </c>
      <c r="R113" s="49"/>
      <c r="S113" s="49"/>
      <c r="T113" s="49"/>
      <c r="U113" s="49"/>
      <c r="V113" s="49"/>
      <c r="W113" s="49"/>
      <c r="X113" s="49"/>
      <c r="Y113" s="49"/>
      <c r="Z113" s="49"/>
      <c r="AA113" s="49"/>
      <c r="AB113" s="49"/>
      <c r="AC113" s="49"/>
    </row>
    <row r="114" spans="1:29" ht="15.75">
      <c r="A114" s="49" t="s">
        <v>1753</v>
      </c>
      <c r="B114" s="49" t="s">
        <v>673</v>
      </c>
      <c r="C114" s="49" t="s">
        <v>672</v>
      </c>
      <c r="D114" s="49" t="s">
        <v>1609</v>
      </c>
      <c r="E114" s="49" t="s">
        <v>1827</v>
      </c>
      <c r="F114" s="49" t="s">
        <v>1828</v>
      </c>
      <c r="G114" s="49" t="s">
        <v>1584</v>
      </c>
      <c r="H114" s="49"/>
      <c r="I114" s="49"/>
      <c r="J114" s="49"/>
      <c r="K114" s="49"/>
      <c r="L114" s="49"/>
      <c r="M114" s="49" t="s">
        <v>1585</v>
      </c>
      <c r="N114" s="49" t="s">
        <v>1586</v>
      </c>
      <c r="O114" s="49" t="s">
        <v>1931</v>
      </c>
      <c r="P114" s="49" t="s">
        <v>1932</v>
      </c>
      <c r="Q114" s="51" t="s">
        <v>1933</v>
      </c>
      <c r="R114" s="49"/>
      <c r="S114" s="49"/>
      <c r="T114" s="49"/>
      <c r="U114" s="49"/>
      <c r="V114" s="49"/>
      <c r="W114" s="49"/>
      <c r="X114" s="49"/>
      <c r="Y114" s="49"/>
      <c r="Z114" s="49"/>
      <c r="AA114" s="49"/>
      <c r="AB114" s="49"/>
      <c r="AC114" s="49"/>
    </row>
    <row r="115" spans="1:29" ht="15.75">
      <c r="A115" s="49" t="s">
        <v>1753</v>
      </c>
      <c r="B115" s="49" t="s">
        <v>673</v>
      </c>
      <c r="C115" s="49" t="s">
        <v>672</v>
      </c>
      <c r="D115" s="49" t="s">
        <v>1609</v>
      </c>
      <c r="E115" s="49" t="s">
        <v>1940</v>
      </c>
      <c r="F115" s="73" t="s">
        <v>1941</v>
      </c>
      <c r="G115" s="49"/>
      <c r="H115" s="49"/>
      <c r="I115" s="49" t="s">
        <v>1942</v>
      </c>
      <c r="J115" s="49"/>
      <c r="K115" s="49"/>
      <c r="L115" s="49"/>
      <c r="M115" s="49" t="s">
        <v>1585</v>
      </c>
      <c r="N115" s="49" t="s">
        <v>1943</v>
      </c>
      <c r="O115" s="49" t="s">
        <v>1944</v>
      </c>
      <c r="P115" s="49" t="s">
        <v>1945</v>
      </c>
      <c r="Q115" s="51" t="s">
        <v>1946</v>
      </c>
      <c r="R115" s="49"/>
      <c r="S115" s="49"/>
      <c r="T115" s="49"/>
      <c r="U115" s="49"/>
      <c r="V115" s="49"/>
      <c r="W115" s="49"/>
      <c r="X115" s="49"/>
      <c r="Y115" s="49"/>
      <c r="Z115" s="49"/>
      <c r="AA115" s="49"/>
      <c r="AB115" s="49"/>
      <c r="AC115" s="49"/>
    </row>
    <row r="116" spans="1:29" ht="15.75">
      <c r="A116" s="49" t="s">
        <v>1753</v>
      </c>
      <c r="B116" s="49" t="s">
        <v>673</v>
      </c>
      <c r="C116" s="49" t="s">
        <v>672</v>
      </c>
      <c r="D116" s="49" t="s">
        <v>1609</v>
      </c>
      <c r="E116" s="49" t="s">
        <v>1615</v>
      </c>
      <c r="F116" s="49" t="s">
        <v>1616</v>
      </c>
      <c r="G116" s="49" t="s">
        <v>1584</v>
      </c>
      <c r="H116" s="49"/>
      <c r="I116" s="49" t="s">
        <v>1771</v>
      </c>
      <c r="J116" s="49"/>
      <c r="K116" s="49"/>
      <c r="L116" s="49"/>
      <c r="M116" s="49" t="s">
        <v>1836</v>
      </c>
      <c r="N116" s="49" t="s">
        <v>1772</v>
      </c>
      <c r="O116" s="49" t="s">
        <v>1947</v>
      </c>
      <c r="P116" s="49" t="s">
        <v>1948</v>
      </c>
      <c r="Q116" s="51" t="s">
        <v>1949</v>
      </c>
      <c r="R116" s="49"/>
      <c r="S116" s="49"/>
      <c r="T116" s="49"/>
      <c r="U116" s="49"/>
      <c r="V116" s="49"/>
      <c r="W116" s="49"/>
      <c r="X116" s="49"/>
      <c r="Y116" s="49"/>
      <c r="Z116" s="49"/>
      <c r="AA116" s="49"/>
      <c r="AB116" s="49"/>
      <c r="AC116" s="49"/>
    </row>
    <row r="117" spans="1:29" ht="15.75">
      <c r="A117" s="49" t="s">
        <v>1753</v>
      </c>
      <c r="B117" s="49" t="s">
        <v>1950</v>
      </c>
      <c r="C117" s="34" t="s">
        <v>1951</v>
      </c>
      <c r="D117" s="54" t="s">
        <v>1609</v>
      </c>
      <c r="E117" s="49" t="s">
        <v>1827</v>
      </c>
      <c r="F117" s="54" t="s">
        <v>1828</v>
      </c>
      <c r="G117" s="49"/>
      <c r="H117" s="49"/>
      <c r="I117" s="49" t="s">
        <v>1942</v>
      </c>
      <c r="J117" s="49"/>
      <c r="K117" s="49"/>
      <c r="L117" s="49"/>
      <c r="M117" s="49" t="s">
        <v>1585</v>
      </c>
      <c r="N117" s="49" t="s">
        <v>1952</v>
      </c>
      <c r="O117" s="49" t="s">
        <v>1953</v>
      </c>
      <c r="P117" s="49" t="s">
        <v>1954</v>
      </c>
      <c r="Q117" s="56" t="s">
        <v>1955</v>
      </c>
      <c r="R117" s="49"/>
      <c r="S117" s="49"/>
      <c r="T117" s="49"/>
      <c r="U117" s="49"/>
      <c r="V117" s="49"/>
      <c r="W117" s="49"/>
      <c r="X117" s="49"/>
      <c r="Y117" s="49"/>
      <c r="Z117" s="49"/>
      <c r="AA117" s="49"/>
      <c r="AB117" s="49"/>
      <c r="AC117" s="49"/>
    </row>
    <row r="118" spans="1:29" ht="15.75">
      <c r="A118" s="49" t="s">
        <v>1753</v>
      </c>
      <c r="B118" s="49" t="s">
        <v>1950</v>
      </c>
      <c r="C118" s="34" t="s">
        <v>1951</v>
      </c>
      <c r="D118" s="54" t="s">
        <v>1609</v>
      </c>
      <c r="E118" s="49" t="s">
        <v>1940</v>
      </c>
      <c r="F118" s="54" t="s">
        <v>1941</v>
      </c>
      <c r="G118" s="49"/>
      <c r="H118" s="49"/>
      <c r="I118" s="49" t="s">
        <v>1942</v>
      </c>
      <c r="J118" s="49"/>
      <c r="K118" s="49"/>
      <c r="L118" s="49"/>
      <c r="M118" s="49" t="s">
        <v>1585</v>
      </c>
      <c r="N118" s="49" t="s">
        <v>1952</v>
      </c>
      <c r="O118" s="49" t="s">
        <v>1953</v>
      </c>
      <c r="P118" s="49" t="s">
        <v>1954</v>
      </c>
      <c r="Q118" s="56" t="s">
        <v>1955</v>
      </c>
      <c r="R118" s="49"/>
      <c r="S118" s="49"/>
      <c r="T118" s="49"/>
      <c r="U118" s="49"/>
      <c r="V118" s="49"/>
      <c r="W118" s="49"/>
      <c r="X118" s="49"/>
      <c r="Y118" s="49"/>
      <c r="Z118" s="49"/>
      <c r="AA118" s="49"/>
      <c r="AB118" s="49"/>
      <c r="AC118" s="49"/>
    </row>
    <row r="119" spans="1:29" ht="15.75">
      <c r="A119" s="49" t="s">
        <v>1753</v>
      </c>
      <c r="B119" s="49" t="s">
        <v>1956</v>
      </c>
      <c r="C119" s="49" t="s">
        <v>1957</v>
      </c>
      <c r="D119" s="49" t="s">
        <v>1609</v>
      </c>
      <c r="E119" s="49" t="s">
        <v>1776</v>
      </c>
      <c r="F119" s="49" t="s">
        <v>1777</v>
      </c>
      <c r="G119" s="49" t="s">
        <v>1584</v>
      </c>
      <c r="H119" s="49"/>
      <c r="I119" s="49"/>
      <c r="J119" s="49"/>
      <c r="K119" s="49"/>
      <c r="L119" s="49"/>
      <c r="M119" s="49" t="s">
        <v>1585</v>
      </c>
      <c r="N119" s="49" t="s">
        <v>1586</v>
      </c>
      <c r="O119" s="49" t="s">
        <v>1958</v>
      </c>
      <c r="P119" s="49" t="s">
        <v>1959</v>
      </c>
      <c r="Q119" s="51" t="s">
        <v>1960</v>
      </c>
      <c r="R119" s="49"/>
      <c r="S119" s="49"/>
      <c r="T119" s="49"/>
      <c r="U119" s="49"/>
      <c r="V119" s="49"/>
      <c r="W119" s="49"/>
      <c r="X119" s="49"/>
      <c r="Y119" s="49"/>
      <c r="Z119" s="49"/>
      <c r="AA119" s="49"/>
      <c r="AB119" s="49"/>
      <c r="AC119" s="49"/>
    </row>
    <row r="120" spans="1:29" ht="15.75">
      <c r="A120" s="49" t="s">
        <v>1753</v>
      </c>
      <c r="B120" s="49" t="s">
        <v>1956</v>
      </c>
      <c r="C120" s="49" t="s">
        <v>1957</v>
      </c>
      <c r="D120" s="49" t="s">
        <v>1609</v>
      </c>
      <c r="E120" s="49" t="s">
        <v>1781</v>
      </c>
      <c r="F120" s="49" t="s">
        <v>1782</v>
      </c>
      <c r="G120" s="49" t="s">
        <v>1584</v>
      </c>
      <c r="H120" s="49"/>
      <c r="I120" s="49"/>
      <c r="J120" s="49"/>
      <c r="K120" s="49"/>
      <c r="L120" s="49"/>
      <c r="M120" s="49" t="s">
        <v>1585</v>
      </c>
      <c r="N120" s="49" t="s">
        <v>1586</v>
      </c>
      <c r="O120" s="49" t="s">
        <v>1958</v>
      </c>
      <c r="P120" s="49" t="s">
        <v>1959</v>
      </c>
      <c r="Q120" s="51" t="s">
        <v>1960</v>
      </c>
      <c r="R120" s="49"/>
      <c r="S120" s="49"/>
      <c r="T120" s="49"/>
      <c r="U120" s="49"/>
      <c r="V120" s="49"/>
      <c r="W120" s="49"/>
      <c r="X120" s="49"/>
      <c r="Y120" s="49"/>
      <c r="Z120" s="49"/>
      <c r="AA120" s="49"/>
      <c r="AB120" s="49"/>
      <c r="AC120" s="49"/>
    </row>
    <row r="121" spans="1:29" ht="15.75">
      <c r="A121" s="49" t="s">
        <v>1753</v>
      </c>
      <c r="B121" s="49" t="s">
        <v>1961</v>
      </c>
      <c r="C121" s="49" t="s">
        <v>455</v>
      </c>
      <c r="D121" s="49" t="s">
        <v>1579</v>
      </c>
      <c r="E121" s="49" t="s">
        <v>1628</v>
      </c>
      <c r="F121" s="49" t="s">
        <v>407</v>
      </c>
      <c r="G121" s="49"/>
      <c r="H121" s="49"/>
      <c r="I121" s="49"/>
      <c r="J121" s="49" t="s">
        <v>1584</v>
      </c>
      <c r="K121" s="49"/>
      <c r="L121" s="49"/>
      <c r="M121" s="49" t="s">
        <v>1585</v>
      </c>
      <c r="N121" s="49" t="s">
        <v>1637</v>
      </c>
      <c r="O121" s="49" t="s">
        <v>1900</v>
      </c>
      <c r="P121" s="49" t="s">
        <v>1901</v>
      </c>
      <c r="Q121" s="51" t="s">
        <v>1902</v>
      </c>
      <c r="R121" s="49" t="s">
        <v>1585</v>
      </c>
      <c r="S121" s="49" t="s">
        <v>1666</v>
      </c>
      <c r="T121" s="49" t="s">
        <v>1137</v>
      </c>
      <c r="U121" s="49" t="s">
        <v>1668</v>
      </c>
      <c r="V121" s="51" t="s">
        <v>1744</v>
      </c>
      <c r="W121" s="49" t="s">
        <v>1585</v>
      </c>
      <c r="X121" s="49" t="s">
        <v>1666</v>
      </c>
      <c r="Y121" s="49" t="s">
        <v>1667</v>
      </c>
      <c r="Z121" s="49" t="s">
        <v>1668</v>
      </c>
      <c r="AA121" s="49" t="s">
        <v>1669</v>
      </c>
      <c r="AB121" s="74" t="s">
        <v>1758</v>
      </c>
      <c r="AC121" s="49"/>
    </row>
    <row r="122" spans="1:29" ht="15.75">
      <c r="A122" s="49" t="s">
        <v>1753</v>
      </c>
      <c r="B122" s="49" t="s">
        <v>1962</v>
      </c>
      <c r="C122" s="49" t="s">
        <v>1963</v>
      </c>
      <c r="D122" s="49" t="s">
        <v>1609</v>
      </c>
      <c r="E122" s="49" t="s">
        <v>1769</v>
      </c>
      <c r="F122" s="57" t="s">
        <v>1770</v>
      </c>
      <c r="G122" s="49" t="s">
        <v>1584</v>
      </c>
      <c r="H122" s="49"/>
      <c r="I122" s="49" t="s">
        <v>1771</v>
      </c>
      <c r="J122" s="49"/>
      <c r="K122" s="49"/>
      <c r="L122" s="49"/>
      <c r="M122" s="49" t="s">
        <v>1585</v>
      </c>
      <c r="N122" s="49" t="s">
        <v>1772</v>
      </c>
      <c r="O122" s="49" t="s">
        <v>1964</v>
      </c>
      <c r="P122" s="49" t="s">
        <v>1965</v>
      </c>
      <c r="Q122" s="51" t="s">
        <v>1966</v>
      </c>
      <c r="R122" s="49"/>
      <c r="S122" s="49"/>
      <c r="T122" s="49"/>
      <c r="U122" s="49"/>
      <c r="V122" s="49"/>
      <c r="W122" s="49"/>
      <c r="X122" s="49"/>
      <c r="Y122" s="49"/>
      <c r="Z122" s="49"/>
      <c r="AA122" s="49"/>
      <c r="AB122" s="49"/>
      <c r="AC122" s="49"/>
    </row>
    <row r="123" spans="1:29" ht="15.75">
      <c r="A123" s="49" t="s">
        <v>1753</v>
      </c>
      <c r="B123" s="49" t="s">
        <v>1962</v>
      </c>
      <c r="C123" s="49" t="s">
        <v>1963</v>
      </c>
      <c r="D123" s="49" t="s">
        <v>1609</v>
      </c>
      <c r="E123" s="49" t="s">
        <v>1967</v>
      </c>
      <c r="F123" s="49" t="s">
        <v>1968</v>
      </c>
      <c r="G123" s="49" t="s">
        <v>1584</v>
      </c>
      <c r="H123" s="49"/>
      <c r="I123" s="49"/>
      <c r="J123" s="49"/>
      <c r="K123" s="49"/>
      <c r="L123" s="49"/>
      <c r="M123" s="49" t="s">
        <v>1836</v>
      </c>
      <c r="N123" s="49" t="s">
        <v>1586</v>
      </c>
      <c r="O123" s="49" t="s">
        <v>1947</v>
      </c>
      <c r="P123" s="49" t="s">
        <v>1948</v>
      </c>
      <c r="Q123" s="51"/>
      <c r="R123" s="49"/>
      <c r="S123" s="49"/>
      <c r="T123" s="49"/>
      <c r="U123" s="49"/>
      <c r="V123" s="49"/>
      <c r="W123" s="49"/>
      <c r="X123" s="49"/>
      <c r="Y123" s="49"/>
      <c r="Z123" s="49"/>
      <c r="AA123" s="49"/>
      <c r="AB123" s="49"/>
      <c r="AC123" s="49"/>
    </row>
    <row r="124" spans="1:29" ht="15.75">
      <c r="A124" s="49" t="s">
        <v>1753</v>
      </c>
      <c r="B124" s="49" t="s">
        <v>1969</v>
      </c>
      <c r="C124" s="49" t="s">
        <v>197</v>
      </c>
      <c r="D124" s="49" t="s">
        <v>1623</v>
      </c>
      <c r="E124" s="49" t="s">
        <v>947</v>
      </c>
      <c r="F124" s="49" t="s">
        <v>191</v>
      </c>
      <c r="G124" s="49" t="s">
        <v>1584</v>
      </c>
      <c r="H124" s="49" t="s">
        <v>1584</v>
      </c>
      <c r="I124" s="49"/>
      <c r="J124" s="49"/>
      <c r="K124" s="49"/>
      <c r="L124" s="49"/>
      <c r="M124" s="49" t="s">
        <v>1585</v>
      </c>
      <c r="N124" s="49" t="s">
        <v>1709</v>
      </c>
      <c r="O124" s="49" t="s">
        <v>1625</v>
      </c>
      <c r="P124" s="49" t="s">
        <v>1631</v>
      </c>
      <c r="Q124" s="51" t="s">
        <v>1627</v>
      </c>
      <c r="R124" s="49"/>
      <c r="S124" s="49"/>
      <c r="T124" s="49"/>
      <c r="U124" s="49"/>
      <c r="V124" s="49"/>
      <c r="W124" s="49"/>
      <c r="X124" s="49"/>
      <c r="Y124" s="49"/>
      <c r="Z124" s="49"/>
      <c r="AA124" s="49"/>
      <c r="AB124" s="49"/>
      <c r="AC124" s="49"/>
    </row>
    <row r="125" spans="1:29" ht="15.75">
      <c r="A125" s="49" t="s">
        <v>1753</v>
      </c>
      <c r="B125" s="49" t="s">
        <v>1969</v>
      </c>
      <c r="C125" s="49" t="s">
        <v>197</v>
      </c>
      <c r="D125" s="49" t="s">
        <v>1604</v>
      </c>
      <c r="E125" s="49" t="s">
        <v>1605</v>
      </c>
      <c r="F125" s="49" t="s">
        <v>853</v>
      </c>
      <c r="G125" s="49" t="s">
        <v>1584</v>
      </c>
      <c r="H125" s="49"/>
      <c r="I125" s="49"/>
      <c r="J125" s="49"/>
      <c r="K125" s="49"/>
      <c r="L125" s="49"/>
      <c r="M125" s="49" t="s">
        <v>1585</v>
      </c>
      <c r="N125" s="49" t="s">
        <v>1586</v>
      </c>
      <c r="O125" s="49" t="s">
        <v>1606</v>
      </c>
      <c r="P125" s="49" t="s">
        <v>1607</v>
      </c>
      <c r="Q125" s="51" t="s">
        <v>1608</v>
      </c>
      <c r="R125" s="49"/>
      <c r="S125" s="49"/>
      <c r="T125" s="49"/>
      <c r="U125" s="49"/>
      <c r="V125" s="49"/>
      <c r="W125" s="49"/>
      <c r="X125" s="49"/>
      <c r="Y125" s="49"/>
      <c r="Z125" s="49"/>
      <c r="AA125" s="49"/>
      <c r="AB125" s="49"/>
      <c r="AC125" s="49"/>
    </row>
    <row r="126" spans="1:29" ht="15.75">
      <c r="A126" s="49" t="s">
        <v>1753</v>
      </c>
      <c r="B126" s="49" t="s">
        <v>1969</v>
      </c>
      <c r="C126" s="49" t="s">
        <v>197</v>
      </c>
      <c r="D126" s="49" t="s">
        <v>1579</v>
      </c>
      <c r="E126" s="49" t="s">
        <v>1678</v>
      </c>
      <c r="F126" s="49" t="s">
        <v>65</v>
      </c>
      <c r="G126" s="49" t="s">
        <v>1584</v>
      </c>
      <c r="H126" s="49"/>
      <c r="I126" s="49"/>
      <c r="J126" s="49"/>
      <c r="K126" s="49"/>
      <c r="L126" s="49"/>
      <c r="M126" s="49" t="s">
        <v>1585</v>
      </c>
      <c r="N126" s="49" t="s">
        <v>1586</v>
      </c>
      <c r="O126" s="49" t="s">
        <v>1970</v>
      </c>
      <c r="P126" s="49" t="s">
        <v>1971</v>
      </c>
      <c r="Q126" s="52" t="s">
        <v>1972</v>
      </c>
      <c r="R126" s="49"/>
      <c r="S126" s="49"/>
      <c r="T126" s="49"/>
      <c r="U126" s="49"/>
      <c r="V126" s="49"/>
      <c r="W126" s="49"/>
      <c r="X126" s="49"/>
      <c r="Y126" s="49"/>
      <c r="Z126" s="49"/>
      <c r="AA126" s="49"/>
      <c r="AB126" s="49"/>
      <c r="AC126" s="49"/>
    </row>
    <row r="127" spans="1:29" ht="15.75">
      <c r="A127" s="49" t="s">
        <v>1753</v>
      </c>
      <c r="B127" s="49" t="s">
        <v>1969</v>
      </c>
      <c r="C127" s="49" t="s">
        <v>1089</v>
      </c>
      <c r="D127" s="49" t="s">
        <v>1579</v>
      </c>
      <c r="E127" s="49" t="s">
        <v>1628</v>
      </c>
      <c r="F127" s="49" t="s">
        <v>407</v>
      </c>
      <c r="G127" s="49" t="s">
        <v>1584</v>
      </c>
      <c r="H127" s="49"/>
      <c r="I127" s="49"/>
      <c r="J127" s="49"/>
      <c r="K127" s="49"/>
      <c r="L127" s="49"/>
      <c r="M127" s="49" t="s">
        <v>1585</v>
      </c>
      <c r="N127" s="49" t="s">
        <v>1586</v>
      </c>
      <c r="O127" s="49" t="s">
        <v>564</v>
      </c>
      <c r="P127" s="49" t="s">
        <v>1629</v>
      </c>
      <c r="Q127" s="51" t="s">
        <v>1630</v>
      </c>
      <c r="R127" s="49"/>
      <c r="S127" s="49"/>
      <c r="T127" s="49"/>
      <c r="U127" s="49"/>
      <c r="V127" s="49"/>
      <c r="W127" s="49"/>
      <c r="X127" s="49"/>
      <c r="Y127" s="49"/>
      <c r="Z127" s="49"/>
      <c r="AA127" s="49"/>
      <c r="AB127" s="49"/>
      <c r="AC127" s="49"/>
    </row>
    <row r="128" spans="1:29" ht="15.75">
      <c r="A128" s="49" t="s">
        <v>1973</v>
      </c>
      <c r="B128" s="49" t="s">
        <v>1974</v>
      </c>
      <c r="C128" s="49" t="s">
        <v>1975</v>
      </c>
      <c r="D128" s="49" t="s">
        <v>1592</v>
      </c>
      <c r="E128" s="49" t="s">
        <v>697</v>
      </c>
      <c r="F128" s="49" t="s">
        <v>696</v>
      </c>
      <c r="G128" s="49"/>
      <c r="H128" s="49" t="s">
        <v>1584</v>
      </c>
      <c r="I128" s="49"/>
      <c r="J128" s="49"/>
      <c r="K128" s="49"/>
      <c r="L128" s="49"/>
      <c r="M128" s="49" t="s">
        <v>1585</v>
      </c>
      <c r="N128" s="49" t="s">
        <v>1624</v>
      </c>
      <c r="O128" s="49" t="s">
        <v>1976</v>
      </c>
      <c r="P128" s="49" t="s">
        <v>1977</v>
      </c>
      <c r="Q128" s="52" t="s">
        <v>1978</v>
      </c>
      <c r="R128" s="59"/>
      <c r="S128" s="59"/>
      <c r="T128" s="49"/>
      <c r="U128" s="49"/>
      <c r="V128" s="49"/>
      <c r="W128" s="49"/>
      <c r="X128" s="49"/>
      <c r="Y128" s="49"/>
      <c r="Z128" s="49"/>
      <c r="AA128" s="49"/>
      <c r="AB128" s="49"/>
      <c r="AC128" s="49"/>
    </row>
    <row r="129" spans="1:32" ht="15.75">
      <c r="A129" s="49" t="s">
        <v>1973</v>
      </c>
      <c r="B129" s="49" t="s">
        <v>1376</v>
      </c>
      <c r="C129" s="49" t="s">
        <v>1979</v>
      </c>
      <c r="D129" s="49" t="s">
        <v>1579</v>
      </c>
      <c r="E129" s="49" t="s">
        <v>1645</v>
      </c>
      <c r="F129" s="49" t="s">
        <v>1646</v>
      </c>
      <c r="G129" s="49" t="s">
        <v>1584</v>
      </c>
      <c r="H129" s="49"/>
      <c r="I129" s="49"/>
      <c r="J129" s="49"/>
      <c r="K129" s="49"/>
      <c r="L129" s="49"/>
      <c r="M129" s="49" t="s">
        <v>1585</v>
      </c>
      <c r="N129" s="49" t="s">
        <v>1586</v>
      </c>
      <c r="O129" s="49" t="s">
        <v>1647</v>
      </c>
      <c r="P129" s="49" t="s">
        <v>1648</v>
      </c>
      <c r="Q129" s="51" t="s">
        <v>1649</v>
      </c>
      <c r="R129" s="49" t="s">
        <v>1585</v>
      </c>
      <c r="S129" s="54" t="s">
        <v>1586</v>
      </c>
      <c r="T129" s="49" t="s">
        <v>1690</v>
      </c>
      <c r="U129" s="49" t="s">
        <v>1691</v>
      </c>
      <c r="V129" s="56" t="s">
        <v>1692</v>
      </c>
      <c r="W129" s="49"/>
      <c r="X129" s="49"/>
      <c r="Y129" s="49"/>
      <c r="Z129" s="49"/>
      <c r="AA129" s="49"/>
      <c r="AB129" s="49"/>
      <c r="AC129" s="49"/>
    </row>
    <row r="133" spans="1:32" ht="15.75" customHeight="1">
      <c r="A133" s="47" t="s">
        <v>1980</v>
      </c>
      <c r="B133" s="47"/>
      <c r="C133" s="47"/>
      <c r="D133" s="47"/>
      <c r="E133" s="47"/>
      <c r="F133" s="47"/>
      <c r="G133" s="47"/>
      <c r="H133" s="47"/>
      <c r="I133" s="46"/>
      <c r="J133" s="46"/>
      <c r="K133" s="47"/>
      <c r="L133" s="47"/>
      <c r="M133" s="47"/>
      <c r="N133" s="47"/>
      <c r="O133" s="47"/>
      <c r="P133" s="47"/>
      <c r="Q133" s="75"/>
      <c r="R133" s="47"/>
      <c r="S133" s="47"/>
      <c r="T133" s="47"/>
      <c r="U133" s="47"/>
      <c r="V133" s="47"/>
      <c r="W133" s="47"/>
      <c r="X133" s="47"/>
      <c r="Y133" s="47"/>
      <c r="Z133" s="47"/>
      <c r="AA133" s="47"/>
      <c r="AB133" s="47"/>
      <c r="AC133" s="47"/>
      <c r="AD133" s="47"/>
      <c r="AE133" s="47"/>
      <c r="AF133" s="47"/>
    </row>
    <row r="134" spans="1:32" ht="15.75" customHeight="1">
      <c r="A134" s="49" t="s">
        <v>1981</v>
      </c>
      <c r="B134" s="49"/>
      <c r="C134" s="49" t="s">
        <v>1982</v>
      </c>
      <c r="D134" s="49"/>
      <c r="E134" s="49"/>
      <c r="F134" s="49"/>
      <c r="G134" s="49"/>
      <c r="H134" s="49"/>
      <c r="I134" s="76"/>
      <c r="J134" s="76"/>
      <c r="K134" s="49"/>
      <c r="L134" s="49"/>
      <c r="M134" s="49"/>
      <c r="N134" s="49"/>
      <c r="O134" s="49"/>
      <c r="P134" s="49"/>
      <c r="Q134" s="56"/>
      <c r="R134" s="49"/>
      <c r="S134" s="49"/>
      <c r="T134" s="49"/>
      <c r="U134" s="49"/>
      <c r="V134" s="49"/>
      <c r="W134" s="49"/>
      <c r="X134" s="49"/>
      <c r="Y134" s="49"/>
      <c r="Z134" s="49"/>
      <c r="AA134" s="49"/>
      <c r="AB134" s="49"/>
      <c r="AC134" s="49"/>
      <c r="AD134" s="49"/>
      <c r="AE134" s="49"/>
      <c r="AF134" s="49"/>
    </row>
    <row r="135" spans="1:32" ht="15.75" customHeight="1">
      <c r="A135" s="49" t="s">
        <v>1983</v>
      </c>
      <c r="B135" s="49"/>
      <c r="C135" s="49" t="s">
        <v>1984</v>
      </c>
      <c r="D135" s="77"/>
      <c r="E135" s="77"/>
      <c r="F135" s="77"/>
      <c r="G135" s="77"/>
      <c r="H135" s="77"/>
      <c r="I135" s="78"/>
      <c r="J135" s="78"/>
      <c r="K135" s="77"/>
      <c r="L135" s="77"/>
      <c r="M135" s="77"/>
      <c r="N135" s="77"/>
      <c r="O135" s="77"/>
      <c r="P135" s="77"/>
      <c r="Q135" s="79"/>
      <c r="R135" s="77"/>
      <c r="S135" s="77"/>
      <c r="T135" s="77"/>
      <c r="U135" s="77"/>
      <c r="V135" s="77"/>
      <c r="W135" s="77"/>
      <c r="X135" s="77"/>
      <c r="Y135" s="77"/>
      <c r="Z135" s="77"/>
      <c r="AA135" s="77"/>
      <c r="AB135" s="77"/>
      <c r="AC135" s="77"/>
      <c r="AD135" s="77"/>
      <c r="AE135" s="77"/>
      <c r="AF135" s="77"/>
    </row>
    <row r="136" spans="1:32" ht="15.75" customHeight="1">
      <c r="A136" s="49" t="s">
        <v>1985</v>
      </c>
      <c r="B136" s="49"/>
      <c r="C136" s="49" t="s">
        <v>1986</v>
      </c>
      <c r="D136" s="49"/>
      <c r="E136" s="49"/>
      <c r="F136" s="49"/>
      <c r="G136" s="49"/>
      <c r="H136" s="49"/>
      <c r="I136" s="76"/>
      <c r="J136" s="76"/>
      <c r="K136" s="49"/>
      <c r="L136" s="49"/>
      <c r="M136" s="49"/>
      <c r="N136" s="49"/>
      <c r="O136" s="49"/>
      <c r="P136" s="49"/>
      <c r="Q136" s="56"/>
      <c r="R136" s="49"/>
      <c r="S136" s="49"/>
      <c r="T136" s="49"/>
      <c r="U136" s="49"/>
      <c r="V136" s="49"/>
      <c r="W136" s="49"/>
      <c r="X136" s="49"/>
      <c r="Y136" s="49"/>
      <c r="Z136" s="49"/>
      <c r="AA136" s="49"/>
      <c r="AB136" s="49"/>
      <c r="AC136" s="49"/>
      <c r="AD136" s="49"/>
      <c r="AE136" s="49"/>
      <c r="AF136" s="49"/>
    </row>
    <row r="137" spans="1:32" ht="15.75" customHeight="1">
      <c r="A137" s="77"/>
      <c r="B137" s="77"/>
      <c r="C137" s="77"/>
      <c r="D137" s="77"/>
      <c r="E137" s="77"/>
      <c r="F137" s="77"/>
      <c r="G137" s="77"/>
      <c r="H137" s="77"/>
      <c r="I137" s="78"/>
      <c r="J137" s="78"/>
      <c r="K137" s="77"/>
      <c r="L137" s="77"/>
      <c r="M137" s="77"/>
      <c r="N137" s="77"/>
      <c r="O137" s="77"/>
      <c r="P137" s="77"/>
      <c r="Q137" s="79"/>
      <c r="R137" s="77"/>
      <c r="S137" s="77"/>
      <c r="T137" s="77"/>
      <c r="U137" s="77"/>
      <c r="V137" s="77"/>
      <c r="W137" s="77"/>
      <c r="X137" s="77"/>
      <c r="Y137" s="77"/>
      <c r="Z137" s="77"/>
      <c r="AA137" s="77"/>
      <c r="AB137" s="77"/>
      <c r="AC137" s="77"/>
      <c r="AD137" s="77"/>
      <c r="AE137" s="77"/>
      <c r="AF137" s="77"/>
    </row>
    <row r="138" spans="1:32" ht="15.75" customHeight="1">
      <c r="A138" s="47" t="s">
        <v>1987</v>
      </c>
      <c r="B138" s="47"/>
      <c r="C138" s="47"/>
      <c r="D138" s="47"/>
      <c r="E138" s="47"/>
      <c r="F138" s="47"/>
      <c r="G138" s="47"/>
      <c r="H138" s="47"/>
      <c r="I138" s="46"/>
      <c r="J138" s="46"/>
      <c r="K138" s="47"/>
      <c r="L138" s="47"/>
      <c r="M138" s="47"/>
      <c r="N138" s="47"/>
      <c r="O138" s="47"/>
      <c r="P138" s="47"/>
      <c r="Q138" s="75"/>
      <c r="R138" s="47"/>
      <c r="S138" s="47"/>
      <c r="T138" s="47"/>
      <c r="U138" s="47"/>
      <c r="V138" s="47"/>
      <c r="W138" s="47"/>
      <c r="X138" s="47"/>
      <c r="Y138" s="47"/>
      <c r="Z138" s="47"/>
      <c r="AA138" s="47"/>
      <c r="AB138" s="47"/>
      <c r="AC138" s="47"/>
      <c r="AD138" s="47"/>
      <c r="AE138" s="47"/>
      <c r="AF138" s="47"/>
    </row>
    <row r="139" spans="1:32" ht="15.75" customHeight="1">
      <c r="A139" s="49" t="s">
        <v>1988</v>
      </c>
      <c r="B139" s="49" t="s">
        <v>1989</v>
      </c>
      <c r="D139" s="49"/>
      <c r="E139" s="49"/>
      <c r="F139" s="49"/>
      <c r="G139" s="49"/>
      <c r="H139" s="49"/>
      <c r="I139" s="76"/>
      <c r="J139" s="76"/>
      <c r="K139" s="49"/>
      <c r="L139" s="49"/>
      <c r="M139" s="49"/>
      <c r="N139" s="49"/>
      <c r="O139" s="49"/>
      <c r="P139" s="49"/>
      <c r="Q139" s="56"/>
      <c r="R139" s="49"/>
      <c r="S139" s="49"/>
      <c r="T139" s="49"/>
      <c r="U139" s="49"/>
      <c r="V139" s="49"/>
      <c r="W139" s="49"/>
      <c r="X139" s="49"/>
      <c r="Y139" s="49"/>
      <c r="Z139" s="49"/>
      <c r="AA139" s="49"/>
      <c r="AB139" s="49"/>
      <c r="AC139" s="49"/>
      <c r="AD139" s="49"/>
      <c r="AE139" s="49"/>
      <c r="AF139" s="49"/>
    </row>
    <row r="140" spans="1:32" ht="15.75" customHeight="1">
      <c r="A140" s="49" t="s">
        <v>1990</v>
      </c>
      <c r="B140" s="49" t="s">
        <v>1991</v>
      </c>
      <c r="D140" s="49"/>
      <c r="E140" s="49"/>
      <c r="F140" s="49"/>
      <c r="G140" s="49"/>
      <c r="H140" s="49"/>
      <c r="I140" s="76"/>
      <c r="J140" s="76"/>
      <c r="K140" s="49"/>
      <c r="L140" s="49"/>
      <c r="M140" s="49"/>
      <c r="N140" s="49"/>
      <c r="O140" s="49"/>
      <c r="P140" s="49"/>
      <c r="Q140" s="56"/>
      <c r="R140" s="49"/>
      <c r="S140" s="49"/>
      <c r="T140" s="49"/>
      <c r="U140" s="49"/>
      <c r="V140" s="49"/>
      <c r="W140" s="49"/>
      <c r="X140" s="49"/>
      <c r="Y140" s="49"/>
      <c r="Z140" s="49"/>
      <c r="AA140" s="49"/>
      <c r="AB140" s="49"/>
      <c r="AC140" s="49"/>
      <c r="AD140" s="49"/>
      <c r="AE140" s="49"/>
      <c r="AF140" s="49"/>
    </row>
    <row r="141" spans="1:32" ht="15.75" customHeight="1">
      <c r="A141" s="49" t="s">
        <v>1992</v>
      </c>
      <c r="B141" s="49" t="s">
        <v>1993</v>
      </c>
      <c r="D141" s="49"/>
      <c r="E141" s="49"/>
      <c r="F141" s="49"/>
      <c r="G141" s="49"/>
      <c r="H141" s="49"/>
      <c r="I141" s="76"/>
      <c r="J141" s="76"/>
      <c r="K141" s="49"/>
      <c r="L141" s="49"/>
      <c r="M141" s="49"/>
      <c r="N141" s="49"/>
      <c r="O141" s="49"/>
      <c r="P141" s="49"/>
      <c r="Q141" s="56"/>
      <c r="R141" s="49"/>
      <c r="S141" s="49"/>
      <c r="T141" s="49"/>
      <c r="U141" s="49"/>
      <c r="V141" s="49"/>
      <c r="W141" s="49"/>
      <c r="X141" s="49"/>
      <c r="Y141" s="49"/>
      <c r="Z141" s="49"/>
      <c r="AA141" s="49"/>
      <c r="AB141" s="49"/>
      <c r="AC141" s="49"/>
      <c r="AD141" s="49"/>
      <c r="AE141" s="49"/>
      <c r="AF141" s="49"/>
    </row>
    <row r="142" spans="1:32" ht="15.75" customHeight="1">
      <c r="A142" s="49" t="s">
        <v>1994</v>
      </c>
      <c r="B142" s="49" t="s">
        <v>1995</v>
      </c>
      <c r="D142" s="49"/>
      <c r="E142" s="49"/>
      <c r="F142" s="49"/>
      <c r="G142" s="49"/>
      <c r="H142" s="49"/>
      <c r="I142" s="76"/>
      <c r="J142" s="76"/>
      <c r="K142" s="49"/>
      <c r="L142" s="49"/>
      <c r="M142" s="49"/>
      <c r="N142" s="49"/>
      <c r="O142" s="49"/>
      <c r="P142" s="49"/>
      <c r="Q142" s="56"/>
      <c r="R142" s="49"/>
      <c r="S142" s="49"/>
      <c r="T142" s="49"/>
      <c r="U142" s="49"/>
      <c r="V142" s="49"/>
      <c r="W142" s="49"/>
      <c r="X142" s="49"/>
      <c r="Y142" s="49"/>
      <c r="Z142" s="49"/>
      <c r="AA142" s="49"/>
      <c r="AB142" s="49"/>
      <c r="AC142" s="49"/>
      <c r="AD142" s="49"/>
      <c r="AE142" s="49"/>
      <c r="AF142" s="49"/>
    </row>
    <row r="143" spans="1:32" ht="15.75" customHeight="1">
      <c r="A143" s="49" t="s">
        <v>1996</v>
      </c>
      <c r="B143" s="49" t="s">
        <v>1997</v>
      </c>
      <c r="D143" s="49"/>
      <c r="E143" s="49"/>
      <c r="F143" s="49"/>
      <c r="G143" s="49"/>
      <c r="H143" s="49"/>
      <c r="I143" s="76"/>
      <c r="J143" s="76"/>
      <c r="K143" s="49"/>
      <c r="L143" s="49"/>
      <c r="M143" s="49"/>
      <c r="N143" s="49"/>
      <c r="O143" s="49"/>
      <c r="P143" s="49"/>
      <c r="Q143" s="56"/>
      <c r="R143" s="49"/>
      <c r="S143" s="49"/>
      <c r="T143" s="49"/>
      <c r="U143" s="49"/>
      <c r="V143" s="49"/>
      <c r="W143" s="49"/>
      <c r="X143" s="49"/>
      <c r="Y143" s="49"/>
      <c r="Z143" s="49"/>
      <c r="AA143" s="49"/>
      <c r="AB143" s="49"/>
      <c r="AC143" s="49"/>
      <c r="AD143" s="49"/>
      <c r="AE143" s="49"/>
      <c r="AF143" s="49"/>
    </row>
    <row r="144" spans="1:32" ht="15.75" customHeight="1">
      <c r="A144" s="49" t="s">
        <v>1998</v>
      </c>
      <c r="B144" s="49" t="s">
        <v>1999</v>
      </c>
      <c r="D144" s="49"/>
      <c r="E144" s="49"/>
      <c r="F144" s="49"/>
      <c r="G144" s="49"/>
      <c r="H144" s="49"/>
      <c r="I144" s="76"/>
      <c r="J144" s="76"/>
      <c r="K144" s="49"/>
      <c r="L144" s="49"/>
      <c r="M144" s="49"/>
      <c r="N144" s="49"/>
      <c r="O144" s="49"/>
      <c r="P144" s="49"/>
      <c r="Q144" s="56"/>
      <c r="R144" s="49"/>
      <c r="S144" s="49"/>
      <c r="T144" s="49"/>
      <c r="U144" s="49"/>
      <c r="V144" s="49"/>
      <c r="W144" s="49"/>
      <c r="X144" s="49"/>
      <c r="Y144" s="49"/>
      <c r="Z144" s="49"/>
      <c r="AA144" s="49"/>
      <c r="AB144" s="49"/>
      <c r="AC144" s="49"/>
      <c r="AD144" s="49"/>
      <c r="AE144" s="49"/>
      <c r="AF144" s="49"/>
    </row>
    <row r="145" spans="1:32" ht="15.75" customHeight="1">
      <c r="A145" s="49" t="s">
        <v>1985</v>
      </c>
      <c r="B145" s="49" t="s">
        <v>2000</v>
      </c>
      <c r="D145" s="49"/>
      <c r="E145" s="49"/>
      <c r="F145" s="49"/>
      <c r="G145" s="49"/>
      <c r="H145" s="49"/>
      <c r="I145" s="76"/>
      <c r="J145" s="76"/>
      <c r="K145" s="49"/>
      <c r="L145" s="49"/>
      <c r="M145" s="49"/>
      <c r="N145" s="49"/>
      <c r="O145" s="49"/>
      <c r="P145" s="49"/>
      <c r="Q145" s="56"/>
      <c r="R145" s="49"/>
      <c r="S145" s="49"/>
      <c r="T145" s="49"/>
      <c r="U145" s="49"/>
      <c r="V145" s="49"/>
      <c r="W145" s="49"/>
      <c r="X145" s="49"/>
      <c r="Y145" s="49"/>
      <c r="Z145" s="49"/>
      <c r="AA145" s="49"/>
      <c r="AB145" s="49"/>
      <c r="AC145" s="49"/>
      <c r="AD145" s="49"/>
      <c r="AE145" s="49"/>
      <c r="AF145" s="49"/>
    </row>
    <row r="146" spans="1:32" ht="15.75" customHeight="1">
      <c r="A146" s="49" t="s">
        <v>2001</v>
      </c>
      <c r="B146" s="49"/>
      <c r="C146" s="49"/>
      <c r="D146" s="49"/>
      <c r="E146" s="49"/>
      <c r="F146" s="49"/>
      <c r="G146" s="49"/>
      <c r="H146" s="49"/>
      <c r="I146" s="76"/>
      <c r="J146" s="76"/>
      <c r="K146" s="49"/>
      <c r="L146" s="49"/>
      <c r="M146" s="49"/>
      <c r="N146" s="49"/>
      <c r="O146" s="49"/>
      <c r="P146" s="49"/>
      <c r="Q146" s="56"/>
      <c r="R146" s="49"/>
      <c r="S146" s="49"/>
      <c r="T146" s="49"/>
      <c r="U146" s="49"/>
      <c r="V146" s="49"/>
      <c r="W146" s="49"/>
      <c r="X146" s="49"/>
      <c r="Y146" s="49"/>
      <c r="Z146" s="49"/>
      <c r="AA146" s="49"/>
      <c r="AB146" s="49"/>
      <c r="AC146" s="49"/>
      <c r="AD146" s="49"/>
      <c r="AE146" s="49"/>
      <c r="AF146" s="49"/>
    </row>
    <row r="147" spans="1:32" ht="15.75" customHeight="1">
      <c r="A147" s="77"/>
      <c r="B147" s="77"/>
      <c r="C147" s="77"/>
      <c r="D147" s="77"/>
      <c r="E147" s="77"/>
      <c r="F147" s="77"/>
      <c r="G147" s="77"/>
      <c r="H147" s="77"/>
      <c r="I147" s="78"/>
      <c r="J147" s="78"/>
      <c r="K147" s="77"/>
      <c r="L147" s="77"/>
      <c r="M147" s="77"/>
      <c r="N147" s="77"/>
      <c r="O147" s="77"/>
      <c r="P147" s="77"/>
      <c r="Q147" s="79"/>
      <c r="R147" s="77"/>
      <c r="S147" s="77"/>
      <c r="T147" s="77"/>
      <c r="U147" s="77"/>
      <c r="V147" s="77"/>
      <c r="W147" s="77"/>
      <c r="X147" s="77"/>
      <c r="Y147" s="77"/>
      <c r="Z147" s="77"/>
      <c r="AA147" s="77"/>
      <c r="AB147" s="77"/>
      <c r="AC147" s="77"/>
      <c r="AD147" s="77"/>
      <c r="AE147" s="77"/>
      <c r="AF147" s="77"/>
    </row>
    <row r="148" spans="1:32" ht="52.5" customHeight="1">
      <c r="A148" s="46" t="s">
        <v>2002</v>
      </c>
      <c r="B148" s="46" t="s">
        <v>2003</v>
      </c>
      <c r="C148" s="46" t="s">
        <v>2004</v>
      </c>
      <c r="D148" s="46" t="s">
        <v>1554</v>
      </c>
      <c r="E148" s="46" t="s">
        <v>2005</v>
      </c>
      <c r="F148" s="46" t="s">
        <v>1556</v>
      </c>
      <c r="G148" s="46" t="s">
        <v>2006</v>
      </c>
      <c r="H148" s="46" t="s">
        <v>2007</v>
      </c>
      <c r="I148" s="46" t="s">
        <v>2008</v>
      </c>
      <c r="J148" s="46" t="s">
        <v>2009</v>
      </c>
      <c r="K148" s="46" t="s">
        <v>2010</v>
      </c>
      <c r="L148" s="46" t="s">
        <v>2011</v>
      </c>
      <c r="M148" s="46" t="s">
        <v>2012</v>
      </c>
      <c r="N148" s="46" t="s">
        <v>2013</v>
      </c>
      <c r="O148" s="46" t="s">
        <v>1568</v>
      </c>
      <c r="P148" s="46" t="s">
        <v>1569</v>
      </c>
      <c r="Q148" s="80" t="s">
        <v>2014</v>
      </c>
      <c r="R148" s="46"/>
      <c r="S148" s="46"/>
      <c r="T148" s="46"/>
      <c r="U148" s="46"/>
      <c r="V148" s="46"/>
      <c r="W148" s="46"/>
      <c r="X148" s="46"/>
      <c r="Y148" s="46"/>
      <c r="Z148" s="46"/>
      <c r="AA148" s="46"/>
      <c r="AB148" s="46"/>
      <c r="AC148" s="46"/>
      <c r="AD148" s="46"/>
      <c r="AE148" s="46"/>
      <c r="AF148" s="46"/>
    </row>
    <row r="149" spans="1:32" ht="15.75" customHeight="1">
      <c r="A149" s="49" t="s">
        <v>1983</v>
      </c>
      <c r="B149" s="49" t="s">
        <v>772</v>
      </c>
      <c r="C149" s="49" t="s">
        <v>2015</v>
      </c>
      <c r="D149" s="49" t="s">
        <v>1753</v>
      </c>
      <c r="E149" s="49" t="s">
        <v>2016</v>
      </c>
      <c r="F149" s="54" t="s">
        <v>1863</v>
      </c>
      <c r="G149" s="49" t="s">
        <v>2017</v>
      </c>
      <c r="H149" s="54" t="s">
        <v>2018</v>
      </c>
      <c r="I149" s="76" t="s">
        <v>2019</v>
      </c>
      <c r="J149" s="76"/>
      <c r="K149" s="49" t="s">
        <v>2020</v>
      </c>
      <c r="L149" s="49" t="s">
        <v>2021</v>
      </c>
      <c r="M149" s="49">
        <v>-0.61178999999999994</v>
      </c>
      <c r="N149" s="49">
        <v>30.555730000000001</v>
      </c>
      <c r="O149" s="49" t="s">
        <v>2022</v>
      </c>
      <c r="P149" s="49" t="s">
        <v>2023</v>
      </c>
      <c r="Q149" s="56" t="s">
        <v>2024</v>
      </c>
      <c r="R149" s="49"/>
      <c r="S149" s="49"/>
      <c r="T149" s="49"/>
      <c r="U149" s="49"/>
      <c r="V149" s="49"/>
      <c r="W149" s="49"/>
      <c r="X149" s="49"/>
      <c r="Y149" s="49"/>
      <c r="Z149" s="49"/>
      <c r="AA149" s="49"/>
      <c r="AB149" s="49"/>
      <c r="AC149" s="49"/>
      <c r="AD149" s="49"/>
      <c r="AE149" s="49"/>
      <c r="AF149" s="49"/>
    </row>
    <row r="150" spans="1:32" ht="15.75" customHeight="1">
      <c r="A150" s="49" t="s">
        <v>1981</v>
      </c>
      <c r="B150" s="49" t="s">
        <v>1586</v>
      </c>
      <c r="C150" s="49" t="s">
        <v>2015</v>
      </c>
      <c r="D150" s="49" t="s">
        <v>1577</v>
      </c>
      <c r="E150" s="49" t="s">
        <v>994</v>
      </c>
      <c r="F150" s="49" t="s">
        <v>622</v>
      </c>
      <c r="G150" s="49" t="s">
        <v>992</v>
      </c>
      <c r="H150" s="49" t="s">
        <v>191</v>
      </c>
      <c r="I150" s="76" t="s">
        <v>2025</v>
      </c>
      <c r="J150" s="76"/>
      <c r="K150" s="49"/>
      <c r="L150" s="49"/>
      <c r="M150" s="49"/>
      <c r="N150" s="49"/>
      <c r="O150" s="49" t="s">
        <v>2026</v>
      </c>
      <c r="P150" s="49" t="s">
        <v>2027</v>
      </c>
      <c r="Q150" s="56" t="s">
        <v>2028</v>
      </c>
      <c r="R150" s="49"/>
      <c r="S150" s="49"/>
      <c r="T150" s="49"/>
      <c r="U150" s="49"/>
      <c r="V150" s="49"/>
      <c r="W150" s="49"/>
      <c r="X150" s="49"/>
      <c r="Y150" s="49"/>
      <c r="Z150" s="49"/>
      <c r="AA150" s="49"/>
      <c r="AB150" s="49"/>
      <c r="AC150" s="49"/>
      <c r="AD150" s="49"/>
      <c r="AE150" s="49"/>
      <c r="AF150" s="49"/>
    </row>
    <row r="151" spans="1:32" ht="15.75" customHeight="1">
      <c r="A151" s="49" t="s">
        <v>1981</v>
      </c>
      <c r="B151" s="49" t="s">
        <v>1586</v>
      </c>
      <c r="C151" s="49" t="s">
        <v>2029</v>
      </c>
      <c r="D151" s="49" t="s">
        <v>2030</v>
      </c>
      <c r="E151" s="49" t="s">
        <v>2031</v>
      </c>
      <c r="F151" s="49"/>
      <c r="G151" s="49" t="s">
        <v>1645</v>
      </c>
      <c r="H151" s="49" t="s">
        <v>1646</v>
      </c>
      <c r="I151" s="76" t="s">
        <v>2032</v>
      </c>
      <c r="J151" s="76"/>
      <c r="K151" s="49"/>
      <c r="L151" s="49"/>
      <c r="M151" s="49"/>
      <c r="N151" s="49"/>
      <c r="O151" s="49" t="s">
        <v>1647</v>
      </c>
      <c r="P151" s="49" t="s">
        <v>1648</v>
      </c>
      <c r="Q151" s="81" t="s">
        <v>1649</v>
      </c>
      <c r="R151" s="49"/>
      <c r="S151" s="49"/>
      <c r="T151" s="49"/>
      <c r="U151" s="49"/>
      <c r="V151" s="49"/>
      <c r="W151" s="49"/>
      <c r="X151" s="49"/>
      <c r="Y151" s="49"/>
      <c r="Z151" s="49"/>
      <c r="AA151" s="49"/>
      <c r="AB151" s="49"/>
      <c r="AC151" s="49"/>
      <c r="AD151" s="49"/>
      <c r="AE151" s="49"/>
      <c r="AF151" s="49"/>
    </row>
    <row r="152" spans="1:32" ht="15.75" customHeight="1">
      <c r="A152" s="49" t="s">
        <v>1983</v>
      </c>
      <c r="B152" s="76" t="s">
        <v>772</v>
      </c>
      <c r="C152" s="76" t="s">
        <v>2033</v>
      </c>
      <c r="D152" s="49" t="s">
        <v>1753</v>
      </c>
      <c r="E152" s="49" t="s">
        <v>2034</v>
      </c>
      <c r="F152" s="49" t="s">
        <v>1957</v>
      </c>
      <c r="G152" s="49" t="s">
        <v>772</v>
      </c>
      <c r="H152" s="49" t="s">
        <v>772</v>
      </c>
      <c r="I152" s="76" t="s">
        <v>2035</v>
      </c>
      <c r="J152" s="76"/>
      <c r="K152" s="49"/>
      <c r="L152" s="49"/>
      <c r="M152" s="49"/>
      <c r="N152" s="49"/>
      <c r="O152" s="49" t="s">
        <v>2036</v>
      </c>
      <c r="P152" s="49" t="s">
        <v>2037</v>
      </c>
      <c r="Q152" s="56" t="s">
        <v>2038</v>
      </c>
      <c r="R152" s="49"/>
      <c r="S152" s="49"/>
      <c r="T152" s="49"/>
      <c r="U152" s="49"/>
      <c r="V152" s="49"/>
      <c r="W152" s="49"/>
      <c r="X152" s="49"/>
      <c r="Y152" s="49"/>
      <c r="Z152" s="49"/>
      <c r="AA152" s="49"/>
      <c r="AB152" s="49"/>
      <c r="AC152" s="49"/>
      <c r="AD152" s="49"/>
      <c r="AE152" s="49"/>
      <c r="AF152" s="49"/>
    </row>
    <row r="153" spans="1:32" ht="15.75" customHeight="1">
      <c r="A153" s="49" t="s">
        <v>1981</v>
      </c>
      <c r="B153" s="49" t="s">
        <v>1586</v>
      </c>
      <c r="C153" s="49" t="s">
        <v>2015</v>
      </c>
      <c r="D153" s="49" t="s">
        <v>1753</v>
      </c>
      <c r="E153" s="49" t="s">
        <v>1767</v>
      </c>
      <c r="F153" s="49" t="s">
        <v>1768</v>
      </c>
      <c r="G153" s="49" t="s">
        <v>1769</v>
      </c>
      <c r="H153" s="57" t="s">
        <v>1770</v>
      </c>
      <c r="I153" s="76" t="s">
        <v>2039</v>
      </c>
      <c r="J153" s="76"/>
      <c r="K153" s="49"/>
      <c r="L153" s="49"/>
      <c r="M153" s="49"/>
      <c r="N153" s="49"/>
      <c r="O153" s="49" t="s">
        <v>1773</v>
      </c>
      <c r="P153" s="49" t="s">
        <v>1774</v>
      </c>
      <c r="Q153" s="81" t="s">
        <v>1775</v>
      </c>
      <c r="R153" s="49"/>
      <c r="S153" s="49"/>
      <c r="T153" s="49"/>
      <c r="U153" s="49"/>
      <c r="V153" s="49"/>
      <c r="W153" s="49"/>
      <c r="X153" s="49"/>
      <c r="Y153" s="49"/>
      <c r="Z153" s="49"/>
      <c r="AA153" s="49"/>
      <c r="AB153" s="49"/>
      <c r="AC153" s="49"/>
      <c r="AD153" s="49"/>
      <c r="AE153" s="49"/>
      <c r="AF153" s="49"/>
    </row>
    <row r="154" spans="1:32" ht="15.75" customHeight="1">
      <c r="A154" s="49" t="s">
        <v>1981</v>
      </c>
      <c r="B154" s="49" t="s">
        <v>1586</v>
      </c>
      <c r="C154" s="49" t="s">
        <v>2029</v>
      </c>
      <c r="D154" s="49" t="s">
        <v>1753</v>
      </c>
      <c r="E154" s="49" t="s">
        <v>673</v>
      </c>
      <c r="F154" s="49" t="s">
        <v>672</v>
      </c>
      <c r="G154" s="49" t="s">
        <v>1935</v>
      </c>
      <c r="H154" s="49" t="s">
        <v>674</v>
      </c>
      <c r="I154" s="76" t="s">
        <v>2040</v>
      </c>
      <c r="J154" s="76"/>
      <c r="K154" s="49"/>
      <c r="L154" s="49"/>
      <c r="M154" s="49"/>
      <c r="N154" s="49"/>
      <c r="O154" s="49" t="s">
        <v>669</v>
      </c>
      <c r="P154" s="49" t="s">
        <v>1937</v>
      </c>
      <c r="Q154" s="81" t="s">
        <v>1938</v>
      </c>
      <c r="R154" s="49"/>
      <c r="S154" s="49"/>
      <c r="T154" s="49"/>
      <c r="U154" s="49"/>
      <c r="V154" s="49"/>
      <c r="W154" s="49"/>
      <c r="X154" s="49"/>
      <c r="Y154" s="49"/>
      <c r="Z154" s="49"/>
      <c r="AA154" s="49"/>
      <c r="AB154" s="49"/>
      <c r="AC154" s="49"/>
      <c r="AD154" s="49"/>
      <c r="AE154" s="49"/>
      <c r="AF154" s="49"/>
    </row>
    <row r="155" spans="1:32" ht="15.75" customHeight="1">
      <c r="A155" s="76" t="s">
        <v>2041</v>
      </c>
      <c r="B155" s="49"/>
      <c r="C155" s="49" t="s">
        <v>2042</v>
      </c>
      <c r="D155" s="49" t="s">
        <v>1753</v>
      </c>
      <c r="E155" s="49" t="s">
        <v>673</v>
      </c>
      <c r="F155" s="49" t="s">
        <v>672</v>
      </c>
      <c r="G155" s="49" t="s">
        <v>772</v>
      </c>
      <c r="H155" s="49" t="s">
        <v>2043</v>
      </c>
      <c r="I155" s="76" t="s">
        <v>2044</v>
      </c>
      <c r="J155" s="76"/>
      <c r="K155" s="49"/>
      <c r="L155" s="49"/>
      <c r="M155" s="49"/>
      <c r="N155" s="49"/>
      <c r="O155" s="49" t="s">
        <v>2045</v>
      </c>
      <c r="P155" s="49" t="s">
        <v>1937</v>
      </c>
      <c r="Q155" s="56" t="s">
        <v>2046</v>
      </c>
      <c r="R155" s="49"/>
      <c r="S155" s="49"/>
      <c r="T155" s="49"/>
      <c r="U155" s="49"/>
      <c r="V155" s="49"/>
      <c r="W155" s="49"/>
      <c r="X155" s="49"/>
      <c r="Y155" s="49"/>
      <c r="Z155" s="49"/>
      <c r="AA155" s="49"/>
      <c r="AB155" s="49"/>
      <c r="AC155" s="49"/>
      <c r="AD155" s="49"/>
      <c r="AE155" s="49"/>
      <c r="AF155" s="49"/>
    </row>
    <row r="156" spans="1:32" ht="15.75" customHeight="1">
      <c r="A156" s="49" t="s">
        <v>1981</v>
      </c>
      <c r="B156" s="49" t="s">
        <v>1586</v>
      </c>
      <c r="C156" s="49" t="s">
        <v>2029</v>
      </c>
      <c r="D156" s="49" t="s">
        <v>2047</v>
      </c>
      <c r="E156" s="49" t="s">
        <v>772</v>
      </c>
      <c r="F156" s="49" t="s">
        <v>772</v>
      </c>
      <c r="G156" s="49" t="s">
        <v>2048</v>
      </c>
      <c r="H156" s="49" t="s">
        <v>1611</v>
      </c>
      <c r="I156" s="76" t="s">
        <v>2049</v>
      </c>
      <c r="J156" s="76"/>
      <c r="K156" s="49"/>
      <c r="L156" s="49"/>
      <c r="M156" s="49"/>
      <c r="N156" s="49"/>
      <c r="O156" s="49" t="s">
        <v>1612</v>
      </c>
      <c r="P156" s="49" t="s">
        <v>1613</v>
      </c>
      <c r="Q156" s="81" t="s">
        <v>1614</v>
      </c>
      <c r="R156" s="49"/>
      <c r="S156" s="49"/>
      <c r="T156" s="49"/>
      <c r="U156" s="49"/>
      <c r="V156" s="49"/>
      <c r="W156" s="49"/>
      <c r="X156" s="49"/>
      <c r="Y156" s="49"/>
      <c r="Z156" s="49"/>
      <c r="AA156" s="49"/>
      <c r="AB156" s="49"/>
      <c r="AC156" s="49"/>
      <c r="AD156" s="49"/>
      <c r="AE156" s="49"/>
      <c r="AF156" s="49"/>
    </row>
    <row r="157" spans="1:32" ht="15.75" customHeight="1">
      <c r="A157" s="49" t="s">
        <v>1983</v>
      </c>
      <c r="B157" s="76" t="s">
        <v>772</v>
      </c>
      <c r="C157" s="76" t="s">
        <v>2033</v>
      </c>
      <c r="D157" s="49" t="s">
        <v>1753</v>
      </c>
      <c r="E157" s="49" t="s">
        <v>1838</v>
      </c>
      <c r="F157" s="49" t="s">
        <v>2050</v>
      </c>
      <c r="G157" s="49" t="s">
        <v>772</v>
      </c>
      <c r="H157" s="49"/>
      <c r="I157" s="76" t="s">
        <v>2051</v>
      </c>
      <c r="J157" s="82"/>
      <c r="K157" s="26"/>
      <c r="L157" s="26"/>
      <c r="M157" s="26"/>
      <c r="N157" s="26"/>
      <c r="O157" s="26" t="s">
        <v>2052</v>
      </c>
      <c r="P157" s="54" t="s">
        <v>2053</v>
      </c>
      <c r="Q157" s="56" t="s">
        <v>2054</v>
      </c>
      <c r="R157" s="49"/>
      <c r="S157" s="49"/>
      <c r="T157" s="49"/>
      <c r="U157" s="49"/>
      <c r="V157" s="49"/>
      <c r="W157" s="49"/>
      <c r="X157" s="49"/>
      <c r="Y157" s="49"/>
      <c r="Z157" s="49"/>
      <c r="AA157" s="49"/>
      <c r="AB157" s="49"/>
      <c r="AC157" s="49"/>
      <c r="AD157" s="49"/>
      <c r="AE157" s="49"/>
      <c r="AF157" s="49"/>
    </row>
    <row r="158" spans="1:32" ht="15.75" customHeight="1">
      <c r="A158" s="49" t="s">
        <v>1981</v>
      </c>
      <c r="B158" s="49" t="s">
        <v>2055</v>
      </c>
      <c r="C158" s="49" t="s">
        <v>2056</v>
      </c>
      <c r="D158" s="49" t="s">
        <v>2047</v>
      </c>
      <c r="E158" s="49" t="s">
        <v>2057</v>
      </c>
      <c r="F158" s="49"/>
      <c r="G158" s="49" t="s">
        <v>2058</v>
      </c>
      <c r="H158" s="49" t="s">
        <v>2059</v>
      </c>
      <c r="I158" s="76" t="s">
        <v>2060</v>
      </c>
      <c r="J158" s="76"/>
      <c r="K158" s="49"/>
      <c r="L158" s="49"/>
      <c r="M158" s="49"/>
      <c r="N158" s="49"/>
      <c r="O158" s="49" t="s">
        <v>2061</v>
      </c>
      <c r="P158" s="49" t="s">
        <v>2062</v>
      </c>
      <c r="Q158" s="56" t="s">
        <v>2063</v>
      </c>
      <c r="R158" s="49"/>
      <c r="S158" s="49"/>
      <c r="T158" s="49"/>
      <c r="U158" s="49"/>
      <c r="V158" s="49"/>
      <c r="W158" s="49"/>
      <c r="X158" s="49"/>
      <c r="Y158" s="49"/>
      <c r="Z158" s="49"/>
      <c r="AA158" s="49"/>
      <c r="AB158" s="49"/>
      <c r="AC158" s="49"/>
      <c r="AD158" s="49"/>
      <c r="AE158" s="49"/>
      <c r="AF158" s="49"/>
    </row>
    <row r="159" spans="1:32" ht="15.75" customHeight="1">
      <c r="A159" s="49" t="s">
        <v>2064</v>
      </c>
      <c r="B159" s="49" t="s">
        <v>772</v>
      </c>
      <c r="C159" s="49" t="s">
        <v>1985</v>
      </c>
      <c r="D159" s="49" t="s">
        <v>1753</v>
      </c>
      <c r="E159" s="49" t="s">
        <v>1838</v>
      </c>
      <c r="F159" s="49" t="s">
        <v>2050</v>
      </c>
      <c r="G159" s="49" t="s">
        <v>772</v>
      </c>
      <c r="H159" s="49" t="s">
        <v>772</v>
      </c>
      <c r="I159" s="76" t="s">
        <v>2065</v>
      </c>
      <c r="J159" s="76"/>
      <c r="K159" s="49"/>
      <c r="L159" s="49"/>
      <c r="M159" s="49"/>
      <c r="N159" s="49"/>
      <c r="O159" s="49" t="s">
        <v>2066</v>
      </c>
      <c r="P159" s="49" t="s">
        <v>2067</v>
      </c>
      <c r="Q159" s="56" t="s">
        <v>2068</v>
      </c>
      <c r="R159" s="49"/>
      <c r="S159" s="49"/>
      <c r="T159" s="49"/>
      <c r="U159" s="49"/>
      <c r="V159" s="49"/>
      <c r="W159" s="49"/>
      <c r="X159" s="49"/>
      <c r="Y159" s="49"/>
      <c r="Z159" s="49"/>
      <c r="AA159" s="49"/>
      <c r="AB159" s="49"/>
      <c r="AC159" s="49"/>
      <c r="AD159" s="49"/>
      <c r="AE159" s="49"/>
      <c r="AF159" s="49"/>
    </row>
    <row r="160" spans="1:32" ht="15.75" customHeight="1">
      <c r="A160" s="49" t="s">
        <v>1981</v>
      </c>
      <c r="B160" s="49" t="s">
        <v>1586</v>
      </c>
      <c r="C160" s="49" t="s">
        <v>2069</v>
      </c>
      <c r="D160" s="49" t="s">
        <v>2047</v>
      </c>
      <c r="E160" s="49" t="s">
        <v>772</v>
      </c>
      <c r="F160" s="49" t="s">
        <v>772</v>
      </c>
      <c r="G160" s="49" t="s">
        <v>1610</v>
      </c>
      <c r="H160" s="49" t="s">
        <v>1611</v>
      </c>
      <c r="I160" s="76" t="s">
        <v>2070</v>
      </c>
      <c r="J160" s="76"/>
      <c r="K160" s="49"/>
      <c r="L160" s="49"/>
      <c r="M160" s="49"/>
      <c r="N160" s="49"/>
      <c r="O160" s="49" t="s">
        <v>2071</v>
      </c>
      <c r="P160" s="54" t="s">
        <v>2072</v>
      </c>
      <c r="Q160" s="56" t="s">
        <v>2073</v>
      </c>
      <c r="R160" s="49"/>
      <c r="S160" s="49"/>
      <c r="T160" s="49"/>
      <c r="U160" s="49"/>
      <c r="V160" s="49"/>
      <c r="W160" s="49"/>
      <c r="X160" s="49"/>
      <c r="Y160" s="49"/>
      <c r="Z160" s="49"/>
      <c r="AA160" s="49"/>
      <c r="AB160" s="49"/>
      <c r="AC160" s="49"/>
      <c r="AD160" s="49"/>
      <c r="AE160" s="49"/>
      <c r="AF160" s="49"/>
    </row>
    <row r="161" spans="1:32" ht="15.75" customHeight="1">
      <c r="A161" s="49" t="s">
        <v>1981</v>
      </c>
      <c r="B161" s="49" t="s">
        <v>2055</v>
      </c>
      <c r="C161" s="49" t="s">
        <v>2056</v>
      </c>
      <c r="D161" s="49" t="s">
        <v>1753</v>
      </c>
      <c r="E161" s="49" t="s">
        <v>2074</v>
      </c>
      <c r="F161" s="49" t="s">
        <v>190</v>
      </c>
      <c r="G161" s="49" t="s">
        <v>2058</v>
      </c>
      <c r="H161" s="49" t="s">
        <v>2059</v>
      </c>
      <c r="I161" s="76" t="s">
        <v>2075</v>
      </c>
      <c r="J161" s="76"/>
      <c r="K161" s="49"/>
      <c r="L161" s="49"/>
      <c r="M161" s="49"/>
      <c r="N161" s="49"/>
      <c r="O161" s="49" t="s">
        <v>2076</v>
      </c>
      <c r="P161" s="49" t="s">
        <v>2077</v>
      </c>
      <c r="Q161" s="56" t="s">
        <v>2078</v>
      </c>
      <c r="R161" s="49"/>
      <c r="S161" s="49"/>
      <c r="T161" s="49"/>
      <c r="U161" s="49"/>
      <c r="V161" s="49"/>
      <c r="W161" s="49"/>
      <c r="X161" s="49"/>
      <c r="Y161" s="49"/>
      <c r="Z161" s="49"/>
      <c r="AA161" s="49"/>
      <c r="AB161" s="49"/>
      <c r="AC161" s="49"/>
      <c r="AD161" s="49"/>
      <c r="AE161" s="49"/>
      <c r="AF161" s="49"/>
    </row>
    <row r="162" spans="1:32" ht="15.75" customHeight="1">
      <c r="A162" s="49" t="s">
        <v>1981</v>
      </c>
      <c r="B162" s="49" t="s">
        <v>1586</v>
      </c>
      <c r="C162" s="49" t="s">
        <v>2015</v>
      </c>
      <c r="D162" s="49" t="s">
        <v>1753</v>
      </c>
      <c r="E162" s="49" t="s">
        <v>772</v>
      </c>
      <c r="F162" s="49" t="s">
        <v>772</v>
      </c>
      <c r="G162" s="49" t="s">
        <v>2079</v>
      </c>
      <c r="H162" s="49" t="s">
        <v>1968</v>
      </c>
      <c r="I162" s="76" t="s">
        <v>2080</v>
      </c>
      <c r="J162" s="76"/>
      <c r="K162" s="49"/>
      <c r="L162" s="49"/>
      <c r="M162" s="49"/>
      <c r="N162" s="49"/>
      <c r="O162" s="49" t="s">
        <v>2081</v>
      </c>
      <c r="P162" s="49" t="s">
        <v>2082</v>
      </c>
      <c r="Q162" s="56" t="s">
        <v>2083</v>
      </c>
      <c r="R162" s="49"/>
      <c r="S162" s="49"/>
      <c r="T162" s="49"/>
      <c r="U162" s="49"/>
      <c r="V162" s="49"/>
      <c r="W162" s="49"/>
      <c r="X162" s="49"/>
      <c r="Y162" s="49"/>
      <c r="Z162" s="49"/>
      <c r="AA162" s="49"/>
      <c r="AB162" s="49"/>
      <c r="AC162" s="49"/>
      <c r="AD162" s="49"/>
      <c r="AE162" s="49"/>
      <c r="AF162" s="49"/>
    </row>
    <row r="163" spans="1:32" ht="15.75" customHeight="1">
      <c r="A163" s="49" t="s">
        <v>1983</v>
      </c>
      <c r="B163" s="49" t="s">
        <v>772</v>
      </c>
      <c r="C163" s="49" t="s">
        <v>2033</v>
      </c>
      <c r="D163" s="49" t="s">
        <v>2084</v>
      </c>
      <c r="E163" s="49"/>
      <c r="F163" s="49" t="s">
        <v>772</v>
      </c>
      <c r="G163" s="49" t="s">
        <v>772</v>
      </c>
      <c r="H163" s="49" t="s">
        <v>772</v>
      </c>
      <c r="I163" s="76" t="s">
        <v>2085</v>
      </c>
      <c r="J163" s="76"/>
      <c r="K163" s="49"/>
      <c r="L163" s="49"/>
      <c r="M163" s="49"/>
      <c r="N163" s="49"/>
      <c r="O163" s="49" t="s">
        <v>2086</v>
      </c>
      <c r="P163" s="49" t="s">
        <v>2087</v>
      </c>
      <c r="Q163" s="56" t="s">
        <v>2088</v>
      </c>
      <c r="R163" s="49"/>
      <c r="S163" s="49"/>
      <c r="T163" s="49"/>
      <c r="U163" s="49"/>
      <c r="V163" s="49"/>
      <c r="W163" s="49"/>
      <c r="X163" s="49"/>
      <c r="Y163" s="49"/>
      <c r="Z163" s="49"/>
      <c r="AA163" s="49"/>
      <c r="AB163" s="49"/>
      <c r="AC163" s="49"/>
      <c r="AD163" s="49"/>
      <c r="AE163" s="49"/>
      <c r="AF163" s="49"/>
    </row>
    <row r="164" spans="1:32" ht="15.75" customHeight="1">
      <c r="A164" s="49" t="s">
        <v>1981</v>
      </c>
      <c r="B164" s="49" t="s">
        <v>1586</v>
      </c>
      <c r="C164" s="49" t="s">
        <v>2029</v>
      </c>
      <c r="D164" s="49" t="s">
        <v>1577</v>
      </c>
      <c r="E164" s="49" t="s">
        <v>1412</v>
      </c>
      <c r="F164" s="49" t="s">
        <v>622</v>
      </c>
      <c r="G164" s="49" t="s">
        <v>2089</v>
      </c>
      <c r="H164" s="49" t="s">
        <v>2090</v>
      </c>
      <c r="I164" s="76" t="s">
        <v>2091</v>
      </c>
      <c r="J164" s="76"/>
      <c r="K164" s="49"/>
      <c r="L164" s="49"/>
      <c r="M164" s="49"/>
      <c r="N164" s="49"/>
      <c r="O164" s="49" t="s">
        <v>1632</v>
      </c>
      <c r="P164" s="49" t="s">
        <v>1633</v>
      </c>
      <c r="Q164" s="67" t="s">
        <v>2092</v>
      </c>
      <c r="R164" s="49"/>
      <c r="S164" s="49"/>
      <c r="T164" s="49"/>
      <c r="U164" s="49"/>
      <c r="V164" s="49"/>
      <c r="W164" s="49"/>
      <c r="X164" s="49"/>
      <c r="Y164" s="49"/>
      <c r="Z164" s="49"/>
      <c r="AA164" s="49"/>
      <c r="AB164" s="49"/>
      <c r="AC164" s="49"/>
      <c r="AD164" s="49"/>
      <c r="AE164" s="49"/>
      <c r="AF164" s="49"/>
    </row>
    <row r="165" spans="1:32" ht="15.75" customHeight="1">
      <c r="A165" s="49" t="s">
        <v>1983</v>
      </c>
      <c r="B165" s="49" t="s">
        <v>772</v>
      </c>
      <c r="C165" s="49" t="s">
        <v>2033</v>
      </c>
      <c r="D165" s="49" t="s">
        <v>1753</v>
      </c>
      <c r="E165" s="49" t="s">
        <v>1767</v>
      </c>
      <c r="F165" s="49" t="s">
        <v>1768</v>
      </c>
      <c r="G165" s="49" t="s">
        <v>772</v>
      </c>
      <c r="H165" s="49" t="s">
        <v>772</v>
      </c>
      <c r="I165" s="76" t="s">
        <v>2093</v>
      </c>
      <c r="J165" s="76"/>
      <c r="K165" s="76" t="s">
        <v>2094</v>
      </c>
      <c r="L165" s="83" t="s">
        <v>2095</v>
      </c>
      <c r="M165" s="40">
        <v>-46.8964</v>
      </c>
      <c r="N165" s="40">
        <v>37.750900000000001</v>
      </c>
      <c r="O165" s="49" t="s">
        <v>2096</v>
      </c>
      <c r="P165" s="49" t="s">
        <v>2097</v>
      </c>
      <c r="Q165" s="56" t="s">
        <v>2098</v>
      </c>
      <c r="R165" s="49"/>
      <c r="S165" s="49"/>
      <c r="T165" s="49"/>
      <c r="U165" s="49"/>
      <c r="V165" s="49"/>
      <c r="W165" s="49"/>
      <c r="X165" s="49"/>
      <c r="Y165" s="49"/>
      <c r="Z165" s="49"/>
      <c r="AA165" s="49"/>
      <c r="AB165" s="49"/>
      <c r="AC165" s="49"/>
      <c r="AD165" s="49"/>
      <c r="AE165" s="49"/>
      <c r="AF165" s="49"/>
    </row>
    <row r="166" spans="1:32" ht="15.75" customHeight="1">
      <c r="A166" s="49" t="s">
        <v>1981</v>
      </c>
      <c r="B166" s="49" t="s">
        <v>2099</v>
      </c>
      <c r="C166" s="49" t="s">
        <v>2100</v>
      </c>
      <c r="D166" s="49" t="s">
        <v>1753</v>
      </c>
      <c r="E166" s="49" t="s">
        <v>1877</v>
      </c>
      <c r="F166" s="49" t="s">
        <v>173</v>
      </c>
      <c r="G166" s="49" t="s">
        <v>959</v>
      </c>
      <c r="H166" s="49" t="s">
        <v>1670</v>
      </c>
      <c r="I166" s="76" t="s">
        <v>2101</v>
      </c>
      <c r="J166" s="76"/>
      <c r="K166" s="49"/>
      <c r="L166" s="49"/>
      <c r="M166" s="49"/>
      <c r="N166" s="49"/>
      <c r="O166" s="49" t="s">
        <v>2102</v>
      </c>
      <c r="P166" s="49" t="s">
        <v>2103</v>
      </c>
      <c r="Q166" s="56" t="s">
        <v>1887</v>
      </c>
      <c r="R166" s="49"/>
      <c r="S166" s="49"/>
      <c r="T166" s="49"/>
      <c r="U166" s="49"/>
      <c r="V166" s="49"/>
      <c r="W166" s="49"/>
      <c r="X166" s="49"/>
      <c r="Y166" s="49"/>
      <c r="Z166" s="49"/>
      <c r="AA166" s="49"/>
      <c r="AB166" s="49"/>
      <c r="AC166" s="49"/>
      <c r="AD166" s="49"/>
      <c r="AE166" s="49"/>
      <c r="AF166" s="49"/>
    </row>
    <row r="167" spans="1:32" ht="15.75" customHeight="1">
      <c r="A167" s="49" t="s">
        <v>1983</v>
      </c>
      <c r="B167" s="49" t="s">
        <v>772</v>
      </c>
      <c r="C167" s="49" t="s">
        <v>2033</v>
      </c>
      <c r="D167" s="49" t="s">
        <v>2084</v>
      </c>
      <c r="E167" s="49"/>
      <c r="F167" s="49" t="s">
        <v>772</v>
      </c>
      <c r="G167" s="49" t="s">
        <v>772</v>
      </c>
      <c r="H167" s="49" t="s">
        <v>772</v>
      </c>
      <c r="I167" s="54" t="s">
        <v>2104</v>
      </c>
      <c r="J167" s="76"/>
      <c r="K167" s="76" t="s">
        <v>1513</v>
      </c>
      <c r="L167" s="83" t="s">
        <v>2105</v>
      </c>
      <c r="M167" s="83">
        <v>-60.716666699999998</v>
      </c>
      <c r="N167" s="83">
        <v>-45.633333299999997</v>
      </c>
      <c r="O167" s="49" t="s">
        <v>2106</v>
      </c>
      <c r="P167" s="49" t="s">
        <v>2107</v>
      </c>
      <c r="Q167" s="56" t="s">
        <v>2108</v>
      </c>
      <c r="R167" s="49"/>
      <c r="S167" s="49"/>
      <c r="T167" s="49"/>
      <c r="U167" s="49"/>
      <c r="V167" s="49"/>
      <c r="W167" s="49"/>
      <c r="X167" s="49"/>
      <c r="Y167" s="49"/>
      <c r="Z167" s="49"/>
      <c r="AA167" s="49"/>
      <c r="AB167" s="49"/>
      <c r="AC167" s="49"/>
      <c r="AD167" s="49"/>
      <c r="AE167" s="49"/>
      <c r="AF167" s="49"/>
    </row>
    <row r="168" spans="1:32" ht="15.75" customHeight="1">
      <c r="A168" s="49" t="s">
        <v>1983</v>
      </c>
      <c r="B168" s="49" t="s">
        <v>772</v>
      </c>
      <c r="C168" s="49" t="s">
        <v>2033</v>
      </c>
      <c r="D168" s="49" t="s">
        <v>2109</v>
      </c>
      <c r="E168" s="49"/>
      <c r="F168" s="49" t="s">
        <v>772</v>
      </c>
      <c r="G168" s="49" t="s">
        <v>772</v>
      </c>
      <c r="H168" s="49" t="s">
        <v>772</v>
      </c>
      <c r="I168" s="76" t="s">
        <v>2110</v>
      </c>
      <c r="J168" s="76"/>
      <c r="K168" s="49"/>
      <c r="L168" s="49"/>
      <c r="M168" s="49"/>
      <c r="N168" s="49"/>
      <c r="O168" s="49" t="s">
        <v>2111</v>
      </c>
      <c r="P168" s="49" t="s">
        <v>2112</v>
      </c>
      <c r="Q168" s="56" t="s">
        <v>2113</v>
      </c>
      <c r="R168" s="49"/>
      <c r="S168" s="49"/>
      <c r="T168" s="49"/>
      <c r="U168" s="49"/>
      <c r="V168" s="49"/>
      <c r="W168" s="49"/>
      <c r="X168" s="49"/>
      <c r="Y168" s="49"/>
      <c r="Z168" s="49"/>
      <c r="AA168" s="49"/>
      <c r="AB168" s="49"/>
      <c r="AC168" s="49"/>
      <c r="AD168" s="49"/>
      <c r="AE168" s="49"/>
      <c r="AF168" s="49"/>
    </row>
    <row r="169" spans="1:32" ht="15.75" customHeight="1">
      <c r="A169" s="49" t="s">
        <v>1981</v>
      </c>
      <c r="B169" s="49" t="s">
        <v>1586</v>
      </c>
      <c r="C169" s="49" t="s">
        <v>2029</v>
      </c>
      <c r="D169" s="49" t="s">
        <v>1753</v>
      </c>
      <c r="E169" s="49" t="s">
        <v>1767</v>
      </c>
      <c r="F169" s="49" t="s">
        <v>1768</v>
      </c>
      <c r="G169" s="49" t="s">
        <v>2114</v>
      </c>
      <c r="H169" s="49" t="s">
        <v>2115</v>
      </c>
      <c r="I169" s="76" t="s">
        <v>2116</v>
      </c>
      <c r="J169" s="76"/>
      <c r="K169" s="49"/>
      <c r="L169" s="49"/>
      <c r="M169" s="49"/>
      <c r="N169" s="49"/>
      <c r="O169" s="49" t="s">
        <v>2117</v>
      </c>
      <c r="P169" s="49" t="s">
        <v>2118</v>
      </c>
      <c r="Q169" s="56" t="s">
        <v>2119</v>
      </c>
      <c r="R169" s="49"/>
      <c r="S169" s="49"/>
      <c r="T169" s="49"/>
      <c r="U169" s="49"/>
      <c r="V169" s="49"/>
      <c r="W169" s="49"/>
      <c r="X169" s="49"/>
      <c r="Y169" s="49"/>
      <c r="Z169" s="49"/>
      <c r="AA169" s="49"/>
      <c r="AB169" s="49"/>
      <c r="AC169" s="49"/>
      <c r="AD169" s="49"/>
      <c r="AE169" s="49"/>
      <c r="AF169" s="49"/>
    </row>
    <row r="170" spans="1:32" ht="15.75" customHeight="1">
      <c r="A170" s="49" t="s">
        <v>1981</v>
      </c>
      <c r="B170" s="49" t="s">
        <v>1586</v>
      </c>
      <c r="C170" s="49" t="s">
        <v>2120</v>
      </c>
      <c r="D170" s="49" t="s">
        <v>2047</v>
      </c>
      <c r="E170" s="49" t="s">
        <v>772</v>
      </c>
      <c r="F170" s="49" t="s">
        <v>772</v>
      </c>
      <c r="G170" s="49" t="s">
        <v>1610</v>
      </c>
      <c r="H170" s="49" t="s">
        <v>1611</v>
      </c>
      <c r="I170" s="76" t="s">
        <v>2121</v>
      </c>
      <c r="J170" s="76"/>
      <c r="K170" s="49"/>
      <c r="L170" s="49"/>
      <c r="M170" s="49"/>
      <c r="N170" s="49"/>
      <c r="O170" s="49" t="s">
        <v>1659</v>
      </c>
      <c r="P170" s="49" t="s">
        <v>2122</v>
      </c>
      <c r="Q170" s="56" t="s">
        <v>2123</v>
      </c>
      <c r="R170" s="49"/>
      <c r="S170" s="49"/>
      <c r="T170" s="49"/>
      <c r="U170" s="49"/>
      <c r="V170" s="49"/>
      <c r="W170" s="49"/>
      <c r="X170" s="49"/>
      <c r="Y170" s="49"/>
      <c r="Z170" s="49"/>
      <c r="AA170" s="49"/>
      <c r="AB170" s="49"/>
      <c r="AC170" s="49"/>
      <c r="AD170" s="49"/>
      <c r="AE170" s="49"/>
      <c r="AF170" s="49"/>
    </row>
    <row r="171" spans="1:32" ht="15.75" customHeight="1">
      <c r="A171" s="49" t="s">
        <v>1981</v>
      </c>
      <c r="B171" s="49" t="s">
        <v>1586</v>
      </c>
      <c r="C171" s="49" t="s">
        <v>2120</v>
      </c>
      <c r="D171" s="49" t="s">
        <v>2047</v>
      </c>
      <c r="E171" s="49" t="s">
        <v>772</v>
      </c>
      <c r="F171" s="49" t="s">
        <v>772</v>
      </c>
      <c r="G171" s="49" t="s">
        <v>1610</v>
      </c>
      <c r="H171" s="49" t="s">
        <v>1611</v>
      </c>
      <c r="I171" s="76" t="s">
        <v>2124</v>
      </c>
      <c r="J171" s="76"/>
      <c r="K171" s="49"/>
      <c r="L171" s="49"/>
      <c r="M171" s="49"/>
      <c r="N171" s="49"/>
      <c r="O171" s="49" t="s">
        <v>2125</v>
      </c>
      <c r="P171" s="49" t="s">
        <v>2126</v>
      </c>
      <c r="Q171" s="56" t="s">
        <v>2127</v>
      </c>
      <c r="R171" s="49"/>
      <c r="S171" s="49"/>
      <c r="T171" s="49"/>
      <c r="U171" s="49"/>
      <c r="V171" s="49"/>
      <c r="W171" s="49"/>
      <c r="X171" s="49"/>
      <c r="Y171" s="49"/>
      <c r="Z171" s="49"/>
      <c r="AA171" s="49"/>
      <c r="AB171" s="49"/>
      <c r="AC171" s="49"/>
      <c r="AD171" s="49"/>
      <c r="AE171" s="49"/>
      <c r="AF171" s="49"/>
    </row>
    <row r="172" spans="1:32" ht="15.75" customHeight="1">
      <c r="A172" s="49" t="s">
        <v>1981</v>
      </c>
      <c r="B172" s="49" t="s">
        <v>1586</v>
      </c>
      <c r="C172" s="49" t="s">
        <v>2120</v>
      </c>
      <c r="D172" s="49" t="s">
        <v>2128</v>
      </c>
      <c r="E172" s="49" t="s">
        <v>772</v>
      </c>
      <c r="F172" s="49" t="s">
        <v>772</v>
      </c>
      <c r="G172" s="49" t="s">
        <v>1605</v>
      </c>
      <c r="H172" s="49" t="s">
        <v>853</v>
      </c>
      <c r="I172" s="76" t="s">
        <v>2129</v>
      </c>
      <c r="J172" s="76"/>
      <c r="K172" s="49"/>
      <c r="L172" s="49"/>
      <c r="M172" s="49"/>
      <c r="N172" s="49"/>
      <c r="O172" s="49" t="s">
        <v>2130</v>
      </c>
      <c r="P172" s="49" t="s">
        <v>2131</v>
      </c>
      <c r="Q172" s="56" t="s">
        <v>2132</v>
      </c>
      <c r="R172" s="49"/>
      <c r="S172" s="49"/>
      <c r="T172" s="49"/>
      <c r="U172" s="49"/>
      <c r="V172" s="49"/>
      <c r="W172" s="49"/>
      <c r="X172" s="49"/>
      <c r="Y172" s="49"/>
      <c r="Z172" s="49"/>
      <c r="AA172" s="49"/>
      <c r="AB172" s="49"/>
      <c r="AC172" s="49"/>
      <c r="AD172" s="49"/>
      <c r="AE172" s="49"/>
      <c r="AF172" s="49"/>
    </row>
    <row r="173" spans="1:32" ht="15.75" customHeight="1">
      <c r="A173" s="49" t="s">
        <v>1981</v>
      </c>
      <c r="B173" s="49" t="s">
        <v>1586</v>
      </c>
      <c r="C173" s="49" t="s">
        <v>2100</v>
      </c>
      <c r="D173" s="49" t="s">
        <v>2128</v>
      </c>
      <c r="E173" s="49" t="s">
        <v>772</v>
      </c>
      <c r="F173" s="49" t="s">
        <v>772</v>
      </c>
      <c r="G173" s="49" t="s">
        <v>653</v>
      </c>
      <c r="H173" s="49" t="s">
        <v>785</v>
      </c>
      <c r="I173" s="76" t="s">
        <v>2133</v>
      </c>
      <c r="J173" s="76"/>
      <c r="K173" s="49"/>
      <c r="L173" s="49"/>
      <c r="M173" s="49"/>
      <c r="N173" s="49"/>
      <c r="O173" s="49" t="s">
        <v>2134</v>
      </c>
      <c r="P173" s="49" t="s">
        <v>2135</v>
      </c>
      <c r="Q173" s="56" t="s">
        <v>2136</v>
      </c>
      <c r="R173" s="49"/>
      <c r="S173" s="49"/>
      <c r="T173" s="49"/>
      <c r="U173" s="49"/>
      <c r="V173" s="49"/>
      <c r="W173" s="49"/>
      <c r="X173" s="49"/>
      <c r="Y173" s="49"/>
      <c r="Z173" s="49"/>
      <c r="AA173" s="49"/>
      <c r="AB173" s="49"/>
      <c r="AC173" s="49"/>
      <c r="AD173" s="49"/>
      <c r="AE173" s="49"/>
      <c r="AF173" s="49"/>
    </row>
    <row r="174" spans="1:32" ht="15.75" customHeight="1">
      <c r="A174" s="49" t="s">
        <v>1981</v>
      </c>
      <c r="B174" s="49" t="s">
        <v>2099</v>
      </c>
      <c r="C174" s="49" t="s">
        <v>2137</v>
      </c>
      <c r="D174" s="49" t="s">
        <v>1577</v>
      </c>
      <c r="E174" s="49" t="s">
        <v>2138</v>
      </c>
      <c r="F174" s="49"/>
      <c r="G174" s="49" t="s">
        <v>992</v>
      </c>
      <c r="H174" s="49" t="s">
        <v>191</v>
      </c>
      <c r="I174" s="76" t="s">
        <v>2139</v>
      </c>
      <c r="J174" s="76"/>
      <c r="K174" s="49"/>
      <c r="L174" s="49"/>
      <c r="M174" s="49"/>
      <c r="N174" s="49"/>
      <c r="O174" s="49" t="s">
        <v>1625</v>
      </c>
      <c r="P174" s="49" t="s">
        <v>2140</v>
      </c>
      <c r="Q174" s="56" t="s">
        <v>2141</v>
      </c>
      <c r="R174" s="49"/>
      <c r="S174" s="49"/>
      <c r="T174" s="49"/>
      <c r="U174" s="49"/>
      <c r="V174" s="49"/>
      <c r="W174" s="49"/>
      <c r="X174" s="49"/>
      <c r="Y174" s="49"/>
      <c r="Z174" s="49"/>
      <c r="AA174" s="49"/>
      <c r="AB174" s="49"/>
      <c r="AC174" s="49"/>
      <c r="AD174" s="49"/>
      <c r="AE174" s="49"/>
      <c r="AF174" s="49"/>
    </row>
    <row r="175" spans="1:32" ht="15.75" customHeight="1">
      <c r="A175" s="49" t="s">
        <v>1981</v>
      </c>
      <c r="B175" s="49" t="s">
        <v>1586</v>
      </c>
      <c r="C175" s="49" t="s">
        <v>2029</v>
      </c>
      <c r="D175" s="49" t="s">
        <v>1577</v>
      </c>
      <c r="E175" s="49" t="s">
        <v>772</v>
      </c>
      <c r="F175" s="49" t="s">
        <v>772</v>
      </c>
      <c r="G175" s="49" t="s">
        <v>1615</v>
      </c>
      <c r="H175" s="49" t="s">
        <v>1616</v>
      </c>
      <c r="I175" s="76" t="s">
        <v>2142</v>
      </c>
      <c r="J175" s="76"/>
      <c r="K175" s="49"/>
      <c r="L175" s="49"/>
      <c r="M175" s="49"/>
      <c r="N175" s="49"/>
      <c r="O175" s="49" t="s">
        <v>1617</v>
      </c>
      <c r="P175" s="49" t="s">
        <v>1618</v>
      </c>
      <c r="Q175" s="56" t="s">
        <v>2143</v>
      </c>
      <c r="R175" s="49"/>
      <c r="S175" s="49"/>
      <c r="T175" s="49"/>
      <c r="U175" s="49"/>
      <c r="V175" s="49"/>
      <c r="W175" s="49"/>
      <c r="X175" s="49"/>
      <c r="Y175" s="49"/>
      <c r="Z175" s="49"/>
      <c r="AA175" s="49"/>
      <c r="AB175" s="49"/>
      <c r="AC175" s="49"/>
      <c r="AD175" s="49"/>
      <c r="AE175" s="49"/>
      <c r="AF175" s="49"/>
    </row>
    <row r="176" spans="1:32" ht="15.75" customHeight="1">
      <c r="A176" s="49" t="s">
        <v>1983</v>
      </c>
      <c r="B176" s="49" t="s">
        <v>772</v>
      </c>
      <c r="C176" s="49" t="s">
        <v>2033</v>
      </c>
      <c r="D176" s="49" t="s">
        <v>1753</v>
      </c>
      <c r="E176" s="49" t="s">
        <v>2144</v>
      </c>
      <c r="F176" s="49" t="s">
        <v>2145</v>
      </c>
      <c r="G176" s="49" t="s">
        <v>772</v>
      </c>
      <c r="H176" s="49" t="s">
        <v>772</v>
      </c>
      <c r="I176" s="76" t="s">
        <v>2146</v>
      </c>
      <c r="J176" s="76"/>
      <c r="K176" s="49"/>
      <c r="L176" s="49"/>
      <c r="M176" s="49"/>
      <c r="N176" s="49"/>
      <c r="O176" s="49" t="s">
        <v>2147</v>
      </c>
      <c r="P176" s="49" t="s">
        <v>2148</v>
      </c>
      <c r="Q176" s="56" t="s">
        <v>2149</v>
      </c>
      <c r="R176" s="49"/>
      <c r="S176" s="49"/>
      <c r="T176" s="49"/>
      <c r="U176" s="49"/>
      <c r="V176" s="49"/>
      <c r="W176" s="49"/>
      <c r="X176" s="49"/>
      <c r="Y176" s="49"/>
      <c r="Z176" s="49"/>
      <c r="AA176" s="49"/>
      <c r="AB176" s="49"/>
      <c r="AC176" s="49"/>
      <c r="AD176" s="49"/>
      <c r="AE176" s="49"/>
      <c r="AF176" s="49"/>
    </row>
    <row r="177" spans="1:32" ht="15.75" customHeight="1">
      <c r="A177" s="49" t="s">
        <v>1981</v>
      </c>
      <c r="B177" s="49" t="s">
        <v>1586</v>
      </c>
      <c r="C177" s="49" t="s">
        <v>2056</v>
      </c>
      <c r="D177" s="49" t="s">
        <v>1577</v>
      </c>
      <c r="E177" s="49" t="s">
        <v>772</v>
      </c>
      <c r="F177" s="49" t="s">
        <v>772</v>
      </c>
      <c r="G177" s="49" t="s">
        <v>2058</v>
      </c>
      <c r="H177" s="49" t="s">
        <v>2059</v>
      </c>
      <c r="I177" s="76" t="s">
        <v>2150</v>
      </c>
      <c r="J177" s="76"/>
      <c r="K177" s="49"/>
      <c r="L177" s="49"/>
      <c r="M177" s="49"/>
      <c r="N177" s="49"/>
      <c r="O177" s="49" t="s">
        <v>2151</v>
      </c>
      <c r="P177" s="49" t="s">
        <v>2152</v>
      </c>
      <c r="Q177" s="56" t="s">
        <v>2153</v>
      </c>
      <c r="R177" s="49"/>
      <c r="S177" s="49"/>
      <c r="T177" s="49"/>
      <c r="U177" s="49"/>
      <c r="V177" s="49"/>
      <c r="W177" s="49"/>
      <c r="X177" s="49"/>
      <c r="Y177" s="49"/>
      <c r="Z177" s="49"/>
      <c r="AA177" s="49"/>
      <c r="AB177" s="49"/>
      <c r="AC177" s="49"/>
      <c r="AD177" s="49"/>
      <c r="AE177" s="49"/>
      <c r="AF177" s="49"/>
    </row>
    <row r="178" spans="1:32" ht="15.75" customHeight="1">
      <c r="A178" s="49" t="s">
        <v>1981</v>
      </c>
      <c r="B178" s="49" t="s">
        <v>2099</v>
      </c>
      <c r="C178" s="49" t="s">
        <v>2120</v>
      </c>
      <c r="D178" s="49" t="s">
        <v>2047</v>
      </c>
      <c r="E178" s="49" t="s">
        <v>2138</v>
      </c>
      <c r="F178" s="49" t="s">
        <v>772</v>
      </c>
      <c r="G178" s="49" t="s">
        <v>992</v>
      </c>
      <c r="H178" s="49" t="s">
        <v>191</v>
      </c>
      <c r="I178" s="76" t="s">
        <v>2154</v>
      </c>
      <c r="J178" s="76"/>
      <c r="K178" s="49"/>
      <c r="L178" s="49"/>
      <c r="M178" s="49"/>
      <c r="N178" s="49"/>
      <c r="O178" s="49" t="s">
        <v>987</v>
      </c>
      <c r="P178" s="49" t="s">
        <v>2155</v>
      </c>
      <c r="Q178" s="56" t="s">
        <v>2156</v>
      </c>
      <c r="R178" s="49"/>
      <c r="S178" s="49"/>
      <c r="T178" s="49"/>
      <c r="U178" s="49"/>
      <c r="V178" s="49"/>
      <c r="W178" s="49"/>
      <c r="X178" s="49"/>
      <c r="Y178" s="49"/>
      <c r="Z178" s="49"/>
      <c r="AA178" s="49"/>
      <c r="AB178" s="49"/>
      <c r="AC178" s="49"/>
      <c r="AD178" s="49"/>
      <c r="AE178" s="49"/>
      <c r="AF178" s="49"/>
    </row>
    <row r="179" spans="1:32" ht="15.75" customHeight="1">
      <c r="A179" s="49" t="s">
        <v>1981</v>
      </c>
      <c r="B179" s="49" t="s">
        <v>1586</v>
      </c>
      <c r="C179" s="49" t="s">
        <v>2069</v>
      </c>
      <c r="D179" s="49" t="s">
        <v>1753</v>
      </c>
      <c r="E179" s="49" t="s">
        <v>2157</v>
      </c>
      <c r="F179" s="49" t="s">
        <v>190</v>
      </c>
      <c r="G179" s="49" t="s">
        <v>653</v>
      </c>
      <c r="H179" s="49" t="s">
        <v>785</v>
      </c>
      <c r="I179" s="76" t="s">
        <v>2158</v>
      </c>
      <c r="J179" s="76"/>
      <c r="K179" s="49"/>
      <c r="L179" s="49"/>
      <c r="M179" s="49"/>
      <c r="N179" s="49"/>
      <c r="O179" s="49" t="s">
        <v>2159</v>
      </c>
      <c r="P179" s="49" t="s">
        <v>2160</v>
      </c>
      <c r="Q179" s="56" t="s">
        <v>2161</v>
      </c>
      <c r="R179" s="49"/>
      <c r="S179" s="49"/>
      <c r="T179" s="49"/>
      <c r="U179" s="49"/>
      <c r="V179" s="49"/>
      <c r="W179" s="49"/>
      <c r="X179" s="49"/>
      <c r="Y179" s="49"/>
      <c r="Z179" s="49"/>
      <c r="AA179" s="49"/>
      <c r="AB179" s="49"/>
      <c r="AC179" s="49"/>
      <c r="AD179" s="49"/>
      <c r="AE179" s="49"/>
      <c r="AF179" s="49"/>
    </row>
    <row r="180" spans="1:32" ht="15.75" customHeight="1">
      <c r="A180" s="49" t="s">
        <v>1983</v>
      </c>
      <c r="B180" s="49" t="s">
        <v>772</v>
      </c>
      <c r="C180" s="49" t="s">
        <v>2033</v>
      </c>
      <c r="D180" s="49" t="s">
        <v>1753</v>
      </c>
      <c r="E180" s="49" t="s">
        <v>2162</v>
      </c>
      <c r="F180" s="49" t="s">
        <v>2163</v>
      </c>
      <c r="G180" s="49" t="s">
        <v>772</v>
      </c>
      <c r="H180" s="49" t="s">
        <v>772</v>
      </c>
      <c r="I180" s="76" t="s">
        <v>2164</v>
      </c>
      <c r="J180" s="76"/>
      <c r="K180" s="49"/>
      <c r="L180" s="49"/>
      <c r="M180" s="49"/>
      <c r="N180" s="49"/>
      <c r="O180" s="49" t="s">
        <v>2165</v>
      </c>
      <c r="P180" s="49" t="s">
        <v>2166</v>
      </c>
      <c r="Q180" s="56" t="s">
        <v>2167</v>
      </c>
      <c r="R180" s="49"/>
      <c r="S180" s="49"/>
      <c r="T180" s="49"/>
      <c r="U180" s="49"/>
      <c r="V180" s="49"/>
      <c r="W180" s="49"/>
      <c r="X180" s="49"/>
      <c r="Y180" s="49"/>
      <c r="Z180" s="49"/>
      <c r="AA180" s="49"/>
      <c r="AB180" s="49"/>
      <c r="AC180" s="49"/>
      <c r="AD180" s="49"/>
      <c r="AE180" s="49"/>
      <c r="AF180" s="49"/>
    </row>
    <row r="181" spans="1:32" ht="15.75" customHeight="1">
      <c r="A181" s="49" t="s">
        <v>1981</v>
      </c>
      <c r="B181" s="49" t="s">
        <v>1586</v>
      </c>
      <c r="C181" s="49" t="s">
        <v>2100</v>
      </c>
      <c r="D181" s="49" t="s">
        <v>1577</v>
      </c>
      <c r="E181" s="49" t="s">
        <v>1412</v>
      </c>
      <c r="F181" s="49" t="s">
        <v>622</v>
      </c>
      <c r="G181" s="49" t="s">
        <v>992</v>
      </c>
      <c r="H181" s="49" t="s">
        <v>191</v>
      </c>
      <c r="I181" s="76" t="s">
        <v>2025</v>
      </c>
      <c r="J181" s="76"/>
      <c r="K181" s="49"/>
      <c r="L181" s="49"/>
      <c r="M181" s="49"/>
      <c r="N181" s="49"/>
      <c r="O181" s="49" t="s">
        <v>1229</v>
      </c>
      <c r="P181" s="49" t="s">
        <v>2168</v>
      </c>
      <c r="Q181" s="56" t="s">
        <v>2169</v>
      </c>
      <c r="R181" s="49"/>
      <c r="S181" s="49"/>
      <c r="T181" s="49"/>
      <c r="U181" s="49"/>
      <c r="V181" s="49"/>
      <c r="W181" s="49"/>
      <c r="X181" s="49"/>
      <c r="Y181" s="49"/>
      <c r="Z181" s="49"/>
      <c r="AA181" s="49"/>
      <c r="AB181" s="49"/>
      <c r="AC181" s="49"/>
      <c r="AD181" s="49"/>
      <c r="AE181" s="49"/>
      <c r="AF181" s="49"/>
    </row>
    <row r="182" spans="1:32" ht="15.75" customHeight="1">
      <c r="A182" s="49" t="s">
        <v>1981</v>
      </c>
      <c r="B182" s="49" t="s">
        <v>1586</v>
      </c>
      <c r="C182" s="49" t="s">
        <v>2029</v>
      </c>
      <c r="D182" s="49" t="s">
        <v>1753</v>
      </c>
      <c r="E182" s="49" t="s">
        <v>2016</v>
      </c>
      <c r="F182" s="49" t="s">
        <v>1863</v>
      </c>
      <c r="G182" s="49" t="s">
        <v>1869</v>
      </c>
      <c r="H182" s="49" t="s">
        <v>1870</v>
      </c>
      <c r="I182" s="76" t="s">
        <v>2170</v>
      </c>
      <c r="J182" s="76"/>
      <c r="K182" s="49"/>
      <c r="L182" s="49"/>
      <c r="M182" s="49"/>
      <c r="N182" s="49"/>
      <c r="O182" s="49" t="s">
        <v>1874</v>
      </c>
      <c r="P182" s="49" t="s">
        <v>1875</v>
      </c>
      <c r="Q182" s="56" t="s">
        <v>1876</v>
      </c>
      <c r="R182" s="49"/>
      <c r="S182" s="49"/>
      <c r="T182" s="49"/>
      <c r="U182" s="49"/>
      <c r="V182" s="49"/>
      <c r="W182" s="49"/>
      <c r="X182" s="49"/>
      <c r="Y182" s="49"/>
      <c r="Z182" s="49"/>
      <c r="AA182" s="49"/>
      <c r="AB182" s="49"/>
      <c r="AC182" s="49"/>
      <c r="AD182" s="49"/>
      <c r="AE182" s="49"/>
      <c r="AF182" s="49"/>
    </row>
    <row r="183" spans="1:32" ht="15.75" customHeight="1">
      <c r="A183" s="49" t="s">
        <v>1983</v>
      </c>
      <c r="B183" s="49" t="s">
        <v>772</v>
      </c>
      <c r="C183" s="49" t="s">
        <v>2033</v>
      </c>
      <c r="D183" s="49" t="s">
        <v>1753</v>
      </c>
      <c r="E183" s="49" t="s">
        <v>2171</v>
      </c>
      <c r="F183" s="49" t="s">
        <v>2172</v>
      </c>
      <c r="G183" s="49" t="s">
        <v>772</v>
      </c>
      <c r="H183" s="49" t="s">
        <v>772</v>
      </c>
      <c r="I183" s="76" t="s">
        <v>2173</v>
      </c>
      <c r="J183" s="76"/>
      <c r="K183" s="49"/>
      <c r="L183" s="49"/>
      <c r="M183" s="49"/>
      <c r="N183" s="49"/>
      <c r="O183" s="49" t="s">
        <v>2174</v>
      </c>
      <c r="P183" s="49" t="s">
        <v>2175</v>
      </c>
      <c r="Q183" s="56" t="s">
        <v>2176</v>
      </c>
      <c r="R183" s="49"/>
      <c r="S183" s="49"/>
      <c r="T183" s="49"/>
      <c r="U183" s="49"/>
      <c r="V183" s="49"/>
      <c r="W183" s="49"/>
      <c r="X183" s="49"/>
      <c r="Y183" s="49"/>
      <c r="Z183" s="49"/>
      <c r="AA183" s="49"/>
      <c r="AB183" s="49"/>
      <c r="AC183" s="49"/>
      <c r="AD183" s="49"/>
      <c r="AE183" s="49"/>
      <c r="AF183" s="49"/>
    </row>
    <row r="184" spans="1:32" ht="15.75" customHeight="1">
      <c r="A184" s="49" t="s">
        <v>1983</v>
      </c>
      <c r="B184" s="49" t="s">
        <v>772</v>
      </c>
      <c r="C184" s="49" t="s">
        <v>2033</v>
      </c>
      <c r="D184" s="49" t="s">
        <v>1753</v>
      </c>
      <c r="E184" s="49" t="s">
        <v>2171</v>
      </c>
      <c r="F184" s="49" t="s">
        <v>2172</v>
      </c>
      <c r="G184" s="49" t="s">
        <v>772</v>
      </c>
      <c r="H184" s="49" t="s">
        <v>772</v>
      </c>
      <c r="I184" s="76" t="s">
        <v>2177</v>
      </c>
      <c r="J184" s="76"/>
      <c r="K184" s="49"/>
      <c r="L184" s="49"/>
      <c r="M184" s="49"/>
      <c r="N184" s="49"/>
      <c r="O184" s="49" t="s">
        <v>2178</v>
      </c>
      <c r="P184" s="49" t="s">
        <v>2175</v>
      </c>
      <c r="Q184" s="56" t="s">
        <v>2179</v>
      </c>
      <c r="R184" s="49"/>
      <c r="S184" s="49"/>
      <c r="T184" s="49"/>
      <c r="U184" s="49"/>
      <c r="V184" s="49"/>
      <c r="W184" s="49"/>
      <c r="X184" s="49"/>
      <c r="Y184" s="49"/>
      <c r="Z184" s="49"/>
      <c r="AA184" s="49"/>
      <c r="AB184" s="49"/>
      <c r="AC184" s="49"/>
      <c r="AD184" s="49"/>
      <c r="AE184" s="49"/>
      <c r="AF184" s="49"/>
    </row>
    <row r="185" spans="1:32" ht="15.75" customHeight="1">
      <c r="A185" s="49" t="s">
        <v>2064</v>
      </c>
      <c r="B185" s="49" t="s">
        <v>772</v>
      </c>
      <c r="C185" s="49" t="s">
        <v>1985</v>
      </c>
      <c r="D185" s="49" t="s">
        <v>2180</v>
      </c>
      <c r="E185" s="49" t="s">
        <v>1193</v>
      </c>
      <c r="F185" s="49" t="s">
        <v>2181</v>
      </c>
      <c r="G185" s="49" t="s">
        <v>959</v>
      </c>
      <c r="H185" s="49" t="s">
        <v>958</v>
      </c>
      <c r="I185" s="76" t="s">
        <v>2182</v>
      </c>
      <c r="J185" s="76"/>
      <c r="K185" s="49"/>
      <c r="L185" s="49"/>
      <c r="M185" s="49"/>
      <c r="N185" s="49"/>
      <c r="O185" s="49" t="s">
        <v>2183</v>
      </c>
      <c r="P185" s="49" t="s">
        <v>2184</v>
      </c>
      <c r="Q185" s="56" t="s">
        <v>2185</v>
      </c>
      <c r="R185" s="49"/>
      <c r="S185" s="49"/>
      <c r="T185" s="49"/>
      <c r="U185" s="49"/>
      <c r="V185" s="49"/>
      <c r="W185" s="49"/>
      <c r="X185" s="49"/>
      <c r="Y185" s="49"/>
      <c r="Z185" s="49"/>
      <c r="AA185" s="49"/>
      <c r="AB185" s="49"/>
      <c r="AC185" s="49"/>
      <c r="AD185" s="49"/>
      <c r="AE185" s="49"/>
      <c r="AF185" s="49"/>
    </row>
    <row r="186" spans="1:32" ht="15.75" customHeight="1">
      <c r="A186" s="49" t="s">
        <v>2064</v>
      </c>
      <c r="B186" s="49" t="s">
        <v>772</v>
      </c>
      <c r="C186" s="49" t="s">
        <v>1985</v>
      </c>
      <c r="D186" s="49" t="s">
        <v>2180</v>
      </c>
      <c r="E186" s="49" t="s">
        <v>1193</v>
      </c>
      <c r="F186" s="49" t="s">
        <v>2181</v>
      </c>
      <c r="G186" s="49" t="s">
        <v>959</v>
      </c>
      <c r="H186" s="49" t="s">
        <v>958</v>
      </c>
      <c r="I186" s="76" t="s">
        <v>2186</v>
      </c>
      <c r="J186" s="76"/>
      <c r="K186" s="49"/>
      <c r="L186" s="49"/>
      <c r="M186" s="49"/>
      <c r="N186" s="49"/>
      <c r="O186" s="49" t="s">
        <v>1730</v>
      </c>
      <c r="P186" s="49" t="s">
        <v>1731</v>
      </c>
      <c r="Q186" s="56" t="s">
        <v>2187</v>
      </c>
      <c r="R186" s="49"/>
      <c r="S186" s="49"/>
      <c r="T186" s="49"/>
      <c r="U186" s="49"/>
      <c r="V186" s="49"/>
      <c r="W186" s="49"/>
      <c r="X186" s="49"/>
      <c r="Y186" s="49"/>
      <c r="Z186" s="49"/>
      <c r="AA186" s="49"/>
      <c r="AB186" s="49"/>
      <c r="AC186" s="49"/>
      <c r="AD186" s="49"/>
      <c r="AE186" s="49"/>
      <c r="AF186" s="49"/>
    </row>
    <row r="187" spans="1:32" ht="15.75" customHeight="1">
      <c r="A187" s="49" t="s">
        <v>1981</v>
      </c>
      <c r="B187" s="49" t="s">
        <v>1586</v>
      </c>
      <c r="C187" s="49" t="s">
        <v>2029</v>
      </c>
      <c r="D187" s="49" t="s">
        <v>1753</v>
      </c>
      <c r="E187" s="49" t="s">
        <v>2188</v>
      </c>
      <c r="F187" s="49" t="s">
        <v>2189</v>
      </c>
      <c r="G187" s="49" t="s">
        <v>978</v>
      </c>
      <c r="H187" s="49" t="s">
        <v>165</v>
      </c>
      <c r="I187" s="76" t="s">
        <v>2190</v>
      </c>
      <c r="J187" s="76" t="s">
        <v>2191</v>
      </c>
      <c r="K187" s="49"/>
      <c r="L187" s="49"/>
      <c r="M187" s="49"/>
      <c r="N187" s="49"/>
      <c r="O187" s="49" t="s">
        <v>158</v>
      </c>
      <c r="P187" s="49" t="s">
        <v>2192</v>
      </c>
      <c r="Q187" s="56" t="s">
        <v>160</v>
      </c>
      <c r="R187" s="49"/>
      <c r="S187" s="49"/>
      <c r="T187" s="49"/>
      <c r="U187" s="49"/>
      <c r="V187" s="49"/>
      <c r="W187" s="49"/>
      <c r="X187" s="49"/>
      <c r="Y187" s="49"/>
      <c r="Z187" s="49"/>
      <c r="AA187" s="49"/>
      <c r="AB187" s="49"/>
      <c r="AC187" s="49"/>
      <c r="AD187" s="49"/>
      <c r="AE187" s="49"/>
      <c r="AF187" s="49"/>
    </row>
    <row r="188" spans="1:32" ht="409.5">
      <c r="A188" s="49" t="s">
        <v>1981</v>
      </c>
      <c r="B188" s="49" t="s">
        <v>1586</v>
      </c>
      <c r="C188" s="49" t="s">
        <v>2193</v>
      </c>
      <c r="D188" s="49" t="s">
        <v>1753</v>
      </c>
      <c r="E188" s="49" t="s">
        <v>2016</v>
      </c>
      <c r="F188" s="49" t="s">
        <v>1863</v>
      </c>
      <c r="G188" s="49" t="s">
        <v>2194</v>
      </c>
      <c r="H188" s="49" t="s">
        <v>2195</v>
      </c>
      <c r="I188" s="76" t="s">
        <v>2196</v>
      </c>
      <c r="J188" s="76" t="s">
        <v>2197</v>
      </c>
      <c r="K188" s="49"/>
      <c r="L188" s="49"/>
      <c r="M188" s="49"/>
      <c r="N188" s="49"/>
      <c r="O188" s="49" t="s">
        <v>1866</v>
      </c>
      <c r="P188" s="49" t="s">
        <v>1867</v>
      </c>
      <c r="Q188" s="84" t="s">
        <v>1868</v>
      </c>
      <c r="R188" s="49"/>
      <c r="S188" s="49"/>
      <c r="T188" s="49"/>
      <c r="U188" s="49"/>
      <c r="V188" s="49"/>
      <c r="W188" s="49"/>
      <c r="X188" s="49"/>
      <c r="Y188" s="49"/>
      <c r="Z188" s="49"/>
      <c r="AA188" s="49"/>
      <c r="AB188" s="49"/>
      <c r="AC188" s="49"/>
      <c r="AD188" s="49"/>
      <c r="AE188" s="49"/>
      <c r="AF188" s="49"/>
    </row>
    <row r="189" spans="1:32" ht="409.5">
      <c r="A189" s="49" t="s">
        <v>1981</v>
      </c>
      <c r="B189" s="49" t="s">
        <v>2099</v>
      </c>
      <c r="C189" s="49" t="s">
        <v>2029</v>
      </c>
      <c r="D189" s="49" t="s">
        <v>1753</v>
      </c>
      <c r="E189" s="49" t="s">
        <v>2198</v>
      </c>
      <c r="F189" s="49" t="s">
        <v>190</v>
      </c>
      <c r="G189" s="49" t="s">
        <v>653</v>
      </c>
      <c r="H189" s="49" t="s">
        <v>785</v>
      </c>
      <c r="I189" s="76" t="s">
        <v>2199</v>
      </c>
      <c r="J189" s="76" t="s">
        <v>2200</v>
      </c>
      <c r="K189" s="49"/>
      <c r="L189" s="49"/>
      <c r="M189" s="49"/>
      <c r="N189" s="49"/>
      <c r="O189" s="49" t="s">
        <v>996</v>
      </c>
      <c r="P189" s="49" t="s">
        <v>2201</v>
      </c>
      <c r="Q189" s="84" t="s">
        <v>1928</v>
      </c>
      <c r="R189" s="49"/>
      <c r="S189" s="49"/>
      <c r="T189" s="49"/>
      <c r="U189" s="49"/>
      <c r="V189" s="49"/>
      <c r="W189" s="49"/>
      <c r="X189" s="49"/>
      <c r="Y189" s="49"/>
      <c r="Z189" s="49"/>
      <c r="AA189" s="49"/>
      <c r="AB189" s="49"/>
      <c r="AC189" s="49"/>
      <c r="AD189" s="49"/>
      <c r="AE189" s="49"/>
      <c r="AF189" s="49"/>
    </row>
    <row r="190" spans="1:32" ht="409.5">
      <c r="A190" s="49" t="s">
        <v>1981</v>
      </c>
      <c r="B190" s="49" t="s">
        <v>2099</v>
      </c>
      <c r="C190" s="49" t="s">
        <v>1994</v>
      </c>
      <c r="D190" s="49" t="s">
        <v>1753</v>
      </c>
      <c r="E190" s="49" t="s">
        <v>2198</v>
      </c>
      <c r="F190" s="49" t="s">
        <v>190</v>
      </c>
      <c r="G190" s="49" t="s">
        <v>653</v>
      </c>
      <c r="H190" s="49" t="s">
        <v>785</v>
      </c>
      <c r="I190" s="76" t="s">
        <v>2202</v>
      </c>
      <c r="J190" s="76" t="s">
        <v>2200</v>
      </c>
      <c r="K190" s="49"/>
      <c r="L190" s="49"/>
      <c r="M190" s="49"/>
      <c r="N190" s="49"/>
      <c r="O190" s="49" t="s">
        <v>1405</v>
      </c>
      <c r="P190" s="49" t="s">
        <v>2203</v>
      </c>
      <c r="Q190" s="56" t="s">
        <v>2204</v>
      </c>
      <c r="R190" s="49"/>
      <c r="S190" s="49"/>
      <c r="T190" s="49"/>
      <c r="U190" s="49"/>
      <c r="V190" s="49"/>
      <c r="W190" s="49"/>
      <c r="X190" s="49"/>
      <c r="Y190" s="49"/>
      <c r="Z190" s="49"/>
      <c r="AA190" s="49"/>
      <c r="AB190" s="49"/>
      <c r="AC190" s="49"/>
      <c r="AD190" s="49"/>
      <c r="AE190" s="49"/>
      <c r="AF190" s="49"/>
    </row>
    <row r="191" spans="1:32" ht="15.75" customHeight="1">
      <c r="A191" s="49" t="s">
        <v>1599</v>
      </c>
      <c r="B191" s="49" t="s">
        <v>772</v>
      </c>
      <c r="C191" s="49" t="s">
        <v>2056</v>
      </c>
      <c r="D191" s="49" t="s">
        <v>2047</v>
      </c>
      <c r="E191" s="49" t="s">
        <v>2205</v>
      </c>
      <c r="F191" s="49" t="s">
        <v>2206</v>
      </c>
      <c r="G191" s="49" t="s">
        <v>2058</v>
      </c>
      <c r="H191" s="49" t="s">
        <v>2059</v>
      </c>
      <c r="I191" s="76" t="s">
        <v>2207</v>
      </c>
      <c r="J191" s="76" t="s">
        <v>2208</v>
      </c>
      <c r="K191" s="49"/>
      <c r="L191" s="49"/>
      <c r="M191" s="49"/>
      <c r="N191" s="49"/>
      <c r="O191" s="49" t="s">
        <v>2209</v>
      </c>
      <c r="P191" s="49" t="s">
        <v>2210</v>
      </c>
      <c r="Q191" s="56" t="s">
        <v>2211</v>
      </c>
      <c r="R191" s="49"/>
      <c r="S191" s="49"/>
      <c r="T191" s="49"/>
      <c r="U191" s="49"/>
      <c r="V191" s="49"/>
      <c r="W191" s="49"/>
      <c r="X191" s="49"/>
      <c r="Y191" s="49"/>
      <c r="Z191" s="49"/>
      <c r="AA191" s="49"/>
      <c r="AB191" s="49"/>
      <c r="AC191" s="49"/>
      <c r="AD191" s="49"/>
      <c r="AE191" s="49"/>
      <c r="AF191" s="49"/>
    </row>
    <row r="192" spans="1:32" ht="15.75" customHeight="1">
      <c r="A192" s="49" t="s">
        <v>1981</v>
      </c>
      <c r="B192" s="49" t="s">
        <v>2099</v>
      </c>
      <c r="C192" s="49" t="s">
        <v>2029</v>
      </c>
      <c r="D192" s="49" t="s">
        <v>1753</v>
      </c>
      <c r="E192" s="61" t="s">
        <v>2212</v>
      </c>
      <c r="F192" s="49" t="s">
        <v>2213</v>
      </c>
      <c r="G192" s="49" t="s">
        <v>947</v>
      </c>
      <c r="H192" s="49" t="s">
        <v>191</v>
      </c>
      <c r="I192" s="76" t="s">
        <v>2214</v>
      </c>
      <c r="J192" s="76" t="s">
        <v>2215</v>
      </c>
      <c r="K192" s="49"/>
      <c r="L192" s="49"/>
      <c r="M192" s="49"/>
      <c r="N192" s="49"/>
      <c r="O192" s="49" t="s">
        <v>1787</v>
      </c>
      <c r="P192" s="49" t="s">
        <v>1788</v>
      </c>
      <c r="Q192" s="81" t="s">
        <v>1789</v>
      </c>
      <c r="R192" s="49"/>
      <c r="S192" s="49"/>
      <c r="T192" s="49"/>
      <c r="U192" s="49"/>
      <c r="V192" s="49"/>
      <c r="W192" s="49"/>
      <c r="X192" s="49"/>
      <c r="Y192" s="49"/>
      <c r="Z192" s="49"/>
      <c r="AA192" s="49"/>
      <c r="AB192" s="49"/>
      <c r="AC192" s="49"/>
      <c r="AD192" s="49"/>
      <c r="AE192" s="49"/>
      <c r="AF192" s="49"/>
    </row>
    <row r="193" spans="1:32" ht="15.75" customHeight="1">
      <c r="A193" s="49" t="s">
        <v>1981</v>
      </c>
      <c r="B193" s="49" t="s">
        <v>1586</v>
      </c>
      <c r="C193" s="49" t="s">
        <v>2029</v>
      </c>
      <c r="D193" s="49" t="s">
        <v>1753</v>
      </c>
      <c r="E193" s="61" t="s">
        <v>2212</v>
      </c>
      <c r="F193" s="49" t="s">
        <v>2213</v>
      </c>
      <c r="G193" s="49" t="s">
        <v>2216</v>
      </c>
      <c r="H193" s="49" t="s">
        <v>2217</v>
      </c>
      <c r="I193" s="76" t="s">
        <v>2214</v>
      </c>
      <c r="J193" s="76" t="s">
        <v>2215</v>
      </c>
      <c r="K193" s="49"/>
      <c r="L193" s="49"/>
      <c r="M193" s="49"/>
      <c r="N193" s="49"/>
      <c r="O193" s="49" t="s">
        <v>1787</v>
      </c>
      <c r="P193" s="49" t="s">
        <v>1788</v>
      </c>
      <c r="Q193" s="81" t="s">
        <v>1789</v>
      </c>
      <c r="R193" s="49"/>
      <c r="S193" s="49"/>
      <c r="T193" s="49"/>
      <c r="U193" s="49"/>
      <c r="V193" s="49"/>
      <c r="W193" s="49"/>
      <c r="X193" s="49"/>
      <c r="Y193" s="49"/>
      <c r="Z193" s="49"/>
      <c r="AA193" s="49"/>
      <c r="AB193" s="49"/>
      <c r="AC193" s="49"/>
      <c r="AD193" s="49"/>
      <c r="AE193" s="49"/>
      <c r="AF193" s="49"/>
    </row>
    <row r="194" spans="1:32" ht="15.75" customHeight="1">
      <c r="A194" s="49" t="s">
        <v>1981</v>
      </c>
      <c r="B194" s="49" t="s">
        <v>2055</v>
      </c>
      <c r="C194" s="49" t="s">
        <v>2029</v>
      </c>
      <c r="D194" s="49" t="s">
        <v>1753</v>
      </c>
      <c r="E194" s="49" t="s">
        <v>1911</v>
      </c>
      <c r="F194" s="49" t="s">
        <v>195</v>
      </c>
      <c r="G194" s="49" t="s">
        <v>947</v>
      </c>
      <c r="H194" s="49" t="s">
        <v>191</v>
      </c>
      <c r="I194" s="49" t="s">
        <v>2218</v>
      </c>
      <c r="J194" s="76" t="s">
        <v>2215</v>
      </c>
      <c r="K194" s="49"/>
      <c r="L194" s="49"/>
      <c r="M194" s="49"/>
      <c r="N194" s="49"/>
      <c r="O194" s="49" t="s">
        <v>1915</v>
      </c>
      <c r="P194" s="49" t="s">
        <v>2219</v>
      </c>
      <c r="Q194" s="56" t="s">
        <v>2220</v>
      </c>
      <c r="R194" s="49"/>
      <c r="S194" s="49"/>
      <c r="T194" s="49"/>
      <c r="U194" s="49"/>
      <c r="V194" s="49"/>
      <c r="W194" s="49"/>
      <c r="X194" s="49"/>
      <c r="Y194" s="49"/>
      <c r="Z194" s="49"/>
      <c r="AA194" s="49"/>
      <c r="AB194" s="49"/>
      <c r="AC194" s="49"/>
      <c r="AD194" s="49"/>
      <c r="AE194" s="49"/>
      <c r="AF194" s="49"/>
    </row>
    <row r="195" spans="1:32" ht="15.75" customHeight="1">
      <c r="A195" s="49" t="s">
        <v>1983</v>
      </c>
      <c r="B195" s="49" t="s">
        <v>772</v>
      </c>
      <c r="C195" s="49" t="s">
        <v>2033</v>
      </c>
      <c r="D195" s="49" t="s">
        <v>2109</v>
      </c>
      <c r="E195" s="49" t="s">
        <v>2221</v>
      </c>
      <c r="F195" s="49" t="s">
        <v>2222</v>
      </c>
      <c r="G195" s="49" t="s">
        <v>772</v>
      </c>
      <c r="H195" s="49" t="s">
        <v>772</v>
      </c>
      <c r="I195" s="76" t="s">
        <v>2223</v>
      </c>
      <c r="J195" s="76"/>
      <c r="K195" s="76" t="s">
        <v>2094</v>
      </c>
      <c r="L195" s="83" t="s">
        <v>2095</v>
      </c>
      <c r="M195" s="40">
        <v>-46.8964</v>
      </c>
      <c r="N195" s="40">
        <v>37.750900000000001</v>
      </c>
      <c r="O195" s="49" t="s">
        <v>2224</v>
      </c>
      <c r="P195" s="49" t="s">
        <v>2225</v>
      </c>
      <c r="Q195" s="56" t="s">
        <v>2226</v>
      </c>
      <c r="R195" s="49"/>
      <c r="S195" s="49"/>
      <c r="T195" s="49"/>
      <c r="U195" s="49"/>
      <c r="V195" s="49"/>
      <c r="W195" s="49"/>
      <c r="X195" s="49"/>
      <c r="Y195" s="49"/>
      <c r="Z195" s="49"/>
      <c r="AA195" s="49"/>
      <c r="AB195" s="49"/>
      <c r="AC195" s="49"/>
      <c r="AD195" s="49"/>
      <c r="AE195" s="49"/>
      <c r="AF195" s="49"/>
    </row>
    <row r="196" spans="1:32" ht="15.75" customHeight="1">
      <c r="A196" s="49" t="s">
        <v>1983</v>
      </c>
      <c r="B196" s="49" t="s">
        <v>772</v>
      </c>
      <c r="C196" s="49" t="s">
        <v>2033</v>
      </c>
      <c r="D196" s="49" t="s">
        <v>2109</v>
      </c>
      <c r="E196" s="49" t="s">
        <v>2221</v>
      </c>
      <c r="F196" s="49" t="s">
        <v>2222</v>
      </c>
      <c r="G196" s="49" t="s">
        <v>772</v>
      </c>
      <c r="H196" s="49" t="s">
        <v>772</v>
      </c>
      <c r="I196" s="76" t="s">
        <v>2227</v>
      </c>
      <c r="J196" s="76"/>
      <c r="K196" s="76" t="s">
        <v>2094</v>
      </c>
      <c r="L196" s="83" t="s">
        <v>2095</v>
      </c>
      <c r="M196" s="40">
        <v>-46.8964</v>
      </c>
      <c r="N196" s="40">
        <v>37.750900000000001</v>
      </c>
      <c r="O196" s="49" t="s">
        <v>2228</v>
      </c>
      <c r="P196" s="49" t="s">
        <v>2229</v>
      </c>
      <c r="Q196" s="56" t="s">
        <v>2230</v>
      </c>
      <c r="R196" s="49"/>
      <c r="S196" s="49"/>
      <c r="T196" s="49"/>
      <c r="U196" s="49"/>
      <c r="V196" s="49"/>
      <c r="W196" s="49"/>
      <c r="X196" s="49"/>
      <c r="Y196" s="49"/>
      <c r="Z196" s="49"/>
      <c r="AA196" s="49"/>
      <c r="AB196" s="49"/>
      <c r="AC196" s="49"/>
      <c r="AD196" s="49"/>
      <c r="AE196" s="49"/>
      <c r="AF196" s="49"/>
    </row>
    <row r="197" spans="1:32" ht="15.75" customHeight="1">
      <c r="A197" s="49" t="s">
        <v>1983</v>
      </c>
      <c r="B197" s="49" t="s">
        <v>772</v>
      </c>
      <c r="C197" s="49" t="s">
        <v>2033</v>
      </c>
      <c r="D197" s="49" t="s">
        <v>2109</v>
      </c>
      <c r="E197" s="49" t="s">
        <v>2221</v>
      </c>
      <c r="F197" s="49" t="s">
        <v>2222</v>
      </c>
      <c r="G197" s="49" t="s">
        <v>772</v>
      </c>
      <c r="H197" s="49" t="s">
        <v>772</v>
      </c>
      <c r="I197" s="76" t="s">
        <v>2231</v>
      </c>
      <c r="J197" s="76"/>
      <c r="K197" s="76" t="s">
        <v>2094</v>
      </c>
      <c r="L197" s="83" t="s">
        <v>2095</v>
      </c>
      <c r="M197" s="40">
        <v>-46.8964</v>
      </c>
      <c r="N197" s="40">
        <v>37.750900000000001</v>
      </c>
      <c r="O197" s="49" t="s">
        <v>2232</v>
      </c>
      <c r="P197" s="49" t="s">
        <v>2233</v>
      </c>
      <c r="Q197" s="56" t="s">
        <v>2234</v>
      </c>
      <c r="R197" s="49"/>
      <c r="S197" s="49"/>
      <c r="T197" s="49"/>
      <c r="U197" s="49"/>
      <c r="V197" s="49"/>
      <c r="W197" s="49"/>
      <c r="X197" s="49"/>
      <c r="Y197" s="49"/>
      <c r="Z197" s="49"/>
      <c r="AA197" s="49"/>
      <c r="AB197" s="49"/>
      <c r="AC197" s="49"/>
      <c r="AD197" s="49"/>
      <c r="AE197" s="49"/>
      <c r="AF197" s="49"/>
    </row>
    <row r="198" spans="1:32" ht="15.75" customHeight="1">
      <c r="A198" s="49" t="s">
        <v>2064</v>
      </c>
      <c r="B198" s="49" t="s">
        <v>772</v>
      </c>
      <c r="C198" s="49" t="s">
        <v>1985</v>
      </c>
      <c r="D198" s="49" t="s">
        <v>2047</v>
      </c>
      <c r="E198" s="49" t="s">
        <v>2235</v>
      </c>
      <c r="F198" s="49"/>
      <c r="G198" s="49" t="s">
        <v>772</v>
      </c>
      <c r="H198" s="49" t="s">
        <v>772</v>
      </c>
      <c r="I198" s="76" t="s">
        <v>2236</v>
      </c>
      <c r="J198" s="76"/>
      <c r="K198" s="76"/>
      <c r="L198" s="76"/>
      <c r="M198" s="76"/>
      <c r="N198" s="76"/>
      <c r="O198" s="49" t="s">
        <v>2237</v>
      </c>
      <c r="P198" s="49" t="s">
        <v>2238</v>
      </c>
      <c r="Q198" s="56" t="s">
        <v>2239</v>
      </c>
      <c r="R198" s="49"/>
      <c r="S198" s="49"/>
      <c r="T198" s="49"/>
      <c r="U198" s="49"/>
      <c r="V198" s="49"/>
      <c r="W198" s="49"/>
      <c r="X198" s="49"/>
      <c r="Y198" s="49"/>
      <c r="Z198" s="49"/>
      <c r="AA198" s="49"/>
      <c r="AB198" s="49"/>
      <c r="AC198" s="49"/>
      <c r="AD198" s="49"/>
      <c r="AE198" s="49"/>
      <c r="AF198" s="49"/>
    </row>
    <row r="199" spans="1:32" ht="15.75" customHeight="1">
      <c r="A199" s="49" t="s">
        <v>1983</v>
      </c>
      <c r="B199" s="49" t="s">
        <v>772</v>
      </c>
      <c r="C199" s="49" t="s">
        <v>2033</v>
      </c>
      <c r="D199" s="49" t="s">
        <v>1753</v>
      </c>
      <c r="E199" s="49" t="s">
        <v>1767</v>
      </c>
      <c r="F199" s="66" t="s">
        <v>1768</v>
      </c>
      <c r="G199" s="49" t="s">
        <v>772</v>
      </c>
      <c r="H199" s="49" t="s">
        <v>772</v>
      </c>
      <c r="I199" s="76" t="s">
        <v>2240</v>
      </c>
      <c r="J199" s="76"/>
      <c r="K199" s="76" t="s">
        <v>1513</v>
      </c>
      <c r="L199" s="83" t="s">
        <v>2105</v>
      </c>
      <c r="M199" s="83">
        <v>-60.716666699999998</v>
      </c>
      <c r="N199" s="83">
        <v>-45.633333299999997</v>
      </c>
      <c r="O199" s="49" t="s">
        <v>2241</v>
      </c>
      <c r="P199" s="49" t="s">
        <v>2242</v>
      </c>
      <c r="Q199" s="56" t="s">
        <v>2243</v>
      </c>
      <c r="R199" s="49"/>
      <c r="S199" s="49"/>
      <c r="T199" s="49"/>
      <c r="U199" s="49"/>
      <c r="V199" s="49"/>
      <c r="W199" s="49"/>
      <c r="X199" s="49"/>
      <c r="Y199" s="49"/>
      <c r="Z199" s="49"/>
      <c r="AA199" s="49"/>
      <c r="AB199" s="49"/>
      <c r="AC199" s="49"/>
      <c r="AD199" s="49"/>
      <c r="AE199" s="49"/>
      <c r="AF199" s="49"/>
    </row>
    <row r="200" spans="1:32" ht="15.75" customHeight="1">
      <c r="A200" s="49" t="s">
        <v>1983</v>
      </c>
      <c r="B200" s="49" t="s">
        <v>772</v>
      </c>
      <c r="C200" s="49" t="s">
        <v>2033</v>
      </c>
      <c r="D200" s="49" t="s">
        <v>1753</v>
      </c>
      <c r="E200" s="49" t="s">
        <v>1767</v>
      </c>
      <c r="F200" s="66" t="s">
        <v>1768</v>
      </c>
      <c r="G200" s="49" t="s">
        <v>772</v>
      </c>
      <c r="H200" s="49" t="s">
        <v>772</v>
      </c>
      <c r="I200" s="76" t="s">
        <v>2244</v>
      </c>
      <c r="J200" s="76"/>
      <c r="K200" s="76" t="s">
        <v>1513</v>
      </c>
      <c r="L200" s="83" t="s">
        <v>2105</v>
      </c>
      <c r="M200" s="83">
        <v>-60.716666699999998</v>
      </c>
      <c r="N200" s="83">
        <v>-45.633333299999997</v>
      </c>
      <c r="O200" s="49" t="s">
        <v>2245</v>
      </c>
      <c r="P200" s="49" t="s">
        <v>2246</v>
      </c>
      <c r="Q200" s="56" t="s">
        <v>2247</v>
      </c>
      <c r="R200" s="49"/>
      <c r="S200" s="49"/>
      <c r="T200" s="49"/>
      <c r="U200" s="49"/>
      <c r="V200" s="49"/>
      <c r="W200" s="49"/>
      <c r="X200" s="49"/>
      <c r="Y200" s="49"/>
      <c r="Z200" s="49"/>
      <c r="AA200" s="49"/>
      <c r="AB200" s="49"/>
      <c r="AC200" s="49"/>
      <c r="AD200" s="49"/>
      <c r="AE200" s="49"/>
      <c r="AF200" s="49"/>
    </row>
    <row r="201" spans="1:32" ht="15.75" customHeight="1">
      <c r="A201" s="49" t="s">
        <v>1983</v>
      </c>
      <c r="B201" s="49" t="s">
        <v>772</v>
      </c>
      <c r="C201" s="49" t="s">
        <v>2033</v>
      </c>
      <c r="D201" s="49" t="s">
        <v>1753</v>
      </c>
      <c r="E201" s="49" t="s">
        <v>1767</v>
      </c>
      <c r="F201" s="66" t="s">
        <v>1768</v>
      </c>
      <c r="G201" s="49" t="s">
        <v>772</v>
      </c>
      <c r="H201" s="49" t="s">
        <v>772</v>
      </c>
      <c r="I201" s="76" t="s">
        <v>2248</v>
      </c>
      <c r="J201" s="50" t="s">
        <v>2249</v>
      </c>
      <c r="K201" s="76" t="s">
        <v>1513</v>
      </c>
      <c r="L201" s="83" t="s">
        <v>2105</v>
      </c>
      <c r="M201" s="83">
        <v>-60.716666699999998</v>
      </c>
      <c r="N201" s="83">
        <v>-45.633333299999997</v>
      </c>
      <c r="O201" s="49" t="s">
        <v>2250</v>
      </c>
      <c r="P201" s="49" t="s">
        <v>2251</v>
      </c>
      <c r="Q201" s="56" t="s">
        <v>2252</v>
      </c>
      <c r="R201" s="49"/>
      <c r="S201" s="49"/>
      <c r="T201" s="49"/>
      <c r="U201" s="49"/>
      <c r="V201" s="49"/>
      <c r="W201" s="49"/>
      <c r="X201" s="49"/>
      <c r="Y201" s="49"/>
      <c r="Z201" s="49"/>
      <c r="AA201" s="49"/>
      <c r="AB201" s="49"/>
      <c r="AC201" s="49"/>
      <c r="AD201" s="49"/>
      <c r="AE201" s="49"/>
      <c r="AF201" s="49"/>
    </row>
    <row r="202" spans="1:32" ht="15.75" customHeight="1">
      <c r="A202" s="49" t="s">
        <v>1983</v>
      </c>
      <c r="B202" s="49" t="s">
        <v>772</v>
      </c>
      <c r="C202" s="49" t="s">
        <v>2033</v>
      </c>
      <c r="D202" s="49" t="s">
        <v>1753</v>
      </c>
      <c r="E202" s="49" t="s">
        <v>1767</v>
      </c>
      <c r="F202" s="66" t="s">
        <v>1768</v>
      </c>
      <c r="G202" s="49" t="s">
        <v>772</v>
      </c>
      <c r="H202" s="49" t="s">
        <v>772</v>
      </c>
      <c r="I202" s="76" t="s">
        <v>2253</v>
      </c>
      <c r="J202" s="50" t="s">
        <v>2249</v>
      </c>
      <c r="K202" s="76" t="s">
        <v>1513</v>
      </c>
      <c r="L202" s="83" t="s">
        <v>2254</v>
      </c>
      <c r="M202" s="83"/>
      <c r="N202" s="83"/>
      <c r="O202" s="49" t="s">
        <v>2255</v>
      </c>
      <c r="P202" s="49" t="s">
        <v>2256</v>
      </c>
      <c r="Q202" s="85" t="s">
        <v>2257</v>
      </c>
      <c r="R202" s="49"/>
      <c r="S202" s="49"/>
      <c r="T202" s="49"/>
      <c r="U202" s="49"/>
      <c r="V202" s="49"/>
      <c r="W202" s="49"/>
      <c r="X202" s="49"/>
      <c r="Y202" s="49"/>
      <c r="Z202" s="49"/>
      <c r="AA202" s="49"/>
      <c r="AB202" s="49"/>
      <c r="AC202" s="49"/>
      <c r="AD202" s="49"/>
      <c r="AE202" s="49"/>
      <c r="AF202" s="49"/>
    </row>
    <row r="203" spans="1:32" ht="15.75" customHeight="1">
      <c r="A203" s="49" t="s">
        <v>1983</v>
      </c>
      <c r="B203" s="49" t="s">
        <v>772</v>
      </c>
      <c r="C203" s="49" t="s">
        <v>2033</v>
      </c>
      <c r="D203" s="49" t="s">
        <v>1753</v>
      </c>
      <c r="E203" s="49" t="s">
        <v>1767</v>
      </c>
      <c r="F203" s="66" t="s">
        <v>1768</v>
      </c>
      <c r="G203" s="49" t="s">
        <v>772</v>
      </c>
      <c r="H203" s="49" t="s">
        <v>772</v>
      </c>
      <c r="I203" s="76" t="s">
        <v>2258</v>
      </c>
      <c r="J203" s="49"/>
      <c r="K203" s="76" t="s">
        <v>1513</v>
      </c>
      <c r="L203" s="83" t="s">
        <v>2105</v>
      </c>
      <c r="M203" s="83">
        <v>-60.716666699999998</v>
      </c>
      <c r="N203" s="83">
        <v>-45.633333299999997</v>
      </c>
      <c r="O203" s="49" t="s">
        <v>2259</v>
      </c>
      <c r="P203" s="49" t="s">
        <v>2260</v>
      </c>
      <c r="Q203" s="86" t="s">
        <v>2261</v>
      </c>
      <c r="R203" s="49"/>
      <c r="S203" s="49"/>
      <c r="T203" s="49"/>
      <c r="U203" s="49"/>
      <c r="V203" s="49"/>
      <c r="W203" s="49"/>
      <c r="X203" s="49"/>
      <c r="Y203" s="49"/>
      <c r="Z203" s="49"/>
      <c r="AA203" s="49"/>
      <c r="AB203" s="49"/>
      <c r="AC203" s="49"/>
      <c r="AD203" s="49"/>
      <c r="AE203" s="49"/>
      <c r="AF203" s="49"/>
    </row>
    <row r="204" spans="1:32" ht="15.75" customHeight="1">
      <c r="A204" s="49" t="s">
        <v>1983</v>
      </c>
      <c r="B204" s="49" t="s">
        <v>772</v>
      </c>
      <c r="C204" s="49" t="s">
        <v>2033</v>
      </c>
      <c r="D204" s="49" t="s">
        <v>1753</v>
      </c>
      <c r="E204" s="49" t="s">
        <v>1767</v>
      </c>
      <c r="F204" s="66" t="s">
        <v>1768</v>
      </c>
      <c r="G204" s="49" t="s">
        <v>772</v>
      </c>
      <c r="H204" s="49" t="s">
        <v>772</v>
      </c>
      <c r="I204" s="76" t="s">
        <v>2262</v>
      </c>
      <c r="J204" s="49"/>
      <c r="K204" s="76" t="s">
        <v>1513</v>
      </c>
      <c r="L204" s="83" t="s">
        <v>2105</v>
      </c>
      <c r="M204" s="83">
        <v>-60.716666699999998</v>
      </c>
      <c r="N204" s="83">
        <v>-45.633333299999997</v>
      </c>
      <c r="O204" s="49" t="s">
        <v>2263</v>
      </c>
      <c r="P204" s="49" t="s">
        <v>2264</v>
      </c>
      <c r="Q204" s="86" t="s">
        <v>2265</v>
      </c>
      <c r="R204" s="49"/>
      <c r="S204" s="49"/>
      <c r="T204" s="49"/>
      <c r="U204" s="49"/>
      <c r="V204" s="49"/>
      <c r="W204" s="49"/>
      <c r="X204" s="49"/>
      <c r="Y204" s="49"/>
      <c r="Z204" s="49"/>
      <c r="AA204" s="49"/>
      <c r="AB204" s="49"/>
      <c r="AC204" s="49"/>
      <c r="AD204" s="49"/>
      <c r="AE204" s="49"/>
      <c r="AF204" s="49"/>
    </row>
    <row r="205" spans="1:32" ht="15.75" customHeight="1">
      <c r="A205" s="49" t="s">
        <v>1983</v>
      </c>
      <c r="B205" s="49" t="s">
        <v>772</v>
      </c>
      <c r="C205" s="49" t="s">
        <v>2033</v>
      </c>
      <c r="D205" s="49" t="s">
        <v>1753</v>
      </c>
      <c r="E205" s="49" t="s">
        <v>1956</v>
      </c>
      <c r="F205" s="49" t="s">
        <v>1957</v>
      </c>
      <c r="G205" s="49" t="s">
        <v>772</v>
      </c>
      <c r="H205" s="49" t="s">
        <v>772</v>
      </c>
      <c r="I205" s="76" t="s">
        <v>2266</v>
      </c>
      <c r="J205" s="49"/>
      <c r="K205" s="76" t="s">
        <v>2094</v>
      </c>
      <c r="L205" s="83" t="s">
        <v>2095</v>
      </c>
      <c r="M205" s="40">
        <v>-46.8964</v>
      </c>
      <c r="N205" s="40">
        <v>37.750900000000001</v>
      </c>
      <c r="O205" s="49" t="s">
        <v>2267</v>
      </c>
      <c r="P205" s="49" t="s">
        <v>2268</v>
      </c>
      <c r="Q205" s="87" t="s">
        <v>2269</v>
      </c>
      <c r="R205" s="49"/>
      <c r="S205" s="49"/>
      <c r="T205" s="49"/>
      <c r="U205" s="49"/>
      <c r="V205" s="49"/>
      <c r="W205" s="49"/>
      <c r="X205" s="49"/>
      <c r="Y205" s="49"/>
      <c r="Z205" s="49"/>
      <c r="AA205" s="49"/>
      <c r="AB205" s="49"/>
      <c r="AC205" s="49"/>
      <c r="AD205" s="49"/>
      <c r="AE205" s="49"/>
      <c r="AF205" s="49"/>
    </row>
    <row r="206" spans="1:32" ht="15.75" customHeight="1">
      <c r="A206" s="49" t="s">
        <v>1983</v>
      </c>
      <c r="B206" s="49" t="s">
        <v>772</v>
      </c>
      <c r="C206" s="49" t="s">
        <v>2033</v>
      </c>
      <c r="D206" s="49" t="s">
        <v>1753</v>
      </c>
      <c r="E206" s="49" t="s">
        <v>1767</v>
      </c>
      <c r="F206" s="66" t="s">
        <v>1768</v>
      </c>
      <c r="G206" s="49" t="s">
        <v>772</v>
      </c>
      <c r="H206" s="49" t="s">
        <v>772</v>
      </c>
      <c r="I206" s="76" t="s">
        <v>2270</v>
      </c>
      <c r="J206" s="76"/>
      <c r="K206" s="76" t="s">
        <v>1513</v>
      </c>
      <c r="L206" s="83" t="s">
        <v>2105</v>
      </c>
      <c r="M206" s="83">
        <v>-60.716666699999998</v>
      </c>
      <c r="N206" s="83">
        <v>-45.633333299999997</v>
      </c>
      <c r="O206" s="65" t="s">
        <v>2271</v>
      </c>
      <c r="P206" s="49" t="s">
        <v>2272</v>
      </c>
      <c r="Q206" s="88" t="s">
        <v>2273</v>
      </c>
      <c r="R206" s="49"/>
      <c r="S206" s="49"/>
      <c r="T206" s="49"/>
      <c r="U206" s="49"/>
      <c r="V206" s="49"/>
      <c r="W206" s="49"/>
      <c r="X206" s="49"/>
      <c r="Y206" s="49"/>
      <c r="Z206" s="49"/>
      <c r="AA206" s="49"/>
      <c r="AB206" s="49"/>
      <c r="AC206" s="49"/>
      <c r="AD206" s="49"/>
      <c r="AE206" s="49"/>
      <c r="AF206" s="49"/>
    </row>
    <row r="207" spans="1:32" ht="15.75" customHeight="1">
      <c r="A207" s="49" t="s">
        <v>1983</v>
      </c>
      <c r="B207" s="49" t="s">
        <v>772</v>
      </c>
      <c r="C207" s="49" t="s">
        <v>2033</v>
      </c>
      <c r="D207" s="49" t="s">
        <v>1753</v>
      </c>
      <c r="E207" s="49" t="s">
        <v>1767</v>
      </c>
      <c r="F207" s="66" t="s">
        <v>1768</v>
      </c>
      <c r="G207" s="49" t="s">
        <v>772</v>
      </c>
      <c r="H207" s="49" t="s">
        <v>772</v>
      </c>
      <c r="I207" s="76" t="s">
        <v>2274</v>
      </c>
      <c r="J207" s="76"/>
      <c r="K207" s="76" t="s">
        <v>1513</v>
      </c>
      <c r="L207" s="83" t="s">
        <v>2105</v>
      </c>
      <c r="M207" s="83">
        <v>-60.716666699999998</v>
      </c>
      <c r="N207" s="83">
        <v>-45.633333299999997</v>
      </c>
      <c r="O207" s="66" t="s">
        <v>2275</v>
      </c>
      <c r="P207" s="49" t="s">
        <v>2276</v>
      </c>
      <c r="Q207" s="87" t="s">
        <v>2277</v>
      </c>
      <c r="R207" s="49"/>
      <c r="S207" s="49"/>
      <c r="T207" s="49"/>
      <c r="U207" s="49"/>
      <c r="V207" s="49"/>
      <c r="W207" s="49"/>
      <c r="X207" s="49"/>
      <c r="Y207" s="49"/>
      <c r="Z207" s="49"/>
      <c r="AA207" s="49"/>
      <c r="AB207" s="49"/>
      <c r="AC207" s="49"/>
      <c r="AD207" s="49"/>
      <c r="AE207" s="49"/>
      <c r="AF207" s="49"/>
    </row>
    <row r="208" spans="1:32" ht="15.75" customHeight="1">
      <c r="A208" s="49" t="s">
        <v>1983</v>
      </c>
      <c r="B208" s="49" t="s">
        <v>772</v>
      </c>
      <c r="C208" s="49" t="s">
        <v>2033</v>
      </c>
      <c r="D208" s="49" t="s">
        <v>1753</v>
      </c>
      <c r="E208" s="49" t="s">
        <v>1767</v>
      </c>
      <c r="F208" s="66" t="s">
        <v>1768</v>
      </c>
      <c r="G208" s="49" t="s">
        <v>772</v>
      </c>
      <c r="H208" s="49" t="s">
        <v>772</v>
      </c>
      <c r="I208" s="76" t="s">
        <v>2278</v>
      </c>
      <c r="J208" s="76"/>
      <c r="K208" s="76" t="s">
        <v>1513</v>
      </c>
      <c r="L208" s="83" t="s">
        <v>2105</v>
      </c>
      <c r="M208" s="83">
        <v>-60.716666699999998</v>
      </c>
      <c r="N208" s="83">
        <v>-45.633333299999997</v>
      </c>
      <c r="O208" s="49" t="s">
        <v>2279</v>
      </c>
      <c r="P208" s="49" t="s">
        <v>2280</v>
      </c>
      <c r="Q208" s="56" t="s">
        <v>2281</v>
      </c>
      <c r="R208" s="49"/>
      <c r="S208" s="49"/>
      <c r="T208" s="49"/>
      <c r="U208" s="49"/>
      <c r="V208" s="49"/>
      <c r="W208" s="49"/>
      <c r="X208" s="49"/>
      <c r="Y208" s="49"/>
      <c r="Z208" s="49"/>
      <c r="AA208" s="49"/>
      <c r="AB208" s="49"/>
      <c r="AC208" s="49"/>
      <c r="AD208" s="49"/>
      <c r="AE208" s="49"/>
      <c r="AF208" s="49"/>
    </row>
    <row r="209" spans="1:32" ht="15.75" customHeight="1">
      <c r="A209" s="49" t="s">
        <v>1983</v>
      </c>
      <c r="B209" s="49" t="s">
        <v>772</v>
      </c>
      <c r="C209" s="49" t="s">
        <v>2033</v>
      </c>
      <c r="D209" s="49" t="s">
        <v>1753</v>
      </c>
      <c r="E209" s="49" t="s">
        <v>1767</v>
      </c>
      <c r="F209" s="66" t="s">
        <v>1768</v>
      </c>
      <c r="G209" s="49" t="s">
        <v>772</v>
      </c>
      <c r="H209" s="49" t="s">
        <v>772</v>
      </c>
      <c r="I209" s="76" t="s">
        <v>2282</v>
      </c>
      <c r="J209" s="76"/>
      <c r="K209" s="76" t="s">
        <v>1513</v>
      </c>
      <c r="L209" s="83" t="s">
        <v>2105</v>
      </c>
      <c r="M209" s="83">
        <v>-60.716666699999998</v>
      </c>
      <c r="N209" s="83">
        <v>-45.633333299999997</v>
      </c>
      <c r="O209" s="49" t="s">
        <v>2283</v>
      </c>
      <c r="P209" s="49" t="s">
        <v>2284</v>
      </c>
      <c r="Q209" s="56" t="s">
        <v>2285</v>
      </c>
      <c r="R209" s="49"/>
      <c r="S209" s="49"/>
      <c r="T209" s="49"/>
      <c r="U209" s="49"/>
      <c r="V209" s="49"/>
      <c r="W209" s="49"/>
      <c r="X209" s="49"/>
      <c r="Y209" s="49"/>
      <c r="Z209" s="49"/>
      <c r="AA209" s="49"/>
      <c r="AB209" s="49"/>
      <c r="AC209" s="49"/>
      <c r="AD209" s="49"/>
      <c r="AE209" s="49"/>
      <c r="AF209" s="49"/>
    </row>
    <row r="210" spans="1:32" ht="15.75" customHeight="1">
      <c r="A210" s="49" t="s">
        <v>1983</v>
      </c>
      <c r="B210" s="49" t="s">
        <v>772</v>
      </c>
      <c r="C210" s="49" t="s">
        <v>2033</v>
      </c>
      <c r="D210" s="49" t="s">
        <v>1753</v>
      </c>
      <c r="E210" s="49" t="s">
        <v>1814</v>
      </c>
      <c r="F210" s="49" t="s">
        <v>1815</v>
      </c>
      <c r="G210" s="49" t="s">
        <v>772</v>
      </c>
      <c r="H210" s="49" t="s">
        <v>772</v>
      </c>
      <c r="I210" s="76" t="s">
        <v>2286</v>
      </c>
      <c r="J210" s="76" t="s">
        <v>2287</v>
      </c>
      <c r="K210" s="76" t="s">
        <v>2288</v>
      </c>
      <c r="L210" s="83" t="s">
        <v>2289</v>
      </c>
      <c r="M210" s="89">
        <v>-21.772780000000001</v>
      </c>
      <c r="N210" s="89">
        <v>13.953208</v>
      </c>
      <c r="O210" s="49" t="s">
        <v>2290</v>
      </c>
      <c r="P210" s="49" t="s">
        <v>2291</v>
      </c>
      <c r="Q210" s="56" t="s">
        <v>2292</v>
      </c>
      <c r="R210" s="49"/>
      <c r="S210" s="49"/>
      <c r="T210" s="49"/>
      <c r="U210" s="49"/>
      <c r="V210" s="49"/>
      <c r="W210" s="49"/>
      <c r="X210" s="49"/>
      <c r="Y210" s="49"/>
      <c r="Z210" s="49"/>
      <c r="AA210" s="49"/>
      <c r="AB210" s="49"/>
      <c r="AC210" s="49"/>
      <c r="AD210" s="49"/>
      <c r="AE210" s="49"/>
      <c r="AF210" s="49"/>
    </row>
    <row r="211" spans="1:32" ht="15.75" customHeight="1">
      <c r="A211" s="49" t="s">
        <v>1983</v>
      </c>
      <c r="B211" s="49" t="s">
        <v>772</v>
      </c>
      <c r="C211" s="49" t="s">
        <v>2033</v>
      </c>
      <c r="D211" s="49" t="s">
        <v>1753</v>
      </c>
      <c r="E211" s="49" t="s">
        <v>1956</v>
      </c>
      <c r="F211" s="49" t="s">
        <v>1957</v>
      </c>
      <c r="G211" s="49" t="s">
        <v>772</v>
      </c>
      <c r="H211" s="49" t="s">
        <v>772</v>
      </c>
      <c r="I211" s="76" t="s">
        <v>2293</v>
      </c>
      <c r="J211" s="76"/>
      <c r="K211" s="76" t="s">
        <v>2094</v>
      </c>
      <c r="L211" s="83" t="s">
        <v>2095</v>
      </c>
      <c r="M211" s="40">
        <v>-46.8964</v>
      </c>
      <c r="N211" s="40">
        <v>37.750900000000001</v>
      </c>
      <c r="O211" s="49" t="s">
        <v>2294</v>
      </c>
      <c r="P211" s="49" t="s">
        <v>2295</v>
      </c>
      <c r="Q211" s="56" t="s">
        <v>2296</v>
      </c>
      <c r="R211" s="49"/>
      <c r="S211" s="49"/>
      <c r="T211" s="49"/>
      <c r="U211" s="49"/>
      <c r="V211" s="49"/>
      <c r="W211" s="49"/>
      <c r="X211" s="49"/>
      <c r="Y211" s="49"/>
      <c r="Z211" s="49"/>
      <c r="AA211" s="49"/>
      <c r="AB211" s="49"/>
      <c r="AC211" s="49"/>
      <c r="AD211" s="49"/>
      <c r="AE211" s="49"/>
      <c r="AF211" s="49"/>
    </row>
    <row r="212" spans="1:32" ht="15.75" customHeight="1">
      <c r="A212" s="49" t="s">
        <v>1983</v>
      </c>
      <c r="B212" s="49" t="s">
        <v>772</v>
      </c>
      <c r="C212" s="49" t="s">
        <v>2033</v>
      </c>
      <c r="D212" s="49" t="s">
        <v>1753</v>
      </c>
      <c r="E212" s="49" t="s">
        <v>1956</v>
      </c>
      <c r="F212" s="49" t="s">
        <v>1957</v>
      </c>
      <c r="G212" s="49" t="s">
        <v>772</v>
      </c>
      <c r="H212" s="49" t="s">
        <v>772</v>
      </c>
      <c r="I212" s="76" t="s">
        <v>2266</v>
      </c>
      <c r="J212" s="49"/>
      <c r="K212" s="76" t="s">
        <v>2094</v>
      </c>
      <c r="L212" s="83" t="s">
        <v>2095</v>
      </c>
      <c r="M212" s="40">
        <v>-46.8964</v>
      </c>
      <c r="N212" s="40">
        <v>37.750900000000001</v>
      </c>
      <c r="O212" s="49" t="s">
        <v>2267</v>
      </c>
      <c r="P212" s="49" t="s">
        <v>2268</v>
      </c>
      <c r="Q212" s="87" t="s">
        <v>2269</v>
      </c>
      <c r="R212" s="49"/>
      <c r="S212" s="49"/>
      <c r="T212" s="49"/>
      <c r="U212" s="49"/>
      <c r="V212" s="49"/>
      <c r="W212" s="49"/>
      <c r="X212" s="49"/>
      <c r="Y212" s="49"/>
      <c r="Z212" s="49"/>
      <c r="AA212" s="49"/>
      <c r="AB212" s="49"/>
      <c r="AC212" s="49"/>
      <c r="AD212" s="49"/>
      <c r="AE212" s="49"/>
      <c r="AF212" s="49"/>
    </row>
    <row r="213" spans="1:32" ht="15.75" customHeight="1">
      <c r="A213" s="49" t="s">
        <v>1983</v>
      </c>
      <c r="B213" s="49" t="s">
        <v>772</v>
      </c>
      <c r="C213" s="49" t="s">
        <v>2033</v>
      </c>
      <c r="D213" s="49" t="s">
        <v>2109</v>
      </c>
      <c r="E213" s="49" t="s">
        <v>2221</v>
      </c>
      <c r="F213" s="49" t="s">
        <v>2222</v>
      </c>
      <c r="G213" s="49" t="s">
        <v>772</v>
      </c>
      <c r="H213" s="49" t="s">
        <v>772</v>
      </c>
      <c r="I213" s="76" t="s">
        <v>2297</v>
      </c>
      <c r="J213" s="76"/>
      <c r="K213" s="76" t="s">
        <v>2094</v>
      </c>
      <c r="L213" s="83" t="s">
        <v>2095</v>
      </c>
      <c r="M213" s="40">
        <v>-46.8964</v>
      </c>
      <c r="N213" s="40">
        <v>37.750900000000001</v>
      </c>
      <c r="O213" s="49" t="s">
        <v>2298</v>
      </c>
      <c r="P213" s="49" t="s">
        <v>2299</v>
      </c>
      <c r="Q213" s="56" t="s">
        <v>2300</v>
      </c>
      <c r="R213" s="49"/>
      <c r="S213" s="49"/>
      <c r="T213" s="49"/>
      <c r="U213" s="49"/>
      <c r="V213" s="49"/>
      <c r="W213" s="49"/>
      <c r="X213" s="49"/>
      <c r="Y213" s="49"/>
      <c r="Z213" s="49"/>
      <c r="AA213" s="49"/>
      <c r="AB213" s="49"/>
      <c r="AC213" s="49"/>
      <c r="AD213" s="49"/>
      <c r="AE213" s="49"/>
      <c r="AF213" s="49"/>
    </row>
    <row r="214" spans="1:32" ht="15.75" customHeight="1">
      <c r="A214" s="49" t="s">
        <v>1983</v>
      </c>
      <c r="B214" s="49" t="s">
        <v>772</v>
      </c>
      <c r="C214" s="49" t="s">
        <v>2033</v>
      </c>
      <c r="D214" s="49" t="s">
        <v>2109</v>
      </c>
      <c r="E214" s="49" t="s">
        <v>2221</v>
      </c>
      <c r="F214" s="49" t="s">
        <v>2222</v>
      </c>
      <c r="G214" s="49" t="s">
        <v>772</v>
      </c>
      <c r="H214" s="49" t="s">
        <v>772</v>
      </c>
      <c r="I214" s="90" t="s">
        <v>2301</v>
      </c>
      <c r="J214" s="76"/>
      <c r="K214" s="76" t="s">
        <v>2094</v>
      </c>
      <c r="L214" s="83" t="s">
        <v>2095</v>
      </c>
      <c r="M214" s="40">
        <v>-46.8964</v>
      </c>
      <c r="N214" s="40">
        <v>37.750900000000001</v>
      </c>
      <c r="O214" s="49" t="s">
        <v>2302</v>
      </c>
      <c r="P214" s="49" t="s">
        <v>2303</v>
      </c>
      <c r="Q214" s="56" t="s">
        <v>2304</v>
      </c>
      <c r="R214" s="49"/>
      <c r="S214" s="49"/>
      <c r="T214" s="49"/>
      <c r="U214" s="49"/>
      <c r="V214" s="49"/>
      <c r="W214" s="49"/>
      <c r="X214" s="49"/>
      <c r="Y214" s="49"/>
      <c r="Z214" s="49"/>
      <c r="AA214" s="49"/>
      <c r="AB214" s="49"/>
      <c r="AC214" s="49"/>
      <c r="AD214" s="49"/>
      <c r="AE214" s="49"/>
      <c r="AF214" s="49"/>
    </row>
    <row r="215" spans="1:32" ht="15.75" customHeight="1">
      <c r="A215" s="49" t="s">
        <v>1983</v>
      </c>
      <c r="B215" s="49" t="s">
        <v>772</v>
      </c>
      <c r="C215" s="49" t="s">
        <v>2033</v>
      </c>
      <c r="D215" s="49" t="s">
        <v>2109</v>
      </c>
      <c r="E215" s="49" t="s">
        <v>2221</v>
      </c>
      <c r="F215" s="49" t="s">
        <v>2222</v>
      </c>
      <c r="G215" s="49" t="s">
        <v>772</v>
      </c>
      <c r="H215" s="49" t="s">
        <v>772</v>
      </c>
      <c r="I215" s="90" t="s">
        <v>2305</v>
      </c>
      <c r="J215" s="76"/>
      <c r="K215" s="76" t="s">
        <v>2094</v>
      </c>
      <c r="L215" s="83" t="s">
        <v>2095</v>
      </c>
      <c r="M215" s="40">
        <v>-46.8964</v>
      </c>
      <c r="N215" s="40">
        <v>37.750900000000001</v>
      </c>
      <c r="O215" s="49" t="s">
        <v>2306</v>
      </c>
      <c r="P215" s="49" t="s">
        <v>2307</v>
      </c>
      <c r="Q215" s="56" t="s">
        <v>2308</v>
      </c>
      <c r="R215" s="49"/>
      <c r="S215" s="49"/>
      <c r="T215" s="49"/>
      <c r="U215" s="49"/>
      <c r="V215" s="49"/>
      <c r="W215" s="49"/>
      <c r="X215" s="49"/>
      <c r="Y215" s="49"/>
      <c r="Z215" s="49"/>
      <c r="AA215" s="49"/>
      <c r="AB215" s="49"/>
      <c r="AC215" s="49"/>
      <c r="AD215" s="49"/>
      <c r="AE215" s="49"/>
      <c r="AF215" s="49"/>
    </row>
    <row r="216" spans="1:32" ht="15.75" customHeight="1">
      <c r="A216" s="49" t="s">
        <v>1983</v>
      </c>
      <c r="B216" s="49" t="s">
        <v>772</v>
      </c>
      <c r="C216" s="49" t="s">
        <v>2033</v>
      </c>
      <c r="D216" s="49" t="s">
        <v>2109</v>
      </c>
      <c r="E216" s="49" t="s">
        <v>2221</v>
      </c>
      <c r="F216" s="49" t="s">
        <v>2222</v>
      </c>
      <c r="G216" s="49" t="s">
        <v>772</v>
      </c>
      <c r="H216" s="49" t="s">
        <v>772</v>
      </c>
      <c r="I216" s="90" t="s">
        <v>2309</v>
      </c>
      <c r="J216" s="76" t="s">
        <v>2310</v>
      </c>
      <c r="K216" s="76" t="s">
        <v>2094</v>
      </c>
      <c r="L216" s="83" t="s">
        <v>2095</v>
      </c>
      <c r="M216" s="40">
        <v>-46.8964</v>
      </c>
      <c r="N216" s="40">
        <v>37.750900000000001</v>
      </c>
      <c r="O216" s="49" t="s">
        <v>2311</v>
      </c>
      <c r="P216" s="49" t="s">
        <v>2312</v>
      </c>
      <c r="Q216" s="56" t="s">
        <v>2313</v>
      </c>
      <c r="R216" s="49"/>
      <c r="S216" s="49"/>
      <c r="T216" s="49"/>
      <c r="U216" s="49"/>
      <c r="V216" s="49"/>
      <c r="W216" s="49"/>
      <c r="X216" s="49"/>
      <c r="Y216" s="49"/>
      <c r="Z216" s="49"/>
      <c r="AA216" s="49"/>
      <c r="AB216" s="49"/>
      <c r="AC216" s="49"/>
      <c r="AD216" s="49"/>
      <c r="AE216" s="49"/>
      <c r="AF216" s="49"/>
    </row>
    <row r="217" spans="1:32" ht="15.75" customHeight="1">
      <c r="A217" s="49" t="s">
        <v>2064</v>
      </c>
      <c r="B217" s="49" t="s">
        <v>772</v>
      </c>
      <c r="C217" s="49" t="s">
        <v>1985</v>
      </c>
      <c r="D217" s="49" t="s">
        <v>1577</v>
      </c>
      <c r="E217" s="49" t="s">
        <v>2314</v>
      </c>
      <c r="F217" s="49" t="s">
        <v>2315</v>
      </c>
      <c r="G217" s="49" t="s">
        <v>772</v>
      </c>
      <c r="H217" s="49" t="s">
        <v>772</v>
      </c>
      <c r="I217" s="76" t="s">
        <v>2316</v>
      </c>
      <c r="J217" s="76"/>
      <c r="K217" s="49" t="s">
        <v>2317</v>
      </c>
      <c r="L217" s="49" t="s">
        <v>2318</v>
      </c>
      <c r="M217" s="91">
        <v>-2.6808329999999998</v>
      </c>
      <c r="N217" s="66">
        <v>-80.242020999999994</v>
      </c>
      <c r="O217" s="49" t="s">
        <v>2319</v>
      </c>
      <c r="P217" s="49" t="s">
        <v>2320</v>
      </c>
      <c r="Q217" s="56" t="s">
        <v>2321</v>
      </c>
      <c r="R217" s="49"/>
      <c r="S217" s="49"/>
      <c r="T217" s="49"/>
      <c r="U217" s="49"/>
      <c r="V217" s="49"/>
      <c r="W217" s="49"/>
      <c r="X217" s="49"/>
      <c r="Y217" s="49"/>
      <c r="Z217" s="49"/>
      <c r="AA217" s="49"/>
      <c r="AB217" s="49"/>
      <c r="AC217" s="49"/>
      <c r="AD217" s="49"/>
      <c r="AE217" s="49"/>
      <c r="AF217" s="49"/>
    </row>
    <row r="218" spans="1:32" ht="15.75" customHeight="1">
      <c r="A218" s="49" t="s">
        <v>1983</v>
      </c>
      <c r="B218" s="49" t="s">
        <v>772</v>
      </c>
      <c r="C218" s="49" t="s">
        <v>2100</v>
      </c>
      <c r="D218" s="49" t="s">
        <v>1753</v>
      </c>
      <c r="E218" s="49" t="s">
        <v>673</v>
      </c>
      <c r="F218" s="49" t="s">
        <v>672</v>
      </c>
      <c r="G218" s="49" t="s">
        <v>2322</v>
      </c>
      <c r="H218" s="73" t="s">
        <v>1941</v>
      </c>
      <c r="I218" s="76" t="s">
        <v>2323</v>
      </c>
      <c r="J218" s="76"/>
      <c r="K218" s="49" t="s">
        <v>2324</v>
      </c>
      <c r="L218" s="49" t="s">
        <v>2325</v>
      </c>
      <c r="M218" s="92">
        <v>-54.869754</v>
      </c>
      <c r="N218" s="66">
        <v>-68.250124</v>
      </c>
      <c r="O218" s="49" t="s">
        <v>2326</v>
      </c>
      <c r="P218" s="49" t="s">
        <v>2327</v>
      </c>
      <c r="Q218" s="56" t="s">
        <v>2328</v>
      </c>
      <c r="R218" s="49"/>
      <c r="S218" s="49"/>
      <c r="T218" s="49"/>
      <c r="U218" s="49"/>
      <c r="V218" s="49"/>
      <c r="W218" s="49"/>
      <c r="X218" s="49"/>
      <c r="Y218" s="49"/>
      <c r="Z218" s="49"/>
      <c r="AA218" s="49"/>
      <c r="AB218" s="49"/>
      <c r="AC218" s="49"/>
      <c r="AD218" s="49"/>
      <c r="AE218" s="49"/>
      <c r="AF218" s="49"/>
    </row>
    <row r="219" spans="1:32" ht="15.75" customHeight="1">
      <c r="A219" s="49" t="s">
        <v>1981</v>
      </c>
      <c r="B219" s="49" t="s">
        <v>1586</v>
      </c>
      <c r="C219" s="49" t="s">
        <v>2193</v>
      </c>
      <c r="D219" s="49" t="s">
        <v>1753</v>
      </c>
      <c r="E219" s="49" t="s">
        <v>2171</v>
      </c>
      <c r="F219" s="49" t="s">
        <v>2172</v>
      </c>
      <c r="G219" s="49" t="s">
        <v>1776</v>
      </c>
      <c r="H219" s="49" t="s">
        <v>1777</v>
      </c>
      <c r="I219" s="76" t="s">
        <v>2329</v>
      </c>
      <c r="J219" s="76"/>
      <c r="K219" s="93" t="s">
        <v>2330</v>
      </c>
      <c r="L219" s="49" t="s">
        <v>2331</v>
      </c>
      <c r="M219" s="94">
        <v>-54.0045</v>
      </c>
      <c r="N219" s="73">
        <v>-38.048831</v>
      </c>
      <c r="O219" s="49" t="s">
        <v>2332</v>
      </c>
      <c r="P219" s="49" t="s">
        <v>2333</v>
      </c>
      <c r="Q219" s="56" t="s">
        <v>2334</v>
      </c>
      <c r="R219" s="49"/>
      <c r="S219" s="49"/>
      <c r="T219" s="49"/>
      <c r="U219" s="49"/>
      <c r="V219" s="49"/>
      <c r="W219" s="49"/>
      <c r="X219" s="49"/>
      <c r="Y219" s="49"/>
      <c r="Z219" s="49"/>
      <c r="AA219" s="49"/>
      <c r="AB219" s="49"/>
      <c r="AC219" s="49"/>
      <c r="AD219" s="49"/>
      <c r="AE219" s="49"/>
      <c r="AF219" s="49"/>
    </row>
    <row r="220" spans="1:32" ht="15.75" customHeight="1">
      <c r="A220" s="49" t="s">
        <v>1981</v>
      </c>
      <c r="B220" s="49" t="s">
        <v>1586</v>
      </c>
      <c r="C220" s="49" t="s">
        <v>2335</v>
      </c>
      <c r="D220" s="49" t="s">
        <v>2336</v>
      </c>
      <c r="E220" s="49" t="s">
        <v>2337</v>
      </c>
      <c r="F220" s="49" t="s">
        <v>2338</v>
      </c>
      <c r="G220" s="49" t="s">
        <v>978</v>
      </c>
      <c r="H220" s="49" t="s">
        <v>165</v>
      </c>
      <c r="I220" s="76" t="s">
        <v>2339</v>
      </c>
      <c r="J220" s="76" t="s">
        <v>2340</v>
      </c>
      <c r="K220" s="49" t="s">
        <v>2341</v>
      </c>
      <c r="L220" s="49" t="s">
        <v>2342</v>
      </c>
      <c r="M220" s="49">
        <v>28.95</v>
      </c>
      <c r="N220" s="49">
        <v>-113.55719999999999</v>
      </c>
      <c r="O220" s="49" t="s">
        <v>1638</v>
      </c>
      <c r="P220" s="49" t="s">
        <v>2343</v>
      </c>
      <c r="Q220" s="95" t="s">
        <v>1640</v>
      </c>
      <c r="R220" s="49"/>
      <c r="S220" s="49"/>
      <c r="T220" s="49"/>
      <c r="U220" s="49"/>
      <c r="V220" s="49"/>
      <c r="W220" s="49"/>
      <c r="X220" s="49"/>
      <c r="Y220" s="49"/>
      <c r="Z220" s="49"/>
      <c r="AA220" s="49"/>
      <c r="AB220" s="49"/>
      <c r="AC220" s="49"/>
      <c r="AD220" s="49"/>
      <c r="AE220" s="49"/>
      <c r="AF220" s="49"/>
    </row>
    <row r="221" spans="1:32" ht="15.75" customHeight="1">
      <c r="A221" s="49" t="s">
        <v>1981</v>
      </c>
      <c r="B221" s="49" t="s">
        <v>1586</v>
      </c>
      <c r="C221" s="49" t="s">
        <v>2100</v>
      </c>
      <c r="D221" s="49" t="s">
        <v>1577</v>
      </c>
      <c r="E221" s="49" t="s">
        <v>1684</v>
      </c>
      <c r="F221" s="54" t="s">
        <v>1347</v>
      </c>
      <c r="G221" s="49" t="s">
        <v>2344</v>
      </c>
      <c r="H221" s="49" t="s">
        <v>2345</v>
      </c>
      <c r="I221" s="76" t="s">
        <v>2346</v>
      </c>
      <c r="J221" s="76"/>
      <c r="K221" s="49" t="s">
        <v>2347</v>
      </c>
      <c r="L221" s="49" t="s">
        <v>2348</v>
      </c>
      <c r="M221" s="49">
        <v>58.832999999999998</v>
      </c>
      <c r="N221" s="49">
        <v>-136.65</v>
      </c>
      <c r="O221" s="49" t="s">
        <v>1343</v>
      </c>
      <c r="P221" s="49" t="s">
        <v>2349</v>
      </c>
      <c r="Q221" s="56" t="s">
        <v>2350</v>
      </c>
      <c r="R221" s="49"/>
      <c r="S221" s="49"/>
      <c r="T221" s="49"/>
      <c r="U221" s="49"/>
      <c r="V221" s="49"/>
      <c r="W221" s="49"/>
      <c r="X221" s="49"/>
      <c r="Y221" s="49"/>
      <c r="Z221" s="49"/>
      <c r="AA221" s="49"/>
      <c r="AB221" s="49"/>
      <c r="AC221" s="49"/>
      <c r="AD221" s="49"/>
      <c r="AE221" s="49"/>
      <c r="AF221" s="49"/>
    </row>
    <row r="222" spans="1:32" ht="15.75" customHeight="1">
      <c r="A222" s="49" t="s">
        <v>1981</v>
      </c>
      <c r="B222" s="49" t="s">
        <v>2099</v>
      </c>
      <c r="C222" s="49" t="s">
        <v>2351</v>
      </c>
      <c r="D222" s="49" t="s">
        <v>2352</v>
      </c>
      <c r="E222" s="49" t="s">
        <v>2353</v>
      </c>
      <c r="F222" s="49" t="s">
        <v>2354</v>
      </c>
      <c r="G222" s="49" t="s">
        <v>1628</v>
      </c>
      <c r="H222" s="49" t="s">
        <v>407</v>
      </c>
      <c r="I222" s="76" t="s">
        <v>2355</v>
      </c>
      <c r="J222" s="76" t="s">
        <v>2356</v>
      </c>
      <c r="K222" s="49" t="s">
        <v>2347</v>
      </c>
      <c r="L222" s="49" t="s">
        <v>2357</v>
      </c>
      <c r="M222" s="96">
        <v>58.351075999999999</v>
      </c>
      <c r="N222" s="89">
        <v>-135.63983999999999</v>
      </c>
      <c r="O222" s="49" t="s">
        <v>1667</v>
      </c>
      <c r="P222" s="49" t="s">
        <v>1668</v>
      </c>
      <c r="Q222" s="49" t="s">
        <v>1669</v>
      </c>
      <c r="R222" s="49"/>
      <c r="S222" s="49"/>
      <c r="T222" s="49"/>
      <c r="U222" s="49"/>
      <c r="V222" s="49"/>
      <c r="W222" s="49"/>
      <c r="X222" s="49"/>
      <c r="Y222" s="49"/>
      <c r="Z222" s="49"/>
      <c r="AA222" s="49"/>
      <c r="AB222" s="49"/>
      <c r="AC222" s="49"/>
      <c r="AD222" s="49"/>
    </row>
    <row r="223" spans="1:32" ht="15.75" customHeight="1">
      <c r="A223" s="49" t="s">
        <v>1981</v>
      </c>
      <c r="B223" s="49" t="s">
        <v>1599</v>
      </c>
      <c r="C223" s="49" t="s">
        <v>2029</v>
      </c>
      <c r="D223" s="49" t="s">
        <v>1753</v>
      </c>
      <c r="E223" s="49" t="s">
        <v>1814</v>
      </c>
      <c r="F223" s="49" t="s">
        <v>1815</v>
      </c>
      <c r="G223" s="49" t="s">
        <v>1715</v>
      </c>
      <c r="H223" s="49" t="s">
        <v>1716</v>
      </c>
      <c r="I223" s="76" t="s">
        <v>2358</v>
      </c>
      <c r="J223" s="76"/>
      <c r="K223" s="49" t="s">
        <v>2288</v>
      </c>
      <c r="L223" s="49" t="s">
        <v>2359</v>
      </c>
      <c r="M223" s="89">
        <v>-20.021709000000001</v>
      </c>
      <c r="N223" s="89">
        <v>13.239813</v>
      </c>
      <c r="O223" s="49" t="s">
        <v>1824</v>
      </c>
      <c r="P223" s="49" t="s">
        <v>2360</v>
      </c>
      <c r="Q223" s="97" t="s">
        <v>1826</v>
      </c>
      <c r="R223" s="49"/>
      <c r="S223" s="49"/>
      <c r="T223" s="49"/>
      <c r="U223" s="49"/>
      <c r="V223" s="49"/>
      <c r="W223" s="49"/>
      <c r="X223" s="49"/>
      <c r="Y223" s="49"/>
      <c r="Z223" s="49"/>
      <c r="AA223" s="49"/>
      <c r="AB223" s="49"/>
      <c r="AC223" s="49"/>
      <c r="AD223" s="49"/>
      <c r="AE223" s="49"/>
      <c r="AF223" s="49"/>
    </row>
    <row r="224" spans="1:32" ht="15.75" customHeight="1">
      <c r="A224" s="49" t="s">
        <v>1981</v>
      </c>
      <c r="B224" s="49" t="s">
        <v>2099</v>
      </c>
      <c r="C224" s="49" t="s">
        <v>2029</v>
      </c>
      <c r="D224" s="49" t="s">
        <v>1753</v>
      </c>
      <c r="E224" s="49" t="s">
        <v>1814</v>
      </c>
      <c r="F224" s="49" t="s">
        <v>1815</v>
      </c>
      <c r="G224" s="49" t="s">
        <v>1582</v>
      </c>
      <c r="H224" s="49" t="s">
        <v>1583</v>
      </c>
      <c r="I224" s="76" t="s">
        <v>2361</v>
      </c>
      <c r="J224" s="76" t="s">
        <v>2340</v>
      </c>
      <c r="K224" s="49" t="s">
        <v>2288</v>
      </c>
      <c r="L224" s="49" t="s">
        <v>2362</v>
      </c>
      <c r="M224" s="89">
        <v>-26.706593000000002</v>
      </c>
      <c r="N224" s="89">
        <v>15.117730999999999</v>
      </c>
      <c r="O224" s="49" t="s">
        <v>1587</v>
      </c>
      <c r="P224" s="49" t="s">
        <v>2363</v>
      </c>
      <c r="Q224" s="56" t="s">
        <v>2364</v>
      </c>
      <c r="R224" s="49"/>
      <c r="S224" s="49"/>
      <c r="T224" s="49"/>
      <c r="U224" s="49"/>
      <c r="V224" s="49"/>
      <c r="W224" s="49"/>
      <c r="X224" s="49"/>
      <c r="Y224" s="49"/>
      <c r="Z224" s="49"/>
      <c r="AA224" s="49"/>
      <c r="AB224" s="49"/>
      <c r="AC224" s="49"/>
      <c r="AD224" s="49"/>
      <c r="AE224" s="49"/>
      <c r="AF224" s="49"/>
    </row>
    <row r="225" spans="1:32" ht="15.75" customHeight="1">
      <c r="A225" s="49" t="s">
        <v>1981</v>
      </c>
      <c r="B225" s="49" t="s">
        <v>2099</v>
      </c>
      <c r="C225" s="49" t="s">
        <v>2365</v>
      </c>
      <c r="D225" s="49" t="s">
        <v>1753</v>
      </c>
      <c r="E225" s="49" t="s">
        <v>1814</v>
      </c>
      <c r="F225" s="49" t="s">
        <v>1815</v>
      </c>
      <c r="G225" s="49" t="s">
        <v>1582</v>
      </c>
      <c r="H225" s="49" t="s">
        <v>1583</v>
      </c>
      <c r="I225" s="76" t="s">
        <v>2366</v>
      </c>
      <c r="J225" s="76"/>
      <c r="K225" s="49" t="s">
        <v>2288</v>
      </c>
      <c r="L225" s="49" t="s">
        <v>2362</v>
      </c>
      <c r="M225" s="89">
        <v>-26.706593000000002</v>
      </c>
      <c r="N225" s="89">
        <v>15.117730999999999</v>
      </c>
      <c r="O225" s="49" t="s">
        <v>2367</v>
      </c>
      <c r="P225" s="49" t="s">
        <v>2368</v>
      </c>
      <c r="Q225" s="56" t="s">
        <v>2369</v>
      </c>
      <c r="R225" s="49"/>
      <c r="S225" s="49"/>
      <c r="T225" s="49"/>
      <c r="U225" s="49"/>
      <c r="V225" s="49"/>
      <c r="W225" s="49"/>
      <c r="X225" s="49"/>
      <c r="Y225" s="49"/>
      <c r="Z225" s="49"/>
      <c r="AA225" s="49"/>
      <c r="AB225" s="49"/>
      <c r="AC225" s="49"/>
      <c r="AD225" s="49"/>
      <c r="AE225" s="49"/>
      <c r="AF225" s="49"/>
    </row>
    <row r="226" spans="1:32" ht="15.75" customHeight="1">
      <c r="A226" s="49" t="s">
        <v>1981</v>
      </c>
      <c r="B226" s="49" t="s">
        <v>1599</v>
      </c>
      <c r="C226" s="49" t="s">
        <v>2029</v>
      </c>
      <c r="D226" s="49" t="s">
        <v>2336</v>
      </c>
      <c r="E226" s="49" t="s">
        <v>2370</v>
      </c>
      <c r="F226" s="49" t="s">
        <v>2371</v>
      </c>
      <c r="G226" s="49" t="s">
        <v>1582</v>
      </c>
      <c r="H226" s="49" t="s">
        <v>1583</v>
      </c>
      <c r="I226" s="76" t="s">
        <v>2372</v>
      </c>
      <c r="J226" s="76"/>
      <c r="K226" s="49" t="s">
        <v>2288</v>
      </c>
      <c r="L226" s="49" t="s">
        <v>2362</v>
      </c>
      <c r="M226" s="89">
        <v>-26.706593000000002</v>
      </c>
      <c r="N226" s="89">
        <v>15.117730999999999</v>
      </c>
      <c r="O226" s="49" t="s">
        <v>2373</v>
      </c>
      <c r="P226" s="49" t="s">
        <v>2374</v>
      </c>
      <c r="Q226" s="56" t="s">
        <v>2375</v>
      </c>
      <c r="R226" s="49"/>
      <c r="S226" s="49"/>
      <c r="T226" s="49"/>
      <c r="U226" s="49"/>
      <c r="V226" s="49"/>
      <c r="W226" s="49"/>
      <c r="X226" s="49"/>
      <c r="Y226" s="49"/>
      <c r="Z226" s="49"/>
      <c r="AA226" s="49"/>
      <c r="AB226" s="49"/>
      <c r="AC226" s="49"/>
      <c r="AD226" s="49"/>
      <c r="AE226" s="49"/>
      <c r="AF226" s="49"/>
    </row>
    <row r="227" spans="1:32" ht="15.75" customHeight="1">
      <c r="A227" s="49" t="s">
        <v>1981</v>
      </c>
      <c r="B227" s="49" t="s">
        <v>1599</v>
      </c>
      <c r="C227" s="49" t="s">
        <v>2029</v>
      </c>
      <c r="D227" s="49" t="s">
        <v>1753</v>
      </c>
      <c r="E227" s="49" t="s">
        <v>1814</v>
      </c>
      <c r="F227" s="49" t="s">
        <v>1815</v>
      </c>
      <c r="G227" s="49" t="s">
        <v>2376</v>
      </c>
      <c r="H227" s="49" t="s">
        <v>2377</v>
      </c>
      <c r="I227" s="76" t="s">
        <v>2378</v>
      </c>
      <c r="J227" s="76"/>
      <c r="K227" s="49" t="s">
        <v>2288</v>
      </c>
      <c r="L227" s="49" t="s">
        <v>2379</v>
      </c>
      <c r="M227" s="91">
        <v>-27.4</v>
      </c>
      <c r="N227" s="91">
        <v>15.35</v>
      </c>
      <c r="O227" s="66" t="s">
        <v>2380</v>
      </c>
      <c r="P227" s="49" t="s">
        <v>2381</v>
      </c>
      <c r="Q227" s="67" t="s">
        <v>2382</v>
      </c>
      <c r="R227" s="49"/>
      <c r="S227" s="49"/>
      <c r="T227" s="49"/>
      <c r="U227" s="49"/>
      <c r="V227" s="49"/>
      <c r="W227" s="49"/>
      <c r="X227" s="49"/>
      <c r="Y227" s="49"/>
      <c r="Z227" s="49"/>
      <c r="AA227" s="49"/>
      <c r="AB227" s="49"/>
      <c r="AC227" s="49"/>
      <c r="AD227" s="49"/>
      <c r="AE227" s="49"/>
      <c r="AF227" s="49"/>
    </row>
    <row r="228" spans="1:32" ht="15.75" customHeight="1">
      <c r="A228" s="49" t="s">
        <v>1981</v>
      </c>
      <c r="B228" s="49" t="s">
        <v>2099</v>
      </c>
      <c r="C228" s="49" t="s">
        <v>2029</v>
      </c>
      <c r="D228" s="49" t="s">
        <v>1753</v>
      </c>
      <c r="E228" s="49" t="s">
        <v>1814</v>
      </c>
      <c r="F228" s="49" t="s">
        <v>1815</v>
      </c>
      <c r="G228" s="49" t="s">
        <v>1596</v>
      </c>
      <c r="H228" s="49" t="s">
        <v>1597</v>
      </c>
      <c r="I228" s="76" t="s">
        <v>2383</v>
      </c>
      <c r="J228" s="76"/>
      <c r="K228" s="49" t="s">
        <v>2288</v>
      </c>
      <c r="L228" s="49" t="s">
        <v>2379</v>
      </c>
      <c r="M228" s="91">
        <v>-27.4</v>
      </c>
      <c r="N228" s="91">
        <v>15.35</v>
      </c>
      <c r="O228" s="65" t="s">
        <v>1820</v>
      </c>
      <c r="P228" s="66" t="s">
        <v>1821</v>
      </c>
      <c r="Q228" s="67" t="s">
        <v>1822</v>
      </c>
      <c r="R228" s="49"/>
      <c r="S228" s="49"/>
      <c r="T228" s="49"/>
      <c r="U228" s="49"/>
      <c r="V228" s="49"/>
      <c r="W228" s="49"/>
      <c r="X228" s="49"/>
      <c r="Y228" s="49"/>
      <c r="Z228" s="49"/>
      <c r="AA228" s="49"/>
      <c r="AB228" s="49"/>
      <c r="AC228" s="49"/>
      <c r="AD228" s="49"/>
      <c r="AE228" s="49"/>
      <c r="AF228" s="49"/>
    </row>
    <row r="229" spans="1:32" ht="15.75" customHeight="1">
      <c r="A229" s="49" t="s">
        <v>1981</v>
      </c>
      <c r="B229" s="49" t="s">
        <v>1599</v>
      </c>
      <c r="C229" s="49" t="s">
        <v>2029</v>
      </c>
      <c r="D229" s="49" t="s">
        <v>1753</v>
      </c>
      <c r="E229" s="49" t="s">
        <v>1814</v>
      </c>
      <c r="F229" s="49" t="s">
        <v>1815</v>
      </c>
      <c r="G229" s="49" t="s">
        <v>1596</v>
      </c>
      <c r="H229" s="49" t="s">
        <v>1597</v>
      </c>
      <c r="I229" s="76" t="s">
        <v>2384</v>
      </c>
      <c r="J229" s="76"/>
      <c r="K229" s="49" t="s">
        <v>2288</v>
      </c>
      <c r="L229" s="49" t="s">
        <v>2359</v>
      </c>
      <c r="M229" s="89">
        <v>-20.021709000000001</v>
      </c>
      <c r="N229" s="89">
        <v>13.239813</v>
      </c>
      <c r="O229" s="49" t="s">
        <v>2385</v>
      </c>
      <c r="P229" s="49" t="s">
        <v>2386</v>
      </c>
      <c r="Q229" s="67" t="s">
        <v>2387</v>
      </c>
      <c r="R229" s="49"/>
      <c r="S229" s="49"/>
      <c r="T229" s="49"/>
      <c r="U229" s="49"/>
      <c r="V229" s="49"/>
      <c r="W229" s="49"/>
      <c r="X229" s="49"/>
      <c r="Y229" s="49"/>
      <c r="Z229" s="49"/>
      <c r="AA229" s="49"/>
      <c r="AB229" s="49"/>
      <c r="AC229" s="49"/>
      <c r="AD229" s="49"/>
      <c r="AE229" s="49"/>
      <c r="AF229" s="49"/>
    </row>
    <row r="230" spans="1:32" ht="15.75" customHeight="1">
      <c r="A230" s="49" t="s">
        <v>1981</v>
      </c>
      <c r="B230" s="49" t="s">
        <v>1599</v>
      </c>
      <c r="C230" s="49" t="s">
        <v>2029</v>
      </c>
      <c r="D230" s="49" t="s">
        <v>1753</v>
      </c>
      <c r="E230" s="49" t="s">
        <v>1814</v>
      </c>
      <c r="F230" s="49" t="s">
        <v>1815</v>
      </c>
      <c r="G230" s="49" t="s">
        <v>1596</v>
      </c>
      <c r="H230" s="49" t="s">
        <v>1597</v>
      </c>
      <c r="I230" s="76" t="s">
        <v>2388</v>
      </c>
      <c r="J230" s="76"/>
      <c r="K230" s="49" t="s">
        <v>2288</v>
      </c>
      <c r="L230" s="49" t="s">
        <v>2289</v>
      </c>
      <c r="M230" s="89">
        <v>-21.772780000000001</v>
      </c>
      <c r="N230" s="96">
        <v>13.953208</v>
      </c>
      <c r="O230" s="49" t="s">
        <v>1816</v>
      </c>
      <c r="P230" s="49" t="s">
        <v>2389</v>
      </c>
      <c r="Q230" s="67" t="s">
        <v>2390</v>
      </c>
      <c r="R230" s="49"/>
      <c r="S230" s="49"/>
      <c r="T230" s="49"/>
      <c r="U230" s="49"/>
      <c r="V230" s="49"/>
      <c r="W230" s="49"/>
      <c r="X230" s="49"/>
      <c r="Y230" s="49"/>
      <c r="Z230" s="49"/>
      <c r="AA230" s="49"/>
      <c r="AB230" s="49"/>
      <c r="AC230" s="49"/>
      <c r="AD230" s="49"/>
      <c r="AE230" s="49"/>
      <c r="AF230" s="49"/>
    </row>
    <row r="231" spans="1:32" ht="15.75" customHeight="1">
      <c r="A231" s="49" t="s">
        <v>1981</v>
      </c>
      <c r="B231" s="49" t="s">
        <v>1599</v>
      </c>
      <c r="C231" s="49" t="s">
        <v>2029</v>
      </c>
      <c r="D231" s="49" t="s">
        <v>2336</v>
      </c>
      <c r="E231" s="49" t="s">
        <v>2370</v>
      </c>
      <c r="F231" s="49" t="s">
        <v>2391</v>
      </c>
      <c r="G231" s="49" t="s">
        <v>1596</v>
      </c>
      <c r="H231" s="49" t="s">
        <v>1597</v>
      </c>
      <c r="I231" s="76" t="s">
        <v>2392</v>
      </c>
      <c r="J231" s="76"/>
      <c r="K231" s="49" t="s">
        <v>2288</v>
      </c>
      <c r="L231" s="49" t="s">
        <v>2359</v>
      </c>
      <c r="M231" s="89">
        <v>-20.021709000000001</v>
      </c>
      <c r="N231" s="89">
        <v>13.239813</v>
      </c>
      <c r="O231" s="66" t="s">
        <v>2393</v>
      </c>
      <c r="P231" s="49" t="s">
        <v>1601</v>
      </c>
      <c r="Q231" s="67" t="s">
        <v>2394</v>
      </c>
      <c r="R231" s="49"/>
      <c r="S231" s="49"/>
      <c r="T231" s="49"/>
      <c r="U231" s="49"/>
      <c r="V231" s="49"/>
      <c r="W231" s="49"/>
      <c r="X231" s="49"/>
      <c r="Y231" s="49"/>
      <c r="Z231" s="49"/>
      <c r="AA231" s="49"/>
      <c r="AB231" s="49"/>
      <c r="AC231" s="49"/>
      <c r="AD231" s="49"/>
      <c r="AE231" s="49"/>
      <c r="AF231" s="49"/>
    </row>
    <row r="232" spans="1:32" ht="15.75" customHeight="1">
      <c r="A232" s="49" t="s">
        <v>1981</v>
      </c>
      <c r="B232" s="49" t="s">
        <v>1599</v>
      </c>
      <c r="C232" s="49" t="s">
        <v>2029</v>
      </c>
      <c r="D232" s="49" t="s">
        <v>1753</v>
      </c>
      <c r="E232" s="49" t="s">
        <v>881</v>
      </c>
      <c r="F232" s="49" t="s">
        <v>173</v>
      </c>
      <c r="G232" s="49" t="s">
        <v>2395</v>
      </c>
      <c r="H232" s="49" t="s">
        <v>407</v>
      </c>
      <c r="I232" s="76" t="s">
        <v>2396</v>
      </c>
      <c r="J232" s="76" t="s">
        <v>2340</v>
      </c>
      <c r="K232" s="49" t="s">
        <v>2020</v>
      </c>
      <c r="L232" s="49" t="s">
        <v>89</v>
      </c>
      <c r="M232" s="64">
        <v>53.114280000000001</v>
      </c>
      <c r="N232" s="64">
        <v>-129.44237000000001</v>
      </c>
      <c r="O232" s="49" t="s">
        <v>2397</v>
      </c>
      <c r="P232" s="49" t="s">
        <v>2398</v>
      </c>
      <c r="Q232" s="56" t="s">
        <v>2399</v>
      </c>
      <c r="R232" s="49"/>
      <c r="S232" s="49"/>
      <c r="T232" s="49"/>
      <c r="U232" s="49"/>
      <c r="V232" s="49"/>
      <c r="W232" s="49"/>
      <c r="X232" s="49"/>
      <c r="Y232" s="49"/>
      <c r="Z232" s="49"/>
      <c r="AA232" s="49"/>
      <c r="AB232" s="49"/>
      <c r="AC232" s="49"/>
      <c r="AD232" s="49"/>
      <c r="AE232" s="49"/>
      <c r="AF232" s="49"/>
    </row>
    <row r="233" spans="1:32" ht="15.75" customHeight="1">
      <c r="A233" s="49" t="s">
        <v>1981</v>
      </c>
      <c r="B233" s="49" t="s">
        <v>1599</v>
      </c>
      <c r="C233" s="49" t="s">
        <v>2029</v>
      </c>
      <c r="D233" s="49" t="s">
        <v>1753</v>
      </c>
      <c r="E233" s="49" t="s">
        <v>881</v>
      </c>
      <c r="F233" s="49" t="s">
        <v>173</v>
      </c>
      <c r="G233" s="49" t="s">
        <v>2395</v>
      </c>
      <c r="H233" s="49" t="s">
        <v>407</v>
      </c>
      <c r="I233" s="76" t="s">
        <v>2400</v>
      </c>
      <c r="J233" s="76" t="s">
        <v>2340</v>
      </c>
      <c r="K233" s="49" t="s">
        <v>2347</v>
      </c>
      <c r="L233" s="49" t="s">
        <v>2401</v>
      </c>
      <c r="M233" s="64">
        <v>58.441769000000001</v>
      </c>
      <c r="N233" s="64">
        <v>-135.75088</v>
      </c>
      <c r="O233" s="98" t="s">
        <v>401</v>
      </c>
      <c r="P233" s="49" t="s">
        <v>2402</v>
      </c>
      <c r="Q233" s="99" t="s">
        <v>2403</v>
      </c>
      <c r="R233" s="49"/>
      <c r="S233" s="49"/>
      <c r="T233" s="49"/>
      <c r="U233" s="49"/>
      <c r="V233" s="49"/>
      <c r="W233" s="49"/>
      <c r="X233" s="49"/>
      <c r="Y233" s="49"/>
      <c r="Z233" s="49"/>
      <c r="AA233" s="49"/>
      <c r="AB233" s="49"/>
      <c r="AC233" s="49"/>
      <c r="AD233" s="49"/>
      <c r="AE233" s="49"/>
      <c r="AF233" s="49"/>
    </row>
    <row r="234" spans="1:32" ht="15.75" customHeight="1">
      <c r="A234" s="49" t="s">
        <v>1981</v>
      </c>
      <c r="B234" s="49" t="s">
        <v>1599</v>
      </c>
      <c r="C234" s="49" t="s">
        <v>2029</v>
      </c>
      <c r="D234" s="49" t="s">
        <v>1753</v>
      </c>
      <c r="E234" s="49" t="s">
        <v>881</v>
      </c>
      <c r="F234" s="49" t="s">
        <v>173</v>
      </c>
      <c r="G234" s="49" t="s">
        <v>2395</v>
      </c>
      <c r="H234" s="49" t="s">
        <v>407</v>
      </c>
      <c r="I234" s="76" t="s">
        <v>2404</v>
      </c>
      <c r="J234" s="76" t="s">
        <v>2340</v>
      </c>
      <c r="K234" s="49" t="s">
        <v>2347</v>
      </c>
      <c r="L234" s="49" t="s">
        <v>2401</v>
      </c>
      <c r="M234" s="64">
        <v>55.877594999999999</v>
      </c>
      <c r="N234" s="64">
        <v>-134.258206</v>
      </c>
      <c r="O234" s="49" t="s">
        <v>2405</v>
      </c>
      <c r="P234" s="49" t="s">
        <v>2406</v>
      </c>
      <c r="Q234" s="67" t="s">
        <v>2407</v>
      </c>
      <c r="R234" s="49"/>
      <c r="S234" s="49"/>
      <c r="T234" s="49"/>
      <c r="U234" s="49"/>
      <c r="V234" s="49"/>
      <c r="W234" s="49"/>
      <c r="X234" s="49"/>
      <c r="Y234" s="49"/>
      <c r="Z234" s="49"/>
      <c r="AA234" s="49"/>
      <c r="AB234" s="49"/>
      <c r="AC234" s="49"/>
      <c r="AD234" s="49"/>
      <c r="AE234" s="49"/>
      <c r="AF234" s="49"/>
    </row>
    <row r="235" spans="1:32" ht="15.75" customHeight="1">
      <c r="A235" s="49" t="s">
        <v>1981</v>
      </c>
      <c r="B235" s="49" t="s">
        <v>1599</v>
      </c>
      <c r="C235" s="49" t="s">
        <v>2029</v>
      </c>
      <c r="D235" s="49" t="s">
        <v>1753</v>
      </c>
      <c r="E235" s="49" t="s">
        <v>881</v>
      </c>
      <c r="F235" s="49" t="s">
        <v>173</v>
      </c>
      <c r="G235" s="49" t="s">
        <v>2395</v>
      </c>
      <c r="H235" s="49" t="s">
        <v>407</v>
      </c>
      <c r="I235" s="76" t="s">
        <v>2408</v>
      </c>
      <c r="J235" s="76" t="s">
        <v>2340</v>
      </c>
      <c r="K235" s="49" t="s">
        <v>2020</v>
      </c>
      <c r="L235" s="49" t="s">
        <v>89</v>
      </c>
      <c r="M235" s="64">
        <v>52.285769000000002</v>
      </c>
      <c r="N235" s="64">
        <v>-128.11229399999999</v>
      </c>
      <c r="O235" s="49" t="s">
        <v>2409</v>
      </c>
      <c r="P235" s="49" t="s">
        <v>2410</v>
      </c>
      <c r="Q235" s="56" t="s">
        <v>2411</v>
      </c>
      <c r="R235" s="49"/>
      <c r="S235" s="49"/>
      <c r="T235" s="49"/>
      <c r="U235" s="49"/>
      <c r="V235" s="49"/>
      <c r="W235" s="49"/>
      <c r="X235" s="49"/>
      <c r="Y235" s="49"/>
      <c r="Z235" s="49"/>
      <c r="AA235" s="49"/>
      <c r="AB235" s="49"/>
      <c r="AC235" s="49"/>
      <c r="AD235" s="49"/>
      <c r="AE235" s="49"/>
      <c r="AF235" s="49"/>
    </row>
    <row r="236" spans="1:32" ht="15.75" customHeight="1">
      <c r="A236" s="49" t="s">
        <v>1983</v>
      </c>
      <c r="B236" s="49" t="s">
        <v>772</v>
      </c>
      <c r="C236" s="49" t="s">
        <v>2029</v>
      </c>
      <c r="D236" s="49" t="s">
        <v>1753</v>
      </c>
      <c r="E236" s="49" t="s">
        <v>1950</v>
      </c>
      <c r="F236" s="34" t="s">
        <v>1951</v>
      </c>
      <c r="G236" s="49" t="s">
        <v>2412</v>
      </c>
      <c r="H236" s="54" t="s">
        <v>2413</v>
      </c>
      <c r="I236" s="76" t="s">
        <v>2414</v>
      </c>
      <c r="J236" s="76"/>
      <c r="K236" s="49" t="s">
        <v>2415</v>
      </c>
      <c r="L236" s="49" t="s">
        <v>2416</v>
      </c>
      <c r="M236" s="64">
        <v>-43.594641000000003</v>
      </c>
      <c r="N236" s="64">
        <v>-74.714067999999997</v>
      </c>
      <c r="O236" s="49" t="s">
        <v>1953</v>
      </c>
      <c r="P236" s="49" t="s">
        <v>1954</v>
      </c>
      <c r="Q236" s="56" t="s">
        <v>1955</v>
      </c>
      <c r="R236" s="49"/>
      <c r="S236" s="49"/>
      <c r="T236" s="49"/>
      <c r="U236" s="49"/>
      <c r="V236" s="49"/>
      <c r="W236" s="49"/>
      <c r="X236" s="49"/>
      <c r="Y236" s="49"/>
      <c r="Z236" s="49"/>
      <c r="AA236" s="49"/>
      <c r="AB236" s="49"/>
      <c r="AC236" s="49"/>
      <c r="AD236" s="49"/>
      <c r="AE236" s="49"/>
      <c r="AF236" s="49"/>
    </row>
    <row r="237" spans="1:32" ht="15.75" customHeight="1">
      <c r="A237" s="49" t="s">
        <v>1981</v>
      </c>
      <c r="B237" s="49" t="s">
        <v>2055</v>
      </c>
      <c r="C237" s="49" t="s">
        <v>2029</v>
      </c>
      <c r="D237" s="49" t="s">
        <v>1753</v>
      </c>
      <c r="E237" s="49" t="s">
        <v>1814</v>
      </c>
      <c r="F237" s="49" t="s">
        <v>1815</v>
      </c>
      <c r="G237" s="49" t="s">
        <v>1827</v>
      </c>
      <c r="H237" s="64" t="s">
        <v>1828</v>
      </c>
      <c r="I237" s="76" t="s">
        <v>2417</v>
      </c>
      <c r="J237" s="76"/>
      <c r="K237" s="49" t="s">
        <v>2288</v>
      </c>
      <c r="L237" s="49" t="s">
        <v>2418</v>
      </c>
      <c r="M237" s="64">
        <v>-22.894003999999999</v>
      </c>
      <c r="N237" s="64">
        <v>14.436284000000001</v>
      </c>
      <c r="O237" s="49" t="s">
        <v>1829</v>
      </c>
      <c r="P237" s="49" t="s">
        <v>1830</v>
      </c>
      <c r="Q237" s="56" t="s">
        <v>1831</v>
      </c>
      <c r="R237" s="49"/>
      <c r="S237" s="49"/>
      <c r="T237" s="49"/>
      <c r="U237" s="49"/>
      <c r="V237" s="49"/>
      <c r="W237" s="49"/>
      <c r="X237" s="49"/>
      <c r="Y237" s="49"/>
      <c r="Z237" s="49"/>
      <c r="AA237" s="49"/>
      <c r="AB237" s="49"/>
      <c r="AC237" s="49"/>
      <c r="AD237" s="49"/>
      <c r="AE237" s="49"/>
      <c r="AF237" s="49"/>
    </row>
    <row r="238" spans="1:32" ht="15.75" customHeight="1">
      <c r="A238" s="49" t="s">
        <v>1981</v>
      </c>
      <c r="B238" s="49" t="s">
        <v>1586</v>
      </c>
      <c r="C238" s="49" t="s">
        <v>2029</v>
      </c>
      <c r="D238" s="49" t="s">
        <v>1753</v>
      </c>
      <c r="E238" s="49" t="s">
        <v>1790</v>
      </c>
      <c r="F238" s="64" t="s">
        <v>1791</v>
      </c>
      <c r="G238" s="49" t="s">
        <v>1804</v>
      </c>
      <c r="H238" s="63" t="s">
        <v>1805</v>
      </c>
      <c r="I238" s="76" t="s">
        <v>2419</v>
      </c>
      <c r="J238" s="76"/>
      <c r="K238" s="49" t="s">
        <v>2341</v>
      </c>
      <c r="L238" s="49" t="s">
        <v>2342</v>
      </c>
      <c r="M238" s="64">
        <v>24.379701000000001</v>
      </c>
      <c r="N238" s="64">
        <v>-111.790639</v>
      </c>
      <c r="O238" s="64" t="s">
        <v>1807</v>
      </c>
      <c r="P238" s="54" t="s">
        <v>1808</v>
      </c>
      <c r="Q238" s="64" t="s">
        <v>1809</v>
      </c>
      <c r="R238" s="49"/>
      <c r="S238" s="49"/>
      <c r="T238" s="49"/>
      <c r="U238" s="49"/>
      <c r="V238" s="49"/>
      <c r="W238" s="49"/>
      <c r="X238" s="49"/>
      <c r="Y238" s="49"/>
      <c r="Z238" s="49"/>
      <c r="AA238" s="49"/>
      <c r="AB238" s="49"/>
      <c r="AC238" s="49"/>
      <c r="AD238" s="49"/>
      <c r="AE238" s="49"/>
      <c r="AF238" s="49"/>
    </row>
    <row r="239" spans="1:32" ht="15.75" customHeight="1">
      <c r="A239" s="49" t="s">
        <v>2420</v>
      </c>
      <c r="B239" s="49" t="s">
        <v>2421</v>
      </c>
      <c r="C239" s="49" t="s">
        <v>2029</v>
      </c>
      <c r="D239" s="49" t="s">
        <v>1753</v>
      </c>
      <c r="E239" s="49" t="s">
        <v>673</v>
      </c>
      <c r="F239" s="49" t="s">
        <v>672</v>
      </c>
      <c r="G239" s="49" t="s">
        <v>2422</v>
      </c>
      <c r="H239" s="63" t="s">
        <v>2423</v>
      </c>
      <c r="I239" s="76" t="s">
        <v>2424</v>
      </c>
      <c r="J239" s="76"/>
      <c r="K239" s="49" t="s">
        <v>2415</v>
      </c>
      <c r="L239" s="49" t="s">
        <v>2425</v>
      </c>
      <c r="M239" s="64">
        <v>-38.650154000000001</v>
      </c>
      <c r="N239" s="64">
        <v>-73.483294999999998</v>
      </c>
      <c r="O239" s="64" t="s">
        <v>2426</v>
      </c>
      <c r="P239" s="49" t="s">
        <v>2427</v>
      </c>
      <c r="Q239" s="56"/>
      <c r="R239" s="49"/>
      <c r="S239" s="49"/>
      <c r="T239" s="49"/>
      <c r="U239" s="49"/>
      <c r="V239" s="49"/>
      <c r="W239" s="49"/>
      <c r="X239" s="49"/>
      <c r="Y239" s="49"/>
      <c r="Z239" s="49"/>
      <c r="AA239" s="49"/>
      <c r="AB239" s="49"/>
      <c r="AC239" s="49"/>
      <c r="AD239" s="49"/>
      <c r="AE239" s="49"/>
      <c r="AF239" s="49"/>
    </row>
    <row r="240" spans="1:32" ht="15.75" customHeight="1">
      <c r="A240" s="49" t="s">
        <v>1981</v>
      </c>
      <c r="B240" s="49" t="s">
        <v>1586</v>
      </c>
      <c r="C240" s="49" t="s">
        <v>2029</v>
      </c>
      <c r="D240" s="49" t="s">
        <v>2428</v>
      </c>
      <c r="E240" s="49" t="s">
        <v>2429</v>
      </c>
      <c r="F240" s="49" t="s">
        <v>2430</v>
      </c>
      <c r="G240" s="49" t="s">
        <v>1645</v>
      </c>
      <c r="H240" s="49" t="s">
        <v>1646</v>
      </c>
      <c r="I240" s="76" t="s">
        <v>2431</v>
      </c>
      <c r="J240" s="76" t="s">
        <v>2432</v>
      </c>
      <c r="K240" s="49" t="s">
        <v>320</v>
      </c>
      <c r="L240" s="49" t="s">
        <v>1374</v>
      </c>
      <c r="M240" s="96">
        <v>-25.266628999999998</v>
      </c>
      <c r="N240" s="100">
        <v>153.139804</v>
      </c>
      <c r="O240" s="49" t="s">
        <v>1690</v>
      </c>
      <c r="P240" s="49" t="s">
        <v>1691</v>
      </c>
      <c r="Q240" s="56" t="s">
        <v>1692</v>
      </c>
      <c r="R240" s="49"/>
      <c r="S240" s="49"/>
      <c r="T240" s="49"/>
      <c r="U240" s="49"/>
      <c r="V240" s="49"/>
      <c r="W240" s="49"/>
      <c r="X240" s="49"/>
      <c r="Y240" s="49"/>
      <c r="Z240" s="49"/>
      <c r="AA240" s="49"/>
      <c r="AB240" s="49"/>
      <c r="AC240" s="49"/>
      <c r="AD240" s="49"/>
      <c r="AE240" s="49"/>
      <c r="AF240" s="49"/>
    </row>
    <row r="241" spans="1:32" ht="15.75" customHeight="1">
      <c r="A241" s="77"/>
      <c r="B241" s="49"/>
      <c r="C241" s="49"/>
      <c r="D241" s="49"/>
      <c r="E241" s="49"/>
      <c r="F241" s="49"/>
      <c r="G241" s="49"/>
      <c r="H241" s="49"/>
      <c r="I241" s="76"/>
      <c r="J241" s="76"/>
      <c r="K241" s="49"/>
      <c r="L241" s="49"/>
      <c r="M241" s="96"/>
      <c r="N241" s="101"/>
      <c r="P241" s="49"/>
      <c r="Q241" s="56"/>
      <c r="R241" s="49"/>
      <c r="S241" s="49"/>
      <c r="T241" s="49"/>
      <c r="U241" s="49"/>
      <c r="V241" s="49"/>
      <c r="W241" s="49"/>
      <c r="X241" s="49"/>
      <c r="Y241" s="49"/>
      <c r="Z241" s="49"/>
      <c r="AA241" s="49"/>
      <c r="AB241" s="49"/>
      <c r="AC241" s="49"/>
      <c r="AD241" s="49"/>
      <c r="AE241" s="49"/>
      <c r="AF241" s="49"/>
    </row>
    <row r="242" spans="1:32" ht="15.75" customHeight="1">
      <c r="A242" s="77"/>
      <c r="B242" s="49"/>
      <c r="C242" s="49"/>
      <c r="D242" s="49"/>
      <c r="E242" s="49"/>
      <c r="F242" s="49"/>
      <c r="G242" s="49"/>
      <c r="H242" s="49"/>
      <c r="I242" s="76"/>
      <c r="J242" s="76"/>
      <c r="K242" s="49"/>
      <c r="L242" s="49"/>
      <c r="M242" s="96"/>
      <c r="N242" s="49"/>
      <c r="O242" s="49"/>
      <c r="P242" s="49"/>
      <c r="Q242" s="56"/>
      <c r="R242" s="49"/>
      <c r="S242" s="49"/>
      <c r="T242" s="49"/>
      <c r="U242" s="49"/>
      <c r="V242" s="49"/>
      <c r="W242" s="49"/>
      <c r="X242" s="49"/>
      <c r="Y242" s="49"/>
      <c r="Z242" s="49"/>
      <c r="AA242" s="49"/>
      <c r="AB242" s="49"/>
      <c r="AC242" s="49"/>
      <c r="AD242" s="49"/>
      <c r="AE242" s="49"/>
      <c r="AF242" s="49"/>
    </row>
    <row r="243" spans="1:32" ht="15.75" customHeight="1">
      <c r="A243" s="77"/>
      <c r="B243" s="49"/>
      <c r="C243" s="49"/>
      <c r="D243" s="49"/>
      <c r="E243" s="49"/>
      <c r="F243" s="49"/>
      <c r="G243" s="49"/>
      <c r="H243" s="49"/>
      <c r="I243" s="76"/>
      <c r="J243" s="76"/>
      <c r="K243" s="49"/>
      <c r="L243" s="49"/>
      <c r="M243" s="96"/>
      <c r="N243" s="49"/>
      <c r="O243" s="49"/>
      <c r="P243" s="49"/>
      <c r="Q243" s="56"/>
      <c r="R243" s="49"/>
      <c r="S243" s="49"/>
      <c r="T243" s="49"/>
      <c r="U243" s="49"/>
      <c r="V243" s="49"/>
      <c r="W243" s="49"/>
      <c r="X243" s="49"/>
      <c r="Y243" s="49"/>
      <c r="Z243" s="49"/>
      <c r="AA243" s="49"/>
      <c r="AB243" s="49"/>
      <c r="AC243" s="49"/>
      <c r="AD243" s="49"/>
      <c r="AE243" s="49"/>
      <c r="AF243" s="49"/>
    </row>
    <row r="244" spans="1:32" ht="15.75" customHeight="1">
      <c r="A244" s="77"/>
      <c r="B244" s="49"/>
      <c r="C244" s="49"/>
      <c r="D244" s="49"/>
      <c r="E244" s="49"/>
      <c r="F244" s="49"/>
      <c r="G244" s="49"/>
      <c r="H244" s="49"/>
      <c r="I244" s="76"/>
      <c r="J244" s="76"/>
      <c r="K244" s="49"/>
      <c r="L244" s="49"/>
      <c r="M244" s="96"/>
      <c r="N244" s="49"/>
      <c r="O244" s="49"/>
      <c r="P244" s="49"/>
      <c r="Q244" s="56"/>
      <c r="R244" s="49"/>
      <c r="S244" s="49"/>
      <c r="T244" s="49"/>
      <c r="U244" s="49"/>
      <c r="V244" s="49"/>
      <c r="W244" s="49"/>
      <c r="X244" s="49"/>
      <c r="Y244" s="49"/>
      <c r="Z244" s="49"/>
      <c r="AA244" s="49"/>
      <c r="AB244" s="49"/>
      <c r="AC244" s="49"/>
      <c r="AD244" s="49"/>
      <c r="AE244" s="49"/>
      <c r="AF244" s="49"/>
    </row>
    <row r="245" spans="1:32" ht="15.75" customHeight="1">
      <c r="A245" s="77"/>
      <c r="B245" s="49"/>
      <c r="C245" s="49"/>
      <c r="D245" s="49"/>
      <c r="E245" s="49"/>
      <c r="F245" s="49"/>
      <c r="G245" s="49"/>
      <c r="H245" s="49"/>
      <c r="I245" s="76"/>
      <c r="J245" s="76"/>
      <c r="K245" s="49"/>
      <c r="L245" s="49"/>
      <c r="M245" s="96"/>
      <c r="N245" s="49"/>
      <c r="O245" s="49"/>
      <c r="P245" s="49"/>
      <c r="Q245" s="56"/>
      <c r="R245" s="49"/>
      <c r="S245" s="49"/>
      <c r="T245" s="49"/>
      <c r="U245" s="49"/>
      <c r="V245" s="49"/>
      <c r="W245" s="49"/>
      <c r="X245" s="49"/>
      <c r="Y245" s="49"/>
      <c r="Z245" s="49"/>
      <c r="AA245" s="49"/>
      <c r="AB245" s="49"/>
      <c r="AC245" s="49"/>
      <c r="AD245" s="49"/>
      <c r="AE245" s="49"/>
      <c r="AF245" s="49"/>
    </row>
    <row r="246" spans="1:32" ht="15.75" customHeight="1">
      <c r="A246" s="77"/>
      <c r="B246" s="49"/>
      <c r="C246" s="49"/>
      <c r="D246" s="49"/>
      <c r="E246" s="49"/>
      <c r="F246" s="49"/>
      <c r="G246" s="49"/>
      <c r="H246" s="49"/>
      <c r="I246" s="76"/>
      <c r="J246" s="76"/>
      <c r="K246" s="49"/>
      <c r="L246" s="49"/>
      <c r="M246" s="96"/>
      <c r="N246" s="49"/>
      <c r="O246" s="49"/>
      <c r="P246" s="49"/>
      <c r="Q246" s="56"/>
      <c r="R246" s="49"/>
      <c r="S246" s="49"/>
      <c r="T246" s="49"/>
      <c r="U246" s="49"/>
      <c r="V246" s="49"/>
      <c r="W246" s="49"/>
      <c r="X246" s="49"/>
      <c r="Y246" s="49"/>
      <c r="Z246" s="49"/>
      <c r="AA246" s="49"/>
      <c r="AB246" s="49"/>
      <c r="AC246" s="49"/>
      <c r="AD246" s="49"/>
      <c r="AE246" s="49"/>
      <c r="AF246" s="49"/>
    </row>
    <row r="247" spans="1:32" ht="15.75" customHeight="1">
      <c r="A247" s="77"/>
      <c r="B247" s="49"/>
      <c r="C247" s="49"/>
      <c r="D247" s="49"/>
      <c r="E247" s="49"/>
      <c r="F247" s="49"/>
      <c r="G247" s="49"/>
      <c r="H247" s="49"/>
      <c r="I247" s="76"/>
      <c r="J247" s="76"/>
      <c r="K247" s="49"/>
      <c r="L247" s="49"/>
      <c r="M247" s="96"/>
      <c r="N247" s="49"/>
      <c r="O247" s="49"/>
      <c r="P247" s="49"/>
      <c r="Q247" s="56"/>
      <c r="R247" s="49"/>
      <c r="S247" s="49"/>
      <c r="T247" s="49"/>
      <c r="U247" s="49"/>
      <c r="V247" s="49"/>
      <c r="W247" s="49"/>
      <c r="X247" s="49"/>
      <c r="Y247" s="49"/>
      <c r="Z247" s="49"/>
      <c r="AA247" s="49"/>
      <c r="AB247" s="49"/>
      <c r="AC247" s="49"/>
      <c r="AD247" s="49"/>
      <c r="AE247" s="49"/>
      <c r="AF247" s="49"/>
    </row>
    <row r="248" spans="1:32" ht="15.75" customHeight="1">
      <c r="A248" s="77"/>
      <c r="B248" s="49"/>
      <c r="C248" s="49"/>
      <c r="D248" s="49"/>
      <c r="E248" s="49"/>
      <c r="F248" s="49"/>
      <c r="G248" s="49"/>
      <c r="H248" s="49"/>
      <c r="I248" s="76"/>
      <c r="J248" s="76"/>
      <c r="K248" s="49"/>
      <c r="L248" s="49"/>
      <c r="M248" s="89"/>
      <c r="N248" s="49"/>
      <c r="O248" s="49"/>
      <c r="P248" s="49"/>
      <c r="Q248" s="56"/>
      <c r="R248" s="49"/>
      <c r="S248" s="49"/>
      <c r="T248" s="49"/>
      <c r="U248" s="49"/>
      <c r="V248" s="49"/>
      <c r="W248" s="49"/>
      <c r="X248" s="49"/>
      <c r="Y248" s="49"/>
      <c r="Z248" s="49"/>
      <c r="AA248" s="49"/>
      <c r="AB248" s="49"/>
      <c r="AC248" s="49"/>
      <c r="AD248" s="49"/>
      <c r="AE248" s="49"/>
      <c r="AF248" s="49"/>
    </row>
    <row r="249" spans="1:32" ht="15.75" customHeight="1">
      <c r="A249" s="77" t="s">
        <v>2433</v>
      </c>
      <c r="B249" s="49"/>
      <c r="C249" s="49"/>
      <c r="D249" s="49"/>
      <c r="E249" s="49"/>
      <c r="F249" s="49"/>
      <c r="G249" s="49"/>
      <c r="H249" s="49"/>
      <c r="I249" s="76"/>
      <c r="J249" s="76"/>
      <c r="K249" s="49"/>
      <c r="L249" s="49"/>
      <c r="M249" s="102"/>
      <c r="N249" s="49"/>
      <c r="O249" s="49"/>
      <c r="P249" s="49"/>
      <c r="Q249" s="56"/>
      <c r="R249" s="49"/>
      <c r="S249" s="49"/>
      <c r="T249" s="49"/>
      <c r="U249" s="49"/>
      <c r="V249" s="49"/>
      <c r="W249" s="49"/>
      <c r="X249" s="49"/>
      <c r="Y249" s="49"/>
      <c r="Z249" s="49"/>
      <c r="AA249" s="49"/>
      <c r="AB249" s="49"/>
      <c r="AC249" s="49"/>
      <c r="AD249" s="49"/>
      <c r="AE249" s="49"/>
      <c r="AF249" s="49"/>
    </row>
    <row r="250" spans="1:32" ht="15.75" customHeight="1">
      <c r="A250" s="49"/>
      <c r="B250" s="49"/>
      <c r="C250" s="49"/>
      <c r="D250" s="49"/>
      <c r="E250" s="49"/>
      <c r="F250" s="49"/>
      <c r="G250" s="49"/>
      <c r="H250" s="49"/>
      <c r="I250" s="76"/>
      <c r="J250" s="76"/>
      <c r="K250" s="49"/>
      <c r="L250" s="49"/>
      <c r="M250" s="49"/>
      <c r="N250" s="49"/>
      <c r="O250" s="49"/>
      <c r="P250" s="49"/>
      <c r="Q250" s="56"/>
      <c r="R250" s="49"/>
      <c r="S250" s="49"/>
      <c r="T250" s="49"/>
      <c r="U250" s="49"/>
      <c r="V250" s="49"/>
      <c r="W250" s="49"/>
      <c r="X250" s="49"/>
      <c r="Y250" s="49"/>
      <c r="Z250" s="49"/>
      <c r="AA250" s="49"/>
      <c r="AB250" s="49"/>
      <c r="AC250" s="49"/>
      <c r="AD250" s="49"/>
      <c r="AE250" s="49"/>
      <c r="AF250" s="49"/>
    </row>
    <row r="251" spans="1:32" ht="15.75" customHeight="1">
      <c r="A251" s="49" t="s">
        <v>2434</v>
      </c>
      <c r="B251" s="49"/>
      <c r="C251" s="49"/>
      <c r="D251" s="49"/>
      <c r="E251" s="49"/>
      <c r="F251" s="49"/>
      <c r="G251" s="49"/>
      <c r="H251" s="49"/>
      <c r="I251" s="76"/>
      <c r="J251" s="76"/>
      <c r="K251" s="49"/>
      <c r="L251" s="49"/>
      <c r="M251" s="49"/>
      <c r="N251" s="49"/>
      <c r="O251" s="49"/>
      <c r="P251" s="49"/>
      <c r="Q251" s="56"/>
      <c r="R251" s="49"/>
      <c r="S251" s="49"/>
      <c r="T251" s="49"/>
      <c r="U251" s="49"/>
      <c r="V251" s="49"/>
      <c r="W251" s="49"/>
      <c r="X251" s="49"/>
      <c r="Y251" s="49"/>
      <c r="Z251" s="49"/>
      <c r="AA251" s="49"/>
      <c r="AB251" s="49"/>
      <c r="AC251" s="49"/>
      <c r="AD251" s="49"/>
      <c r="AE251" s="49"/>
      <c r="AF251" s="49"/>
    </row>
    <row r="252" spans="1:32" ht="15.75" customHeight="1">
      <c r="A252" s="49" t="s">
        <v>2435</v>
      </c>
      <c r="B252" s="49"/>
      <c r="C252" s="49"/>
      <c r="D252" s="49"/>
      <c r="E252" s="49"/>
      <c r="F252" s="49"/>
      <c r="G252" s="49"/>
      <c r="H252" s="49"/>
      <c r="I252" s="76"/>
      <c r="J252" s="76"/>
      <c r="K252" s="49"/>
      <c r="L252" s="49"/>
      <c r="M252" s="49"/>
      <c r="N252" s="49"/>
      <c r="O252" s="49"/>
      <c r="P252" s="49"/>
      <c r="Q252" s="56"/>
      <c r="R252" s="49"/>
      <c r="S252" s="49"/>
      <c r="T252" s="49"/>
      <c r="U252" s="49"/>
      <c r="V252" s="49"/>
      <c r="W252" s="49"/>
      <c r="X252" s="49"/>
      <c r="Y252" s="49"/>
      <c r="Z252" s="49"/>
      <c r="AA252" s="49"/>
      <c r="AB252" s="49"/>
      <c r="AC252" s="49"/>
      <c r="AD252" s="49"/>
      <c r="AE252" s="49"/>
      <c r="AF252" s="49"/>
    </row>
    <row r="253" spans="1:32" ht="15.75" customHeight="1">
      <c r="A253" s="49" t="s">
        <v>2436</v>
      </c>
      <c r="B253" s="49"/>
      <c r="C253" s="49"/>
      <c r="D253" s="49"/>
      <c r="E253" s="49"/>
      <c r="F253" s="49"/>
      <c r="G253" s="49"/>
      <c r="H253" s="49"/>
      <c r="I253" s="76"/>
      <c r="J253" s="76"/>
      <c r="K253" s="49"/>
      <c r="L253" s="49"/>
      <c r="M253" s="49"/>
      <c r="N253" s="49"/>
      <c r="O253" s="49"/>
      <c r="P253" s="49"/>
      <c r="Q253" s="56"/>
      <c r="R253" s="49"/>
      <c r="S253" s="49"/>
      <c r="T253" s="49"/>
      <c r="U253" s="49"/>
      <c r="V253" s="49"/>
      <c r="W253" s="49"/>
      <c r="X253" s="49"/>
      <c r="Y253" s="49"/>
      <c r="Z253" s="49"/>
      <c r="AA253" s="49"/>
      <c r="AB253" s="49"/>
      <c r="AC253" s="49"/>
      <c r="AD253" s="49"/>
      <c r="AE253" s="49"/>
      <c r="AF253" s="49"/>
    </row>
    <row r="254" spans="1:32" ht="15.75" customHeight="1">
      <c r="A254" s="49" t="s">
        <v>2437</v>
      </c>
      <c r="B254" s="49"/>
      <c r="C254" s="49"/>
      <c r="D254" s="49"/>
      <c r="E254" s="49"/>
      <c r="F254" s="49"/>
      <c r="G254" s="49"/>
      <c r="H254" s="49"/>
      <c r="I254" s="76"/>
      <c r="J254" s="76"/>
      <c r="K254" s="49"/>
      <c r="L254" s="49"/>
      <c r="M254" s="49"/>
      <c r="N254" s="49"/>
      <c r="O254" s="49"/>
      <c r="P254" s="49"/>
      <c r="Q254" s="56"/>
      <c r="R254" s="49"/>
      <c r="S254" s="49"/>
      <c r="T254" s="49"/>
      <c r="U254" s="49"/>
      <c r="V254" s="49"/>
      <c r="W254" s="49"/>
      <c r="X254" s="49"/>
      <c r="Y254" s="49"/>
      <c r="Z254" s="49"/>
      <c r="AA254" s="49"/>
      <c r="AB254" s="49"/>
      <c r="AC254" s="49"/>
      <c r="AD254" s="49"/>
      <c r="AE254" s="49"/>
      <c r="AF254" s="49"/>
    </row>
    <row r="255" spans="1:32" ht="15.75" customHeight="1">
      <c r="A255" s="49" t="s">
        <v>2438</v>
      </c>
      <c r="B255" s="49"/>
      <c r="C255" s="49"/>
      <c r="D255" s="49"/>
      <c r="E255" s="49"/>
      <c r="F255" s="49"/>
      <c r="G255" s="49"/>
      <c r="H255" s="49"/>
      <c r="I255" s="76"/>
      <c r="J255" s="76"/>
      <c r="K255" s="49"/>
      <c r="L255" s="49"/>
      <c r="M255" s="49"/>
      <c r="N255" s="49"/>
      <c r="O255" s="49"/>
      <c r="P255" s="49"/>
      <c r="Q255" s="56"/>
      <c r="R255" s="49"/>
      <c r="S255" s="49"/>
      <c r="T255" s="49"/>
      <c r="U255" s="49"/>
      <c r="V255" s="49"/>
      <c r="W255" s="49"/>
      <c r="X255" s="49"/>
      <c r="Y255" s="49"/>
      <c r="Z255" s="49"/>
      <c r="AA255" s="49"/>
      <c r="AB255" s="49"/>
      <c r="AC255" s="49"/>
      <c r="AD255" s="49"/>
      <c r="AE255" s="49"/>
      <c r="AF255" s="49"/>
    </row>
    <row r="256" spans="1:32" ht="15.75" customHeight="1">
      <c r="A256" s="49" t="s">
        <v>2439</v>
      </c>
      <c r="B256" s="49"/>
      <c r="C256" s="49"/>
      <c r="D256" s="49"/>
      <c r="E256" s="49"/>
      <c r="F256" s="49"/>
      <c r="G256" s="49"/>
      <c r="H256" s="49"/>
      <c r="I256" s="76"/>
      <c r="J256" s="76"/>
      <c r="K256" s="49"/>
      <c r="L256" s="49"/>
      <c r="M256" s="49"/>
      <c r="N256" s="49"/>
      <c r="O256" s="49"/>
      <c r="P256" s="49"/>
      <c r="Q256" s="56"/>
      <c r="R256" s="49"/>
      <c r="S256" s="49"/>
      <c r="T256" s="49"/>
      <c r="U256" s="49"/>
      <c r="V256" s="49"/>
      <c r="W256" s="49"/>
      <c r="X256" s="49"/>
      <c r="Y256" s="49"/>
      <c r="Z256" s="49"/>
      <c r="AA256" s="49"/>
      <c r="AB256" s="49"/>
      <c r="AC256" s="49"/>
      <c r="AD256" s="49"/>
      <c r="AE256" s="49"/>
      <c r="AF256" s="49"/>
    </row>
    <row r="257" spans="1:32" ht="15.75" customHeight="1">
      <c r="A257" s="49" t="s">
        <v>2440</v>
      </c>
      <c r="B257" s="49"/>
      <c r="C257" s="49"/>
      <c r="D257" s="49"/>
      <c r="E257" s="49"/>
      <c r="F257" s="49"/>
      <c r="G257" s="49"/>
      <c r="H257" s="49"/>
      <c r="I257" s="76"/>
      <c r="J257" s="76"/>
      <c r="K257" s="49"/>
      <c r="L257" s="49"/>
      <c r="M257" s="49"/>
      <c r="N257" s="49"/>
      <c r="O257" s="49"/>
      <c r="P257" s="49"/>
      <c r="Q257" s="56"/>
      <c r="R257" s="49"/>
      <c r="S257" s="49"/>
      <c r="T257" s="49"/>
      <c r="U257" s="49"/>
      <c r="V257" s="49"/>
      <c r="W257" s="49"/>
      <c r="X257" s="49"/>
      <c r="Y257" s="49"/>
      <c r="Z257" s="49"/>
      <c r="AA257" s="49"/>
      <c r="AB257" s="49"/>
      <c r="AC257" s="49"/>
      <c r="AD257" s="49"/>
      <c r="AE257" s="49"/>
      <c r="AF257" s="49"/>
    </row>
    <row r="258" spans="1:32" ht="15.75" customHeight="1">
      <c r="A258" s="49" t="s">
        <v>2441</v>
      </c>
      <c r="B258" s="49"/>
      <c r="C258" s="49"/>
      <c r="D258" s="49"/>
      <c r="E258" s="49"/>
      <c r="F258" s="49"/>
      <c r="G258" s="49"/>
      <c r="H258" s="49"/>
      <c r="I258" s="76"/>
      <c r="J258" s="76"/>
      <c r="K258" s="49"/>
      <c r="L258" s="49"/>
      <c r="M258" s="49"/>
      <c r="N258" s="49"/>
      <c r="O258" s="49"/>
      <c r="P258" s="49"/>
      <c r="Q258" s="56"/>
      <c r="R258" s="49"/>
      <c r="S258" s="49"/>
      <c r="T258" s="49"/>
      <c r="U258" s="49"/>
      <c r="V258" s="49"/>
      <c r="W258" s="49"/>
      <c r="X258" s="49"/>
      <c r="Y258" s="49"/>
      <c r="Z258" s="49"/>
      <c r="AA258" s="49"/>
      <c r="AB258" s="49"/>
      <c r="AC258" s="49"/>
      <c r="AD258" s="49"/>
      <c r="AE258" s="49"/>
      <c r="AF258" s="49"/>
    </row>
    <row r="259" spans="1:32" ht="15.75" customHeight="1">
      <c r="A259" s="49" t="s">
        <v>2442</v>
      </c>
      <c r="B259" s="49"/>
      <c r="C259" s="49"/>
      <c r="D259" s="49"/>
      <c r="E259" s="49"/>
      <c r="F259" s="49"/>
      <c r="G259" s="49"/>
      <c r="H259" s="49"/>
      <c r="I259" s="76"/>
      <c r="J259" s="76"/>
      <c r="K259" s="49"/>
      <c r="L259" s="49"/>
      <c r="M259" s="49"/>
      <c r="N259" s="49"/>
      <c r="O259" s="49"/>
      <c r="P259" s="49"/>
      <c r="Q259" s="56"/>
      <c r="R259" s="49"/>
      <c r="S259" s="49"/>
      <c r="T259" s="49"/>
      <c r="U259" s="49"/>
      <c r="V259" s="49"/>
      <c r="W259" s="49"/>
      <c r="X259" s="49"/>
      <c r="Y259" s="49"/>
      <c r="Z259" s="49"/>
      <c r="AA259" s="49"/>
      <c r="AB259" s="49"/>
      <c r="AC259" s="49"/>
      <c r="AD259" s="49"/>
      <c r="AE259" s="49"/>
      <c r="AF259" s="49"/>
    </row>
    <row r="260" spans="1:32" ht="15.75" customHeight="1">
      <c r="A260" s="49" t="s">
        <v>2443</v>
      </c>
      <c r="B260" s="49"/>
      <c r="C260" s="49"/>
      <c r="D260" s="49"/>
      <c r="E260" s="49"/>
      <c r="F260" s="49"/>
      <c r="G260" s="49"/>
      <c r="H260" s="49"/>
      <c r="I260" s="76"/>
      <c r="J260" s="76"/>
      <c r="K260" s="49"/>
      <c r="L260" s="49"/>
      <c r="M260" s="49"/>
      <c r="N260" s="49"/>
      <c r="O260" s="49"/>
      <c r="P260" s="49"/>
      <c r="Q260" s="56"/>
      <c r="R260" s="49"/>
      <c r="S260" s="49"/>
      <c r="T260" s="49"/>
      <c r="U260" s="49"/>
      <c r="V260" s="49"/>
      <c r="W260" s="49"/>
      <c r="X260" s="49"/>
      <c r="Y260" s="49"/>
      <c r="Z260" s="49"/>
      <c r="AA260" s="49"/>
      <c r="AB260" s="49"/>
      <c r="AC260" s="49"/>
      <c r="AD260" s="49"/>
      <c r="AE260" s="49"/>
      <c r="AF260" s="49"/>
    </row>
    <row r="261" spans="1:32" ht="15.75" customHeight="1">
      <c r="A261" s="49" t="s">
        <v>2444</v>
      </c>
      <c r="B261" s="49"/>
      <c r="C261" s="49"/>
      <c r="D261" s="49"/>
      <c r="E261" s="49"/>
      <c r="F261" s="49"/>
      <c r="G261" s="49"/>
      <c r="H261" s="49"/>
      <c r="I261" s="76"/>
      <c r="J261" s="76"/>
      <c r="K261" s="49"/>
      <c r="L261" s="49"/>
      <c r="M261" s="49"/>
      <c r="N261" s="49"/>
      <c r="O261" s="49"/>
      <c r="P261" s="49"/>
      <c r="Q261" s="56"/>
      <c r="R261" s="49"/>
      <c r="S261" s="49"/>
      <c r="T261" s="49"/>
      <c r="U261" s="49"/>
      <c r="V261" s="49"/>
      <c r="W261" s="49"/>
      <c r="X261" s="49"/>
      <c r="Y261" s="49"/>
      <c r="Z261" s="49"/>
      <c r="AA261" s="49"/>
      <c r="AB261" s="49"/>
      <c r="AC261" s="49"/>
      <c r="AD261" s="49"/>
      <c r="AE261" s="49"/>
      <c r="AF261" s="49"/>
    </row>
    <row r="262" spans="1:32" ht="15.75" customHeight="1">
      <c r="A262" s="49" t="s">
        <v>2445</v>
      </c>
      <c r="B262" s="49"/>
      <c r="C262" s="49"/>
      <c r="D262" s="49"/>
      <c r="E262" s="49"/>
      <c r="F262" s="49"/>
      <c r="G262" s="49"/>
      <c r="H262" s="49"/>
      <c r="I262" s="76"/>
      <c r="J262" s="76"/>
      <c r="K262" s="49"/>
      <c r="L262" s="49"/>
      <c r="M262" s="49"/>
      <c r="N262" s="49"/>
      <c r="O262" s="49"/>
      <c r="P262" s="49"/>
      <c r="Q262" s="56"/>
      <c r="R262" s="49"/>
      <c r="S262" s="49"/>
      <c r="T262" s="49"/>
      <c r="U262" s="49"/>
      <c r="V262" s="49"/>
      <c r="W262" s="49"/>
      <c r="X262" s="49"/>
      <c r="Y262" s="49"/>
      <c r="Z262" s="49"/>
      <c r="AA262" s="49"/>
      <c r="AB262" s="49"/>
      <c r="AC262" s="49"/>
      <c r="AD262" s="49"/>
      <c r="AE262" s="49"/>
      <c r="AF262" s="49"/>
    </row>
    <row r="263" spans="1:32" ht="15.75" customHeight="1">
      <c r="A263" s="49" t="s">
        <v>2446</v>
      </c>
      <c r="B263" s="49"/>
      <c r="C263" s="49"/>
      <c r="D263" s="49"/>
      <c r="E263" s="49"/>
      <c r="F263" s="49"/>
      <c r="G263" s="49"/>
      <c r="H263" s="49"/>
      <c r="I263" s="76"/>
      <c r="J263" s="76"/>
      <c r="K263" s="49"/>
      <c r="L263" s="49"/>
      <c r="M263" s="49"/>
      <c r="N263" s="49"/>
      <c r="O263" s="49"/>
      <c r="P263" s="49"/>
      <c r="Q263" s="56"/>
      <c r="R263" s="49"/>
      <c r="S263" s="49"/>
      <c r="T263" s="49"/>
      <c r="U263" s="49"/>
      <c r="V263" s="49"/>
      <c r="W263" s="49"/>
      <c r="X263" s="49"/>
      <c r="Y263" s="49"/>
      <c r="Z263" s="49"/>
      <c r="AA263" s="49"/>
      <c r="AB263" s="49"/>
      <c r="AC263" s="49"/>
      <c r="AD263" s="49"/>
      <c r="AE263" s="49"/>
      <c r="AF263" s="49"/>
    </row>
    <row r="264" spans="1:32" ht="15.75">
      <c r="A264" s="54" t="s">
        <v>2447</v>
      </c>
    </row>
    <row r="265" spans="1:32" ht="15.75" customHeight="1">
      <c r="A265" s="49" t="s">
        <v>2448</v>
      </c>
      <c r="B265" s="49"/>
      <c r="C265" s="49"/>
      <c r="D265" s="49"/>
      <c r="E265" s="49"/>
      <c r="F265" s="49"/>
      <c r="G265" s="49"/>
      <c r="H265" s="49"/>
      <c r="I265" s="76"/>
      <c r="J265" s="76"/>
      <c r="K265" s="49"/>
      <c r="L265" s="49"/>
      <c r="M265" s="49"/>
      <c r="N265" s="49"/>
      <c r="O265" s="49"/>
      <c r="P265" s="49"/>
      <c r="Q265" s="56"/>
      <c r="R265" s="49"/>
      <c r="S265" s="49"/>
      <c r="T265" s="49"/>
      <c r="U265" s="49"/>
      <c r="V265" s="49"/>
      <c r="W265" s="49"/>
      <c r="X265" s="49"/>
      <c r="Y265" s="49"/>
      <c r="Z265" s="49"/>
      <c r="AA265" s="49"/>
      <c r="AB265" s="49"/>
      <c r="AC265" s="49"/>
      <c r="AD265" s="49"/>
      <c r="AE265" s="49"/>
      <c r="AF265" s="49"/>
    </row>
    <row r="266" spans="1:32" ht="15.75" customHeight="1">
      <c r="A266" s="66" t="s">
        <v>2449</v>
      </c>
      <c r="B266" s="49"/>
      <c r="C266" s="49"/>
      <c r="D266" s="49"/>
      <c r="E266" s="49"/>
      <c r="F266" s="49"/>
      <c r="G266" s="49"/>
      <c r="H266" s="49"/>
      <c r="I266" s="76"/>
      <c r="J266" s="76"/>
      <c r="K266" s="49"/>
      <c r="L266" s="49"/>
      <c r="M266" s="49"/>
      <c r="N266" s="49"/>
      <c r="O266" s="49"/>
      <c r="P266" s="49"/>
      <c r="Q266" s="56"/>
      <c r="R266" s="49"/>
      <c r="S266" s="49"/>
      <c r="T266" s="49"/>
      <c r="U266" s="49"/>
      <c r="V266" s="49"/>
      <c r="W266" s="49"/>
      <c r="X266" s="49"/>
      <c r="Y266" s="49"/>
      <c r="Z266" s="49"/>
      <c r="AA266" s="49"/>
      <c r="AB266" s="49"/>
      <c r="AC266" s="49"/>
      <c r="AD266" s="49"/>
      <c r="AE266" s="49"/>
      <c r="AF266" s="49"/>
    </row>
    <row r="267" spans="1:32" ht="15.75" customHeight="1">
      <c r="A267" s="49" t="s">
        <v>2450</v>
      </c>
      <c r="B267" s="49"/>
      <c r="C267" s="49"/>
      <c r="D267" s="49"/>
      <c r="E267" s="49"/>
      <c r="F267" s="49"/>
      <c r="G267" s="49"/>
      <c r="H267" s="49"/>
      <c r="I267" s="76"/>
      <c r="J267" s="76"/>
      <c r="K267" s="49"/>
      <c r="L267" s="49"/>
      <c r="M267" s="49"/>
      <c r="N267" s="49"/>
      <c r="O267" s="49"/>
      <c r="P267" s="49"/>
      <c r="Q267" s="56"/>
      <c r="R267" s="49"/>
      <c r="S267" s="49"/>
      <c r="T267" s="49"/>
      <c r="U267" s="49"/>
      <c r="V267" s="49"/>
      <c r="W267" s="49"/>
      <c r="X267" s="49"/>
      <c r="Y267" s="49"/>
      <c r="Z267" s="49"/>
      <c r="AA267" s="49"/>
      <c r="AB267" s="49"/>
      <c r="AC267" s="49"/>
      <c r="AD267" s="49"/>
      <c r="AE267" s="49"/>
      <c r="AF267" s="49"/>
    </row>
    <row r="268" spans="1:32" ht="15.75" customHeight="1">
      <c r="A268" s="49" t="s">
        <v>2451</v>
      </c>
      <c r="B268" s="49"/>
      <c r="C268" s="49"/>
      <c r="D268" s="49"/>
      <c r="E268" s="49"/>
      <c r="F268" s="49"/>
      <c r="G268" s="49"/>
      <c r="H268" s="49"/>
      <c r="I268" s="76"/>
      <c r="J268" s="76"/>
      <c r="K268" s="49"/>
      <c r="L268" s="49"/>
      <c r="M268" s="49"/>
      <c r="N268" s="49"/>
      <c r="O268" s="49"/>
      <c r="P268" s="49"/>
      <c r="Q268" s="56"/>
      <c r="R268" s="49"/>
      <c r="S268" s="49"/>
      <c r="T268" s="49"/>
      <c r="U268" s="49"/>
      <c r="V268" s="49"/>
      <c r="W268" s="49"/>
      <c r="X268" s="49"/>
      <c r="Y268" s="49"/>
      <c r="Z268" s="49"/>
      <c r="AA268" s="49"/>
      <c r="AB268" s="49"/>
      <c r="AC268" s="49"/>
      <c r="AD268" s="49"/>
      <c r="AE268" s="49"/>
      <c r="AF268" s="49"/>
    </row>
    <row r="269" spans="1:32" ht="15.75" customHeight="1">
      <c r="A269" s="49" t="s">
        <v>2452</v>
      </c>
      <c r="B269" s="49"/>
      <c r="C269" s="49"/>
      <c r="D269" s="49"/>
      <c r="E269" s="49"/>
      <c r="F269" s="49"/>
      <c r="G269" s="49"/>
      <c r="H269" s="49"/>
      <c r="I269" s="76"/>
      <c r="J269" s="76"/>
      <c r="K269" s="49"/>
      <c r="L269" s="49"/>
      <c r="M269" s="49"/>
      <c r="N269" s="49"/>
      <c r="O269" s="49"/>
      <c r="P269" s="49"/>
      <c r="Q269" s="56"/>
      <c r="R269" s="49"/>
      <c r="S269" s="49"/>
      <c r="T269" s="49"/>
      <c r="U269" s="49"/>
      <c r="V269" s="49"/>
      <c r="W269" s="49"/>
      <c r="X269" s="49"/>
      <c r="Y269" s="49"/>
      <c r="Z269" s="49"/>
      <c r="AA269" s="49"/>
      <c r="AB269" s="49"/>
      <c r="AC269" s="49"/>
      <c r="AD269" s="49"/>
      <c r="AE269" s="49"/>
      <c r="AF269" s="49"/>
    </row>
    <row r="270" spans="1:32" ht="15.75" customHeight="1">
      <c r="A270" s="49" t="s">
        <v>2453</v>
      </c>
      <c r="B270" s="49"/>
      <c r="C270" s="49"/>
      <c r="D270" s="49"/>
      <c r="E270" s="49"/>
      <c r="F270" s="49"/>
      <c r="G270" s="49"/>
      <c r="H270" s="49"/>
      <c r="I270" s="76"/>
      <c r="J270" s="76"/>
      <c r="K270" s="49"/>
      <c r="L270" s="49"/>
      <c r="M270" s="49"/>
      <c r="N270" s="49"/>
      <c r="O270" s="49"/>
      <c r="P270" s="49"/>
      <c r="Q270" s="56"/>
      <c r="R270" s="49"/>
      <c r="S270" s="49"/>
      <c r="T270" s="49"/>
      <c r="U270" s="49"/>
      <c r="V270" s="49"/>
      <c r="W270" s="49"/>
      <c r="X270" s="49"/>
      <c r="Y270" s="49"/>
      <c r="Z270" s="49"/>
      <c r="AA270" s="49"/>
      <c r="AB270" s="49"/>
      <c r="AC270" s="49"/>
      <c r="AD270" s="49"/>
      <c r="AE270" s="49"/>
      <c r="AF270" s="49"/>
    </row>
    <row r="271" spans="1:32" ht="15.75" customHeight="1">
      <c r="A271" s="49" t="s">
        <v>2454</v>
      </c>
      <c r="B271" s="49"/>
      <c r="C271" s="49"/>
      <c r="D271" s="49"/>
      <c r="E271" s="49"/>
      <c r="F271" s="49"/>
      <c r="G271" s="49"/>
      <c r="H271" s="49"/>
      <c r="I271" s="76"/>
      <c r="J271" s="76"/>
      <c r="K271" s="49"/>
      <c r="L271" s="49"/>
      <c r="M271" s="49"/>
      <c r="N271" s="49"/>
      <c r="O271" s="49"/>
      <c r="P271" s="49"/>
      <c r="Q271" s="56"/>
      <c r="R271" s="49"/>
      <c r="S271" s="49"/>
      <c r="T271" s="49"/>
      <c r="U271" s="49"/>
      <c r="V271" s="49"/>
      <c r="W271" s="49"/>
      <c r="X271" s="49"/>
      <c r="Y271" s="49"/>
      <c r="Z271" s="49"/>
      <c r="AA271" s="49"/>
      <c r="AB271" s="49"/>
      <c r="AC271" s="49"/>
      <c r="AD271" s="49"/>
      <c r="AE271" s="49"/>
      <c r="AF271" s="49"/>
    </row>
    <row r="272" spans="1:32" ht="15.75" customHeight="1">
      <c r="A272" s="49" t="s">
        <v>2455</v>
      </c>
      <c r="B272" s="49"/>
      <c r="C272" s="49"/>
      <c r="D272" s="49"/>
      <c r="E272" s="49"/>
      <c r="F272" s="49"/>
      <c r="G272" s="49"/>
      <c r="H272" s="49"/>
      <c r="I272" s="76"/>
      <c r="J272" s="76"/>
      <c r="K272" s="49"/>
      <c r="L272" s="49"/>
      <c r="M272" s="49"/>
      <c r="N272" s="49"/>
      <c r="O272" s="49"/>
      <c r="P272" s="49"/>
      <c r="Q272" s="56"/>
      <c r="R272" s="49"/>
      <c r="S272" s="49"/>
      <c r="T272" s="49"/>
      <c r="U272" s="49"/>
      <c r="V272" s="49"/>
      <c r="W272" s="49"/>
      <c r="X272" s="49"/>
      <c r="Y272" s="49"/>
      <c r="Z272" s="49"/>
      <c r="AA272" s="49"/>
      <c r="AB272" s="49"/>
      <c r="AC272" s="49"/>
      <c r="AD272" s="49"/>
      <c r="AE272" s="49"/>
      <c r="AF272" s="49"/>
    </row>
    <row r="273" spans="1:32" ht="15.75" customHeight="1">
      <c r="A273" s="49" t="s">
        <v>2456</v>
      </c>
      <c r="B273" s="49"/>
      <c r="C273" s="49"/>
      <c r="D273" s="49"/>
      <c r="E273" s="49"/>
      <c r="F273" s="49"/>
      <c r="G273" s="49"/>
      <c r="H273" s="49"/>
      <c r="I273" s="76"/>
      <c r="J273" s="76"/>
      <c r="K273" s="49"/>
      <c r="L273" s="49"/>
      <c r="M273" s="49"/>
      <c r="N273" s="49"/>
      <c r="O273" s="49"/>
      <c r="P273" s="49"/>
      <c r="Q273" s="56"/>
      <c r="R273" s="49"/>
      <c r="S273" s="49"/>
      <c r="T273" s="49"/>
      <c r="U273" s="49"/>
      <c r="V273" s="49"/>
      <c r="W273" s="49"/>
      <c r="X273" s="49"/>
      <c r="Y273" s="49"/>
      <c r="Z273" s="49"/>
      <c r="AA273" s="49"/>
      <c r="AB273" s="49"/>
      <c r="AC273" s="49"/>
      <c r="AD273" s="49"/>
      <c r="AE273" s="49"/>
      <c r="AF273" s="49"/>
    </row>
    <row r="274" spans="1:32" ht="15.75" customHeight="1">
      <c r="A274" s="49" t="s">
        <v>2457</v>
      </c>
      <c r="B274" s="49"/>
      <c r="C274" s="49"/>
      <c r="D274" s="49"/>
      <c r="E274" s="49"/>
      <c r="F274" s="49"/>
      <c r="G274" s="49"/>
      <c r="H274" s="49"/>
      <c r="I274" s="76"/>
      <c r="J274" s="76"/>
      <c r="K274" s="49"/>
      <c r="L274" s="49"/>
      <c r="M274" s="49"/>
      <c r="N274" s="49"/>
      <c r="O274" s="49"/>
      <c r="P274" s="49"/>
      <c r="Q274" s="56"/>
      <c r="R274" s="49"/>
      <c r="S274" s="49"/>
      <c r="T274" s="49"/>
      <c r="U274" s="49"/>
      <c r="V274" s="49"/>
      <c r="W274" s="49"/>
      <c r="X274" s="49"/>
      <c r="Y274" s="49"/>
      <c r="Z274" s="49"/>
      <c r="AA274" s="49"/>
      <c r="AB274" s="49"/>
      <c r="AC274" s="49"/>
      <c r="AD274" s="49"/>
      <c r="AE274" s="49"/>
      <c r="AF274" s="49"/>
    </row>
    <row r="275" spans="1:32" ht="15.75" customHeight="1">
      <c r="A275" s="49" t="s">
        <v>2458</v>
      </c>
      <c r="B275" s="49"/>
      <c r="C275" s="49"/>
      <c r="D275" s="49"/>
      <c r="E275" s="49"/>
      <c r="F275" s="49"/>
      <c r="G275" s="49"/>
      <c r="H275" s="49"/>
      <c r="I275" s="76"/>
      <c r="J275" s="76"/>
      <c r="K275" s="49"/>
      <c r="L275" s="49"/>
      <c r="M275" s="49"/>
      <c r="N275" s="49"/>
      <c r="O275" s="49"/>
      <c r="P275" s="49"/>
      <c r="Q275" s="56"/>
      <c r="R275" s="49"/>
      <c r="S275" s="49"/>
      <c r="T275" s="49"/>
      <c r="U275" s="49"/>
      <c r="V275" s="49"/>
      <c r="W275" s="49"/>
      <c r="X275" s="49"/>
      <c r="Y275" s="49"/>
      <c r="Z275" s="49"/>
      <c r="AA275" s="49"/>
      <c r="AB275" s="49"/>
      <c r="AC275" s="49"/>
      <c r="AD275" s="49"/>
      <c r="AE275" s="49"/>
      <c r="AF275" s="49"/>
    </row>
    <row r="276" spans="1:32" ht="15.75" customHeight="1">
      <c r="A276" s="49" t="s">
        <v>2459</v>
      </c>
      <c r="B276" s="49"/>
      <c r="C276" s="49"/>
      <c r="D276" s="49"/>
      <c r="E276" s="49"/>
      <c r="F276" s="49"/>
      <c r="G276" s="49"/>
      <c r="H276" s="49"/>
      <c r="I276" s="76"/>
      <c r="J276" s="76"/>
      <c r="K276" s="49"/>
      <c r="L276" s="49"/>
      <c r="M276" s="49"/>
      <c r="N276" s="49"/>
      <c r="O276" s="49"/>
      <c r="P276" s="49"/>
      <c r="Q276" s="56"/>
      <c r="R276" s="49"/>
      <c r="S276" s="49"/>
      <c r="T276" s="49"/>
      <c r="U276" s="49"/>
      <c r="V276" s="49"/>
      <c r="W276" s="49"/>
      <c r="X276" s="49"/>
      <c r="Y276" s="49"/>
      <c r="Z276" s="49"/>
      <c r="AA276" s="49"/>
      <c r="AB276" s="49"/>
      <c r="AC276" s="49"/>
      <c r="AD276" s="49"/>
      <c r="AE276" s="49"/>
      <c r="AF276" s="49"/>
    </row>
    <row r="277" spans="1:32" ht="15.75" customHeight="1">
      <c r="A277" s="49" t="s">
        <v>2460</v>
      </c>
      <c r="B277" s="49"/>
      <c r="C277" s="49"/>
      <c r="D277" s="49"/>
      <c r="E277" s="49"/>
      <c r="F277" s="49"/>
      <c r="G277" s="49"/>
      <c r="H277" s="49"/>
      <c r="I277" s="76"/>
      <c r="J277" s="76"/>
      <c r="K277" s="49"/>
      <c r="L277" s="49"/>
      <c r="M277" s="49"/>
      <c r="N277" s="49"/>
      <c r="O277" s="49"/>
      <c r="P277" s="49"/>
      <c r="Q277" s="56"/>
      <c r="R277" s="49"/>
      <c r="S277" s="49"/>
      <c r="T277" s="49"/>
      <c r="U277" s="49"/>
      <c r="V277" s="49"/>
      <c r="W277" s="49"/>
      <c r="X277" s="49"/>
      <c r="Y277" s="49"/>
      <c r="Z277" s="49"/>
      <c r="AA277" s="49"/>
      <c r="AB277" s="49"/>
      <c r="AC277" s="49"/>
      <c r="AD277" s="49"/>
      <c r="AE277" s="49"/>
      <c r="AF277" s="49"/>
    </row>
    <row r="278" spans="1:32" ht="15.75" customHeight="1">
      <c r="A278" s="49" t="s">
        <v>2461</v>
      </c>
      <c r="B278" s="49"/>
      <c r="C278" s="49"/>
      <c r="D278" s="49"/>
      <c r="E278" s="49"/>
      <c r="F278" s="49"/>
      <c r="G278" s="49"/>
      <c r="H278" s="49"/>
      <c r="I278" s="76"/>
      <c r="J278" s="76"/>
      <c r="K278" s="49"/>
      <c r="L278" s="49"/>
      <c r="M278" s="49"/>
      <c r="N278" s="49"/>
      <c r="O278" s="49"/>
      <c r="P278" s="49"/>
      <c r="Q278" s="56"/>
      <c r="R278" s="49"/>
      <c r="S278" s="49"/>
      <c r="T278" s="49"/>
      <c r="U278" s="49"/>
      <c r="V278" s="49"/>
      <c r="W278" s="49"/>
      <c r="X278" s="49"/>
      <c r="Y278" s="49"/>
      <c r="Z278" s="49"/>
      <c r="AA278" s="49"/>
      <c r="AB278" s="49"/>
      <c r="AC278" s="49"/>
      <c r="AD278" s="49"/>
      <c r="AE278" s="49"/>
      <c r="AF278" s="49"/>
    </row>
    <row r="279" spans="1:32" ht="15.75" customHeight="1">
      <c r="A279" s="49" t="s">
        <v>2462</v>
      </c>
      <c r="B279" s="49"/>
      <c r="C279" s="49"/>
      <c r="D279" s="49"/>
      <c r="E279" s="49"/>
      <c r="F279" s="49"/>
      <c r="G279" s="49"/>
      <c r="H279" s="49"/>
      <c r="I279" s="76"/>
      <c r="J279" s="76"/>
      <c r="K279" s="49"/>
      <c r="L279" s="49"/>
      <c r="M279" s="49"/>
      <c r="N279" s="49"/>
      <c r="O279" s="49"/>
      <c r="P279" s="49"/>
      <c r="Q279" s="56"/>
      <c r="R279" s="49"/>
      <c r="S279" s="49"/>
      <c r="T279" s="49"/>
      <c r="U279" s="49"/>
      <c r="V279" s="49"/>
      <c r="W279" s="49"/>
      <c r="X279" s="49"/>
      <c r="Y279" s="49"/>
      <c r="Z279" s="49"/>
      <c r="AA279" s="49"/>
      <c r="AB279" s="49"/>
      <c r="AC279" s="49"/>
      <c r="AD279" s="49"/>
      <c r="AE279" s="49"/>
      <c r="AF279" s="49"/>
    </row>
    <row r="280" spans="1:32" ht="15.75" customHeight="1">
      <c r="A280" s="49" t="s">
        <v>2463</v>
      </c>
      <c r="B280" s="49"/>
      <c r="C280" s="49"/>
      <c r="D280" s="49"/>
      <c r="E280" s="49"/>
      <c r="F280" s="49"/>
      <c r="G280" s="49"/>
      <c r="H280" s="49"/>
      <c r="I280" s="76"/>
      <c r="J280" s="76"/>
      <c r="K280" s="49"/>
      <c r="L280" s="49"/>
      <c r="M280" s="49"/>
      <c r="N280" s="49"/>
      <c r="O280" s="49"/>
      <c r="P280" s="49"/>
      <c r="Q280" s="56"/>
      <c r="R280" s="49"/>
      <c r="S280" s="49"/>
      <c r="T280" s="49"/>
      <c r="U280" s="49"/>
      <c r="V280" s="49"/>
      <c r="W280" s="49"/>
      <c r="X280" s="49"/>
      <c r="Y280" s="49"/>
      <c r="Z280" s="49"/>
      <c r="AA280" s="49"/>
      <c r="AB280" s="49"/>
      <c r="AC280" s="49"/>
      <c r="AD280" s="49"/>
      <c r="AE280" s="49"/>
      <c r="AF280" s="49"/>
    </row>
    <row r="281" spans="1:32" ht="15.75" customHeight="1">
      <c r="A281" s="49" t="s">
        <v>2464</v>
      </c>
      <c r="B281" s="49"/>
      <c r="C281" s="49"/>
      <c r="D281" s="49"/>
      <c r="E281" s="49"/>
      <c r="F281" s="49"/>
      <c r="G281" s="49"/>
      <c r="H281" s="49"/>
      <c r="I281" s="76"/>
      <c r="J281" s="76"/>
      <c r="K281" s="49"/>
      <c r="L281" s="49"/>
      <c r="M281" s="49"/>
      <c r="N281" s="49"/>
      <c r="O281" s="49"/>
      <c r="P281" s="49"/>
      <c r="Q281" s="56"/>
      <c r="R281" s="49"/>
      <c r="S281" s="49"/>
      <c r="T281" s="49"/>
      <c r="U281" s="49"/>
      <c r="V281" s="49"/>
      <c r="W281" s="49"/>
      <c r="X281" s="49"/>
      <c r="Y281" s="49"/>
      <c r="Z281" s="49"/>
      <c r="AA281" s="49"/>
      <c r="AB281" s="49"/>
      <c r="AC281" s="49"/>
      <c r="AD281" s="49"/>
      <c r="AE281" s="49"/>
      <c r="AF281" s="49"/>
    </row>
    <row r="282" spans="1:32" ht="15.75" customHeight="1">
      <c r="A282" s="49" t="s">
        <v>2465</v>
      </c>
      <c r="B282" s="49"/>
      <c r="C282" s="49"/>
      <c r="D282" s="49"/>
      <c r="E282" s="49"/>
      <c r="F282" s="49"/>
      <c r="G282" s="49"/>
      <c r="H282" s="49"/>
      <c r="I282" s="76"/>
      <c r="J282" s="76"/>
      <c r="K282" s="49"/>
      <c r="L282" s="49"/>
      <c r="M282" s="49"/>
      <c r="N282" s="49"/>
      <c r="O282" s="49"/>
      <c r="P282" s="49"/>
      <c r="Q282" s="56"/>
      <c r="R282" s="49"/>
      <c r="S282" s="49"/>
      <c r="T282" s="49"/>
      <c r="U282" s="49"/>
      <c r="V282" s="49"/>
      <c r="W282" s="49"/>
      <c r="X282" s="49"/>
      <c r="Y282" s="49"/>
      <c r="Z282" s="49"/>
      <c r="AA282" s="49"/>
      <c r="AB282" s="49"/>
      <c r="AC282" s="49"/>
      <c r="AD282" s="49"/>
      <c r="AE282" s="49"/>
      <c r="AF282" s="49"/>
    </row>
    <row r="283" spans="1:32" ht="15.75" customHeight="1">
      <c r="A283" s="49" t="s">
        <v>2466</v>
      </c>
      <c r="B283" s="49"/>
      <c r="C283" s="49"/>
      <c r="D283" s="49"/>
      <c r="E283" s="49"/>
      <c r="F283" s="49"/>
      <c r="G283" s="49"/>
      <c r="H283" s="49"/>
      <c r="I283" s="76"/>
      <c r="J283" s="76"/>
      <c r="K283" s="49"/>
      <c r="L283" s="49"/>
      <c r="M283" s="49"/>
      <c r="N283" s="49"/>
      <c r="O283" s="49"/>
      <c r="P283" s="49"/>
      <c r="Q283" s="56"/>
      <c r="R283" s="49"/>
      <c r="S283" s="49"/>
      <c r="T283" s="49"/>
      <c r="U283" s="49"/>
      <c r="V283" s="49"/>
      <c r="W283" s="49"/>
      <c r="X283" s="49"/>
      <c r="Y283" s="49"/>
      <c r="Z283" s="49"/>
      <c r="AA283" s="49"/>
      <c r="AB283" s="49"/>
      <c r="AC283" s="49"/>
      <c r="AD283" s="49"/>
      <c r="AE283" s="49"/>
      <c r="AF283" s="49"/>
    </row>
    <row r="284" spans="1:32" ht="15.75" customHeight="1">
      <c r="A284" s="49" t="s">
        <v>2467</v>
      </c>
      <c r="B284" s="49"/>
      <c r="C284" s="49"/>
      <c r="D284" s="49"/>
      <c r="E284" s="49"/>
      <c r="F284" s="49"/>
      <c r="G284" s="49"/>
      <c r="H284" s="49"/>
      <c r="I284" s="76"/>
      <c r="J284" s="76"/>
      <c r="K284" s="49"/>
      <c r="L284" s="49"/>
      <c r="M284" s="49"/>
      <c r="N284" s="49"/>
      <c r="O284" s="49"/>
      <c r="P284" s="49"/>
      <c r="Q284" s="56"/>
      <c r="R284" s="49"/>
      <c r="S284" s="49"/>
      <c r="T284" s="49"/>
      <c r="U284" s="49"/>
      <c r="V284" s="49"/>
      <c r="W284" s="49"/>
      <c r="X284" s="49"/>
      <c r="Y284" s="49"/>
      <c r="Z284" s="49"/>
      <c r="AA284" s="49"/>
      <c r="AB284" s="49"/>
      <c r="AC284" s="49"/>
      <c r="AD284" s="49"/>
      <c r="AE284" s="49"/>
      <c r="AF284" s="49"/>
    </row>
    <row r="285" spans="1:32" ht="15.75" customHeight="1">
      <c r="A285" s="49" t="s">
        <v>2468</v>
      </c>
      <c r="B285" s="49"/>
      <c r="C285" s="49"/>
      <c r="D285" s="49"/>
      <c r="E285" s="49"/>
      <c r="F285" s="49"/>
      <c r="G285" s="49"/>
      <c r="H285" s="49"/>
      <c r="I285" s="76"/>
      <c r="J285" s="76"/>
      <c r="K285" s="49"/>
      <c r="L285" s="49"/>
      <c r="M285" s="49"/>
      <c r="N285" s="49"/>
      <c r="O285" s="49"/>
      <c r="P285" s="49"/>
      <c r="Q285" s="56"/>
      <c r="R285" s="49"/>
      <c r="S285" s="49"/>
      <c r="T285" s="49"/>
      <c r="U285" s="49"/>
      <c r="V285" s="49"/>
      <c r="W285" s="49"/>
      <c r="X285" s="49"/>
      <c r="Y285" s="49"/>
      <c r="Z285" s="49"/>
      <c r="AA285" s="49"/>
      <c r="AB285" s="49"/>
      <c r="AC285" s="49"/>
      <c r="AD285" s="49"/>
      <c r="AE285" s="49"/>
      <c r="AF285" s="49"/>
    </row>
    <row r="286" spans="1:32" ht="15.75" customHeight="1">
      <c r="A286" s="49" t="s">
        <v>2469</v>
      </c>
      <c r="B286" s="49"/>
      <c r="C286" s="49"/>
      <c r="D286" s="49"/>
      <c r="E286" s="49"/>
      <c r="F286" s="49"/>
      <c r="G286" s="49"/>
      <c r="H286" s="49"/>
      <c r="I286" s="76"/>
      <c r="J286" s="76"/>
      <c r="K286" s="49"/>
      <c r="L286" s="49"/>
      <c r="M286" s="49"/>
      <c r="N286" s="49"/>
      <c r="O286" s="49"/>
      <c r="P286" s="49"/>
      <c r="Q286" s="56"/>
      <c r="R286" s="49"/>
      <c r="S286" s="49"/>
      <c r="T286" s="49"/>
      <c r="U286" s="49"/>
      <c r="V286" s="49"/>
      <c r="W286" s="49"/>
      <c r="X286" s="49"/>
      <c r="Y286" s="49"/>
      <c r="Z286" s="49"/>
      <c r="AA286" s="49"/>
      <c r="AB286" s="49"/>
      <c r="AC286" s="49"/>
      <c r="AD286" s="49"/>
      <c r="AE286" s="49"/>
      <c r="AF286" s="49"/>
    </row>
    <row r="287" spans="1:32" ht="15.75" customHeight="1">
      <c r="A287" s="49" t="s">
        <v>2470</v>
      </c>
      <c r="B287" s="49"/>
      <c r="C287" s="49"/>
      <c r="D287" s="49"/>
      <c r="E287" s="49"/>
      <c r="F287" s="49"/>
      <c r="G287" s="49"/>
      <c r="H287" s="49"/>
      <c r="I287" s="76"/>
      <c r="J287" s="76"/>
      <c r="K287" s="49"/>
      <c r="L287" s="49"/>
      <c r="M287" s="49"/>
      <c r="N287" s="49"/>
      <c r="O287" s="49"/>
      <c r="P287" s="49"/>
      <c r="Q287" s="56"/>
      <c r="R287" s="49"/>
      <c r="S287" s="49"/>
      <c r="T287" s="49"/>
      <c r="U287" s="49"/>
      <c r="V287" s="49"/>
      <c r="W287" s="49"/>
      <c r="X287" s="49"/>
      <c r="Y287" s="49"/>
      <c r="Z287" s="49"/>
      <c r="AA287" s="49"/>
      <c r="AB287" s="49"/>
      <c r="AC287" s="49"/>
      <c r="AD287" s="49"/>
      <c r="AE287" s="49"/>
      <c r="AF287" s="49"/>
    </row>
    <row r="288" spans="1:32" ht="15.75" customHeight="1">
      <c r="A288" s="49" t="s">
        <v>2471</v>
      </c>
      <c r="B288" s="49"/>
      <c r="C288" s="49"/>
      <c r="D288" s="49"/>
      <c r="E288" s="49"/>
      <c r="F288" s="49"/>
      <c r="G288" s="49"/>
      <c r="H288" s="49"/>
      <c r="I288" s="76"/>
      <c r="J288" s="76"/>
      <c r="K288" s="49"/>
      <c r="L288" s="49"/>
      <c r="M288" s="49"/>
      <c r="N288" s="49"/>
      <c r="O288" s="49"/>
      <c r="P288" s="49"/>
      <c r="Q288" s="56"/>
      <c r="R288" s="49"/>
      <c r="S288" s="49"/>
      <c r="T288" s="49"/>
      <c r="U288" s="49"/>
      <c r="V288" s="49"/>
      <c r="W288" s="49"/>
      <c r="X288" s="49"/>
      <c r="Y288" s="49"/>
      <c r="Z288" s="49"/>
      <c r="AA288" s="49"/>
      <c r="AB288" s="49"/>
      <c r="AC288" s="49"/>
      <c r="AD288" s="49"/>
      <c r="AE288" s="49"/>
      <c r="AF288" s="49"/>
    </row>
    <row r="289" spans="1:32" ht="15.75" customHeight="1">
      <c r="A289" s="49" t="s">
        <v>2472</v>
      </c>
      <c r="B289" s="49"/>
      <c r="C289" s="49"/>
      <c r="D289" s="49"/>
      <c r="E289" s="49"/>
      <c r="F289" s="49"/>
      <c r="G289" s="49"/>
      <c r="H289" s="49"/>
      <c r="I289" s="76"/>
      <c r="J289" s="76"/>
      <c r="K289" s="49"/>
      <c r="L289" s="49"/>
      <c r="M289" s="49"/>
      <c r="N289" s="49"/>
      <c r="O289" s="49"/>
      <c r="P289" s="49"/>
      <c r="Q289" s="56"/>
      <c r="R289" s="49"/>
      <c r="S289" s="49"/>
      <c r="T289" s="49"/>
      <c r="U289" s="49"/>
      <c r="V289" s="49"/>
      <c r="W289" s="49"/>
      <c r="X289" s="49"/>
      <c r="Y289" s="49"/>
      <c r="Z289" s="49"/>
      <c r="AA289" s="49"/>
      <c r="AB289" s="49"/>
      <c r="AC289" s="49"/>
      <c r="AD289" s="49"/>
      <c r="AE289" s="49"/>
      <c r="AF289" s="49"/>
    </row>
    <row r="290" spans="1:32" ht="15.75" customHeight="1">
      <c r="A290" s="49" t="s">
        <v>2473</v>
      </c>
      <c r="B290" s="49"/>
      <c r="C290" s="49"/>
      <c r="D290" s="49"/>
      <c r="E290" s="49"/>
      <c r="F290" s="49"/>
      <c r="G290" s="49"/>
      <c r="H290" s="49"/>
      <c r="I290" s="76"/>
      <c r="J290" s="76"/>
      <c r="K290" s="49"/>
      <c r="L290" s="49"/>
      <c r="M290" s="49"/>
      <c r="N290" s="49"/>
      <c r="O290" s="49"/>
      <c r="P290" s="49"/>
      <c r="Q290" s="56"/>
      <c r="R290" s="49"/>
      <c r="S290" s="49"/>
      <c r="T290" s="49"/>
      <c r="U290" s="49"/>
      <c r="V290" s="49"/>
      <c r="W290" s="49"/>
      <c r="X290" s="49"/>
      <c r="Y290" s="49"/>
      <c r="Z290" s="49"/>
      <c r="AA290" s="49"/>
      <c r="AB290" s="49"/>
      <c r="AC290" s="49"/>
      <c r="AD290" s="49"/>
      <c r="AE290" s="49"/>
      <c r="AF290" s="49"/>
    </row>
    <row r="291" spans="1:32" ht="15.75" customHeight="1">
      <c r="A291" s="49" t="s">
        <v>2474</v>
      </c>
      <c r="B291" s="49"/>
      <c r="C291" s="49"/>
      <c r="D291" s="49"/>
      <c r="E291" s="49"/>
      <c r="F291" s="49"/>
      <c r="G291" s="49"/>
      <c r="H291" s="49"/>
      <c r="I291" s="76"/>
      <c r="J291" s="76"/>
      <c r="K291" s="49"/>
      <c r="L291" s="49"/>
      <c r="M291" s="49"/>
      <c r="N291" s="49"/>
      <c r="O291" s="49"/>
      <c r="P291" s="49"/>
      <c r="Q291" s="56"/>
      <c r="R291" s="49"/>
      <c r="S291" s="49"/>
      <c r="T291" s="49"/>
      <c r="U291" s="49"/>
      <c r="V291" s="49"/>
      <c r="W291" s="49"/>
      <c r="X291" s="49"/>
      <c r="Y291" s="49"/>
      <c r="Z291" s="49"/>
      <c r="AA291" s="49"/>
      <c r="AB291" s="49"/>
      <c r="AC291" s="49"/>
      <c r="AD291" s="49"/>
      <c r="AE291" s="49"/>
      <c r="AF291" s="49"/>
    </row>
    <row r="292" spans="1:32" ht="15.75" customHeight="1">
      <c r="A292" s="49" t="s">
        <v>2475</v>
      </c>
      <c r="B292" s="49"/>
      <c r="C292" s="49"/>
      <c r="D292" s="49"/>
      <c r="E292" s="49"/>
      <c r="F292" s="49"/>
      <c r="G292" s="49"/>
      <c r="H292" s="49"/>
      <c r="I292" s="76"/>
      <c r="J292" s="76"/>
      <c r="K292" s="49"/>
      <c r="L292" s="49"/>
      <c r="M292" s="49"/>
      <c r="N292" s="49"/>
      <c r="O292" s="49"/>
      <c r="P292" s="49"/>
      <c r="Q292" s="56"/>
      <c r="R292" s="49"/>
      <c r="S292" s="49"/>
      <c r="T292" s="49"/>
      <c r="U292" s="49"/>
      <c r="V292" s="49"/>
      <c r="W292" s="49"/>
      <c r="X292" s="49"/>
      <c r="Y292" s="49"/>
      <c r="Z292" s="49"/>
      <c r="AA292" s="49"/>
      <c r="AB292" s="49"/>
      <c r="AC292" s="49"/>
      <c r="AD292" s="49"/>
      <c r="AE292" s="49"/>
      <c r="AF292" s="49"/>
    </row>
    <row r="293" spans="1:32" ht="15.75" customHeight="1">
      <c r="A293" s="49" t="s">
        <v>2476</v>
      </c>
      <c r="B293" s="49"/>
      <c r="C293" s="49"/>
      <c r="D293" s="49"/>
      <c r="E293" s="49"/>
      <c r="F293" s="49"/>
      <c r="G293" s="49"/>
      <c r="H293" s="49"/>
      <c r="I293" s="76"/>
      <c r="J293" s="76"/>
      <c r="K293" s="49"/>
      <c r="L293" s="49"/>
      <c r="M293" s="49"/>
      <c r="N293" s="49"/>
      <c r="O293" s="49"/>
      <c r="P293" s="49"/>
      <c r="Q293" s="56"/>
      <c r="R293" s="49"/>
      <c r="S293" s="49"/>
      <c r="T293" s="49"/>
      <c r="U293" s="49"/>
      <c r="V293" s="49"/>
      <c r="W293" s="49"/>
      <c r="X293" s="49"/>
      <c r="Y293" s="49"/>
      <c r="Z293" s="49"/>
      <c r="AA293" s="49"/>
      <c r="AB293" s="49"/>
      <c r="AC293" s="49"/>
      <c r="AD293" s="49"/>
      <c r="AE293" s="49"/>
      <c r="AF293" s="49"/>
    </row>
    <row r="294" spans="1:32" ht="15.75" customHeight="1">
      <c r="A294" s="49" t="s">
        <v>2477</v>
      </c>
      <c r="B294" s="49"/>
      <c r="C294" s="49"/>
      <c r="D294" s="49"/>
      <c r="E294" s="49"/>
      <c r="F294" s="49"/>
      <c r="G294" s="49"/>
      <c r="H294" s="49"/>
      <c r="I294" s="76"/>
      <c r="J294" s="76"/>
      <c r="K294" s="49"/>
      <c r="L294" s="49"/>
      <c r="M294" s="49"/>
      <c r="N294" s="49"/>
      <c r="O294" s="49"/>
      <c r="P294" s="49"/>
      <c r="Q294" s="56"/>
      <c r="R294" s="49"/>
      <c r="S294" s="49"/>
      <c r="T294" s="49"/>
      <c r="U294" s="49"/>
      <c r="V294" s="49"/>
      <c r="W294" s="49"/>
      <c r="X294" s="49"/>
      <c r="Y294" s="49"/>
      <c r="Z294" s="49"/>
      <c r="AA294" s="49"/>
      <c r="AB294" s="49"/>
      <c r="AC294" s="49"/>
      <c r="AD294" s="49"/>
      <c r="AE294" s="49"/>
      <c r="AF294" s="49"/>
    </row>
    <row r="295" spans="1:32" ht="15.75" customHeight="1">
      <c r="A295" s="49" t="s">
        <v>2478</v>
      </c>
      <c r="B295" s="49"/>
      <c r="C295" s="49"/>
      <c r="D295" s="49"/>
      <c r="E295" s="49"/>
      <c r="F295" s="49"/>
      <c r="G295" s="49"/>
      <c r="H295" s="49"/>
      <c r="I295" s="76"/>
      <c r="J295" s="76"/>
      <c r="K295" s="49"/>
      <c r="L295" s="49"/>
      <c r="M295" s="49"/>
      <c r="N295" s="49"/>
      <c r="O295" s="49"/>
      <c r="P295" s="49"/>
      <c r="Q295" s="56"/>
      <c r="R295" s="49"/>
      <c r="S295" s="49"/>
      <c r="T295" s="49"/>
      <c r="U295" s="49"/>
      <c r="V295" s="49"/>
      <c r="W295" s="49"/>
      <c r="X295" s="49"/>
      <c r="Y295" s="49"/>
      <c r="Z295" s="49"/>
      <c r="AA295" s="49"/>
      <c r="AB295" s="49"/>
      <c r="AC295" s="49"/>
      <c r="AD295" s="49"/>
      <c r="AE295" s="49"/>
      <c r="AF295" s="49"/>
    </row>
    <row r="296" spans="1:32" ht="15.75" customHeight="1">
      <c r="A296" s="49" t="s">
        <v>2479</v>
      </c>
      <c r="B296" s="49"/>
      <c r="C296" s="49"/>
      <c r="D296" s="49"/>
      <c r="E296" s="49"/>
      <c r="F296" s="49"/>
      <c r="G296" s="49"/>
      <c r="H296" s="49"/>
      <c r="I296" s="76"/>
      <c r="J296" s="76"/>
      <c r="K296" s="49"/>
      <c r="L296" s="49"/>
      <c r="M296" s="49"/>
      <c r="N296" s="49"/>
      <c r="O296" s="49"/>
      <c r="P296" s="49"/>
      <c r="Q296" s="56"/>
      <c r="R296" s="49"/>
      <c r="S296" s="49"/>
      <c r="T296" s="49"/>
      <c r="U296" s="49"/>
      <c r="V296" s="49"/>
      <c r="W296" s="49"/>
      <c r="X296" s="49"/>
      <c r="Y296" s="49"/>
      <c r="Z296" s="49"/>
      <c r="AA296" s="49"/>
      <c r="AB296" s="49"/>
      <c r="AC296" s="49"/>
      <c r="AD296" s="49"/>
      <c r="AE296" s="49"/>
      <c r="AF296" s="49"/>
    </row>
    <row r="297" spans="1:32" ht="15.75" customHeight="1">
      <c r="A297" s="49" t="s">
        <v>2480</v>
      </c>
      <c r="B297" s="49"/>
      <c r="C297" s="49"/>
      <c r="D297" s="49"/>
      <c r="E297" s="49"/>
      <c r="F297" s="49"/>
      <c r="G297" s="49"/>
      <c r="H297" s="49"/>
      <c r="I297" s="76"/>
      <c r="J297" s="76"/>
      <c r="K297" s="49"/>
      <c r="L297" s="49"/>
      <c r="M297" s="49"/>
      <c r="N297" s="49"/>
      <c r="O297" s="49"/>
      <c r="P297" s="49"/>
      <c r="Q297" s="56"/>
      <c r="R297" s="49"/>
      <c r="S297" s="49"/>
      <c r="T297" s="49"/>
      <c r="U297" s="49"/>
      <c r="V297" s="49"/>
      <c r="W297" s="49"/>
      <c r="X297" s="49"/>
      <c r="Y297" s="49"/>
      <c r="Z297" s="49"/>
      <c r="AA297" s="49"/>
      <c r="AB297" s="49"/>
      <c r="AC297" s="49"/>
      <c r="AD297" s="49"/>
      <c r="AE297" s="49"/>
      <c r="AF297" s="49"/>
    </row>
    <row r="298" spans="1:32" ht="15.75" customHeight="1">
      <c r="A298" s="54" t="s">
        <v>2481</v>
      </c>
      <c r="B298" s="49"/>
      <c r="C298" s="49"/>
      <c r="D298" s="49"/>
      <c r="E298" s="49"/>
      <c r="F298" s="49"/>
      <c r="G298" s="49"/>
      <c r="H298" s="49"/>
      <c r="I298" s="76"/>
      <c r="J298" s="76"/>
      <c r="K298" s="49"/>
      <c r="L298" s="49"/>
      <c r="M298" s="49"/>
      <c r="N298" s="49"/>
      <c r="O298" s="49"/>
      <c r="P298" s="49"/>
      <c r="Q298" s="56"/>
      <c r="R298" s="49"/>
      <c r="S298" s="49"/>
      <c r="T298" s="49"/>
      <c r="U298" s="49"/>
      <c r="V298" s="49"/>
      <c r="W298" s="49"/>
      <c r="X298" s="49"/>
      <c r="Y298" s="49"/>
      <c r="Z298" s="49"/>
      <c r="AA298" s="49"/>
      <c r="AB298" s="49"/>
      <c r="AC298" s="49"/>
      <c r="AD298" s="49"/>
      <c r="AE298" s="49"/>
      <c r="AF298" s="49"/>
    </row>
    <row r="299" spans="1:32" ht="15.75" customHeight="1">
      <c r="A299" s="54" t="s">
        <v>2482</v>
      </c>
      <c r="B299" s="49"/>
      <c r="C299" s="49"/>
      <c r="D299" s="49"/>
      <c r="E299" s="49"/>
      <c r="F299" s="49"/>
      <c r="G299" s="49"/>
      <c r="H299" s="49"/>
      <c r="I299" s="76"/>
      <c r="J299" s="76"/>
      <c r="K299" s="49"/>
      <c r="L299" s="49"/>
      <c r="M299" s="49"/>
      <c r="N299" s="49"/>
      <c r="O299" s="49"/>
      <c r="P299" s="49"/>
      <c r="Q299" s="56"/>
      <c r="R299" s="49"/>
      <c r="S299" s="49"/>
      <c r="T299" s="49"/>
      <c r="U299" s="49"/>
      <c r="V299" s="49"/>
      <c r="W299" s="49"/>
      <c r="X299" s="49"/>
      <c r="Y299" s="49"/>
      <c r="Z299" s="49"/>
      <c r="AA299" s="49"/>
      <c r="AB299" s="49"/>
      <c r="AC299" s="49"/>
      <c r="AD299" s="49"/>
      <c r="AE299" s="49"/>
      <c r="AF299" s="49"/>
    </row>
    <row r="300" spans="1:32" ht="15.75" customHeight="1">
      <c r="A300" s="54" t="s">
        <v>2483</v>
      </c>
      <c r="B300" s="49"/>
      <c r="C300" s="49"/>
      <c r="D300" s="49"/>
      <c r="E300" s="49"/>
      <c r="F300" s="49"/>
      <c r="G300" s="49"/>
      <c r="H300" s="49"/>
      <c r="I300" s="76"/>
      <c r="J300" s="76"/>
      <c r="K300" s="49"/>
      <c r="L300" s="49"/>
      <c r="M300" s="49"/>
      <c r="N300" s="49"/>
      <c r="O300" s="49"/>
      <c r="P300" s="49"/>
      <c r="Q300" s="56"/>
      <c r="R300" s="49"/>
      <c r="S300" s="49"/>
      <c r="T300" s="49"/>
      <c r="U300" s="49"/>
      <c r="V300" s="49"/>
      <c r="W300" s="49"/>
      <c r="X300" s="49"/>
      <c r="Y300" s="49"/>
      <c r="Z300" s="49"/>
      <c r="AA300" s="49"/>
      <c r="AB300" s="49"/>
      <c r="AC300" s="49"/>
      <c r="AD300" s="49"/>
      <c r="AE300" s="49"/>
      <c r="AF300" s="49"/>
    </row>
    <row r="301" spans="1:32" ht="15.75" customHeight="1">
      <c r="A301" s="54" t="s">
        <v>2484</v>
      </c>
      <c r="B301" s="49"/>
      <c r="C301" s="49"/>
      <c r="D301" s="49"/>
      <c r="E301" s="49"/>
      <c r="F301" s="49"/>
      <c r="G301" s="49"/>
      <c r="H301" s="49"/>
      <c r="I301" s="76"/>
      <c r="J301" s="76"/>
      <c r="K301" s="49"/>
      <c r="L301" s="49"/>
      <c r="M301" s="49"/>
      <c r="N301" s="49"/>
      <c r="O301" s="49"/>
      <c r="P301" s="49"/>
      <c r="Q301" s="56"/>
      <c r="R301" s="49"/>
      <c r="S301" s="49"/>
      <c r="T301" s="49"/>
      <c r="U301" s="49"/>
      <c r="V301" s="49"/>
      <c r="W301" s="49"/>
      <c r="X301" s="49"/>
      <c r="Y301" s="49"/>
      <c r="Z301" s="49"/>
      <c r="AA301" s="49"/>
      <c r="AB301" s="49"/>
      <c r="AC301" s="49"/>
      <c r="AD301" s="49"/>
      <c r="AE301" s="49"/>
      <c r="AF301" s="49"/>
    </row>
    <row r="302" spans="1:32" ht="15.75" customHeight="1">
      <c r="A302" s="49" t="s">
        <v>2485</v>
      </c>
      <c r="B302" s="49"/>
      <c r="C302" s="49"/>
      <c r="D302" s="49"/>
      <c r="E302" s="49"/>
      <c r="F302" s="49"/>
      <c r="G302" s="49"/>
      <c r="H302" s="49"/>
      <c r="I302" s="76"/>
      <c r="J302" s="76"/>
      <c r="K302" s="49"/>
      <c r="L302" s="49"/>
      <c r="M302" s="49"/>
      <c r="N302" s="49"/>
      <c r="O302" s="49"/>
      <c r="P302" s="49"/>
      <c r="Q302" s="56"/>
      <c r="R302" s="49"/>
      <c r="S302" s="49"/>
      <c r="T302" s="49"/>
      <c r="U302" s="49"/>
      <c r="V302" s="49"/>
      <c r="W302" s="49"/>
      <c r="X302" s="49"/>
      <c r="Y302" s="49"/>
      <c r="Z302" s="49"/>
      <c r="AA302" s="49"/>
      <c r="AB302" s="49"/>
      <c r="AC302" s="49"/>
      <c r="AD302" s="49"/>
      <c r="AE302" s="49"/>
      <c r="AF302" s="49"/>
    </row>
    <row r="303" spans="1:32" ht="15.75" customHeight="1">
      <c r="A303" s="54" t="s">
        <v>2486</v>
      </c>
      <c r="B303" s="49"/>
      <c r="C303" s="49"/>
      <c r="D303" s="49"/>
      <c r="E303" s="49"/>
      <c r="F303" s="49"/>
      <c r="G303" s="49"/>
      <c r="H303" s="49"/>
      <c r="I303" s="76"/>
      <c r="J303" s="76"/>
      <c r="K303" s="49"/>
      <c r="L303" s="49"/>
      <c r="M303" s="49"/>
      <c r="N303" s="49"/>
      <c r="O303" s="49"/>
      <c r="P303" s="49"/>
      <c r="Q303" s="56"/>
      <c r="R303" s="49"/>
      <c r="S303" s="49"/>
      <c r="T303" s="49"/>
      <c r="U303" s="49"/>
      <c r="V303" s="49"/>
      <c r="W303" s="49"/>
      <c r="X303" s="49"/>
      <c r="Y303" s="49"/>
      <c r="Z303" s="49"/>
      <c r="AA303" s="49"/>
      <c r="AB303" s="49"/>
      <c r="AC303" s="49"/>
      <c r="AD303" s="49"/>
      <c r="AE303" s="49"/>
      <c r="AF303" s="49"/>
    </row>
    <row r="304" spans="1:32" ht="15.75" customHeight="1">
      <c r="A304" s="54" t="s">
        <v>2487</v>
      </c>
      <c r="B304" s="49"/>
      <c r="C304" s="49"/>
      <c r="D304" s="49"/>
      <c r="E304" s="49"/>
      <c r="F304" s="49"/>
      <c r="G304" s="49"/>
      <c r="H304" s="49"/>
      <c r="I304" s="76"/>
      <c r="J304" s="76"/>
      <c r="K304" s="49"/>
      <c r="L304" s="49"/>
      <c r="M304" s="49"/>
      <c r="N304" s="49"/>
      <c r="O304" s="49"/>
      <c r="P304" s="49"/>
      <c r="Q304" s="56"/>
      <c r="R304" s="49"/>
      <c r="S304" s="49"/>
      <c r="T304" s="49"/>
      <c r="U304" s="49"/>
      <c r="V304" s="49"/>
      <c r="W304" s="49"/>
      <c r="X304" s="49"/>
      <c r="Y304" s="49"/>
      <c r="Z304" s="49"/>
      <c r="AA304" s="49"/>
      <c r="AB304" s="49"/>
      <c r="AC304" s="49"/>
      <c r="AD304" s="49"/>
      <c r="AE304" s="49"/>
      <c r="AF304" s="49"/>
    </row>
    <row r="305" spans="1:32" ht="15.75" customHeight="1">
      <c r="A305" s="77"/>
      <c r="B305" s="49"/>
      <c r="C305" s="49"/>
      <c r="D305" s="49"/>
      <c r="E305" s="49"/>
      <c r="F305" s="49"/>
      <c r="G305" s="49"/>
      <c r="H305" s="49"/>
      <c r="I305" s="76"/>
      <c r="J305" s="76"/>
      <c r="K305" s="49"/>
      <c r="L305" s="49"/>
      <c r="M305" s="49"/>
      <c r="N305" s="49"/>
      <c r="O305" s="49"/>
      <c r="P305" s="49"/>
      <c r="Q305" s="56"/>
      <c r="R305" s="49"/>
      <c r="S305" s="49"/>
      <c r="T305" s="49"/>
      <c r="U305" s="49"/>
      <c r="V305" s="49"/>
      <c r="W305" s="49"/>
      <c r="X305" s="49"/>
      <c r="Y305" s="49"/>
      <c r="Z305" s="49"/>
      <c r="AA305" s="49"/>
      <c r="AB305" s="49"/>
      <c r="AC305" s="49"/>
      <c r="AD305" s="49"/>
      <c r="AE305" s="49"/>
      <c r="AF305" s="49"/>
    </row>
    <row r="306" spans="1:32" ht="15.75" customHeight="1">
      <c r="A306" s="77"/>
      <c r="B306" s="49"/>
      <c r="C306" s="49"/>
      <c r="D306" s="49"/>
      <c r="E306" s="49"/>
      <c r="F306" s="49"/>
      <c r="G306" s="49"/>
      <c r="H306" s="49"/>
      <c r="I306" s="76"/>
      <c r="J306" s="76"/>
      <c r="K306" s="49"/>
      <c r="L306" s="49"/>
      <c r="M306" s="49"/>
      <c r="N306" s="49"/>
      <c r="O306" s="49"/>
      <c r="P306" s="49"/>
      <c r="Q306" s="56"/>
      <c r="R306" s="49"/>
      <c r="S306" s="49"/>
      <c r="T306" s="49"/>
      <c r="U306" s="49"/>
      <c r="V306" s="49"/>
      <c r="W306" s="49"/>
      <c r="X306" s="49"/>
      <c r="Y306" s="49"/>
      <c r="Z306" s="49"/>
      <c r="AA306" s="49"/>
      <c r="AB306" s="49"/>
      <c r="AC306" s="49"/>
      <c r="AD306" s="49"/>
      <c r="AE306" s="49"/>
      <c r="AF306" s="49"/>
    </row>
    <row r="307" spans="1:32" ht="15.75" customHeight="1">
      <c r="A307" s="77"/>
      <c r="B307" s="49"/>
      <c r="C307" s="49"/>
      <c r="D307" s="49"/>
      <c r="E307" s="49"/>
      <c r="F307" s="49"/>
      <c r="G307" s="49"/>
      <c r="H307" s="49"/>
      <c r="I307" s="76"/>
      <c r="J307" s="76"/>
      <c r="K307" s="49"/>
      <c r="L307" s="49"/>
      <c r="M307" s="49"/>
      <c r="N307" s="49"/>
      <c r="O307" s="49"/>
      <c r="P307" s="49"/>
      <c r="Q307" s="56"/>
      <c r="R307" s="49"/>
      <c r="S307" s="49"/>
      <c r="T307" s="49"/>
      <c r="U307" s="49"/>
      <c r="V307" s="49"/>
      <c r="W307" s="49"/>
      <c r="X307" s="49"/>
      <c r="Y307" s="49"/>
      <c r="Z307" s="49"/>
      <c r="AA307" s="49"/>
      <c r="AB307" s="49"/>
      <c r="AC307" s="49"/>
      <c r="AD307" s="49"/>
      <c r="AE307" s="49"/>
      <c r="AF307" s="49"/>
    </row>
    <row r="308" spans="1:32" ht="15.75" customHeight="1">
      <c r="A308" s="77" t="s">
        <v>2488</v>
      </c>
      <c r="B308" s="49"/>
      <c r="C308" s="49"/>
      <c r="D308" s="49"/>
      <c r="E308" s="49"/>
      <c r="F308" s="49"/>
      <c r="G308" s="49"/>
      <c r="H308" s="49"/>
      <c r="I308" s="76"/>
      <c r="J308" s="76"/>
      <c r="K308" s="49"/>
      <c r="L308" s="49"/>
      <c r="M308" s="49"/>
      <c r="N308" s="49"/>
      <c r="O308" s="49"/>
      <c r="P308" s="49"/>
      <c r="Q308" s="56"/>
      <c r="R308" s="49"/>
      <c r="S308" s="49"/>
      <c r="T308" s="49"/>
      <c r="U308" s="49"/>
      <c r="V308" s="49"/>
      <c r="W308" s="49"/>
      <c r="X308" s="49"/>
      <c r="Y308" s="49"/>
      <c r="Z308" s="49"/>
      <c r="AA308" s="49"/>
      <c r="AB308" s="49"/>
      <c r="AC308" s="49"/>
      <c r="AD308" s="49"/>
      <c r="AE308" s="49"/>
      <c r="AF308" s="49"/>
    </row>
    <row r="309" spans="1:32" ht="15.75" customHeight="1">
      <c r="A309" s="49" t="s">
        <v>2489</v>
      </c>
      <c r="B309" s="49"/>
      <c r="C309" s="49"/>
      <c r="D309" s="49"/>
      <c r="E309" s="49"/>
      <c r="F309" s="49"/>
      <c r="G309" s="49"/>
      <c r="H309" s="49"/>
      <c r="I309" s="76"/>
      <c r="J309" s="76"/>
      <c r="K309" s="49"/>
      <c r="L309" s="49"/>
      <c r="M309" s="49"/>
      <c r="N309" s="49"/>
      <c r="O309" s="49"/>
      <c r="P309" s="49"/>
      <c r="Q309" s="56"/>
      <c r="R309" s="49"/>
      <c r="S309" s="49"/>
      <c r="T309" s="49"/>
      <c r="U309" s="49"/>
      <c r="V309" s="49"/>
      <c r="W309" s="49"/>
      <c r="X309" s="49"/>
      <c r="Y309" s="49"/>
      <c r="Z309" s="49"/>
      <c r="AA309" s="49"/>
      <c r="AB309" s="49"/>
      <c r="AC309" s="49"/>
      <c r="AD309" s="49"/>
      <c r="AE309" s="49"/>
      <c r="AF309" s="49"/>
    </row>
    <row r="310" spans="1:32" ht="15.75" customHeight="1">
      <c r="A310" s="49"/>
      <c r="B310" s="49"/>
      <c r="C310" s="49"/>
      <c r="D310" s="49"/>
      <c r="E310" s="49"/>
      <c r="F310" s="49"/>
      <c r="G310" s="49"/>
      <c r="H310" s="49"/>
      <c r="I310" s="76"/>
      <c r="J310" s="76"/>
      <c r="K310" s="49"/>
      <c r="L310" s="49"/>
      <c r="M310" s="49"/>
      <c r="N310" s="49"/>
      <c r="O310" s="49"/>
      <c r="P310" s="49"/>
      <c r="Q310" s="56"/>
      <c r="R310" s="49"/>
      <c r="S310" s="49"/>
      <c r="T310" s="49"/>
      <c r="U310" s="49"/>
      <c r="V310" s="49"/>
      <c r="W310" s="49"/>
      <c r="X310" s="49"/>
      <c r="Y310" s="49"/>
      <c r="Z310" s="49"/>
      <c r="AA310" s="49"/>
      <c r="AB310" s="49"/>
      <c r="AC310" s="49"/>
      <c r="AD310" s="49"/>
      <c r="AE310" s="49"/>
      <c r="AF310" s="49"/>
    </row>
    <row r="311" spans="1:32" ht="15.75" customHeight="1">
      <c r="A311" s="77" t="s">
        <v>2490</v>
      </c>
      <c r="B311" s="49"/>
      <c r="C311" s="49"/>
      <c r="D311" s="49"/>
      <c r="E311" s="49"/>
      <c r="F311" s="49"/>
      <c r="G311" s="49"/>
      <c r="H311" s="49"/>
      <c r="I311" s="76"/>
      <c r="J311" s="76"/>
      <c r="K311" s="49"/>
      <c r="L311" s="49"/>
      <c r="M311" s="49"/>
      <c r="N311" s="49"/>
      <c r="O311" s="49"/>
      <c r="P311" s="49"/>
      <c r="Q311" s="56"/>
      <c r="R311" s="49"/>
      <c r="S311" s="49"/>
      <c r="T311" s="49"/>
      <c r="U311" s="49"/>
      <c r="V311" s="49"/>
      <c r="W311" s="49"/>
      <c r="X311" s="49"/>
      <c r="Y311" s="49"/>
      <c r="Z311" s="49"/>
      <c r="AA311" s="49"/>
      <c r="AB311" s="49"/>
      <c r="AC311" s="49"/>
      <c r="AD311" s="49"/>
      <c r="AE311" s="49"/>
      <c r="AF311" s="49"/>
    </row>
    <row r="312" spans="1:32" ht="15.75" customHeight="1">
      <c r="A312" s="49" t="s">
        <v>2491</v>
      </c>
      <c r="B312" s="49"/>
      <c r="C312" s="49"/>
      <c r="D312" s="49"/>
      <c r="E312" s="49"/>
      <c r="F312" s="49"/>
      <c r="G312" s="49"/>
      <c r="H312" s="49"/>
      <c r="I312" s="76"/>
      <c r="J312" s="76"/>
      <c r="K312" s="49"/>
      <c r="L312" s="49"/>
      <c r="M312" s="49"/>
      <c r="N312" s="49"/>
      <c r="O312" s="49"/>
      <c r="P312" s="49"/>
      <c r="Q312" s="56"/>
      <c r="R312" s="49"/>
      <c r="S312" s="49"/>
      <c r="T312" s="49"/>
      <c r="U312" s="49"/>
      <c r="V312" s="49"/>
      <c r="W312" s="49"/>
      <c r="X312" s="49"/>
      <c r="Y312" s="49"/>
      <c r="Z312" s="49"/>
      <c r="AA312" s="49"/>
      <c r="AB312" s="49"/>
      <c r="AC312" s="49"/>
      <c r="AD312" s="49"/>
      <c r="AE312" s="49"/>
      <c r="AF312" s="49"/>
    </row>
    <row r="313" spans="1:32" ht="15.75" customHeight="1">
      <c r="A313" s="49"/>
      <c r="B313" s="49"/>
      <c r="C313" s="49"/>
      <c r="D313" s="49"/>
      <c r="E313" s="49"/>
      <c r="F313" s="49"/>
      <c r="G313" s="49"/>
      <c r="H313" s="49"/>
      <c r="I313" s="76"/>
      <c r="J313" s="76"/>
      <c r="K313" s="49"/>
      <c r="L313" s="49"/>
      <c r="M313" s="49"/>
      <c r="N313" s="49"/>
      <c r="O313" s="49"/>
      <c r="P313" s="49"/>
      <c r="Q313" s="56"/>
      <c r="R313" s="49"/>
      <c r="S313" s="49"/>
      <c r="T313" s="49"/>
      <c r="U313" s="49"/>
      <c r="V313" s="49"/>
      <c r="W313" s="49"/>
      <c r="X313" s="49"/>
      <c r="Y313" s="49"/>
      <c r="Z313" s="49"/>
      <c r="AA313" s="49"/>
      <c r="AB313" s="49"/>
      <c r="AC313" s="49"/>
      <c r="AD313" s="49"/>
      <c r="AE313" s="49"/>
      <c r="AF313" s="49"/>
    </row>
    <row r="314" spans="1:32" ht="15.75" customHeight="1">
      <c r="A314" s="77" t="s">
        <v>2492</v>
      </c>
      <c r="B314" s="49"/>
      <c r="C314" s="49"/>
      <c r="D314" s="49"/>
      <c r="E314" s="49"/>
      <c r="F314" s="49"/>
      <c r="G314" s="49"/>
      <c r="H314" s="49"/>
      <c r="I314" s="76"/>
      <c r="J314" s="76"/>
      <c r="K314" s="49"/>
      <c r="L314" s="49"/>
      <c r="M314" s="49"/>
      <c r="N314" s="49"/>
      <c r="O314" s="49"/>
      <c r="P314" s="49"/>
      <c r="Q314" s="56"/>
      <c r="R314" s="49"/>
      <c r="S314" s="49"/>
      <c r="T314" s="49"/>
      <c r="U314" s="49"/>
      <c r="V314" s="49"/>
      <c r="W314" s="49"/>
      <c r="X314" s="49"/>
      <c r="Y314" s="49"/>
      <c r="Z314" s="49"/>
      <c r="AA314" s="49"/>
      <c r="AB314" s="49"/>
      <c r="AC314" s="49"/>
      <c r="AD314" s="49"/>
      <c r="AE314" s="49"/>
      <c r="AF314" s="49"/>
    </row>
    <row r="315" spans="1:32" ht="15.75" customHeight="1">
      <c r="A315" s="50" t="s">
        <v>2493</v>
      </c>
      <c r="B315" s="49"/>
      <c r="C315" s="49"/>
      <c r="D315" s="49"/>
      <c r="E315" s="49"/>
      <c r="F315" s="49"/>
      <c r="G315" s="49"/>
      <c r="H315" s="49"/>
      <c r="I315" s="76"/>
      <c r="J315" s="76"/>
      <c r="K315" s="49"/>
      <c r="L315" s="49"/>
      <c r="M315" s="49"/>
      <c r="N315" s="49"/>
      <c r="O315" s="49"/>
      <c r="P315" s="49"/>
      <c r="Q315" s="56"/>
      <c r="R315" s="49"/>
      <c r="S315" s="49"/>
      <c r="T315" s="49"/>
      <c r="U315" s="49"/>
      <c r="V315" s="49"/>
      <c r="W315" s="49"/>
      <c r="X315" s="49"/>
      <c r="Y315" s="49"/>
      <c r="Z315" s="49"/>
      <c r="AA315" s="49"/>
      <c r="AB315" s="49"/>
      <c r="AC315" s="49"/>
      <c r="AD315" s="49"/>
      <c r="AE315" s="49"/>
      <c r="AF315" s="49"/>
    </row>
    <row r="316" spans="1:32" ht="15.75" customHeight="1">
      <c r="A316" s="49" t="s">
        <v>2494</v>
      </c>
      <c r="B316" s="49"/>
      <c r="C316" s="49"/>
      <c r="D316" s="49"/>
      <c r="E316" s="49"/>
      <c r="F316" s="49"/>
      <c r="G316" s="49"/>
      <c r="H316" s="49"/>
      <c r="I316" s="76"/>
      <c r="J316" s="76"/>
      <c r="K316" s="49"/>
      <c r="L316" s="49"/>
      <c r="M316" s="49"/>
      <c r="N316" s="49"/>
      <c r="O316" s="49"/>
      <c r="P316" s="49"/>
      <c r="Q316" s="56"/>
      <c r="R316" s="49"/>
      <c r="S316" s="49"/>
      <c r="T316" s="49"/>
      <c r="U316" s="49"/>
      <c r="V316" s="49"/>
      <c r="W316" s="49"/>
      <c r="X316" s="49"/>
      <c r="Y316" s="49"/>
      <c r="Z316" s="49"/>
      <c r="AA316" s="49"/>
      <c r="AB316" s="49"/>
      <c r="AC316" s="49"/>
      <c r="AD316" s="49"/>
      <c r="AE316" s="49"/>
      <c r="AF316" s="49"/>
    </row>
    <row r="317" spans="1:32" ht="15.75" customHeight="1">
      <c r="A317" s="49" t="s">
        <v>2495</v>
      </c>
      <c r="B317" s="49"/>
      <c r="C317" s="49"/>
      <c r="D317" s="49"/>
      <c r="E317" s="49"/>
      <c r="F317" s="49"/>
      <c r="G317" s="49"/>
      <c r="H317" s="49"/>
      <c r="I317" s="76"/>
      <c r="J317" s="76"/>
      <c r="K317" s="49"/>
      <c r="L317" s="49"/>
      <c r="M317" s="49"/>
      <c r="N317" s="49"/>
      <c r="O317" s="49"/>
      <c r="P317" s="49"/>
      <c r="Q317" s="56"/>
      <c r="R317" s="49"/>
      <c r="S317" s="49"/>
      <c r="T317" s="49"/>
      <c r="U317" s="49"/>
      <c r="V317" s="49"/>
      <c r="W317" s="49"/>
      <c r="X317" s="49"/>
      <c r="Y317" s="49"/>
      <c r="Z317" s="49"/>
      <c r="AA317" s="49"/>
      <c r="AB317" s="49"/>
      <c r="AC317" s="49"/>
      <c r="AD317" s="49"/>
      <c r="AE317" s="49"/>
      <c r="AF317" s="49"/>
    </row>
    <row r="318" spans="1:32" ht="15.75" customHeight="1">
      <c r="A318" s="49"/>
      <c r="B318" s="49"/>
      <c r="C318" s="49"/>
      <c r="D318" s="49"/>
      <c r="E318" s="49"/>
      <c r="F318" s="49"/>
      <c r="G318" s="49"/>
      <c r="H318" s="49"/>
      <c r="I318" s="76"/>
      <c r="J318" s="76"/>
      <c r="K318" s="49"/>
      <c r="L318" s="49"/>
      <c r="M318" s="49"/>
      <c r="N318" s="49"/>
      <c r="O318" s="49"/>
      <c r="P318" s="49"/>
      <c r="Q318" s="56"/>
      <c r="R318" s="49"/>
      <c r="S318" s="49"/>
      <c r="T318" s="49"/>
      <c r="U318" s="49"/>
      <c r="V318" s="49"/>
      <c r="W318" s="49"/>
      <c r="X318" s="49"/>
      <c r="Y318" s="49"/>
      <c r="Z318" s="49"/>
      <c r="AA318" s="49"/>
      <c r="AB318" s="49"/>
      <c r="AC318" s="49"/>
      <c r="AD318" s="49"/>
      <c r="AE318" s="49"/>
      <c r="AF318" s="49"/>
    </row>
    <row r="319" spans="1:32" ht="15.75" customHeight="1">
      <c r="A319" s="49" t="s">
        <v>2496</v>
      </c>
      <c r="B319" s="49"/>
      <c r="C319" s="49"/>
      <c r="D319" s="49"/>
      <c r="E319" s="49"/>
      <c r="F319" s="49"/>
      <c r="G319" s="49"/>
      <c r="H319" s="49"/>
      <c r="I319" s="76"/>
      <c r="J319" s="76"/>
      <c r="K319" s="49"/>
      <c r="L319" s="49"/>
      <c r="M319" s="49"/>
      <c r="N319" s="49"/>
      <c r="O319" s="49"/>
      <c r="P319" s="49"/>
      <c r="Q319" s="56"/>
      <c r="R319" s="49"/>
      <c r="S319" s="49"/>
      <c r="T319" s="49"/>
      <c r="U319" s="49"/>
      <c r="V319" s="49"/>
      <c r="W319" s="49"/>
      <c r="X319" s="49"/>
      <c r="Y319" s="49"/>
      <c r="Z319" s="49"/>
      <c r="AA319" s="49"/>
      <c r="AB319" s="49"/>
      <c r="AC319" s="49"/>
      <c r="AD319" s="49"/>
      <c r="AE319" s="49"/>
      <c r="AF319" s="49"/>
    </row>
    <row r="320" spans="1:32" ht="15.75" customHeight="1">
      <c r="A320" s="49" t="s">
        <v>2497</v>
      </c>
      <c r="B320" s="49"/>
      <c r="C320" s="49"/>
      <c r="D320" s="49"/>
      <c r="E320" s="49"/>
      <c r="F320" s="49"/>
      <c r="G320" s="49"/>
      <c r="H320" s="49"/>
      <c r="I320" s="76"/>
      <c r="J320" s="76"/>
      <c r="K320" s="49"/>
      <c r="L320" s="49"/>
      <c r="M320" s="49"/>
      <c r="N320" s="49"/>
      <c r="O320" s="49"/>
      <c r="P320" s="49"/>
      <c r="Q320" s="56"/>
      <c r="R320" s="49"/>
      <c r="S320" s="49"/>
      <c r="T320" s="49"/>
      <c r="U320" s="49"/>
      <c r="V320" s="49"/>
      <c r="W320" s="49"/>
      <c r="X320" s="49"/>
      <c r="Y320" s="49"/>
      <c r="Z320" s="49"/>
      <c r="AA320" s="49"/>
      <c r="AB320" s="49"/>
      <c r="AC320" s="49"/>
      <c r="AD320" s="49"/>
      <c r="AE320" s="49"/>
      <c r="AF320" s="49"/>
    </row>
  </sheetData>
  <hyperlinks>
    <hyperlink ref="Q3" r:id="rId1" xr:uid="{16DC8D96-8CA4-0242-9D1A-EE7EA177459F}"/>
    <hyperlink ref="V22" r:id="rId2" xr:uid="{1A362CBE-6D04-6640-AE37-DE07ABCE6D3C}"/>
    <hyperlink ref="Q24" r:id="rId3" xr:uid="{8FFA83E0-C0F5-4444-8328-C4EE8A70B468}"/>
    <hyperlink ref="Q25" r:id="rId4" xr:uid="{E69D92AA-0616-C246-B586-9D5E923D8BF3}"/>
    <hyperlink ref="T27" r:id="rId5" xr:uid="{287FAD20-89FD-0849-8DEE-D1F1BBC6C441}"/>
    <hyperlink ref="Q32" r:id="rId6" xr:uid="{BFDA04DE-4A5E-D74E-ABCA-CF18F9B3942D}"/>
    <hyperlink ref="Q45" r:id="rId7" xr:uid="{F560F9D7-A55F-B147-83D9-88044AED1255}"/>
    <hyperlink ref="Q55" r:id="rId8" xr:uid="{4B4CF218-B149-6A43-93DA-5C9E62EE744B}"/>
    <hyperlink ref="Q58" r:id="rId9" xr:uid="{6ABFFDCD-21EE-9D4F-9478-51319215DBB1}"/>
    <hyperlink ref="Q59" r:id="rId10" xr:uid="{FFF04A12-57D5-7B40-A21D-5542A60C4CA0}"/>
    <hyperlink ref="Q60" r:id="rId11" xr:uid="{B91392AF-D4E4-8742-B4AB-0B816A545E88}"/>
    <hyperlink ref="Q61" r:id="rId12" xr:uid="{8CE695FE-107F-5C4F-AE65-5126962ACCF9}"/>
    <hyperlink ref="V70" r:id="rId13" xr:uid="{84C82B08-4FF8-A144-B761-2DABAE924E7E}"/>
    <hyperlink ref="AA70" r:id="rId14" xr:uid="{2221631F-3889-8040-BFD9-AB4A99AC23A7}"/>
    <hyperlink ref="V80" r:id="rId15" xr:uid="{63868E0D-9C24-1B4B-816D-2B76FF5EE2FE}"/>
    <hyperlink ref="Q81" r:id="rId16" xr:uid="{7DEF7344-886F-6E4B-80F9-8F20CD52D957}"/>
    <hyperlink ref="O83" r:id="rId17" xr:uid="{386AD8F9-7BC0-814D-AEA7-C5119EDFEB64}"/>
    <hyperlink ref="Q84" r:id="rId18" xr:uid="{8F413337-53F5-C845-B447-CAA66AB7A17C}"/>
    <hyperlink ref="T84" r:id="rId19" xr:uid="{AE523D50-2147-8E47-BF43-279D694C8111}"/>
    <hyperlink ref="O87" r:id="rId20" xr:uid="{5F480606-A984-E84B-B7BC-B00CE17F48B0}"/>
    <hyperlink ref="V91" r:id="rId21" xr:uid="{C5998156-6557-CC41-986B-880848E995BE}"/>
    <hyperlink ref="Q92" r:id="rId22" xr:uid="{FC65F2F1-6F7A-9E43-832A-524589051B1C}"/>
    <hyperlink ref="V92" r:id="rId23" xr:uid="{9C29B09D-05C9-1244-B754-B18B63E738EA}"/>
    <hyperlink ref="Q94" r:id="rId24" xr:uid="{7B1D5489-A62E-4842-B941-AA8F34D4E494}"/>
    <hyperlink ref="V94" r:id="rId25" xr:uid="{9B267590-51CC-BF4C-AC06-52796F77B17F}"/>
    <hyperlink ref="AB94" r:id="rId26" xr:uid="{86E10633-A464-9C43-B20C-2CB64DF99C2D}"/>
    <hyperlink ref="Q101" r:id="rId27" xr:uid="{87DC1D1E-D451-F745-A14A-EDEBA56CF0E7}"/>
    <hyperlink ref="Q102" r:id="rId28" xr:uid="{6D5B6F5B-0FA9-A34B-B3F6-125A2F08A6E8}"/>
    <hyperlink ref="AB121" r:id="rId29" xr:uid="{D6A46F10-11F8-CD4F-896E-E2FFB91C9882}"/>
    <hyperlink ref="Q126" r:id="rId30" xr:uid="{00EC7B17-6AD3-DB43-8959-13BF49C39FA4}"/>
    <hyperlink ref="Q128" r:id="rId31" xr:uid="{3C1270C7-F7BF-E145-9C0E-763B6B200184}"/>
    <hyperlink ref="Q164" r:id="rId32" xr:uid="{63EF74E8-F8E9-BD45-9AAB-AE6A343B39C4}"/>
    <hyperlink ref="Q202" r:id="rId33" xr:uid="{A3CD1E7A-C5BA-7540-9C59-0C50A92FB32E}"/>
    <hyperlink ref="Q206" r:id="rId34" xr:uid="{DBDDA855-3E51-CF47-BC8F-740EB1B958BE}"/>
    <hyperlink ref="Q223" r:id="rId35" xr:uid="{5C6A68BE-E774-CC40-9AF7-B8159ECC8829}"/>
    <hyperlink ref="Q227" r:id="rId36" xr:uid="{987A7519-1173-9B43-B2B1-7454601B8D8F}"/>
    <hyperlink ref="Q228" r:id="rId37" xr:uid="{C8817D7F-900A-064A-8A08-9409D7ADEAB5}"/>
    <hyperlink ref="Q229" r:id="rId38" xr:uid="{68395EDC-4C2B-0F48-AE1B-BFE615269167}"/>
    <hyperlink ref="Q230" r:id="rId39" xr:uid="{B64B7BD6-5BC9-DF42-9A46-ED7490FA5304}"/>
    <hyperlink ref="Q231" r:id="rId40" xr:uid="{7E8BB0A0-5E89-0545-8245-1B008F653C0B}"/>
    <hyperlink ref="Q233" r:id="rId41" xr:uid="{9D5CC400-1C8A-AD4A-8FBC-4931F96B70B4}"/>
    <hyperlink ref="Q234" r:id="rId42" xr:uid="{70FB139C-0799-C344-BDB5-463CCDA4E39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7D010-BCAA-6143-BB66-256B5089C964}">
  <dimension ref="A1:AG590"/>
  <sheetViews>
    <sheetView workbookViewId="0">
      <pane ySplit="1" topLeftCell="A2" activePane="bottomLeft" state="frozen"/>
      <selection pane="bottomLeft"/>
    </sheetView>
  </sheetViews>
  <sheetFormatPr defaultColWidth="11.42578125" defaultRowHeight="15"/>
  <cols>
    <col min="2" max="2" width="58.7109375" customWidth="1"/>
  </cols>
  <sheetData>
    <row r="1" spans="1:21" ht="15.75" customHeight="1">
      <c r="A1" s="10" t="s">
        <v>1568</v>
      </c>
      <c r="B1" s="10" t="s">
        <v>2498</v>
      </c>
      <c r="C1" s="10" t="s">
        <v>2499</v>
      </c>
      <c r="D1" s="10" t="s">
        <v>2500</v>
      </c>
      <c r="E1" s="10" t="s">
        <v>2501</v>
      </c>
      <c r="F1" s="10" t="s">
        <v>2502</v>
      </c>
      <c r="G1" s="10" t="s">
        <v>2503</v>
      </c>
      <c r="H1" s="10" t="s">
        <v>2504</v>
      </c>
      <c r="I1" s="10" t="s">
        <v>2505</v>
      </c>
      <c r="J1" s="10" t="s">
        <v>2506</v>
      </c>
      <c r="K1" s="10" t="s">
        <v>2507</v>
      </c>
      <c r="L1" s="10" t="s">
        <v>2508</v>
      </c>
      <c r="M1" s="10" t="s">
        <v>2509</v>
      </c>
      <c r="N1" s="10" t="s">
        <v>2510</v>
      </c>
      <c r="O1" s="10" t="s">
        <v>2511</v>
      </c>
      <c r="P1" s="10" t="s">
        <v>2010</v>
      </c>
      <c r="Q1" s="10" t="s">
        <v>2512</v>
      </c>
      <c r="R1" s="11" t="s">
        <v>2513</v>
      </c>
      <c r="S1" s="11" t="s">
        <v>2514</v>
      </c>
      <c r="T1" s="11" t="s">
        <v>2515</v>
      </c>
      <c r="U1" s="11" t="s">
        <v>2516</v>
      </c>
    </row>
    <row r="2" spans="1:21" ht="15.75" customHeight="1">
      <c r="A2" s="12" t="s">
        <v>2517</v>
      </c>
      <c r="B2" s="12" t="s">
        <v>2518</v>
      </c>
      <c r="C2" s="13" t="s">
        <v>2519</v>
      </c>
      <c r="D2" s="13">
        <v>2021</v>
      </c>
      <c r="E2" s="13" t="s">
        <v>2520</v>
      </c>
      <c r="F2" s="13" t="s">
        <v>2521</v>
      </c>
      <c r="G2" s="13" t="s">
        <v>2522</v>
      </c>
      <c r="H2" s="13" t="s">
        <v>2523</v>
      </c>
      <c r="I2" s="13" t="s">
        <v>2524</v>
      </c>
      <c r="J2" s="13" t="s">
        <v>2525</v>
      </c>
      <c r="K2" s="13" t="s">
        <v>2526</v>
      </c>
      <c r="L2" s="13" t="s">
        <v>2527</v>
      </c>
      <c r="M2" s="13" t="s">
        <v>2528</v>
      </c>
      <c r="N2" s="13" t="s">
        <v>2520</v>
      </c>
      <c r="O2" s="13" t="s">
        <v>87</v>
      </c>
      <c r="P2" s="13" t="s">
        <v>2347</v>
      </c>
      <c r="Q2" s="13" t="s">
        <v>2529</v>
      </c>
      <c r="R2" s="13" t="s">
        <v>2530</v>
      </c>
      <c r="S2" s="13">
        <v>2016</v>
      </c>
      <c r="T2" s="13">
        <v>2020</v>
      </c>
      <c r="U2" s="13" t="s">
        <v>2531</v>
      </c>
    </row>
    <row r="3" spans="1:21" ht="15.75" customHeight="1">
      <c r="A3" s="12" t="s">
        <v>2517</v>
      </c>
      <c r="B3" s="12" t="s">
        <v>2518</v>
      </c>
      <c r="C3" s="13" t="s">
        <v>2519</v>
      </c>
      <c r="D3" s="13">
        <v>2021</v>
      </c>
      <c r="E3" s="13" t="s">
        <v>2520</v>
      </c>
      <c r="F3" s="13" t="s">
        <v>2521</v>
      </c>
      <c r="G3" s="13" t="s">
        <v>2522</v>
      </c>
      <c r="H3" s="13" t="s">
        <v>2523</v>
      </c>
      <c r="I3" s="13" t="s">
        <v>2524</v>
      </c>
      <c r="J3" s="13" t="s">
        <v>2532</v>
      </c>
      <c r="K3" s="13" t="s">
        <v>2526</v>
      </c>
      <c r="L3" s="13" t="s">
        <v>2527</v>
      </c>
      <c r="M3" s="13" t="s">
        <v>2533</v>
      </c>
      <c r="N3" s="13" t="s">
        <v>2520</v>
      </c>
      <c r="O3" s="13" t="s">
        <v>87</v>
      </c>
      <c r="P3" s="13" t="s">
        <v>2347</v>
      </c>
      <c r="Q3" s="13" t="s">
        <v>2534</v>
      </c>
      <c r="R3" s="13" t="s">
        <v>2530</v>
      </c>
      <c r="S3" s="13">
        <v>2016</v>
      </c>
      <c r="T3" s="13">
        <v>2020</v>
      </c>
      <c r="U3" s="13" t="s">
        <v>2531</v>
      </c>
    </row>
    <row r="4" spans="1:21" ht="15.75" customHeight="1">
      <c r="A4" s="12" t="s">
        <v>2517</v>
      </c>
      <c r="B4" s="14" t="s">
        <v>2535</v>
      </c>
      <c r="C4" s="13" t="s">
        <v>2536</v>
      </c>
      <c r="D4" s="13">
        <v>2020</v>
      </c>
      <c r="E4" s="13" t="s">
        <v>2520</v>
      </c>
      <c r="F4" s="13" t="s">
        <v>2521</v>
      </c>
      <c r="G4" s="13" t="s">
        <v>2522</v>
      </c>
      <c r="H4" s="13" t="s">
        <v>2537</v>
      </c>
      <c r="I4" s="13" t="s">
        <v>2524</v>
      </c>
      <c r="J4" s="13" t="s">
        <v>2538</v>
      </c>
      <c r="K4" s="13" t="s">
        <v>2526</v>
      </c>
      <c r="L4" s="13" t="s">
        <v>2527</v>
      </c>
      <c r="M4" s="13" t="s">
        <v>2539</v>
      </c>
      <c r="N4" s="13" t="s">
        <v>2530</v>
      </c>
      <c r="O4" s="13" t="s">
        <v>60</v>
      </c>
      <c r="P4" s="13" t="s">
        <v>2540</v>
      </c>
      <c r="Q4" s="13" t="s">
        <v>2541</v>
      </c>
      <c r="R4" s="13" t="s">
        <v>2530</v>
      </c>
      <c r="S4" s="13">
        <v>2017</v>
      </c>
      <c r="T4" s="13">
        <v>2017</v>
      </c>
      <c r="U4" s="13" t="s">
        <v>70</v>
      </c>
    </row>
    <row r="5" spans="1:21" ht="15.75" customHeight="1">
      <c r="A5" s="13" t="s">
        <v>2542</v>
      </c>
      <c r="B5" s="13" t="s">
        <v>2543</v>
      </c>
      <c r="C5" s="13" t="s">
        <v>2544</v>
      </c>
      <c r="D5" s="13">
        <v>2010</v>
      </c>
      <c r="E5" s="13" t="s">
        <v>1584</v>
      </c>
      <c r="F5" s="13" t="s">
        <v>2545</v>
      </c>
      <c r="G5" s="13" t="s">
        <v>841</v>
      </c>
      <c r="H5" s="13" t="s">
        <v>2546</v>
      </c>
      <c r="I5" s="13" t="s">
        <v>2547</v>
      </c>
      <c r="J5" s="13" t="s">
        <v>2548</v>
      </c>
      <c r="K5" s="13" t="s">
        <v>1584</v>
      </c>
      <c r="L5" s="15" t="s">
        <v>2549</v>
      </c>
      <c r="M5" s="13" t="s">
        <v>2550</v>
      </c>
      <c r="N5" s="13" t="s">
        <v>2526</v>
      </c>
      <c r="O5" s="13" t="s">
        <v>87</v>
      </c>
      <c r="P5" s="13" t="s">
        <v>2551</v>
      </c>
      <c r="Q5" s="13" t="s">
        <v>2552</v>
      </c>
      <c r="R5" s="13" t="s">
        <v>1584</v>
      </c>
      <c r="S5" s="13">
        <v>1986</v>
      </c>
      <c r="T5" s="13">
        <v>2002</v>
      </c>
      <c r="U5" s="13" t="s">
        <v>2553</v>
      </c>
    </row>
    <row r="6" spans="1:21" ht="15.75" customHeight="1">
      <c r="A6" s="13" t="s">
        <v>2542</v>
      </c>
      <c r="B6" s="13" t="s">
        <v>2543</v>
      </c>
      <c r="C6" s="13" t="s">
        <v>2544</v>
      </c>
      <c r="D6" s="13">
        <v>2010</v>
      </c>
      <c r="E6" s="13" t="s">
        <v>1584</v>
      </c>
      <c r="F6" s="13" t="s">
        <v>2545</v>
      </c>
      <c r="G6" s="13" t="s">
        <v>841</v>
      </c>
      <c r="H6" s="13" t="s">
        <v>2546</v>
      </c>
      <c r="I6" s="13" t="s">
        <v>2524</v>
      </c>
      <c r="J6" s="13" t="s">
        <v>2554</v>
      </c>
      <c r="K6" s="13" t="s">
        <v>2526</v>
      </c>
      <c r="L6" s="15" t="s">
        <v>2549</v>
      </c>
      <c r="M6" s="13" t="s">
        <v>2550</v>
      </c>
      <c r="N6" s="13" t="s">
        <v>2526</v>
      </c>
      <c r="O6" s="13" t="s">
        <v>87</v>
      </c>
      <c r="P6" s="13" t="s">
        <v>2551</v>
      </c>
      <c r="Q6" s="13" t="s">
        <v>2555</v>
      </c>
      <c r="R6" s="13" t="s">
        <v>1584</v>
      </c>
      <c r="S6" s="13">
        <v>1986</v>
      </c>
      <c r="T6" s="13">
        <v>2002</v>
      </c>
      <c r="U6" s="13" t="s">
        <v>2553</v>
      </c>
    </row>
    <row r="7" spans="1:21" ht="15.75" customHeight="1">
      <c r="A7" s="13" t="s">
        <v>2542</v>
      </c>
      <c r="B7" s="13" t="s">
        <v>2556</v>
      </c>
      <c r="C7" s="13" t="s">
        <v>2557</v>
      </c>
      <c r="D7" s="13">
        <v>2005</v>
      </c>
      <c r="E7" s="13" t="s">
        <v>2526</v>
      </c>
      <c r="F7" s="13"/>
      <c r="G7" s="13"/>
      <c r="H7" s="13"/>
      <c r="I7" s="13"/>
      <c r="J7" s="13"/>
      <c r="K7" s="13"/>
      <c r="L7" s="13"/>
      <c r="M7" s="13"/>
      <c r="N7" s="13"/>
      <c r="O7" s="13"/>
      <c r="P7" s="13"/>
      <c r="Q7" s="13"/>
      <c r="R7" s="13"/>
      <c r="S7" s="13"/>
      <c r="T7" s="13"/>
      <c r="U7" s="13" t="s">
        <v>2553</v>
      </c>
    </row>
    <row r="8" spans="1:21" ht="15.75" customHeight="1">
      <c r="A8" s="13" t="s">
        <v>2542</v>
      </c>
      <c r="B8" s="13" t="s">
        <v>2558</v>
      </c>
      <c r="C8" s="13" t="s">
        <v>2559</v>
      </c>
      <c r="D8" s="13">
        <v>2009</v>
      </c>
      <c r="E8" s="13" t="s">
        <v>2526</v>
      </c>
      <c r="F8" s="13"/>
      <c r="G8" s="13"/>
      <c r="H8" s="13"/>
      <c r="I8" s="13"/>
      <c r="J8" s="13"/>
      <c r="K8" s="13"/>
      <c r="L8" s="13"/>
      <c r="M8" s="13"/>
      <c r="N8" s="13"/>
      <c r="O8" s="13"/>
      <c r="P8" s="13"/>
      <c r="Q8" s="13"/>
      <c r="R8" s="13"/>
      <c r="S8" s="13"/>
      <c r="T8" s="13"/>
      <c r="U8" s="13" t="s">
        <v>2553</v>
      </c>
    </row>
    <row r="9" spans="1:21" ht="15.75" customHeight="1">
      <c r="A9" s="13" t="s">
        <v>2542</v>
      </c>
      <c r="B9" s="13" t="s">
        <v>2560</v>
      </c>
      <c r="C9" s="13" t="s">
        <v>2561</v>
      </c>
      <c r="D9" s="13">
        <v>2015</v>
      </c>
      <c r="E9" s="13" t="s">
        <v>2562</v>
      </c>
      <c r="F9" s="13" t="s">
        <v>2563</v>
      </c>
      <c r="G9" s="13" t="s">
        <v>2564</v>
      </c>
      <c r="H9" s="13" t="s">
        <v>2565</v>
      </c>
      <c r="I9" s="13" t="s">
        <v>2524</v>
      </c>
      <c r="J9" s="13" t="s">
        <v>1736</v>
      </c>
      <c r="K9" s="13" t="s">
        <v>2526</v>
      </c>
      <c r="L9" s="16" t="s">
        <v>2566</v>
      </c>
      <c r="M9" s="13" t="s">
        <v>2567</v>
      </c>
      <c r="N9" s="13" t="s">
        <v>2526</v>
      </c>
      <c r="O9" s="13" t="s">
        <v>87</v>
      </c>
      <c r="P9" s="13" t="s">
        <v>2568</v>
      </c>
      <c r="Q9" s="17" t="s">
        <v>2569</v>
      </c>
      <c r="R9" s="13" t="s">
        <v>1584</v>
      </c>
      <c r="S9" s="13">
        <v>2008</v>
      </c>
      <c r="T9" s="13">
        <v>2011</v>
      </c>
      <c r="U9" s="13" t="s">
        <v>2553</v>
      </c>
    </row>
    <row r="10" spans="1:21" ht="15.75" customHeight="1">
      <c r="A10" s="13" t="s">
        <v>2542</v>
      </c>
      <c r="B10" s="13" t="s">
        <v>2570</v>
      </c>
      <c r="C10" s="13" t="s">
        <v>2571</v>
      </c>
      <c r="D10" s="13">
        <v>2013</v>
      </c>
      <c r="E10" s="13" t="s">
        <v>1584</v>
      </c>
      <c r="F10" s="13" t="s">
        <v>2572</v>
      </c>
      <c r="G10" s="13" t="s">
        <v>2573</v>
      </c>
      <c r="H10" s="13" t="s">
        <v>2574</v>
      </c>
      <c r="I10" s="13" t="s">
        <v>2524</v>
      </c>
      <c r="J10" s="13" t="s">
        <v>2575</v>
      </c>
      <c r="K10" s="13" t="s">
        <v>2526</v>
      </c>
      <c r="L10" s="13" t="s">
        <v>2576</v>
      </c>
      <c r="M10" s="13" t="s">
        <v>2577</v>
      </c>
      <c r="N10" s="13" t="s">
        <v>2526</v>
      </c>
      <c r="O10" s="13" t="s">
        <v>2578</v>
      </c>
      <c r="P10" s="13" t="s">
        <v>2579</v>
      </c>
      <c r="Q10" s="13" t="s">
        <v>2580</v>
      </c>
      <c r="R10" s="13" t="s">
        <v>1584</v>
      </c>
      <c r="S10" s="13">
        <v>2010</v>
      </c>
      <c r="T10" s="13" t="s">
        <v>2581</v>
      </c>
      <c r="U10" s="13" t="s">
        <v>2553</v>
      </c>
    </row>
    <row r="11" spans="1:21" ht="15.75" customHeight="1">
      <c r="A11" s="13" t="s">
        <v>2542</v>
      </c>
      <c r="B11" s="13" t="s">
        <v>2582</v>
      </c>
      <c r="C11" s="13" t="s">
        <v>2583</v>
      </c>
      <c r="D11" s="13">
        <v>1998</v>
      </c>
      <c r="E11" s="13" t="s">
        <v>1584</v>
      </c>
      <c r="F11" s="13" t="s">
        <v>2584</v>
      </c>
      <c r="G11" s="13" t="s">
        <v>1609</v>
      </c>
      <c r="H11" s="13" t="s">
        <v>2585</v>
      </c>
      <c r="I11" s="13" t="s">
        <v>2524</v>
      </c>
      <c r="J11" s="13" t="s">
        <v>2586</v>
      </c>
      <c r="K11" s="13" t="s">
        <v>1584</v>
      </c>
      <c r="L11" s="15" t="s">
        <v>2527</v>
      </c>
      <c r="M11" s="13" t="s">
        <v>2587</v>
      </c>
      <c r="N11" s="13" t="s">
        <v>2526</v>
      </c>
      <c r="O11" s="13" t="s">
        <v>87</v>
      </c>
      <c r="P11" s="13" t="s">
        <v>2341</v>
      </c>
      <c r="Q11" s="13" t="s">
        <v>2588</v>
      </c>
      <c r="R11" s="13" t="s">
        <v>1584</v>
      </c>
      <c r="S11" s="13">
        <v>1995</v>
      </c>
      <c r="T11" s="13" t="s">
        <v>2589</v>
      </c>
      <c r="U11" s="13" t="s">
        <v>2553</v>
      </c>
    </row>
    <row r="12" spans="1:21" ht="15.75" customHeight="1">
      <c r="A12" s="13" t="s">
        <v>2542</v>
      </c>
      <c r="B12" s="13" t="s">
        <v>2582</v>
      </c>
      <c r="C12" s="13" t="s">
        <v>2583</v>
      </c>
      <c r="D12" s="13">
        <v>1998</v>
      </c>
      <c r="E12" s="13" t="s">
        <v>1584</v>
      </c>
      <c r="F12" s="13" t="s">
        <v>2584</v>
      </c>
      <c r="G12" s="13" t="s">
        <v>1609</v>
      </c>
      <c r="H12" s="13" t="s">
        <v>2585</v>
      </c>
      <c r="I12" s="13" t="s">
        <v>2524</v>
      </c>
      <c r="J12" s="13" t="s">
        <v>2590</v>
      </c>
      <c r="K12" s="13"/>
      <c r="L12" s="15" t="s">
        <v>2527</v>
      </c>
      <c r="M12" s="13" t="s">
        <v>2587</v>
      </c>
      <c r="N12" s="13" t="s">
        <v>2526</v>
      </c>
      <c r="O12" s="13" t="s">
        <v>87</v>
      </c>
      <c r="P12" s="13" t="s">
        <v>2341</v>
      </c>
      <c r="Q12" s="13" t="s">
        <v>2591</v>
      </c>
      <c r="R12" s="13" t="s">
        <v>1584</v>
      </c>
      <c r="S12" s="13">
        <v>1995</v>
      </c>
      <c r="T12" s="13" t="s">
        <v>2592</v>
      </c>
      <c r="U12" s="13" t="s">
        <v>2553</v>
      </c>
    </row>
    <row r="13" spans="1:21" ht="15.75" customHeight="1">
      <c r="A13" s="13" t="s">
        <v>2542</v>
      </c>
      <c r="B13" s="13" t="s">
        <v>2593</v>
      </c>
      <c r="C13" s="13" t="s">
        <v>2594</v>
      </c>
      <c r="D13" s="13">
        <v>2008</v>
      </c>
      <c r="E13" s="13" t="s">
        <v>1584</v>
      </c>
      <c r="F13" s="13" t="s">
        <v>2584</v>
      </c>
      <c r="G13" s="13" t="s">
        <v>1609</v>
      </c>
      <c r="H13" s="13" t="s">
        <v>2585</v>
      </c>
      <c r="I13" s="13" t="s">
        <v>2524</v>
      </c>
      <c r="J13" s="13" t="s">
        <v>2595</v>
      </c>
      <c r="K13" s="13" t="s">
        <v>1584</v>
      </c>
      <c r="L13" s="15" t="s">
        <v>2527</v>
      </c>
      <c r="M13" s="13" t="s">
        <v>2587</v>
      </c>
      <c r="N13" s="13" t="s">
        <v>2526</v>
      </c>
      <c r="O13" s="13" t="s">
        <v>87</v>
      </c>
      <c r="P13" s="13" t="s">
        <v>2596</v>
      </c>
      <c r="Q13" s="13" t="s">
        <v>2597</v>
      </c>
      <c r="R13" s="13" t="s">
        <v>1584</v>
      </c>
      <c r="S13" s="13">
        <v>1990</v>
      </c>
      <c r="T13" s="13">
        <v>2005</v>
      </c>
      <c r="U13" s="13" t="s">
        <v>2553</v>
      </c>
    </row>
    <row r="14" spans="1:21" ht="15.75" customHeight="1">
      <c r="A14" s="13" t="s">
        <v>2542</v>
      </c>
      <c r="B14" s="13" t="s">
        <v>2593</v>
      </c>
      <c r="C14" s="13" t="s">
        <v>2594</v>
      </c>
      <c r="D14" s="13">
        <v>2008</v>
      </c>
      <c r="E14" s="13" t="s">
        <v>1584</v>
      </c>
      <c r="F14" s="13" t="s">
        <v>2584</v>
      </c>
      <c r="G14" s="13" t="s">
        <v>1609</v>
      </c>
      <c r="H14" s="13" t="s">
        <v>2585</v>
      </c>
      <c r="I14" s="13" t="s">
        <v>2524</v>
      </c>
      <c r="J14" s="13" t="s">
        <v>2590</v>
      </c>
      <c r="K14" s="13"/>
      <c r="L14" s="15" t="s">
        <v>2527</v>
      </c>
      <c r="M14" s="13" t="s">
        <v>2587</v>
      </c>
      <c r="N14" s="13" t="s">
        <v>2526</v>
      </c>
      <c r="O14" s="13" t="s">
        <v>87</v>
      </c>
      <c r="P14" s="13" t="s">
        <v>2596</v>
      </c>
      <c r="Q14" s="13" t="s">
        <v>2598</v>
      </c>
      <c r="R14" s="13" t="s">
        <v>1584</v>
      </c>
      <c r="S14" s="13">
        <v>1990</v>
      </c>
      <c r="T14" s="13">
        <v>2005</v>
      </c>
      <c r="U14" s="13" t="s">
        <v>2553</v>
      </c>
    </row>
    <row r="15" spans="1:21" ht="15.75" customHeight="1">
      <c r="A15" s="13" t="s">
        <v>2542</v>
      </c>
      <c r="B15" s="13" t="s">
        <v>2593</v>
      </c>
      <c r="C15" s="13" t="s">
        <v>2594</v>
      </c>
      <c r="D15" s="13">
        <v>2008</v>
      </c>
      <c r="E15" s="13" t="s">
        <v>1584</v>
      </c>
      <c r="F15" s="13" t="s">
        <v>2584</v>
      </c>
      <c r="G15" s="13" t="s">
        <v>1609</v>
      </c>
      <c r="H15" s="13" t="s">
        <v>2585</v>
      </c>
      <c r="I15" s="13" t="s">
        <v>2524</v>
      </c>
      <c r="J15" s="13" t="s">
        <v>2599</v>
      </c>
      <c r="K15" s="13"/>
      <c r="L15" s="15" t="s">
        <v>2527</v>
      </c>
      <c r="M15" s="13" t="s">
        <v>2587</v>
      </c>
      <c r="N15" s="13" t="s">
        <v>2526</v>
      </c>
      <c r="O15" s="13" t="s">
        <v>87</v>
      </c>
      <c r="P15" s="13" t="s">
        <v>2596</v>
      </c>
      <c r="Q15" s="13" t="s">
        <v>2600</v>
      </c>
      <c r="R15" s="13" t="s">
        <v>1584</v>
      </c>
      <c r="S15" s="13">
        <v>1990</v>
      </c>
      <c r="T15" s="13">
        <v>2005</v>
      </c>
      <c r="U15" s="13" t="s">
        <v>2553</v>
      </c>
    </row>
    <row r="16" spans="1:21" ht="15.75" customHeight="1">
      <c r="A16" s="13" t="s">
        <v>2542</v>
      </c>
      <c r="B16" s="13" t="s">
        <v>2593</v>
      </c>
      <c r="C16" s="13" t="s">
        <v>2594</v>
      </c>
      <c r="D16" s="13">
        <v>2008</v>
      </c>
      <c r="E16" s="13" t="s">
        <v>1584</v>
      </c>
      <c r="F16" s="13" t="s">
        <v>2584</v>
      </c>
      <c r="G16" s="13" t="s">
        <v>1609</v>
      </c>
      <c r="H16" s="13" t="s">
        <v>2585</v>
      </c>
      <c r="I16" s="13" t="s">
        <v>2524</v>
      </c>
      <c r="J16" s="13" t="s">
        <v>2601</v>
      </c>
      <c r="K16" s="13"/>
      <c r="L16" s="15" t="s">
        <v>2527</v>
      </c>
      <c r="M16" s="13" t="s">
        <v>2587</v>
      </c>
      <c r="N16" s="13" t="s">
        <v>2526</v>
      </c>
      <c r="O16" s="13" t="s">
        <v>87</v>
      </c>
      <c r="P16" s="13" t="s">
        <v>2596</v>
      </c>
      <c r="Q16" s="13" t="s">
        <v>2602</v>
      </c>
      <c r="R16" s="13" t="s">
        <v>1584</v>
      </c>
      <c r="S16" s="13">
        <v>1990</v>
      </c>
      <c r="T16" s="13">
        <v>2005</v>
      </c>
      <c r="U16" s="13" t="s">
        <v>2553</v>
      </c>
    </row>
    <row r="17" spans="1:21" ht="15.75" customHeight="1">
      <c r="A17" s="13" t="s">
        <v>2542</v>
      </c>
      <c r="B17" s="13" t="s">
        <v>2593</v>
      </c>
      <c r="C17" s="13" t="s">
        <v>2594</v>
      </c>
      <c r="D17" s="13">
        <v>2008</v>
      </c>
      <c r="E17" s="13" t="s">
        <v>1584</v>
      </c>
      <c r="F17" s="13" t="s">
        <v>2584</v>
      </c>
      <c r="G17" s="13" t="s">
        <v>1609</v>
      </c>
      <c r="H17" s="13" t="s">
        <v>2585</v>
      </c>
      <c r="I17" s="13" t="s">
        <v>2524</v>
      </c>
      <c r="J17" s="13" t="s">
        <v>2603</v>
      </c>
      <c r="K17" s="13"/>
      <c r="L17" s="15" t="s">
        <v>2527</v>
      </c>
      <c r="M17" s="13" t="s">
        <v>2587</v>
      </c>
      <c r="N17" s="13" t="s">
        <v>2526</v>
      </c>
      <c r="O17" s="13" t="s">
        <v>87</v>
      </c>
      <c r="P17" s="13" t="s">
        <v>2596</v>
      </c>
      <c r="Q17" s="13" t="s">
        <v>2604</v>
      </c>
      <c r="R17" s="13" t="s">
        <v>1584</v>
      </c>
      <c r="S17" s="13">
        <v>1990</v>
      </c>
      <c r="T17" s="13">
        <v>2005</v>
      </c>
      <c r="U17" s="13" t="s">
        <v>2553</v>
      </c>
    </row>
    <row r="18" spans="1:21" ht="15.75" customHeight="1">
      <c r="A18" s="13" t="s">
        <v>2542</v>
      </c>
      <c r="B18" s="13" t="s">
        <v>2593</v>
      </c>
      <c r="C18" s="13" t="s">
        <v>2594</v>
      </c>
      <c r="D18" s="13">
        <v>2008</v>
      </c>
      <c r="E18" s="13" t="s">
        <v>1584</v>
      </c>
      <c r="F18" s="13" t="s">
        <v>2584</v>
      </c>
      <c r="G18" s="13" t="s">
        <v>1609</v>
      </c>
      <c r="H18" s="13" t="s">
        <v>2585</v>
      </c>
      <c r="I18" s="13" t="s">
        <v>2524</v>
      </c>
      <c r="J18" s="13" t="s">
        <v>2605</v>
      </c>
      <c r="K18" s="13"/>
      <c r="L18" s="15" t="s">
        <v>2527</v>
      </c>
      <c r="M18" s="13" t="s">
        <v>2587</v>
      </c>
      <c r="N18" s="13" t="s">
        <v>2526</v>
      </c>
      <c r="O18" s="13" t="s">
        <v>87</v>
      </c>
      <c r="P18" s="13" t="s">
        <v>2596</v>
      </c>
      <c r="Q18" s="13" t="s">
        <v>2606</v>
      </c>
      <c r="R18" s="13" t="s">
        <v>1584</v>
      </c>
      <c r="S18" s="13">
        <v>1990</v>
      </c>
      <c r="T18" s="13">
        <v>2005</v>
      </c>
      <c r="U18" s="13" t="s">
        <v>2553</v>
      </c>
    </row>
    <row r="19" spans="1:21" ht="15.75" customHeight="1">
      <c r="A19" s="13" t="s">
        <v>2542</v>
      </c>
      <c r="B19" s="13" t="s">
        <v>2607</v>
      </c>
      <c r="C19" s="13" t="s">
        <v>2608</v>
      </c>
      <c r="D19" s="13">
        <v>2017</v>
      </c>
      <c r="E19" s="13" t="s">
        <v>2526</v>
      </c>
      <c r="F19" s="13"/>
      <c r="G19" s="13"/>
      <c r="H19" s="13"/>
      <c r="I19" s="13"/>
      <c r="J19" s="13"/>
      <c r="K19" s="13"/>
      <c r="L19" s="13"/>
      <c r="M19" s="13"/>
      <c r="N19" s="13"/>
      <c r="O19" s="13"/>
      <c r="P19" s="13"/>
      <c r="Q19" s="13"/>
      <c r="R19" s="13"/>
      <c r="S19" s="13"/>
      <c r="T19" s="13"/>
      <c r="U19" s="13" t="s">
        <v>2553</v>
      </c>
    </row>
    <row r="20" spans="1:21" ht="15.75" customHeight="1">
      <c r="A20" s="13" t="s">
        <v>2542</v>
      </c>
      <c r="B20" s="13" t="s">
        <v>2609</v>
      </c>
      <c r="C20" s="13" t="s">
        <v>2610</v>
      </c>
      <c r="D20" s="13">
        <v>2004</v>
      </c>
      <c r="E20" s="13" t="s">
        <v>2526</v>
      </c>
      <c r="F20" s="13"/>
      <c r="G20" s="13"/>
      <c r="H20" s="13"/>
      <c r="I20" s="13"/>
      <c r="J20" s="13"/>
      <c r="K20" s="13"/>
      <c r="L20" s="13"/>
      <c r="M20" s="13"/>
      <c r="N20" s="13"/>
      <c r="O20" s="13"/>
      <c r="P20" s="13"/>
      <c r="Q20" s="13"/>
      <c r="R20" s="13"/>
      <c r="S20" s="13"/>
      <c r="T20" s="13"/>
      <c r="U20" s="13" t="s">
        <v>2553</v>
      </c>
    </row>
    <row r="21" spans="1:21" ht="15.75" customHeight="1">
      <c r="A21" s="13" t="s">
        <v>2542</v>
      </c>
      <c r="B21" s="13" t="s">
        <v>2611</v>
      </c>
      <c r="C21" s="13" t="s">
        <v>2612</v>
      </c>
      <c r="D21" s="13">
        <v>2014</v>
      </c>
      <c r="E21" s="13" t="s">
        <v>2526</v>
      </c>
      <c r="F21" s="13"/>
      <c r="G21" s="13"/>
      <c r="H21" s="13"/>
      <c r="I21" s="13"/>
      <c r="J21" s="13"/>
      <c r="K21" s="13"/>
      <c r="L21" s="13"/>
      <c r="M21" s="13"/>
      <c r="N21" s="13"/>
      <c r="O21" s="13"/>
      <c r="P21" s="13"/>
      <c r="Q21" s="13"/>
      <c r="R21" s="13"/>
      <c r="S21" s="13"/>
      <c r="T21" s="13"/>
      <c r="U21" s="13" t="s">
        <v>2553</v>
      </c>
    </row>
    <row r="22" spans="1:21" ht="15.75" customHeight="1">
      <c r="A22" s="13" t="s">
        <v>2542</v>
      </c>
      <c r="B22" s="13" t="s">
        <v>2613</v>
      </c>
      <c r="C22" s="13" t="s">
        <v>2614</v>
      </c>
      <c r="D22" s="13">
        <v>2004</v>
      </c>
      <c r="E22" s="13" t="s">
        <v>1584</v>
      </c>
      <c r="F22" s="13" t="s">
        <v>2615</v>
      </c>
      <c r="G22" s="13" t="s">
        <v>2616</v>
      </c>
      <c r="H22" s="13" t="s">
        <v>2617</v>
      </c>
      <c r="I22" s="13" t="s">
        <v>2524</v>
      </c>
      <c r="J22" s="13" t="s">
        <v>2618</v>
      </c>
      <c r="K22" s="13" t="s">
        <v>1584</v>
      </c>
      <c r="L22" s="15" t="s">
        <v>2619</v>
      </c>
      <c r="M22" s="13" t="s">
        <v>2620</v>
      </c>
      <c r="N22" s="13" t="s">
        <v>2526</v>
      </c>
      <c r="O22" s="13" t="s">
        <v>180</v>
      </c>
      <c r="P22" s="13" t="s">
        <v>2621</v>
      </c>
      <c r="Q22" s="13" t="s">
        <v>2622</v>
      </c>
      <c r="R22" s="13" t="s">
        <v>1584</v>
      </c>
      <c r="S22" s="13">
        <v>2002</v>
      </c>
      <c r="T22" s="13">
        <v>2002</v>
      </c>
      <c r="U22" s="13" t="s">
        <v>2553</v>
      </c>
    </row>
    <row r="23" spans="1:21" ht="15.75" customHeight="1">
      <c r="A23" s="13" t="s">
        <v>2542</v>
      </c>
      <c r="B23" s="13" t="s">
        <v>2613</v>
      </c>
      <c r="C23" s="13" t="s">
        <v>2614</v>
      </c>
      <c r="D23" s="13">
        <v>2004</v>
      </c>
      <c r="E23" s="13" t="s">
        <v>1584</v>
      </c>
      <c r="F23" s="13" t="s">
        <v>2623</v>
      </c>
      <c r="G23" s="13" t="s">
        <v>2624</v>
      </c>
      <c r="H23" s="13" t="s">
        <v>2624</v>
      </c>
      <c r="I23" s="13" t="s">
        <v>2524</v>
      </c>
      <c r="J23" s="13" t="s">
        <v>841</v>
      </c>
      <c r="K23" s="13"/>
      <c r="L23" s="13" t="s">
        <v>2625</v>
      </c>
      <c r="M23" s="13" t="s">
        <v>2620</v>
      </c>
      <c r="N23" s="13" t="s">
        <v>2526</v>
      </c>
      <c r="O23" s="13" t="s">
        <v>180</v>
      </c>
      <c r="P23" s="13" t="s">
        <v>2621</v>
      </c>
      <c r="Q23" s="13" t="s">
        <v>2626</v>
      </c>
      <c r="R23" s="13" t="s">
        <v>1584</v>
      </c>
      <c r="S23" s="13">
        <v>2002</v>
      </c>
      <c r="T23" s="13">
        <v>2002</v>
      </c>
      <c r="U23" s="13" t="s">
        <v>2553</v>
      </c>
    </row>
    <row r="24" spans="1:21" ht="15.75" customHeight="1">
      <c r="A24" s="13" t="s">
        <v>2542</v>
      </c>
      <c r="B24" s="13" t="s">
        <v>2627</v>
      </c>
      <c r="C24" s="13" t="s">
        <v>2614</v>
      </c>
      <c r="D24" s="13">
        <v>2005</v>
      </c>
      <c r="E24" s="13" t="s">
        <v>2526</v>
      </c>
      <c r="F24" s="13"/>
      <c r="G24" s="13"/>
      <c r="H24" s="13"/>
      <c r="I24" s="13"/>
      <c r="J24" s="13"/>
      <c r="K24" s="13"/>
      <c r="L24" s="13"/>
      <c r="M24" s="13"/>
      <c r="N24" s="13"/>
      <c r="O24" s="13"/>
      <c r="P24" s="13"/>
      <c r="Q24" s="13"/>
      <c r="R24" s="13"/>
      <c r="S24" s="13"/>
      <c r="T24" s="13"/>
      <c r="U24" s="13" t="s">
        <v>2553</v>
      </c>
    </row>
    <row r="25" spans="1:21" ht="15.75" customHeight="1">
      <c r="A25" s="13" t="s">
        <v>2542</v>
      </c>
      <c r="B25" s="13" t="s">
        <v>2628</v>
      </c>
      <c r="C25" s="13" t="s">
        <v>2629</v>
      </c>
      <c r="D25" s="13">
        <v>2012</v>
      </c>
      <c r="E25" s="13" t="s">
        <v>2526</v>
      </c>
      <c r="F25" s="13"/>
      <c r="G25" s="13"/>
      <c r="H25" s="13"/>
      <c r="I25" s="13"/>
      <c r="J25" s="13"/>
      <c r="K25" s="13"/>
      <c r="L25" s="13"/>
      <c r="M25" s="13"/>
      <c r="N25" s="13"/>
      <c r="O25" s="13"/>
      <c r="P25" s="13"/>
      <c r="Q25" s="13"/>
      <c r="R25" s="13"/>
      <c r="S25" s="13"/>
      <c r="T25" s="13"/>
      <c r="U25" s="13" t="s">
        <v>2553</v>
      </c>
    </row>
    <row r="26" spans="1:21" ht="15.75" customHeight="1">
      <c r="A26" s="13" t="s">
        <v>2542</v>
      </c>
      <c r="B26" s="13" t="s">
        <v>2630</v>
      </c>
      <c r="C26" s="13" t="s">
        <v>2631</v>
      </c>
      <c r="D26" s="13">
        <v>2014</v>
      </c>
      <c r="E26" s="13" t="s">
        <v>2526</v>
      </c>
      <c r="F26" s="13"/>
      <c r="G26" s="13"/>
      <c r="H26" s="13"/>
      <c r="I26" s="13"/>
      <c r="J26" s="13"/>
      <c r="K26" s="13"/>
      <c r="L26" s="13"/>
      <c r="M26" s="13"/>
      <c r="N26" s="13"/>
      <c r="O26" s="13"/>
      <c r="P26" s="13"/>
      <c r="Q26" s="13"/>
      <c r="R26" s="13"/>
      <c r="S26" s="13"/>
      <c r="T26" s="13"/>
      <c r="U26" s="13" t="s">
        <v>2553</v>
      </c>
    </row>
    <row r="27" spans="1:21" ht="15.75" customHeight="1">
      <c r="A27" s="13" t="s">
        <v>2542</v>
      </c>
      <c r="B27" s="13" t="s">
        <v>2632</v>
      </c>
      <c r="C27" s="13" t="s">
        <v>2633</v>
      </c>
      <c r="D27" s="13">
        <v>1998</v>
      </c>
      <c r="E27" s="13" t="s">
        <v>1584</v>
      </c>
      <c r="F27" s="13" t="s">
        <v>2634</v>
      </c>
      <c r="G27" s="13" t="s">
        <v>2635</v>
      </c>
      <c r="H27" s="13" t="s">
        <v>2636</v>
      </c>
      <c r="I27" s="13" t="s">
        <v>2524</v>
      </c>
      <c r="J27" s="13" t="s">
        <v>2637</v>
      </c>
      <c r="K27" s="13" t="s">
        <v>2526</v>
      </c>
      <c r="L27" s="15" t="s">
        <v>2619</v>
      </c>
      <c r="M27" s="13" t="s">
        <v>2550</v>
      </c>
      <c r="N27" s="13" t="s">
        <v>2526</v>
      </c>
      <c r="O27" s="13" t="s">
        <v>87</v>
      </c>
      <c r="P27" s="13" t="s">
        <v>2551</v>
      </c>
      <c r="Q27" s="13" t="s">
        <v>2638</v>
      </c>
      <c r="R27" s="13" t="s">
        <v>1584</v>
      </c>
      <c r="S27" s="13">
        <v>1994</v>
      </c>
      <c r="T27" s="13">
        <v>1996</v>
      </c>
      <c r="U27" s="13" t="s">
        <v>2553</v>
      </c>
    </row>
    <row r="28" spans="1:21" ht="15.75" customHeight="1">
      <c r="A28" s="13" t="s">
        <v>2542</v>
      </c>
      <c r="B28" s="13" t="s">
        <v>2639</v>
      </c>
      <c r="C28" s="13" t="s">
        <v>2640</v>
      </c>
      <c r="D28" s="13">
        <v>2011</v>
      </c>
      <c r="E28" s="13" t="s">
        <v>1584</v>
      </c>
      <c r="F28" s="13" t="s">
        <v>2641</v>
      </c>
      <c r="G28" s="13" t="s">
        <v>2616</v>
      </c>
      <c r="H28" s="13" t="s">
        <v>2642</v>
      </c>
      <c r="I28" s="13" t="s">
        <v>2524</v>
      </c>
      <c r="J28" s="13" t="s">
        <v>2643</v>
      </c>
      <c r="K28" s="13" t="s">
        <v>2526</v>
      </c>
      <c r="L28" s="15" t="s">
        <v>2619</v>
      </c>
      <c r="M28" s="13" t="s">
        <v>2644</v>
      </c>
      <c r="N28" s="13" t="s">
        <v>2526</v>
      </c>
      <c r="O28" s="13" t="s">
        <v>87</v>
      </c>
      <c r="P28" s="13" t="s">
        <v>2551</v>
      </c>
      <c r="Q28" s="13" t="s">
        <v>2645</v>
      </c>
      <c r="R28" s="13" t="s">
        <v>1584</v>
      </c>
      <c r="S28" s="13">
        <v>2006</v>
      </c>
      <c r="T28" s="13">
        <v>2006</v>
      </c>
      <c r="U28" s="13" t="s">
        <v>2553</v>
      </c>
    </row>
    <row r="29" spans="1:21" ht="15.75" customHeight="1">
      <c r="A29" s="13" t="s">
        <v>2542</v>
      </c>
      <c r="B29" s="13" t="s">
        <v>2646</v>
      </c>
      <c r="C29" s="13" t="s">
        <v>2647</v>
      </c>
      <c r="D29" s="13">
        <v>1994</v>
      </c>
      <c r="E29" s="13" t="s">
        <v>1584</v>
      </c>
      <c r="F29" s="13" t="s">
        <v>2648</v>
      </c>
      <c r="G29" s="13" t="s">
        <v>2573</v>
      </c>
      <c r="H29" s="13" t="s">
        <v>2649</v>
      </c>
      <c r="I29" s="13" t="s">
        <v>2524</v>
      </c>
      <c r="J29" s="13" t="s">
        <v>2575</v>
      </c>
      <c r="K29" s="13" t="s">
        <v>2526</v>
      </c>
      <c r="L29" s="13" t="s">
        <v>2576</v>
      </c>
      <c r="M29" s="13" t="s">
        <v>2577</v>
      </c>
      <c r="N29" s="13" t="s">
        <v>2526</v>
      </c>
      <c r="O29" s="13" t="s">
        <v>87</v>
      </c>
      <c r="P29" s="13" t="s">
        <v>2551</v>
      </c>
      <c r="Q29" s="13" t="s">
        <v>2650</v>
      </c>
      <c r="R29" s="13" t="s">
        <v>1584</v>
      </c>
      <c r="S29" s="13">
        <v>1987</v>
      </c>
      <c r="T29" s="13">
        <v>1988</v>
      </c>
      <c r="U29" s="13" t="s">
        <v>2553</v>
      </c>
    </row>
    <row r="30" spans="1:21" ht="15.75" customHeight="1">
      <c r="A30" s="13" t="s">
        <v>2542</v>
      </c>
      <c r="B30" s="13" t="s">
        <v>2651</v>
      </c>
      <c r="C30" s="13" t="s">
        <v>2652</v>
      </c>
      <c r="D30" s="13">
        <v>2004</v>
      </c>
      <c r="E30" s="13" t="s">
        <v>2526</v>
      </c>
      <c r="F30" s="13"/>
      <c r="G30" s="13"/>
      <c r="H30" s="13"/>
      <c r="I30" s="13"/>
      <c r="J30" s="13"/>
      <c r="K30" s="13"/>
      <c r="L30" s="13"/>
      <c r="M30" s="13"/>
      <c r="N30" s="13"/>
      <c r="O30" s="13"/>
      <c r="P30" s="13"/>
      <c r="Q30" s="13"/>
      <c r="R30" s="13"/>
      <c r="S30" s="13"/>
      <c r="T30" s="13"/>
      <c r="U30" s="13" t="s">
        <v>2553</v>
      </c>
    </row>
    <row r="31" spans="1:21" ht="15.75" customHeight="1">
      <c r="A31" s="13" t="s">
        <v>2542</v>
      </c>
      <c r="B31" s="13" t="s">
        <v>2653</v>
      </c>
      <c r="C31" s="13" t="s">
        <v>2654</v>
      </c>
      <c r="D31" s="13">
        <v>2003</v>
      </c>
      <c r="E31" s="13" t="s">
        <v>1584</v>
      </c>
      <c r="F31" s="13" t="s">
        <v>2655</v>
      </c>
      <c r="G31" s="13" t="s">
        <v>841</v>
      </c>
      <c r="H31" s="13" t="s">
        <v>2656</v>
      </c>
      <c r="I31" s="13" t="s">
        <v>2524</v>
      </c>
      <c r="J31" s="13" t="s">
        <v>2637</v>
      </c>
      <c r="K31" s="13" t="s">
        <v>2526</v>
      </c>
      <c r="L31" s="15" t="s">
        <v>2549</v>
      </c>
      <c r="M31" s="13" t="s">
        <v>2657</v>
      </c>
      <c r="N31" s="13" t="s">
        <v>1584</v>
      </c>
      <c r="O31" s="13" t="s">
        <v>87</v>
      </c>
      <c r="P31" s="13" t="s">
        <v>2551</v>
      </c>
      <c r="Q31" s="13" t="s">
        <v>2658</v>
      </c>
      <c r="R31" s="13" t="s">
        <v>1584</v>
      </c>
      <c r="S31" s="13">
        <v>1996</v>
      </c>
      <c r="T31" s="13">
        <v>1997</v>
      </c>
      <c r="U31" s="13" t="s">
        <v>2553</v>
      </c>
    </row>
    <row r="32" spans="1:21" ht="15.75" customHeight="1">
      <c r="A32" s="13" t="s">
        <v>2542</v>
      </c>
      <c r="B32" s="13" t="s">
        <v>2659</v>
      </c>
      <c r="C32" s="13" t="s">
        <v>2660</v>
      </c>
      <c r="D32" s="13">
        <v>2008</v>
      </c>
      <c r="E32" s="13" t="s">
        <v>2526</v>
      </c>
      <c r="F32" s="13"/>
      <c r="G32" s="13"/>
      <c r="H32" s="13"/>
      <c r="I32" s="13"/>
      <c r="J32" s="13"/>
      <c r="K32" s="13"/>
      <c r="L32" s="13"/>
      <c r="M32" s="13"/>
      <c r="N32" s="13"/>
      <c r="O32" s="13"/>
      <c r="P32" s="13"/>
      <c r="Q32" s="13"/>
      <c r="R32" s="13"/>
      <c r="S32" s="13"/>
      <c r="T32" s="13"/>
      <c r="U32" s="13" t="s">
        <v>2553</v>
      </c>
    </row>
    <row r="33" spans="1:21" ht="15.75" customHeight="1">
      <c r="A33" s="13" t="s">
        <v>2542</v>
      </c>
      <c r="B33" s="13" t="s">
        <v>2661</v>
      </c>
      <c r="C33" s="13" t="s">
        <v>2662</v>
      </c>
      <c r="D33" s="13">
        <v>1986</v>
      </c>
      <c r="E33" s="13" t="s">
        <v>1584</v>
      </c>
      <c r="F33" s="13" t="s">
        <v>2663</v>
      </c>
      <c r="G33" s="13" t="s">
        <v>1609</v>
      </c>
      <c r="H33" s="13" t="s">
        <v>657</v>
      </c>
      <c r="I33" s="13" t="s">
        <v>2524</v>
      </c>
      <c r="J33" s="13" t="s">
        <v>2664</v>
      </c>
      <c r="K33" s="13" t="s">
        <v>1584</v>
      </c>
      <c r="L33" s="15" t="s">
        <v>2527</v>
      </c>
      <c r="M33" s="13" t="s">
        <v>2657</v>
      </c>
      <c r="N33" s="13" t="s">
        <v>1584</v>
      </c>
      <c r="O33" s="13" t="s">
        <v>76</v>
      </c>
      <c r="P33" s="13" t="s">
        <v>2094</v>
      </c>
      <c r="Q33" s="13" t="s">
        <v>2665</v>
      </c>
      <c r="R33" s="13" t="s">
        <v>1584</v>
      </c>
      <c r="S33" s="13">
        <v>1982</v>
      </c>
      <c r="T33" s="13">
        <v>1984</v>
      </c>
      <c r="U33" s="13" t="s">
        <v>2553</v>
      </c>
    </row>
    <row r="34" spans="1:21" ht="15.75" customHeight="1">
      <c r="A34" s="13" t="s">
        <v>2542</v>
      </c>
      <c r="B34" s="13" t="s">
        <v>2661</v>
      </c>
      <c r="C34" s="13" t="s">
        <v>2662</v>
      </c>
      <c r="D34" s="13">
        <v>1986</v>
      </c>
      <c r="E34" s="13" t="s">
        <v>1584</v>
      </c>
      <c r="F34" s="13" t="s">
        <v>2663</v>
      </c>
      <c r="G34" s="13" t="s">
        <v>1609</v>
      </c>
      <c r="H34" s="13" t="s">
        <v>657</v>
      </c>
      <c r="I34" s="13" t="s">
        <v>2524</v>
      </c>
      <c r="J34" s="13" t="s">
        <v>2666</v>
      </c>
      <c r="K34" s="13"/>
      <c r="L34" s="15" t="s">
        <v>2527</v>
      </c>
      <c r="M34" s="13" t="s">
        <v>2657</v>
      </c>
      <c r="N34" s="13" t="s">
        <v>1584</v>
      </c>
      <c r="O34" s="13" t="s">
        <v>76</v>
      </c>
      <c r="P34" s="13" t="s">
        <v>2094</v>
      </c>
      <c r="Q34" s="13" t="s">
        <v>2667</v>
      </c>
      <c r="R34" s="13" t="s">
        <v>1584</v>
      </c>
      <c r="S34" s="13">
        <v>1982</v>
      </c>
      <c r="T34" s="13">
        <v>1984</v>
      </c>
      <c r="U34" s="13" t="s">
        <v>2553</v>
      </c>
    </row>
    <row r="35" spans="1:21" ht="15.75" customHeight="1">
      <c r="A35" s="13" t="s">
        <v>2542</v>
      </c>
      <c r="B35" s="13" t="s">
        <v>2668</v>
      </c>
      <c r="C35" s="13" t="s">
        <v>2669</v>
      </c>
      <c r="D35" s="13">
        <v>2000</v>
      </c>
      <c r="E35" s="13" t="s">
        <v>1584</v>
      </c>
      <c r="F35" s="13" t="s">
        <v>2670</v>
      </c>
      <c r="G35" s="13" t="s">
        <v>1853</v>
      </c>
      <c r="H35" s="13" t="s">
        <v>2671</v>
      </c>
      <c r="I35" s="13" t="s">
        <v>2524</v>
      </c>
      <c r="J35" s="13" t="s">
        <v>2672</v>
      </c>
      <c r="K35" s="13" t="s">
        <v>2526</v>
      </c>
      <c r="L35" s="15" t="s">
        <v>2527</v>
      </c>
      <c r="M35" s="13" t="s">
        <v>2673</v>
      </c>
      <c r="N35" s="13" t="s">
        <v>2526</v>
      </c>
      <c r="O35" s="13" t="s">
        <v>87</v>
      </c>
      <c r="P35" s="13" t="s">
        <v>2551</v>
      </c>
      <c r="Q35" s="13" t="s">
        <v>2674</v>
      </c>
      <c r="R35" s="13" t="s">
        <v>1584</v>
      </c>
      <c r="S35" s="13">
        <v>1996</v>
      </c>
      <c r="T35" s="13">
        <v>1996</v>
      </c>
      <c r="U35" s="13" t="s">
        <v>2553</v>
      </c>
    </row>
    <row r="36" spans="1:21" ht="15.75" customHeight="1">
      <c r="A36" s="13" t="s">
        <v>2542</v>
      </c>
      <c r="B36" s="13" t="s">
        <v>2675</v>
      </c>
      <c r="C36" s="13" t="s">
        <v>2676</v>
      </c>
      <c r="D36" s="13">
        <v>2004</v>
      </c>
      <c r="E36" s="13" t="s">
        <v>2526</v>
      </c>
      <c r="F36" s="13"/>
      <c r="G36" s="13"/>
      <c r="H36" s="13"/>
      <c r="I36" s="13"/>
      <c r="J36" s="13"/>
      <c r="K36" s="13"/>
      <c r="L36" s="13"/>
      <c r="M36" s="13"/>
      <c r="N36" s="13"/>
      <c r="O36" s="13"/>
      <c r="P36" s="13"/>
      <c r="Q36" s="13"/>
      <c r="R36" s="13"/>
      <c r="S36" s="13"/>
      <c r="T36" s="13"/>
      <c r="U36" s="13" t="s">
        <v>2553</v>
      </c>
    </row>
    <row r="37" spans="1:21" ht="15.75" customHeight="1">
      <c r="A37" s="13" t="s">
        <v>2542</v>
      </c>
      <c r="B37" s="13" t="s">
        <v>2677</v>
      </c>
      <c r="C37" s="13" t="s">
        <v>2678</v>
      </c>
      <c r="D37" s="13">
        <v>2005</v>
      </c>
      <c r="E37" s="13" t="s">
        <v>2526</v>
      </c>
      <c r="F37" s="13"/>
      <c r="G37" s="13"/>
      <c r="H37" s="13"/>
      <c r="I37" s="13"/>
      <c r="J37" s="13"/>
      <c r="K37" s="13"/>
      <c r="L37" s="13"/>
      <c r="M37" s="13"/>
      <c r="N37" s="13"/>
      <c r="O37" s="13"/>
      <c r="P37" s="13"/>
      <c r="Q37" s="13"/>
      <c r="R37" s="13"/>
      <c r="S37" s="13"/>
      <c r="T37" s="13"/>
      <c r="U37" s="13" t="s">
        <v>2553</v>
      </c>
    </row>
    <row r="38" spans="1:21" ht="15.75" customHeight="1">
      <c r="A38" s="13" t="s">
        <v>2542</v>
      </c>
      <c r="B38" s="13" t="s">
        <v>2679</v>
      </c>
      <c r="C38" s="13" t="s">
        <v>2680</v>
      </c>
      <c r="D38" s="13">
        <v>2009</v>
      </c>
      <c r="E38" s="13" t="s">
        <v>1584</v>
      </c>
      <c r="F38" s="13" t="s">
        <v>2681</v>
      </c>
      <c r="G38" s="13" t="s">
        <v>2635</v>
      </c>
      <c r="H38" s="13" t="s">
        <v>2682</v>
      </c>
      <c r="I38" s="13" t="s">
        <v>2524</v>
      </c>
      <c r="J38" s="13" t="s">
        <v>2590</v>
      </c>
      <c r="K38" s="13" t="s">
        <v>1584</v>
      </c>
      <c r="L38" s="13" t="s">
        <v>2683</v>
      </c>
      <c r="M38" s="13" t="s">
        <v>2684</v>
      </c>
      <c r="N38" s="13" t="s">
        <v>2526</v>
      </c>
      <c r="O38" s="13" t="s">
        <v>87</v>
      </c>
      <c r="P38" s="13" t="s">
        <v>2551</v>
      </c>
      <c r="Q38" s="13" t="s">
        <v>2685</v>
      </c>
      <c r="R38" s="13" t="s">
        <v>1584</v>
      </c>
      <c r="S38" s="13">
        <v>1958</v>
      </c>
      <c r="T38" s="13">
        <v>2006</v>
      </c>
      <c r="U38" s="13" t="s">
        <v>2553</v>
      </c>
    </row>
    <row r="39" spans="1:21" ht="15.75" customHeight="1">
      <c r="A39" s="13" t="s">
        <v>2542</v>
      </c>
      <c r="B39" s="13" t="s">
        <v>2679</v>
      </c>
      <c r="C39" s="13" t="s">
        <v>2680</v>
      </c>
      <c r="D39" s="13">
        <v>2009</v>
      </c>
      <c r="E39" s="13" t="s">
        <v>1584</v>
      </c>
      <c r="F39" s="13" t="s">
        <v>2686</v>
      </c>
      <c r="G39" s="13" t="s">
        <v>2635</v>
      </c>
      <c r="H39" s="13" t="s">
        <v>2682</v>
      </c>
      <c r="I39" s="13" t="s">
        <v>2524</v>
      </c>
      <c r="J39" s="13" t="s">
        <v>2687</v>
      </c>
      <c r="K39" s="13"/>
      <c r="L39" s="13" t="s">
        <v>2683</v>
      </c>
      <c r="M39" s="13" t="s">
        <v>2684</v>
      </c>
      <c r="N39" s="13" t="s">
        <v>2526</v>
      </c>
      <c r="O39" s="13" t="s">
        <v>87</v>
      </c>
      <c r="P39" s="13" t="s">
        <v>2551</v>
      </c>
      <c r="Q39" s="13" t="s">
        <v>2688</v>
      </c>
      <c r="R39" s="13" t="s">
        <v>1584</v>
      </c>
      <c r="S39" s="13">
        <v>1958</v>
      </c>
      <c r="T39" s="13">
        <v>2006</v>
      </c>
      <c r="U39" s="13" t="s">
        <v>2553</v>
      </c>
    </row>
    <row r="40" spans="1:21" ht="15.75" customHeight="1">
      <c r="A40" s="13" t="s">
        <v>2542</v>
      </c>
      <c r="B40" s="13" t="s">
        <v>2689</v>
      </c>
      <c r="C40" s="13" t="s">
        <v>2680</v>
      </c>
      <c r="D40" s="13">
        <v>2009</v>
      </c>
      <c r="E40" s="13" t="s">
        <v>1584</v>
      </c>
      <c r="F40" s="13" t="s">
        <v>2690</v>
      </c>
      <c r="G40" s="13" t="s">
        <v>2635</v>
      </c>
      <c r="H40" s="13" t="s">
        <v>2691</v>
      </c>
      <c r="I40" s="13" t="s">
        <v>2524</v>
      </c>
      <c r="J40" s="13" t="s">
        <v>2692</v>
      </c>
      <c r="K40" s="13" t="s">
        <v>2526</v>
      </c>
      <c r="L40" s="15" t="s">
        <v>2619</v>
      </c>
      <c r="M40" s="13" t="s">
        <v>2684</v>
      </c>
      <c r="N40" s="13" t="s">
        <v>2526</v>
      </c>
      <c r="O40" s="13" t="s">
        <v>87</v>
      </c>
      <c r="P40" s="13" t="s">
        <v>2551</v>
      </c>
      <c r="Q40" s="13" t="s">
        <v>2685</v>
      </c>
      <c r="R40" s="13" t="s">
        <v>2526</v>
      </c>
      <c r="S40" s="13">
        <v>1958</v>
      </c>
      <c r="T40" s="13">
        <v>2006</v>
      </c>
      <c r="U40" s="13" t="s">
        <v>2553</v>
      </c>
    </row>
    <row r="41" spans="1:21" ht="15.75" customHeight="1">
      <c r="A41" s="13" t="s">
        <v>2542</v>
      </c>
      <c r="B41" s="13" t="s">
        <v>2693</v>
      </c>
      <c r="C41" s="13" t="s">
        <v>2694</v>
      </c>
      <c r="D41" s="13">
        <v>2004</v>
      </c>
      <c r="E41" s="13" t="s">
        <v>2526</v>
      </c>
      <c r="F41" s="13"/>
      <c r="G41" s="13"/>
      <c r="H41" s="13"/>
      <c r="I41" s="13"/>
      <c r="J41" s="13"/>
      <c r="K41" s="13"/>
      <c r="L41" s="13"/>
      <c r="M41" s="13"/>
      <c r="N41" s="13"/>
      <c r="O41" s="13"/>
      <c r="P41" s="13"/>
      <c r="Q41" s="13"/>
      <c r="R41" s="13"/>
      <c r="S41" s="13"/>
      <c r="T41" s="13"/>
      <c r="U41" s="13" t="s">
        <v>2553</v>
      </c>
    </row>
    <row r="42" spans="1:21" ht="15.75" customHeight="1">
      <c r="A42" s="13" t="s">
        <v>2542</v>
      </c>
      <c r="B42" s="13" t="s">
        <v>2695</v>
      </c>
      <c r="C42" s="13" t="s">
        <v>2696</v>
      </c>
      <c r="D42" s="13">
        <v>1995</v>
      </c>
      <c r="E42" s="13" t="s">
        <v>1584</v>
      </c>
      <c r="F42" s="13" t="s">
        <v>2697</v>
      </c>
      <c r="G42" s="13" t="s">
        <v>2635</v>
      </c>
      <c r="H42" s="13" t="s">
        <v>2698</v>
      </c>
      <c r="I42" s="13" t="s">
        <v>2524</v>
      </c>
      <c r="J42" s="13" t="s">
        <v>2699</v>
      </c>
      <c r="K42" s="13" t="s">
        <v>2526</v>
      </c>
      <c r="L42" s="13" t="s">
        <v>2625</v>
      </c>
      <c r="M42" s="13" t="s">
        <v>2700</v>
      </c>
      <c r="N42" s="13" t="s">
        <v>2526</v>
      </c>
      <c r="O42" s="13" t="s">
        <v>76</v>
      </c>
      <c r="P42" s="13" t="s">
        <v>2701</v>
      </c>
      <c r="Q42" s="13" t="s">
        <v>2702</v>
      </c>
      <c r="R42" s="13" t="s">
        <v>1584</v>
      </c>
      <c r="S42" s="13">
        <v>1991</v>
      </c>
      <c r="T42" s="13">
        <v>1991</v>
      </c>
      <c r="U42" s="13" t="s">
        <v>2553</v>
      </c>
    </row>
    <row r="43" spans="1:21" ht="15.75" customHeight="1">
      <c r="A43" s="13" t="s">
        <v>2542</v>
      </c>
      <c r="B43" s="13" t="s">
        <v>2703</v>
      </c>
      <c r="C43" s="13" t="s">
        <v>2696</v>
      </c>
      <c r="D43" s="13">
        <v>1996</v>
      </c>
      <c r="E43" s="13" t="s">
        <v>2526</v>
      </c>
      <c r="F43" s="13"/>
      <c r="G43" s="13"/>
      <c r="H43" s="13"/>
      <c r="I43" s="13"/>
      <c r="J43" s="13"/>
      <c r="K43" s="13"/>
      <c r="L43" s="13"/>
      <c r="M43" s="13"/>
      <c r="N43" s="13"/>
      <c r="O43" s="13"/>
      <c r="P43" s="13"/>
      <c r="Q43" s="13"/>
      <c r="R43" s="13"/>
      <c r="S43" s="13"/>
      <c r="T43" s="13"/>
      <c r="U43" s="13" t="s">
        <v>2553</v>
      </c>
    </row>
    <row r="44" spans="1:21" ht="15.75" customHeight="1">
      <c r="A44" s="13" t="s">
        <v>2542</v>
      </c>
      <c r="B44" s="13" t="s">
        <v>2704</v>
      </c>
      <c r="C44" s="13" t="s">
        <v>2705</v>
      </c>
      <c r="D44" s="13">
        <v>2012</v>
      </c>
      <c r="E44" s="13" t="s">
        <v>2526</v>
      </c>
      <c r="F44" s="13"/>
      <c r="G44" s="13"/>
      <c r="H44" s="13"/>
      <c r="I44" s="13"/>
      <c r="J44" s="13"/>
      <c r="K44" s="13"/>
      <c r="L44" s="13"/>
      <c r="M44" s="13"/>
      <c r="N44" s="13"/>
      <c r="O44" s="13"/>
      <c r="P44" s="13"/>
      <c r="Q44" s="13"/>
      <c r="R44" s="13"/>
      <c r="S44" s="13"/>
      <c r="T44" s="13"/>
      <c r="U44" s="13" t="s">
        <v>2553</v>
      </c>
    </row>
    <row r="45" spans="1:21" ht="15.75" customHeight="1">
      <c r="A45" s="13" t="s">
        <v>2542</v>
      </c>
      <c r="B45" s="13" t="s">
        <v>2706</v>
      </c>
      <c r="C45" s="13" t="s">
        <v>2705</v>
      </c>
      <c r="D45" s="13">
        <v>2015</v>
      </c>
      <c r="E45" s="13" t="s">
        <v>1584</v>
      </c>
      <c r="F45" s="13" t="s">
        <v>2707</v>
      </c>
      <c r="G45" s="13" t="s">
        <v>2708</v>
      </c>
      <c r="H45" s="13" t="s">
        <v>2709</v>
      </c>
      <c r="I45" s="13" t="s">
        <v>2524</v>
      </c>
      <c r="J45" s="13" t="s">
        <v>2710</v>
      </c>
      <c r="K45" s="13" t="s">
        <v>1584</v>
      </c>
      <c r="L45" s="13" t="s">
        <v>2625</v>
      </c>
      <c r="M45" s="13" t="s">
        <v>2711</v>
      </c>
      <c r="N45" s="13" t="s">
        <v>2526</v>
      </c>
      <c r="O45" s="13" t="s">
        <v>87</v>
      </c>
      <c r="P45" s="13" t="s">
        <v>2551</v>
      </c>
      <c r="Q45" s="13" t="s">
        <v>2712</v>
      </c>
      <c r="R45" s="13" t="s">
        <v>1584</v>
      </c>
      <c r="S45" s="13">
        <v>1985</v>
      </c>
      <c r="T45" s="13">
        <v>2005</v>
      </c>
      <c r="U45" s="13" t="s">
        <v>2553</v>
      </c>
    </row>
    <row r="46" spans="1:21" ht="15.75" customHeight="1">
      <c r="A46" s="13" t="s">
        <v>2542</v>
      </c>
      <c r="B46" s="13" t="s">
        <v>2706</v>
      </c>
      <c r="C46" s="13" t="s">
        <v>2705</v>
      </c>
      <c r="D46" s="13">
        <v>2015</v>
      </c>
      <c r="E46" s="13" t="s">
        <v>1584</v>
      </c>
      <c r="F46" s="13" t="s">
        <v>2713</v>
      </c>
      <c r="G46" s="13" t="s">
        <v>2708</v>
      </c>
      <c r="H46" s="13" t="s">
        <v>2714</v>
      </c>
      <c r="I46" s="13" t="s">
        <v>2524</v>
      </c>
      <c r="J46" s="13" t="s">
        <v>2715</v>
      </c>
      <c r="K46" s="13"/>
      <c r="L46" s="13" t="s">
        <v>2619</v>
      </c>
      <c r="M46" s="13" t="s">
        <v>2711</v>
      </c>
      <c r="N46" s="13" t="s">
        <v>2526</v>
      </c>
      <c r="O46" s="13" t="s">
        <v>87</v>
      </c>
      <c r="P46" s="13" t="s">
        <v>2551</v>
      </c>
      <c r="Q46" s="13" t="s">
        <v>2716</v>
      </c>
      <c r="R46" s="13" t="s">
        <v>1584</v>
      </c>
      <c r="S46" s="13">
        <v>1985</v>
      </c>
      <c r="T46" s="13">
        <v>2005</v>
      </c>
      <c r="U46" s="13" t="s">
        <v>2553</v>
      </c>
    </row>
    <row r="47" spans="1:21" ht="15.75" customHeight="1">
      <c r="A47" s="13" t="s">
        <v>2542</v>
      </c>
      <c r="B47" s="13" t="s">
        <v>2717</v>
      </c>
      <c r="C47" s="13" t="s">
        <v>2718</v>
      </c>
      <c r="D47" s="13">
        <v>2013</v>
      </c>
      <c r="E47" s="13" t="s">
        <v>1584</v>
      </c>
      <c r="F47" s="13" t="s">
        <v>2719</v>
      </c>
      <c r="G47" s="13" t="s">
        <v>841</v>
      </c>
      <c r="H47" s="13" t="s">
        <v>2720</v>
      </c>
      <c r="I47" s="13" t="s">
        <v>2524</v>
      </c>
      <c r="J47" s="13" t="s">
        <v>2721</v>
      </c>
      <c r="K47" s="13" t="s">
        <v>2526</v>
      </c>
      <c r="L47" s="13" t="s">
        <v>2722</v>
      </c>
      <c r="M47" s="13" t="s">
        <v>2723</v>
      </c>
      <c r="N47" s="13" t="s">
        <v>2526</v>
      </c>
      <c r="O47" s="13" t="s">
        <v>87</v>
      </c>
      <c r="P47" s="13" t="s">
        <v>2341</v>
      </c>
      <c r="Q47" s="13" t="s">
        <v>2724</v>
      </c>
      <c r="R47" s="13" t="s">
        <v>1584</v>
      </c>
      <c r="S47" s="13">
        <v>2008</v>
      </c>
      <c r="T47" s="13">
        <v>2010</v>
      </c>
      <c r="U47" s="13" t="s">
        <v>2553</v>
      </c>
    </row>
    <row r="48" spans="1:21" ht="15.75" customHeight="1">
      <c r="A48" s="13" t="s">
        <v>2542</v>
      </c>
      <c r="B48" s="13" t="s">
        <v>2725</v>
      </c>
      <c r="C48" s="13" t="s">
        <v>2718</v>
      </c>
      <c r="D48" s="13">
        <v>2013</v>
      </c>
      <c r="E48" s="13" t="s">
        <v>1584</v>
      </c>
      <c r="F48" s="13" t="s">
        <v>2719</v>
      </c>
      <c r="G48" s="13" t="s">
        <v>841</v>
      </c>
      <c r="H48" s="13" t="s">
        <v>2720</v>
      </c>
      <c r="I48" s="13" t="s">
        <v>2524</v>
      </c>
      <c r="J48" s="13" t="s">
        <v>2721</v>
      </c>
      <c r="K48" s="13" t="s">
        <v>2526</v>
      </c>
      <c r="L48" s="13" t="s">
        <v>2722</v>
      </c>
      <c r="M48" s="13" t="s">
        <v>2723</v>
      </c>
      <c r="N48" s="13" t="s">
        <v>2526</v>
      </c>
      <c r="O48" s="13" t="s">
        <v>87</v>
      </c>
      <c r="P48" s="13" t="s">
        <v>2341</v>
      </c>
      <c r="Q48" s="13" t="s">
        <v>2726</v>
      </c>
      <c r="R48" s="13" t="s">
        <v>1584</v>
      </c>
      <c r="S48" s="13">
        <v>2008</v>
      </c>
      <c r="T48" s="13">
        <v>2010</v>
      </c>
      <c r="U48" s="13" t="s">
        <v>2553</v>
      </c>
    </row>
    <row r="49" spans="1:21" ht="15.75" customHeight="1">
      <c r="A49" s="13" t="s">
        <v>2542</v>
      </c>
      <c r="B49" s="13" t="s">
        <v>2727</v>
      </c>
      <c r="C49" s="13" t="s">
        <v>2728</v>
      </c>
      <c r="D49" s="13">
        <v>2005</v>
      </c>
      <c r="E49" s="13" t="s">
        <v>1584</v>
      </c>
      <c r="F49" s="13" t="s">
        <v>2729</v>
      </c>
      <c r="G49" s="13" t="s">
        <v>2730</v>
      </c>
      <c r="H49" s="13" t="s">
        <v>2731</v>
      </c>
      <c r="I49" s="13" t="s">
        <v>2732</v>
      </c>
      <c r="J49" s="13" t="s">
        <v>2733</v>
      </c>
      <c r="K49" s="13" t="s">
        <v>1584</v>
      </c>
      <c r="L49" s="13" t="s">
        <v>2625</v>
      </c>
      <c r="M49" s="13" t="s">
        <v>2734</v>
      </c>
      <c r="N49" s="13" t="s">
        <v>2526</v>
      </c>
      <c r="O49" s="13" t="s">
        <v>87</v>
      </c>
      <c r="P49" s="13" t="s">
        <v>2551</v>
      </c>
      <c r="Q49" s="13" t="s">
        <v>2735</v>
      </c>
      <c r="R49" s="13" t="s">
        <v>1584</v>
      </c>
      <c r="S49" s="13">
        <v>2001</v>
      </c>
      <c r="T49" s="13">
        <v>2002</v>
      </c>
      <c r="U49" s="13" t="s">
        <v>2553</v>
      </c>
    </row>
    <row r="50" spans="1:21" ht="15.75" customHeight="1">
      <c r="A50" s="13" t="s">
        <v>2542</v>
      </c>
      <c r="B50" s="13" t="s">
        <v>2727</v>
      </c>
      <c r="C50" s="13" t="s">
        <v>2728</v>
      </c>
      <c r="D50" s="13">
        <v>2005</v>
      </c>
      <c r="E50" s="13" t="s">
        <v>1584</v>
      </c>
      <c r="F50" s="13" t="s">
        <v>2736</v>
      </c>
      <c r="G50" s="13" t="s">
        <v>2730</v>
      </c>
      <c r="H50" s="13" t="s">
        <v>2731</v>
      </c>
      <c r="I50" s="13" t="s">
        <v>2732</v>
      </c>
      <c r="J50" s="13" t="s">
        <v>2737</v>
      </c>
      <c r="K50" s="13"/>
      <c r="L50" s="13" t="s">
        <v>2625</v>
      </c>
      <c r="M50" s="13" t="s">
        <v>2734</v>
      </c>
      <c r="N50" s="13" t="s">
        <v>2526</v>
      </c>
      <c r="O50" s="13" t="s">
        <v>87</v>
      </c>
      <c r="P50" s="13" t="s">
        <v>2551</v>
      </c>
      <c r="Q50" s="13" t="s">
        <v>2738</v>
      </c>
      <c r="R50" s="13" t="s">
        <v>1584</v>
      </c>
      <c r="S50" s="13">
        <v>2001</v>
      </c>
      <c r="T50" s="13">
        <v>2002</v>
      </c>
      <c r="U50" s="13" t="s">
        <v>2553</v>
      </c>
    </row>
    <row r="51" spans="1:21" ht="15.75" customHeight="1">
      <c r="A51" s="13" t="s">
        <v>2542</v>
      </c>
      <c r="B51" s="13" t="s">
        <v>2727</v>
      </c>
      <c r="C51" s="13" t="s">
        <v>2728</v>
      </c>
      <c r="D51" s="13">
        <v>2005</v>
      </c>
      <c r="E51" s="13" t="s">
        <v>1584</v>
      </c>
      <c r="F51" s="13" t="s">
        <v>2729</v>
      </c>
      <c r="G51" s="13" t="s">
        <v>2730</v>
      </c>
      <c r="H51" s="13" t="s">
        <v>2731</v>
      </c>
      <c r="I51" s="13" t="s">
        <v>2732</v>
      </c>
      <c r="J51" s="13" t="s">
        <v>2739</v>
      </c>
      <c r="K51" s="13"/>
      <c r="L51" s="13" t="s">
        <v>2625</v>
      </c>
      <c r="M51" s="13" t="s">
        <v>2734</v>
      </c>
      <c r="N51" s="13" t="s">
        <v>2526</v>
      </c>
      <c r="O51" s="13" t="s">
        <v>87</v>
      </c>
      <c r="P51" s="13" t="s">
        <v>2551</v>
      </c>
      <c r="Q51" s="13" t="s">
        <v>2740</v>
      </c>
      <c r="R51" s="13" t="s">
        <v>1584</v>
      </c>
      <c r="S51" s="13">
        <v>2001</v>
      </c>
      <c r="T51" s="13">
        <v>2002</v>
      </c>
      <c r="U51" s="13" t="s">
        <v>2553</v>
      </c>
    </row>
    <row r="52" spans="1:21" ht="15.75" customHeight="1">
      <c r="A52" s="13" t="s">
        <v>2542</v>
      </c>
      <c r="B52" s="13" t="s">
        <v>2741</v>
      </c>
      <c r="C52" s="13" t="s">
        <v>2742</v>
      </c>
      <c r="D52" s="13">
        <v>2015</v>
      </c>
      <c r="E52" s="13" t="s">
        <v>2526</v>
      </c>
      <c r="F52" s="13"/>
      <c r="G52" s="13"/>
      <c r="H52" s="13"/>
      <c r="I52" s="13"/>
      <c r="J52" s="13"/>
      <c r="K52" s="13"/>
      <c r="L52" s="13"/>
      <c r="M52" s="13"/>
      <c r="N52" s="13"/>
      <c r="O52" s="13"/>
      <c r="P52" s="13"/>
      <c r="Q52" s="13"/>
      <c r="R52" s="13"/>
      <c r="S52" s="13"/>
      <c r="T52" s="13"/>
      <c r="U52" s="13" t="s">
        <v>2553</v>
      </c>
    </row>
    <row r="53" spans="1:21" ht="15.75" customHeight="1">
      <c r="A53" s="13" t="s">
        <v>2542</v>
      </c>
      <c r="B53" s="13" t="s">
        <v>2743</v>
      </c>
      <c r="C53" s="13" t="s">
        <v>2744</v>
      </c>
      <c r="D53" s="13">
        <v>2007</v>
      </c>
      <c r="E53" s="13" t="s">
        <v>1584</v>
      </c>
      <c r="F53" s="13" t="s">
        <v>2745</v>
      </c>
      <c r="G53" s="13" t="s">
        <v>841</v>
      </c>
      <c r="H53" s="13" t="s">
        <v>2746</v>
      </c>
      <c r="I53" s="13" t="s">
        <v>2524</v>
      </c>
      <c r="J53" s="13" t="s">
        <v>2747</v>
      </c>
      <c r="K53" s="13" t="s">
        <v>1584</v>
      </c>
      <c r="L53" s="13" t="s">
        <v>2748</v>
      </c>
      <c r="M53" s="13" t="s">
        <v>2749</v>
      </c>
      <c r="N53" s="13" t="s">
        <v>2526</v>
      </c>
      <c r="O53" s="13" t="s">
        <v>87</v>
      </c>
      <c r="P53" s="13" t="s">
        <v>2551</v>
      </c>
      <c r="Q53" s="13" t="s">
        <v>2750</v>
      </c>
      <c r="R53" s="13" t="s">
        <v>1584</v>
      </c>
      <c r="S53" s="13">
        <v>2000</v>
      </c>
      <c r="T53" s="13">
        <v>2005</v>
      </c>
      <c r="U53" s="13" t="s">
        <v>2553</v>
      </c>
    </row>
    <row r="54" spans="1:21" ht="15.75" customHeight="1">
      <c r="A54" s="13" t="s">
        <v>2542</v>
      </c>
      <c r="B54" s="13" t="s">
        <v>2743</v>
      </c>
      <c r="C54" s="13" t="s">
        <v>2744</v>
      </c>
      <c r="D54" s="13">
        <v>2007</v>
      </c>
      <c r="E54" s="13" t="s">
        <v>1584</v>
      </c>
      <c r="F54" s="13" t="s">
        <v>2745</v>
      </c>
      <c r="G54" s="13" t="s">
        <v>841</v>
      </c>
      <c r="H54" s="13" t="s">
        <v>2746</v>
      </c>
      <c r="I54" s="13" t="s">
        <v>2524</v>
      </c>
      <c r="J54" s="13" t="s">
        <v>2751</v>
      </c>
      <c r="K54" s="13"/>
      <c r="L54" s="13" t="s">
        <v>2748</v>
      </c>
      <c r="M54" s="13" t="s">
        <v>2749</v>
      </c>
      <c r="N54" s="13" t="s">
        <v>2526</v>
      </c>
      <c r="O54" s="13" t="s">
        <v>87</v>
      </c>
      <c r="P54" s="13" t="s">
        <v>2551</v>
      </c>
      <c r="Q54" s="13" t="s">
        <v>2752</v>
      </c>
      <c r="R54" s="13" t="s">
        <v>1584</v>
      </c>
      <c r="S54" s="13">
        <v>2000</v>
      </c>
      <c r="T54" s="13">
        <v>2005</v>
      </c>
      <c r="U54" s="13" t="s">
        <v>2553</v>
      </c>
    </row>
    <row r="55" spans="1:21">
      <c r="A55" s="13" t="s">
        <v>2542</v>
      </c>
      <c r="B55" s="13" t="s">
        <v>2753</v>
      </c>
      <c r="C55" s="13" t="s">
        <v>2754</v>
      </c>
      <c r="D55" s="13">
        <v>2014</v>
      </c>
      <c r="E55" s="13" t="s">
        <v>1584</v>
      </c>
      <c r="F55" s="13" t="s">
        <v>2755</v>
      </c>
      <c r="G55" s="13" t="s">
        <v>2756</v>
      </c>
      <c r="H55" s="13" t="s">
        <v>2757</v>
      </c>
      <c r="I55" s="13" t="s">
        <v>2524</v>
      </c>
      <c r="J55" s="13" t="s">
        <v>2758</v>
      </c>
      <c r="K55" s="13" t="s">
        <v>1584</v>
      </c>
      <c r="L55" s="13" t="s">
        <v>2722</v>
      </c>
      <c r="M55" s="13" t="s">
        <v>2759</v>
      </c>
      <c r="N55" s="13" t="s">
        <v>2526</v>
      </c>
      <c r="O55" s="13" t="s">
        <v>87</v>
      </c>
      <c r="P55" s="13" t="s">
        <v>2551</v>
      </c>
      <c r="Q55" s="13" t="s">
        <v>2760</v>
      </c>
      <c r="R55" s="13" t="s">
        <v>1584</v>
      </c>
      <c r="S55" s="13">
        <v>2009</v>
      </c>
      <c r="T55" s="13">
        <v>2009</v>
      </c>
      <c r="U55" s="13" t="s">
        <v>2553</v>
      </c>
    </row>
    <row r="56" spans="1:21">
      <c r="A56" s="13" t="s">
        <v>2542</v>
      </c>
      <c r="B56" s="13" t="s">
        <v>2753</v>
      </c>
      <c r="C56" s="13" t="s">
        <v>2754</v>
      </c>
      <c r="D56" s="13">
        <v>2014</v>
      </c>
      <c r="E56" s="13" t="s">
        <v>1584</v>
      </c>
      <c r="F56" s="13" t="s">
        <v>2755</v>
      </c>
      <c r="G56" s="13" t="s">
        <v>2756</v>
      </c>
      <c r="H56" s="13" t="s">
        <v>2757</v>
      </c>
      <c r="I56" s="13" t="s">
        <v>2524</v>
      </c>
      <c r="J56" s="13" t="s">
        <v>2761</v>
      </c>
      <c r="K56" s="13"/>
      <c r="L56" s="13" t="s">
        <v>2722</v>
      </c>
      <c r="M56" s="13" t="s">
        <v>2759</v>
      </c>
      <c r="N56" s="13" t="s">
        <v>2526</v>
      </c>
      <c r="O56" s="13" t="s">
        <v>87</v>
      </c>
      <c r="P56" s="13" t="s">
        <v>2551</v>
      </c>
      <c r="Q56" s="13" t="s">
        <v>2762</v>
      </c>
      <c r="R56" s="13" t="s">
        <v>1584</v>
      </c>
      <c r="S56" s="13">
        <v>2009</v>
      </c>
      <c r="T56" s="13">
        <v>2009</v>
      </c>
      <c r="U56" s="13" t="s">
        <v>2553</v>
      </c>
    </row>
    <row r="57" spans="1:21">
      <c r="A57" s="13" t="s">
        <v>2542</v>
      </c>
      <c r="B57" s="13" t="s">
        <v>2753</v>
      </c>
      <c r="C57" s="13" t="s">
        <v>2754</v>
      </c>
      <c r="D57" s="13">
        <v>2014</v>
      </c>
      <c r="E57" s="13" t="s">
        <v>1584</v>
      </c>
      <c r="F57" s="13" t="s">
        <v>2755</v>
      </c>
      <c r="G57" s="13" t="s">
        <v>2756</v>
      </c>
      <c r="H57" s="13" t="s">
        <v>2757</v>
      </c>
      <c r="I57" s="13" t="s">
        <v>2524</v>
      </c>
      <c r="J57" s="13" t="s">
        <v>2763</v>
      </c>
      <c r="K57" s="13"/>
      <c r="L57" s="13" t="s">
        <v>2722</v>
      </c>
      <c r="M57" s="13" t="s">
        <v>2759</v>
      </c>
      <c r="N57" s="13" t="s">
        <v>2526</v>
      </c>
      <c r="O57" s="13" t="s">
        <v>87</v>
      </c>
      <c r="P57" s="13" t="s">
        <v>2551</v>
      </c>
      <c r="Q57" s="13" t="s">
        <v>2764</v>
      </c>
      <c r="R57" s="13" t="s">
        <v>1584</v>
      </c>
      <c r="S57" s="13">
        <v>2009</v>
      </c>
      <c r="T57" s="13">
        <v>2009</v>
      </c>
      <c r="U57" s="13" t="s">
        <v>2553</v>
      </c>
    </row>
    <row r="58" spans="1:21">
      <c r="A58" s="13" t="s">
        <v>2542</v>
      </c>
      <c r="B58" s="13" t="s">
        <v>2765</v>
      </c>
      <c r="C58" s="13" t="s">
        <v>2766</v>
      </c>
      <c r="D58" s="13">
        <v>2015</v>
      </c>
      <c r="E58" s="13" t="s">
        <v>1584</v>
      </c>
      <c r="F58" s="13" t="s">
        <v>2755</v>
      </c>
      <c r="G58" s="13" t="s">
        <v>2756</v>
      </c>
      <c r="H58" s="13" t="s">
        <v>2757</v>
      </c>
      <c r="I58" s="13" t="s">
        <v>2524</v>
      </c>
      <c r="J58" s="13" t="s">
        <v>2763</v>
      </c>
      <c r="K58" s="13"/>
      <c r="L58" s="13" t="s">
        <v>2722</v>
      </c>
      <c r="M58" s="13" t="s">
        <v>2759</v>
      </c>
      <c r="N58" s="13" t="s">
        <v>2526</v>
      </c>
      <c r="O58" s="13" t="s">
        <v>87</v>
      </c>
      <c r="P58" s="13" t="s">
        <v>2551</v>
      </c>
      <c r="Q58" s="13" t="s">
        <v>2767</v>
      </c>
      <c r="R58" s="13" t="s">
        <v>1584</v>
      </c>
      <c r="S58" s="13">
        <v>2009</v>
      </c>
      <c r="T58" s="13">
        <v>2009</v>
      </c>
      <c r="U58" s="13" t="s">
        <v>2553</v>
      </c>
    </row>
    <row r="59" spans="1:21">
      <c r="A59" s="13" t="s">
        <v>2542</v>
      </c>
      <c r="B59" s="13" t="s">
        <v>2768</v>
      </c>
      <c r="C59" s="13" t="s">
        <v>2769</v>
      </c>
      <c r="D59" s="13">
        <v>2002</v>
      </c>
      <c r="E59" s="13" t="s">
        <v>1584</v>
      </c>
      <c r="F59" s="13" t="s">
        <v>2770</v>
      </c>
      <c r="G59" s="13" t="s">
        <v>2771</v>
      </c>
      <c r="H59" s="13" t="s">
        <v>2772</v>
      </c>
      <c r="I59" s="13" t="s">
        <v>2524</v>
      </c>
      <c r="J59" s="13" t="s">
        <v>2773</v>
      </c>
      <c r="K59" s="13" t="s">
        <v>1584</v>
      </c>
      <c r="L59" s="13" t="s">
        <v>2774</v>
      </c>
      <c r="M59" s="13" t="s">
        <v>2759</v>
      </c>
      <c r="N59" s="13" t="s">
        <v>2526</v>
      </c>
      <c r="O59" s="13" t="s">
        <v>87</v>
      </c>
      <c r="P59" s="13" t="s">
        <v>2551</v>
      </c>
      <c r="Q59" s="13" t="s">
        <v>2775</v>
      </c>
      <c r="R59" s="13" t="s">
        <v>1584</v>
      </c>
      <c r="S59" s="13">
        <v>1995</v>
      </c>
      <c r="T59" s="13">
        <v>1997</v>
      </c>
      <c r="U59" s="13" t="s">
        <v>2553</v>
      </c>
    </row>
    <row r="60" spans="1:21">
      <c r="A60" s="13" t="s">
        <v>2542</v>
      </c>
      <c r="B60" s="13" t="s">
        <v>2776</v>
      </c>
      <c r="C60" s="13" t="s">
        <v>2777</v>
      </c>
      <c r="D60" s="13">
        <v>1999</v>
      </c>
      <c r="E60" s="13" t="s">
        <v>1584</v>
      </c>
      <c r="F60" s="13" t="s">
        <v>2778</v>
      </c>
      <c r="G60" s="13" t="s">
        <v>2635</v>
      </c>
      <c r="H60" s="13" t="s">
        <v>2779</v>
      </c>
      <c r="I60" s="13" t="s">
        <v>2524</v>
      </c>
      <c r="J60" s="13" t="s">
        <v>2780</v>
      </c>
      <c r="K60" s="13" t="s">
        <v>2526</v>
      </c>
      <c r="L60" s="13" t="s">
        <v>2774</v>
      </c>
      <c r="M60" s="13" t="s">
        <v>2781</v>
      </c>
      <c r="N60" s="13" t="s">
        <v>2526</v>
      </c>
      <c r="O60" s="13" t="s">
        <v>76</v>
      </c>
      <c r="P60" s="13" t="s">
        <v>2782</v>
      </c>
      <c r="Q60" s="13" t="s">
        <v>2783</v>
      </c>
      <c r="R60" s="13" t="s">
        <v>1584</v>
      </c>
      <c r="S60" s="13">
        <v>1988</v>
      </c>
      <c r="T60" s="13">
        <v>1995</v>
      </c>
      <c r="U60" s="13" t="s">
        <v>2553</v>
      </c>
    </row>
    <row r="61" spans="1:21">
      <c r="A61" s="13" t="s">
        <v>2542</v>
      </c>
      <c r="B61" s="13" t="s">
        <v>2784</v>
      </c>
      <c r="C61" s="13" t="s">
        <v>2785</v>
      </c>
      <c r="D61" s="13">
        <v>2014</v>
      </c>
      <c r="E61" s="13" t="s">
        <v>2562</v>
      </c>
      <c r="F61" s="13" t="s">
        <v>2786</v>
      </c>
      <c r="G61" s="13" t="s">
        <v>841</v>
      </c>
      <c r="H61" s="13" t="s">
        <v>2787</v>
      </c>
      <c r="I61" s="13" t="s">
        <v>2524</v>
      </c>
      <c r="J61" s="13" t="s">
        <v>2788</v>
      </c>
      <c r="K61" s="13" t="s">
        <v>2526</v>
      </c>
      <c r="L61" s="13" t="s">
        <v>2722</v>
      </c>
      <c r="M61" s="16" t="s">
        <v>2789</v>
      </c>
      <c r="N61" s="13" t="s">
        <v>2526</v>
      </c>
      <c r="O61" s="13" t="s">
        <v>97</v>
      </c>
      <c r="P61" s="13" t="s">
        <v>2790</v>
      </c>
      <c r="Q61" s="13" t="s">
        <v>2791</v>
      </c>
      <c r="R61" s="13" t="s">
        <v>2562</v>
      </c>
      <c r="S61" s="13">
        <v>2011</v>
      </c>
      <c r="T61" s="13" t="s">
        <v>2792</v>
      </c>
      <c r="U61" s="13" t="s">
        <v>2553</v>
      </c>
    </row>
    <row r="62" spans="1:21">
      <c r="A62" s="13" t="s">
        <v>2542</v>
      </c>
      <c r="B62" s="13" t="s">
        <v>2793</v>
      </c>
      <c r="C62" s="13" t="s">
        <v>2794</v>
      </c>
      <c r="D62" s="13">
        <v>2011</v>
      </c>
      <c r="E62" s="13" t="s">
        <v>1584</v>
      </c>
      <c r="F62" s="13" t="s">
        <v>2795</v>
      </c>
      <c r="G62" s="13" t="s">
        <v>2616</v>
      </c>
      <c r="H62" s="13" t="s">
        <v>2617</v>
      </c>
      <c r="I62" s="13" t="s">
        <v>2524</v>
      </c>
      <c r="J62" s="13" t="s">
        <v>2796</v>
      </c>
      <c r="K62" s="13" t="s">
        <v>2526</v>
      </c>
      <c r="L62" s="13" t="s">
        <v>2619</v>
      </c>
      <c r="M62" s="13" t="s">
        <v>2797</v>
      </c>
      <c r="N62" s="13" t="s">
        <v>2526</v>
      </c>
      <c r="O62" s="13" t="s">
        <v>87</v>
      </c>
      <c r="P62" s="13" t="s">
        <v>2551</v>
      </c>
      <c r="Q62" s="13" t="s">
        <v>2798</v>
      </c>
      <c r="R62" s="13" t="s">
        <v>1584</v>
      </c>
      <c r="S62" s="13">
        <v>2000</v>
      </c>
      <c r="T62" s="13">
        <v>2005</v>
      </c>
      <c r="U62" s="13" t="s">
        <v>2553</v>
      </c>
    </row>
    <row r="63" spans="1:21">
      <c r="A63" s="13" t="s">
        <v>2542</v>
      </c>
      <c r="B63" s="13" t="s">
        <v>2799</v>
      </c>
      <c r="C63" s="13" t="s">
        <v>2800</v>
      </c>
      <c r="D63" s="13">
        <v>2016</v>
      </c>
      <c r="E63" s="13" t="s">
        <v>1584</v>
      </c>
      <c r="F63" s="13" t="s">
        <v>2801</v>
      </c>
      <c r="G63" s="13" t="s">
        <v>2635</v>
      </c>
      <c r="H63" s="13" t="s">
        <v>2802</v>
      </c>
      <c r="I63" s="13" t="s">
        <v>2524</v>
      </c>
      <c r="J63" s="13" t="s">
        <v>2803</v>
      </c>
      <c r="K63" s="13" t="s">
        <v>2526</v>
      </c>
      <c r="L63" s="13" t="s">
        <v>2625</v>
      </c>
      <c r="M63" s="13" t="s">
        <v>2723</v>
      </c>
      <c r="N63" s="13" t="s">
        <v>2526</v>
      </c>
      <c r="O63" s="13" t="s">
        <v>76</v>
      </c>
      <c r="P63" s="13" t="s">
        <v>2094</v>
      </c>
      <c r="Q63" s="13" t="s">
        <v>2804</v>
      </c>
      <c r="R63" s="13" t="s">
        <v>1584</v>
      </c>
      <c r="S63" s="13">
        <v>2014</v>
      </c>
      <c r="T63" s="13">
        <v>2014</v>
      </c>
      <c r="U63" s="13" t="s">
        <v>2553</v>
      </c>
    </row>
    <row r="64" spans="1:21">
      <c r="A64" s="13" t="s">
        <v>2542</v>
      </c>
      <c r="B64" s="13" t="s">
        <v>2805</v>
      </c>
      <c r="C64" s="13" t="s">
        <v>2806</v>
      </c>
      <c r="D64" s="13">
        <v>2003</v>
      </c>
      <c r="E64" s="13" t="s">
        <v>2526</v>
      </c>
      <c r="F64" s="13"/>
      <c r="G64" s="13"/>
      <c r="H64" s="13"/>
      <c r="I64" s="13"/>
      <c r="J64" s="13"/>
      <c r="K64" s="13"/>
      <c r="L64" s="13"/>
      <c r="M64" s="13"/>
      <c r="N64" s="13"/>
      <c r="O64" s="13"/>
      <c r="P64" s="13"/>
      <c r="Q64" s="13"/>
      <c r="R64" s="13"/>
      <c r="S64" s="13"/>
      <c r="T64" s="13"/>
      <c r="U64" s="13" t="s">
        <v>2553</v>
      </c>
    </row>
    <row r="65" spans="1:21">
      <c r="A65" s="13" t="s">
        <v>2542</v>
      </c>
      <c r="B65" s="13" t="s">
        <v>2807</v>
      </c>
      <c r="C65" s="13" t="s">
        <v>2808</v>
      </c>
      <c r="D65" s="13">
        <v>2014</v>
      </c>
      <c r="E65" s="13" t="s">
        <v>2526</v>
      </c>
      <c r="F65" s="13"/>
      <c r="G65" s="13"/>
      <c r="H65" s="13"/>
      <c r="I65" s="13"/>
      <c r="J65" s="13"/>
      <c r="K65" s="13"/>
      <c r="L65" s="13"/>
      <c r="M65" s="13"/>
      <c r="N65" s="13"/>
      <c r="O65" s="13"/>
      <c r="P65" s="13"/>
      <c r="Q65" s="13"/>
      <c r="R65" s="13"/>
      <c r="S65" s="13"/>
      <c r="T65" s="13"/>
      <c r="U65" s="13" t="s">
        <v>2553</v>
      </c>
    </row>
    <row r="66" spans="1:21">
      <c r="A66" s="13" t="s">
        <v>2542</v>
      </c>
      <c r="B66" s="13" t="s">
        <v>2237</v>
      </c>
      <c r="C66" s="13" t="s">
        <v>2809</v>
      </c>
      <c r="D66" s="13">
        <v>2016</v>
      </c>
      <c r="E66" s="13" t="s">
        <v>2526</v>
      </c>
      <c r="F66" s="13"/>
      <c r="G66" s="13"/>
      <c r="H66" s="13"/>
      <c r="I66" s="13"/>
      <c r="J66" s="13"/>
      <c r="K66" s="13"/>
      <c r="L66" s="13"/>
      <c r="M66" s="13"/>
      <c r="N66" s="13"/>
      <c r="O66" s="13"/>
      <c r="P66" s="13"/>
      <c r="Q66" s="13"/>
      <c r="R66" s="13"/>
      <c r="S66" s="13"/>
      <c r="T66" s="13"/>
      <c r="U66" s="13" t="s">
        <v>2553</v>
      </c>
    </row>
    <row r="67" spans="1:21">
      <c r="A67" s="13" t="s">
        <v>2542</v>
      </c>
      <c r="B67" s="13" t="s">
        <v>2810</v>
      </c>
      <c r="C67" s="13" t="s">
        <v>2809</v>
      </c>
      <c r="D67" s="13">
        <v>2013</v>
      </c>
      <c r="E67" s="13" t="s">
        <v>2526</v>
      </c>
      <c r="F67" s="13"/>
      <c r="G67" s="13"/>
      <c r="H67" s="13"/>
      <c r="I67" s="13"/>
      <c r="J67" s="13"/>
      <c r="K67" s="13"/>
      <c r="L67" s="13"/>
      <c r="M67" s="13"/>
      <c r="N67" s="13"/>
      <c r="O67" s="13"/>
      <c r="P67" s="13"/>
      <c r="Q67" s="13"/>
      <c r="R67" s="13"/>
      <c r="S67" s="13"/>
      <c r="T67" s="13"/>
      <c r="U67" s="13" t="s">
        <v>2553</v>
      </c>
    </row>
    <row r="68" spans="1:21">
      <c r="A68" s="13" t="s">
        <v>2542</v>
      </c>
      <c r="B68" s="13" t="s">
        <v>2811</v>
      </c>
      <c r="C68" s="13" t="s">
        <v>2812</v>
      </c>
      <c r="D68" s="13">
        <v>2015</v>
      </c>
      <c r="E68" s="13" t="s">
        <v>1584</v>
      </c>
      <c r="F68" s="13" t="s">
        <v>2813</v>
      </c>
      <c r="G68" s="13" t="s">
        <v>2616</v>
      </c>
      <c r="H68" s="13" t="s">
        <v>2814</v>
      </c>
      <c r="I68" s="13" t="s">
        <v>2524</v>
      </c>
      <c r="J68" s="13" t="s">
        <v>2815</v>
      </c>
      <c r="K68" s="13" t="s">
        <v>2526</v>
      </c>
      <c r="L68" s="13" t="s">
        <v>2619</v>
      </c>
      <c r="M68" s="13" t="s">
        <v>2816</v>
      </c>
      <c r="N68" s="13" t="s">
        <v>2526</v>
      </c>
      <c r="O68" s="13" t="s">
        <v>60</v>
      </c>
      <c r="P68" s="13" t="s">
        <v>2817</v>
      </c>
      <c r="Q68" s="13" t="s">
        <v>2818</v>
      </c>
      <c r="R68" s="13" t="s">
        <v>1584</v>
      </c>
      <c r="S68" s="13">
        <v>2008</v>
      </c>
      <c r="T68" s="13">
        <v>2011</v>
      </c>
      <c r="U68" s="13" t="s">
        <v>2553</v>
      </c>
    </row>
    <row r="69" spans="1:21">
      <c r="A69" s="13" t="s">
        <v>2542</v>
      </c>
      <c r="B69" s="13" t="s">
        <v>2819</v>
      </c>
      <c r="C69" s="13" t="s">
        <v>2820</v>
      </c>
      <c r="D69" s="13">
        <v>2010</v>
      </c>
      <c r="E69" s="13" t="s">
        <v>1584</v>
      </c>
      <c r="F69" s="13" t="s">
        <v>2821</v>
      </c>
      <c r="G69" s="13" t="s">
        <v>2635</v>
      </c>
      <c r="H69" s="13" t="s">
        <v>2822</v>
      </c>
      <c r="I69" s="13" t="s">
        <v>2524</v>
      </c>
      <c r="J69" s="13" t="s">
        <v>2823</v>
      </c>
      <c r="K69" s="13" t="s">
        <v>2526</v>
      </c>
      <c r="L69" s="13" t="s">
        <v>2683</v>
      </c>
      <c r="M69" s="13" t="s">
        <v>2759</v>
      </c>
      <c r="N69" s="13" t="s">
        <v>2526</v>
      </c>
      <c r="O69" s="13" t="s">
        <v>87</v>
      </c>
      <c r="P69" s="13" t="s">
        <v>2551</v>
      </c>
      <c r="Q69" s="13" t="s">
        <v>2824</v>
      </c>
      <c r="R69" s="13" t="s">
        <v>1584</v>
      </c>
      <c r="S69" s="13">
        <v>2002</v>
      </c>
      <c r="T69" s="13">
        <v>2005</v>
      </c>
      <c r="U69" s="13" t="s">
        <v>2553</v>
      </c>
    </row>
    <row r="70" spans="1:21">
      <c r="A70" s="13" t="s">
        <v>2542</v>
      </c>
      <c r="B70" s="13" t="s">
        <v>2825</v>
      </c>
      <c r="C70" s="13" t="s">
        <v>2826</v>
      </c>
      <c r="D70" s="13">
        <v>2018</v>
      </c>
      <c r="E70" s="13" t="s">
        <v>1584</v>
      </c>
      <c r="F70" s="13" t="s">
        <v>2827</v>
      </c>
      <c r="G70" s="13" t="s">
        <v>2828</v>
      </c>
      <c r="H70" s="13" t="s">
        <v>2829</v>
      </c>
      <c r="I70" s="13" t="s">
        <v>2732</v>
      </c>
      <c r="J70" s="13" t="s">
        <v>2721</v>
      </c>
      <c r="K70" s="13" t="s">
        <v>2526</v>
      </c>
      <c r="L70" s="13" t="s">
        <v>2625</v>
      </c>
      <c r="M70" s="13" t="s">
        <v>2830</v>
      </c>
      <c r="N70" s="13" t="s">
        <v>2526</v>
      </c>
      <c r="O70" s="13" t="s">
        <v>76</v>
      </c>
      <c r="P70" s="13" t="s">
        <v>2831</v>
      </c>
      <c r="Q70" s="13" t="s">
        <v>2832</v>
      </c>
      <c r="R70" s="13" t="s">
        <v>1584</v>
      </c>
      <c r="S70" s="13">
        <v>2011</v>
      </c>
      <c r="T70" s="13">
        <v>2014</v>
      </c>
      <c r="U70" s="13" t="s">
        <v>2553</v>
      </c>
    </row>
    <row r="71" spans="1:21">
      <c r="A71" s="13" t="s">
        <v>2542</v>
      </c>
      <c r="B71" s="13" t="s">
        <v>2833</v>
      </c>
      <c r="C71" s="13" t="s">
        <v>2826</v>
      </c>
      <c r="D71" s="13">
        <v>2018</v>
      </c>
      <c r="E71" s="13" t="s">
        <v>1584</v>
      </c>
      <c r="F71" s="13" t="s">
        <v>2834</v>
      </c>
      <c r="G71" s="13" t="s">
        <v>2635</v>
      </c>
      <c r="H71" s="13" t="s">
        <v>2802</v>
      </c>
      <c r="I71" s="13" t="s">
        <v>2524</v>
      </c>
      <c r="J71" s="13" t="s">
        <v>2835</v>
      </c>
      <c r="K71" s="13" t="s">
        <v>2526</v>
      </c>
      <c r="L71" s="13" t="s">
        <v>2625</v>
      </c>
      <c r="M71" s="13" t="s">
        <v>2830</v>
      </c>
      <c r="N71" s="13" t="s">
        <v>2526</v>
      </c>
      <c r="O71" s="13" t="s">
        <v>76</v>
      </c>
      <c r="P71" s="13" t="s">
        <v>2831</v>
      </c>
      <c r="Q71" s="13" t="s">
        <v>2832</v>
      </c>
      <c r="R71" s="13" t="s">
        <v>1584</v>
      </c>
      <c r="S71" s="13">
        <v>2009</v>
      </c>
      <c r="T71" s="13">
        <v>2015</v>
      </c>
      <c r="U71" s="13" t="s">
        <v>2553</v>
      </c>
    </row>
    <row r="72" spans="1:21">
      <c r="A72" s="13" t="s">
        <v>2542</v>
      </c>
      <c r="B72" s="13" t="s">
        <v>2836</v>
      </c>
      <c r="C72" s="13" t="s">
        <v>2837</v>
      </c>
      <c r="D72" s="13">
        <v>2014</v>
      </c>
      <c r="E72" s="13" t="s">
        <v>2526</v>
      </c>
      <c r="F72" s="13"/>
      <c r="G72" s="13"/>
      <c r="H72" s="13"/>
      <c r="I72" s="13"/>
      <c r="J72" s="13"/>
      <c r="K72" s="13"/>
      <c r="L72" s="13"/>
      <c r="M72" s="13"/>
      <c r="N72" s="13"/>
      <c r="O72" s="13"/>
      <c r="P72" s="13"/>
      <c r="Q72" s="13"/>
      <c r="R72" s="13"/>
      <c r="S72" s="13"/>
      <c r="T72" s="13"/>
      <c r="U72" s="13" t="s">
        <v>2553</v>
      </c>
    </row>
    <row r="73" spans="1:21">
      <c r="A73" s="13" t="s">
        <v>2542</v>
      </c>
      <c r="B73" s="13" t="s">
        <v>2838</v>
      </c>
      <c r="C73" s="13" t="s">
        <v>2837</v>
      </c>
      <c r="D73" s="13">
        <v>2017</v>
      </c>
      <c r="E73" s="13" t="s">
        <v>2526</v>
      </c>
      <c r="F73" s="13"/>
      <c r="G73" s="13"/>
      <c r="H73" s="13"/>
      <c r="I73" s="13"/>
      <c r="J73" s="13"/>
      <c r="K73" s="13"/>
      <c r="L73" s="13"/>
      <c r="M73" s="13"/>
      <c r="N73" s="13"/>
      <c r="O73" s="13"/>
      <c r="P73" s="13"/>
      <c r="Q73" s="13"/>
      <c r="R73" s="13"/>
      <c r="S73" s="13"/>
      <c r="T73" s="13"/>
      <c r="U73" s="13" t="s">
        <v>2553</v>
      </c>
    </row>
    <row r="74" spans="1:21">
      <c r="A74" s="13" t="s">
        <v>2542</v>
      </c>
      <c r="B74" s="13" t="s">
        <v>2839</v>
      </c>
      <c r="C74" s="13" t="s">
        <v>2840</v>
      </c>
      <c r="D74" s="13">
        <v>1996</v>
      </c>
      <c r="E74" s="13" t="s">
        <v>2526</v>
      </c>
      <c r="F74" s="13"/>
      <c r="G74" s="13"/>
      <c r="H74" s="13"/>
      <c r="I74" s="13"/>
      <c r="J74" s="13"/>
      <c r="K74" s="13"/>
      <c r="L74" s="13"/>
      <c r="M74" s="13"/>
      <c r="N74" s="13"/>
      <c r="O74" s="13"/>
      <c r="P74" s="13"/>
      <c r="Q74" s="13"/>
      <c r="R74" s="13"/>
      <c r="S74" s="13"/>
      <c r="T74" s="13"/>
      <c r="U74" s="13" t="s">
        <v>2553</v>
      </c>
    </row>
    <row r="75" spans="1:21">
      <c r="A75" s="13" t="s">
        <v>2542</v>
      </c>
      <c r="B75" s="13" t="s">
        <v>2841</v>
      </c>
      <c r="C75" s="13" t="s">
        <v>2840</v>
      </c>
      <c r="D75" s="13">
        <v>2000</v>
      </c>
      <c r="E75" s="13" t="s">
        <v>2526</v>
      </c>
      <c r="F75" s="13"/>
      <c r="G75" s="13"/>
      <c r="H75" s="13"/>
      <c r="I75" s="13"/>
      <c r="J75" s="13"/>
      <c r="K75" s="13"/>
      <c r="L75" s="13"/>
      <c r="M75" s="13"/>
      <c r="N75" s="13"/>
      <c r="O75" s="13"/>
      <c r="P75" s="13"/>
      <c r="Q75" s="13"/>
      <c r="R75" s="13"/>
      <c r="S75" s="13"/>
      <c r="T75" s="13"/>
      <c r="U75" s="13" t="s">
        <v>2553</v>
      </c>
    </row>
    <row r="76" spans="1:21">
      <c r="A76" s="13" t="s">
        <v>2542</v>
      </c>
      <c r="B76" s="13" t="s">
        <v>2842</v>
      </c>
      <c r="C76" s="13" t="s">
        <v>2840</v>
      </c>
      <c r="D76" s="13">
        <v>1990</v>
      </c>
      <c r="E76" s="13" t="s">
        <v>2526</v>
      </c>
      <c r="F76" s="13"/>
      <c r="G76" s="13"/>
      <c r="H76" s="13"/>
      <c r="I76" s="13"/>
      <c r="J76" s="13"/>
      <c r="K76" s="13"/>
      <c r="L76" s="13"/>
      <c r="M76" s="13"/>
      <c r="N76" s="13"/>
      <c r="O76" s="13"/>
      <c r="P76" s="13"/>
      <c r="Q76" s="13"/>
      <c r="R76" s="13"/>
      <c r="S76" s="13"/>
      <c r="T76" s="13"/>
      <c r="U76" s="13" t="s">
        <v>2553</v>
      </c>
    </row>
    <row r="77" spans="1:21">
      <c r="A77" s="13" t="s">
        <v>2542</v>
      </c>
      <c r="B77" s="13" t="s">
        <v>2843</v>
      </c>
      <c r="C77" s="13" t="s">
        <v>2844</v>
      </c>
      <c r="D77" s="13">
        <v>2015</v>
      </c>
      <c r="E77" s="13" t="s">
        <v>2562</v>
      </c>
      <c r="F77" s="13" t="s">
        <v>2845</v>
      </c>
      <c r="G77" s="13" t="s">
        <v>2846</v>
      </c>
      <c r="H77" s="13" t="s">
        <v>2847</v>
      </c>
      <c r="I77" s="13" t="s">
        <v>2524</v>
      </c>
      <c r="J77" s="13" t="s">
        <v>2848</v>
      </c>
      <c r="K77" s="13" t="s">
        <v>2526</v>
      </c>
      <c r="L77" s="13" t="s">
        <v>2625</v>
      </c>
      <c r="M77" s="16" t="s">
        <v>2849</v>
      </c>
      <c r="N77" s="13" t="s">
        <v>2526</v>
      </c>
      <c r="O77" s="13" t="s">
        <v>87</v>
      </c>
      <c r="P77" s="13" t="s">
        <v>2551</v>
      </c>
      <c r="Q77" s="13" t="s">
        <v>2850</v>
      </c>
      <c r="R77" s="13" t="s">
        <v>2562</v>
      </c>
      <c r="S77" s="13">
        <v>2003</v>
      </c>
      <c r="T77" s="13">
        <v>2012</v>
      </c>
      <c r="U77" s="13" t="s">
        <v>2553</v>
      </c>
    </row>
    <row r="78" spans="1:21">
      <c r="A78" s="13" t="s">
        <v>2542</v>
      </c>
      <c r="B78" s="13" t="s">
        <v>2851</v>
      </c>
      <c r="C78" s="13" t="s">
        <v>2844</v>
      </c>
      <c r="D78" s="13">
        <v>2015</v>
      </c>
      <c r="E78" s="13" t="s">
        <v>2526</v>
      </c>
      <c r="F78" s="13"/>
      <c r="G78" s="13"/>
      <c r="H78" s="13"/>
      <c r="I78" s="13"/>
      <c r="J78" s="13"/>
      <c r="K78" s="13"/>
      <c r="L78" s="13"/>
      <c r="M78" s="13"/>
      <c r="N78" s="13"/>
      <c r="O78" s="13"/>
      <c r="P78" s="13"/>
      <c r="Q78" s="13"/>
      <c r="R78" s="13"/>
      <c r="S78" s="13"/>
      <c r="T78" s="13"/>
      <c r="U78" s="13" t="s">
        <v>2553</v>
      </c>
    </row>
    <row r="79" spans="1:21">
      <c r="A79" s="13" t="s">
        <v>2542</v>
      </c>
      <c r="B79" s="13" t="s">
        <v>2852</v>
      </c>
      <c r="C79" s="13" t="s">
        <v>2853</v>
      </c>
      <c r="D79" s="13">
        <v>1970</v>
      </c>
      <c r="E79" s="13" t="s">
        <v>2562</v>
      </c>
      <c r="F79" s="16" t="s">
        <v>2854</v>
      </c>
      <c r="G79" s="13"/>
      <c r="H79" s="13"/>
      <c r="I79" s="13"/>
      <c r="J79" s="13"/>
      <c r="K79" s="13"/>
      <c r="L79" s="13"/>
      <c r="M79" s="13"/>
      <c r="N79" s="13"/>
      <c r="O79" s="13"/>
      <c r="P79" s="13"/>
      <c r="Q79" s="13"/>
      <c r="R79" s="13"/>
      <c r="S79" s="13"/>
      <c r="T79" s="13"/>
      <c r="U79" s="13" t="s">
        <v>2553</v>
      </c>
    </row>
    <row r="80" spans="1:21">
      <c r="A80" s="13" t="s">
        <v>2542</v>
      </c>
      <c r="B80" s="13" t="s">
        <v>2855</v>
      </c>
      <c r="C80" s="13" t="s">
        <v>2856</v>
      </c>
      <c r="D80" s="13">
        <v>2000</v>
      </c>
      <c r="E80" s="13" t="s">
        <v>1584</v>
      </c>
      <c r="F80" s="13" t="s">
        <v>2857</v>
      </c>
      <c r="G80" s="13" t="s">
        <v>841</v>
      </c>
      <c r="H80" s="13" t="s">
        <v>906</v>
      </c>
      <c r="I80" s="13" t="s">
        <v>2524</v>
      </c>
      <c r="J80" s="13" t="s">
        <v>2858</v>
      </c>
      <c r="K80" s="13" t="s">
        <v>1584</v>
      </c>
      <c r="L80" s="13" t="s">
        <v>2748</v>
      </c>
      <c r="M80" s="13" t="s">
        <v>2859</v>
      </c>
      <c r="N80" s="13" t="s">
        <v>2526</v>
      </c>
      <c r="O80" s="13" t="s">
        <v>87</v>
      </c>
      <c r="P80" s="13" t="s">
        <v>2551</v>
      </c>
      <c r="Q80" s="13" t="s">
        <v>2860</v>
      </c>
      <c r="R80" s="13" t="s">
        <v>1584</v>
      </c>
      <c r="S80" s="13" t="s">
        <v>1599</v>
      </c>
      <c r="T80" s="13" t="s">
        <v>1599</v>
      </c>
      <c r="U80" s="13" t="s">
        <v>2553</v>
      </c>
    </row>
    <row r="81" spans="1:21">
      <c r="A81" s="13" t="s">
        <v>2542</v>
      </c>
      <c r="B81" s="13" t="s">
        <v>2855</v>
      </c>
      <c r="C81" s="13" t="s">
        <v>2856</v>
      </c>
      <c r="D81" s="13">
        <v>2000</v>
      </c>
      <c r="E81" s="13" t="s">
        <v>1584</v>
      </c>
      <c r="F81" s="13" t="s">
        <v>2857</v>
      </c>
      <c r="G81" s="13" t="s">
        <v>841</v>
      </c>
      <c r="H81" s="13" t="s">
        <v>906</v>
      </c>
      <c r="I81" s="13" t="s">
        <v>2524</v>
      </c>
      <c r="J81" s="13" t="s">
        <v>2861</v>
      </c>
      <c r="K81" s="13"/>
      <c r="L81" s="13" t="s">
        <v>2748</v>
      </c>
      <c r="M81" s="13"/>
      <c r="N81" s="13"/>
      <c r="O81" s="13"/>
      <c r="P81" s="13"/>
      <c r="Q81" s="13"/>
      <c r="R81" s="13"/>
      <c r="S81" s="13"/>
      <c r="T81" s="13"/>
      <c r="U81" s="13" t="s">
        <v>2553</v>
      </c>
    </row>
    <row r="82" spans="1:21">
      <c r="A82" s="13" t="s">
        <v>2542</v>
      </c>
      <c r="B82" s="13" t="s">
        <v>2862</v>
      </c>
      <c r="C82" s="13" t="s">
        <v>2863</v>
      </c>
      <c r="D82" s="13">
        <v>1973</v>
      </c>
      <c r="E82" s="13" t="s">
        <v>1584</v>
      </c>
      <c r="F82" s="13" t="s">
        <v>2864</v>
      </c>
      <c r="G82" s="13" t="s">
        <v>1853</v>
      </c>
      <c r="H82" s="13" t="s">
        <v>2865</v>
      </c>
      <c r="I82" s="13" t="s">
        <v>2524</v>
      </c>
      <c r="J82" s="13" t="s">
        <v>2721</v>
      </c>
      <c r="K82" s="13" t="s">
        <v>1584</v>
      </c>
      <c r="L82" s="13" t="s">
        <v>2722</v>
      </c>
      <c r="M82" s="13" t="s">
        <v>2723</v>
      </c>
      <c r="N82" s="13" t="s">
        <v>2526</v>
      </c>
      <c r="O82" s="13" t="s">
        <v>97</v>
      </c>
      <c r="P82" s="13" t="s">
        <v>2866</v>
      </c>
      <c r="Q82" s="13" t="s">
        <v>2867</v>
      </c>
      <c r="R82" s="13" t="s">
        <v>1584</v>
      </c>
      <c r="S82" s="13">
        <v>1967</v>
      </c>
      <c r="T82" s="13">
        <v>1971</v>
      </c>
      <c r="U82" s="13" t="s">
        <v>2553</v>
      </c>
    </row>
    <row r="83" spans="1:21">
      <c r="A83" s="13" t="s">
        <v>2542</v>
      </c>
      <c r="B83" s="13" t="s">
        <v>2868</v>
      </c>
      <c r="C83" s="13" t="s">
        <v>2869</v>
      </c>
      <c r="D83" s="13">
        <v>2010</v>
      </c>
      <c r="E83" s="13" t="s">
        <v>2526</v>
      </c>
      <c r="F83" s="13"/>
      <c r="G83" s="13"/>
      <c r="H83" s="13"/>
      <c r="I83" s="13"/>
      <c r="J83" s="13"/>
      <c r="K83" s="13"/>
      <c r="L83" s="13"/>
      <c r="M83" s="13"/>
      <c r="N83" s="13"/>
      <c r="O83" s="13"/>
      <c r="P83" s="13"/>
      <c r="Q83" s="13"/>
      <c r="R83" s="13"/>
      <c r="S83" s="13"/>
      <c r="T83" s="13"/>
      <c r="U83" s="13" t="s">
        <v>2553</v>
      </c>
    </row>
    <row r="84" spans="1:21">
      <c r="A84" s="13" t="s">
        <v>2542</v>
      </c>
      <c r="B84" s="13" t="s">
        <v>2870</v>
      </c>
      <c r="C84" s="13" t="s">
        <v>2871</v>
      </c>
      <c r="D84" s="13">
        <v>2011</v>
      </c>
      <c r="E84" s="13"/>
      <c r="F84" s="16" t="s">
        <v>2872</v>
      </c>
      <c r="G84" s="13"/>
      <c r="H84" s="13"/>
      <c r="I84" s="13"/>
      <c r="J84" s="13"/>
      <c r="K84" s="13"/>
      <c r="L84" s="13"/>
      <c r="M84" s="13"/>
      <c r="N84" s="13"/>
      <c r="O84" s="13"/>
      <c r="P84" s="13"/>
      <c r="Q84" s="13"/>
      <c r="R84" s="13"/>
      <c r="S84" s="13"/>
      <c r="T84" s="13"/>
      <c r="U84" s="13" t="s">
        <v>2553</v>
      </c>
    </row>
    <row r="85" spans="1:21">
      <c r="A85" s="13" t="s">
        <v>2542</v>
      </c>
      <c r="B85" s="13" t="s">
        <v>2873</v>
      </c>
      <c r="C85" s="13" t="s">
        <v>2874</v>
      </c>
      <c r="D85" s="13">
        <v>2005</v>
      </c>
      <c r="E85" s="13" t="s">
        <v>1584</v>
      </c>
      <c r="F85" s="13" t="s">
        <v>2875</v>
      </c>
      <c r="G85" s="13" t="s">
        <v>2616</v>
      </c>
      <c r="H85" s="13" t="s">
        <v>2617</v>
      </c>
      <c r="I85" s="13" t="s">
        <v>2524</v>
      </c>
      <c r="J85" s="13" t="s">
        <v>2815</v>
      </c>
      <c r="K85" s="13" t="s">
        <v>2526</v>
      </c>
      <c r="L85" s="13" t="s">
        <v>2619</v>
      </c>
      <c r="M85" s="13" t="s">
        <v>2816</v>
      </c>
      <c r="N85" s="13" t="s">
        <v>2526</v>
      </c>
      <c r="O85" s="13" t="s">
        <v>60</v>
      </c>
      <c r="P85" s="13" t="s">
        <v>2876</v>
      </c>
      <c r="Q85" s="13" t="s">
        <v>2877</v>
      </c>
      <c r="R85" s="13" t="s">
        <v>1584</v>
      </c>
      <c r="S85" s="13">
        <v>1996</v>
      </c>
      <c r="T85" s="13">
        <v>1998</v>
      </c>
      <c r="U85" s="13" t="s">
        <v>2553</v>
      </c>
    </row>
    <row r="86" spans="1:21">
      <c r="A86" s="13" t="s">
        <v>2542</v>
      </c>
      <c r="B86" s="13" t="s">
        <v>2878</v>
      </c>
      <c r="C86" s="13" t="s">
        <v>2879</v>
      </c>
      <c r="D86" s="13">
        <v>2004</v>
      </c>
      <c r="E86" s="13" t="s">
        <v>1584</v>
      </c>
      <c r="F86" s="13" t="s">
        <v>2880</v>
      </c>
      <c r="G86" s="13" t="s">
        <v>841</v>
      </c>
      <c r="H86" s="13" t="s">
        <v>2546</v>
      </c>
      <c r="I86" s="13" t="s">
        <v>2524</v>
      </c>
      <c r="J86" s="13" t="s">
        <v>2881</v>
      </c>
      <c r="K86" s="13" t="s">
        <v>2526</v>
      </c>
      <c r="L86" s="13" t="s">
        <v>2549</v>
      </c>
      <c r="M86" s="13" t="s">
        <v>2550</v>
      </c>
      <c r="N86" s="13" t="s">
        <v>2526</v>
      </c>
      <c r="O86" s="13" t="s">
        <v>87</v>
      </c>
      <c r="P86" s="13" t="s">
        <v>2551</v>
      </c>
      <c r="Q86" s="13" t="s">
        <v>2882</v>
      </c>
      <c r="R86" s="13" t="s">
        <v>1584</v>
      </c>
      <c r="S86" s="13">
        <v>1995</v>
      </c>
      <c r="T86" s="13">
        <v>2001</v>
      </c>
      <c r="U86" s="13" t="s">
        <v>2553</v>
      </c>
    </row>
    <row r="87" spans="1:21">
      <c r="A87" s="13" t="s">
        <v>2542</v>
      </c>
      <c r="B87" s="13" t="s">
        <v>2883</v>
      </c>
      <c r="C87" s="13" t="s">
        <v>2884</v>
      </c>
      <c r="D87" s="13">
        <v>2014</v>
      </c>
      <c r="E87" s="13" t="s">
        <v>1584</v>
      </c>
      <c r="F87" s="13" t="s">
        <v>2885</v>
      </c>
      <c r="G87" s="13" t="s">
        <v>2616</v>
      </c>
      <c r="H87" s="13" t="s">
        <v>2886</v>
      </c>
      <c r="I87" s="13" t="s">
        <v>2524</v>
      </c>
      <c r="J87" s="13" t="s">
        <v>2887</v>
      </c>
      <c r="K87" s="13" t="s">
        <v>2526</v>
      </c>
      <c r="L87" s="13" t="s">
        <v>2619</v>
      </c>
      <c r="M87" s="13" t="s">
        <v>2859</v>
      </c>
      <c r="N87" s="13" t="s">
        <v>2526</v>
      </c>
      <c r="O87" s="13" t="s">
        <v>60</v>
      </c>
      <c r="P87" s="13" t="s">
        <v>2888</v>
      </c>
      <c r="Q87" s="13" t="s">
        <v>2889</v>
      </c>
      <c r="R87" s="13" t="s">
        <v>1584</v>
      </c>
      <c r="S87" s="13">
        <v>2010</v>
      </c>
      <c r="T87" s="13">
        <v>2012</v>
      </c>
      <c r="U87" s="13" t="s">
        <v>2553</v>
      </c>
    </row>
    <row r="88" spans="1:21">
      <c r="A88" s="13" t="s">
        <v>2542</v>
      </c>
      <c r="B88" s="13" t="s">
        <v>2890</v>
      </c>
      <c r="C88" s="13" t="s">
        <v>2891</v>
      </c>
      <c r="D88" s="13">
        <v>2007</v>
      </c>
      <c r="E88" s="13" t="s">
        <v>2562</v>
      </c>
      <c r="F88" s="13" t="s">
        <v>2892</v>
      </c>
      <c r="G88" s="13" t="s">
        <v>841</v>
      </c>
      <c r="H88" s="13" t="s">
        <v>2893</v>
      </c>
      <c r="I88" s="13" t="s">
        <v>2524</v>
      </c>
      <c r="J88" s="13" t="s">
        <v>2894</v>
      </c>
      <c r="K88" s="13" t="s">
        <v>1584</v>
      </c>
      <c r="L88" s="13" t="s">
        <v>2748</v>
      </c>
      <c r="M88" s="13" t="s">
        <v>2859</v>
      </c>
      <c r="N88" s="13" t="s">
        <v>2526</v>
      </c>
      <c r="O88" s="13" t="s">
        <v>87</v>
      </c>
      <c r="P88" s="13" t="s">
        <v>2020</v>
      </c>
      <c r="Q88" s="13" t="s">
        <v>2895</v>
      </c>
      <c r="R88" s="13" t="s">
        <v>1584</v>
      </c>
      <c r="S88" s="13">
        <v>1996</v>
      </c>
      <c r="T88" s="13">
        <v>1998</v>
      </c>
      <c r="U88" s="13" t="s">
        <v>2553</v>
      </c>
    </row>
    <row r="89" spans="1:21">
      <c r="A89" s="13" t="s">
        <v>2542</v>
      </c>
      <c r="B89" s="13" t="s">
        <v>2890</v>
      </c>
      <c r="C89" s="13" t="s">
        <v>2891</v>
      </c>
      <c r="D89" s="13">
        <v>2007</v>
      </c>
      <c r="E89" s="13" t="s">
        <v>2562</v>
      </c>
      <c r="F89" s="13" t="s">
        <v>2896</v>
      </c>
      <c r="G89" s="13" t="s">
        <v>2897</v>
      </c>
      <c r="H89" s="13" t="s">
        <v>2898</v>
      </c>
      <c r="I89" s="13" t="s">
        <v>2524</v>
      </c>
      <c r="J89" s="13" t="s">
        <v>2894</v>
      </c>
      <c r="K89" s="13"/>
      <c r="L89" s="13" t="s">
        <v>2625</v>
      </c>
      <c r="M89" s="13" t="s">
        <v>2859</v>
      </c>
      <c r="N89" s="13" t="s">
        <v>2526</v>
      </c>
      <c r="O89" s="13" t="s">
        <v>87</v>
      </c>
      <c r="P89" s="13" t="s">
        <v>2020</v>
      </c>
      <c r="Q89" s="13" t="s">
        <v>2899</v>
      </c>
      <c r="R89" s="13" t="s">
        <v>1584</v>
      </c>
      <c r="S89" s="13">
        <v>1996</v>
      </c>
      <c r="T89" s="13">
        <v>1998</v>
      </c>
      <c r="U89" s="13" t="s">
        <v>2553</v>
      </c>
    </row>
    <row r="90" spans="1:21">
      <c r="A90" s="13" t="s">
        <v>2542</v>
      </c>
      <c r="B90" s="13" t="s">
        <v>2900</v>
      </c>
      <c r="C90" s="13" t="s">
        <v>2901</v>
      </c>
      <c r="D90" s="13">
        <v>2001</v>
      </c>
      <c r="E90" s="13" t="s">
        <v>2526</v>
      </c>
      <c r="F90" s="13"/>
      <c r="G90" s="13"/>
      <c r="H90" s="13"/>
      <c r="I90" s="13"/>
      <c r="J90" s="13"/>
      <c r="K90" s="13"/>
      <c r="L90" s="13"/>
      <c r="M90" s="13"/>
      <c r="N90" s="13"/>
      <c r="O90" s="13"/>
      <c r="P90" s="13"/>
      <c r="Q90" s="13"/>
      <c r="R90" s="13"/>
      <c r="S90" s="13"/>
      <c r="T90" s="13"/>
      <c r="U90" s="13" t="s">
        <v>2553</v>
      </c>
    </row>
    <row r="91" spans="1:21">
      <c r="A91" s="13" t="s">
        <v>2542</v>
      </c>
      <c r="B91" s="13" t="s">
        <v>2902</v>
      </c>
      <c r="C91" s="13" t="s">
        <v>2903</v>
      </c>
      <c r="D91" s="13">
        <v>2012</v>
      </c>
      <c r="E91" s="13" t="s">
        <v>1584</v>
      </c>
      <c r="F91" s="13" t="s">
        <v>2904</v>
      </c>
      <c r="G91" s="13" t="s">
        <v>2635</v>
      </c>
      <c r="H91" s="13" t="s">
        <v>2905</v>
      </c>
      <c r="I91" s="13" t="s">
        <v>2524</v>
      </c>
      <c r="J91" s="13" t="s">
        <v>653</v>
      </c>
      <c r="K91" s="13" t="s">
        <v>1584</v>
      </c>
      <c r="L91" s="13" t="s">
        <v>2683</v>
      </c>
      <c r="M91" s="13" t="s">
        <v>2906</v>
      </c>
      <c r="N91" s="13" t="s">
        <v>2526</v>
      </c>
      <c r="O91" s="13" t="s">
        <v>87</v>
      </c>
      <c r="P91" s="13" t="s">
        <v>2020</v>
      </c>
      <c r="Q91" s="13" t="s">
        <v>2907</v>
      </c>
      <c r="R91" s="13" t="s">
        <v>1584</v>
      </c>
      <c r="S91" s="13">
        <v>1996</v>
      </c>
      <c r="T91" s="13">
        <v>2005</v>
      </c>
      <c r="U91" s="13" t="s">
        <v>2553</v>
      </c>
    </row>
    <row r="92" spans="1:21">
      <c r="A92" s="13" t="s">
        <v>2542</v>
      </c>
      <c r="B92" s="13" t="s">
        <v>2902</v>
      </c>
      <c r="C92" s="13" t="s">
        <v>2903</v>
      </c>
      <c r="D92" s="13">
        <v>2012</v>
      </c>
      <c r="E92" s="13" t="s">
        <v>1584</v>
      </c>
      <c r="F92" s="13" t="s">
        <v>2908</v>
      </c>
      <c r="G92" s="13" t="s">
        <v>1609</v>
      </c>
      <c r="H92" s="13" t="s">
        <v>2909</v>
      </c>
      <c r="I92" s="13" t="s">
        <v>2524</v>
      </c>
      <c r="J92" s="13" t="s">
        <v>653</v>
      </c>
      <c r="K92" s="13"/>
      <c r="L92" s="13" t="s">
        <v>2683</v>
      </c>
      <c r="M92" s="13" t="s">
        <v>2906</v>
      </c>
      <c r="N92" s="13" t="s">
        <v>2526</v>
      </c>
      <c r="O92" s="13" t="s">
        <v>87</v>
      </c>
      <c r="P92" s="13" t="s">
        <v>2020</v>
      </c>
      <c r="Q92" s="13" t="s">
        <v>2910</v>
      </c>
      <c r="R92" s="13" t="s">
        <v>1584</v>
      </c>
      <c r="S92" s="13">
        <v>1996</v>
      </c>
      <c r="T92" s="13">
        <v>2005</v>
      </c>
      <c r="U92" s="13" t="s">
        <v>2553</v>
      </c>
    </row>
    <row r="93" spans="1:21">
      <c r="A93" s="13" t="s">
        <v>2542</v>
      </c>
      <c r="B93" s="13" t="s">
        <v>2911</v>
      </c>
      <c r="C93" s="13" t="s">
        <v>2912</v>
      </c>
      <c r="D93" s="13">
        <v>2009</v>
      </c>
      <c r="E93" s="13" t="s">
        <v>2526</v>
      </c>
      <c r="F93" s="13"/>
      <c r="G93" s="13"/>
      <c r="H93" s="13"/>
      <c r="I93" s="13"/>
      <c r="J93" s="13"/>
      <c r="K93" s="13"/>
      <c r="L93" s="13"/>
      <c r="M93" s="13"/>
      <c r="N93" s="13"/>
      <c r="O93" s="13"/>
      <c r="P93" s="13"/>
      <c r="Q93" s="13"/>
      <c r="R93" s="13"/>
      <c r="S93" s="13"/>
      <c r="T93" s="13"/>
      <c r="U93" s="13" t="s">
        <v>2553</v>
      </c>
    </row>
    <row r="94" spans="1:21">
      <c r="A94" s="13" t="s">
        <v>2542</v>
      </c>
      <c r="B94" s="13" t="s">
        <v>2913</v>
      </c>
      <c r="C94" s="13" t="s">
        <v>2914</v>
      </c>
      <c r="D94" s="13">
        <v>2010</v>
      </c>
      <c r="E94" s="13" t="s">
        <v>2526</v>
      </c>
      <c r="F94" s="13"/>
      <c r="G94" s="13"/>
      <c r="H94" s="13"/>
      <c r="I94" s="13"/>
      <c r="J94" s="13"/>
      <c r="K94" s="13"/>
      <c r="L94" s="13"/>
      <c r="M94" s="13"/>
      <c r="N94" s="13"/>
      <c r="O94" s="13"/>
      <c r="P94" s="13"/>
      <c r="Q94" s="13"/>
      <c r="R94" s="13"/>
      <c r="S94" s="13"/>
      <c r="T94" s="13"/>
      <c r="U94" s="13" t="s">
        <v>2553</v>
      </c>
    </row>
    <row r="95" spans="1:21">
      <c r="A95" s="13" t="s">
        <v>2542</v>
      </c>
      <c r="B95" s="13" t="s">
        <v>2915</v>
      </c>
      <c r="C95" s="13" t="s">
        <v>2916</v>
      </c>
      <c r="D95" s="13">
        <v>2008</v>
      </c>
      <c r="E95" s="13" t="s">
        <v>2526</v>
      </c>
      <c r="F95" s="13"/>
      <c r="G95" s="13"/>
      <c r="H95" s="13"/>
      <c r="I95" s="13"/>
      <c r="J95" s="13"/>
      <c r="K95" s="13"/>
      <c r="L95" s="13"/>
      <c r="M95" s="13"/>
      <c r="N95" s="13"/>
      <c r="O95" s="13"/>
      <c r="P95" s="13"/>
      <c r="Q95" s="13"/>
      <c r="R95" s="13"/>
      <c r="S95" s="13"/>
      <c r="T95" s="13"/>
      <c r="U95" s="13" t="s">
        <v>2553</v>
      </c>
    </row>
    <row r="96" spans="1:21">
      <c r="A96" s="13" t="s">
        <v>2542</v>
      </c>
      <c r="B96" s="13" t="s">
        <v>2917</v>
      </c>
      <c r="C96" s="13" t="s">
        <v>2918</v>
      </c>
      <c r="D96" s="13">
        <v>2015</v>
      </c>
      <c r="E96" s="13" t="s">
        <v>2562</v>
      </c>
      <c r="F96" s="13" t="s">
        <v>2919</v>
      </c>
      <c r="G96" s="13" t="s">
        <v>2616</v>
      </c>
      <c r="H96" s="13" t="s">
        <v>2920</v>
      </c>
      <c r="I96" s="13" t="s">
        <v>2524</v>
      </c>
      <c r="J96" s="13" t="s">
        <v>2921</v>
      </c>
      <c r="K96" s="13" t="s">
        <v>2526</v>
      </c>
      <c r="L96" s="13" t="s">
        <v>2722</v>
      </c>
      <c r="M96" s="16" t="s">
        <v>2922</v>
      </c>
      <c r="N96" s="13" t="s">
        <v>2526</v>
      </c>
      <c r="O96" s="13" t="s">
        <v>87</v>
      </c>
      <c r="P96" s="13" t="s">
        <v>2551</v>
      </c>
      <c r="Q96" s="13" t="s">
        <v>2923</v>
      </c>
      <c r="R96" s="13" t="s">
        <v>1584</v>
      </c>
      <c r="S96" s="13">
        <v>2012</v>
      </c>
      <c r="T96" s="13">
        <v>2013</v>
      </c>
      <c r="U96" s="13" t="s">
        <v>2553</v>
      </c>
    </row>
    <row r="97" spans="1:21">
      <c r="A97" s="13" t="s">
        <v>2542</v>
      </c>
      <c r="B97" s="13" t="s">
        <v>2924</v>
      </c>
      <c r="C97" s="13" t="s">
        <v>2925</v>
      </c>
      <c r="D97" s="13">
        <v>2004</v>
      </c>
      <c r="E97" s="13" t="s">
        <v>2926</v>
      </c>
      <c r="F97" s="13" t="s">
        <v>2927</v>
      </c>
      <c r="G97" s="13" t="s">
        <v>1609</v>
      </c>
      <c r="H97" s="13" t="s">
        <v>2928</v>
      </c>
      <c r="I97" s="13" t="s">
        <v>2524</v>
      </c>
      <c r="J97" s="13" t="s">
        <v>2929</v>
      </c>
      <c r="K97" s="13" t="s">
        <v>1584</v>
      </c>
      <c r="L97" s="13" t="s">
        <v>2748</v>
      </c>
      <c r="M97" s="13" t="s">
        <v>2930</v>
      </c>
      <c r="N97" s="13" t="s">
        <v>2526</v>
      </c>
      <c r="O97" s="13" t="s">
        <v>2931</v>
      </c>
      <c r="P97" s="13" t="s">
        <v>2932</v>
      </c>
      <c r="Q97" s="13" t="s">
        <v>2933</v>
      </c>
      <c r="R97" s="13" t="s">
        <v>1584</v>
      </c>
      <c r="S97" s="13">
        <v>2001</v>
      </c>
      <c r="T97" s="13">
        <v>2003</v>
      </c>
      <c r="U97" s="13" t="s">
        <v>2553</v>
      </c>
    </row>
    <row r="98" spans="1:21">
      <c r="A98" s="13" t="s">
        <v>2542</v>
      </c>
      <c r="B98" s="13" t="s">
        <v>2924</v>
      </c>
      <c r="C98" s="13" t="s">
        <v>2925</v>
      </c>
      <c r="D98" s="13">
        <v>2004</v>
      </c>
      <c r="E98" s="13" t="s">
        <v>2926</v>
      </c>
      <c r="F98" s="13" t="s">
        <v>2927</v>
      </c>
      <c r="G98" s="13" t="s">
        <v>2934</v>
      </c>
      <c r="H98" s="13" t="s">
        <v>2928</v>
      </c>
      <c r="I98" s="13" t="s">
        <v>2524</v>
      </c>
      <c r="J98" s="13" t="s">
        <v>2935</v>
      </c>
      <c r="K98" s="13"/>
      <c r="L98" s="13" t="s">
        <v>2748</v>
      </c>
      <c r="M98" s="13" t="s">
        <v>2930</v>
      </c>
      <c r="N98" s="13" t="s">
        <v>2526</v>
      </c>
      <c r="O98" s="13" t="s">
        <v>2931</v>
      </c>
      <c r="P98" s="13" t="s">
        <v>2932</v>
      </c>
      <c r="Q98" s="13" t="s">
        <v>2936</v>
      </c>
      <c r="R98" s="13" t="s">
        <v>1584</v>
      </c>
      <c r="S98" s="13">
        <v>2001</v>
      </c>
      <c r="T98" s="13">
        <v>2003</v>
      </c>
      <c r="U98" s="13" t="s">
        <v>2553</v>
      </c>
    </row>
    <row r="99" spans="1:21">
      <c r="A99" s="13" t="s">
        <v>2542</v>
      </c>
      <c r="B99" s="13" t="s">
        <v>2924</v>
      </c>
      <c r="C99" s="13" t="s">
        <v>2925</v>
      </c>
      <c r="D99" s="13">
        <v>2004</v>
      </c>
      <c r="E99" s="13" t="s">
        <v>2926</v>
      </c>
      <c r="F99" s="13" t="s">
        <v>2927</v>
      </c>
      <c r="G99" s="13" t="s">
        <v>1609</v>
      </c>
      <c r="H99" s="13" t="s">
        <v>2928</v>
      </c>
      <c r="I99" s="13" t="s">
        <v>2524</v>
      </c>
      <c r="J99" s="13" t="s">
        <v>2937</v>
      </c>
      <c r="K99" s="13"/>
      <c r="L99" s="13" t="s">
        <v>2748</v>
      </c>
      <c r="M99" s="13" t="s">
        <v>2930</v>
      </c>
      <c r="N99" s="13" t="s">
        <v>2526</v>
      </c>
      <c r="O99" s="13" t="s">
        <v>2931</v>
      </c>
      <c r="P99" s="13" t="s">
        <v>2932</v>
      </c>
      <c r="Q99" s="13" t="s">
        <v>2938</v>
      </c>
      <c r="R99" s="13" t="s">
        <v>1584</v>
      </c>
      <c r="S99" s="13">
        <v>2001</v>
      </c>
      <c r="T99" s="13">
        <v>2003</v>
      </c>
      <c r="U99" s="13" t="s">
        <v>2553</v>
      </c>
    </row>
    <row r="100" spans="1:21">
      <c r="A100" s="13" t="s">
        <v>2542</v>
      </c>
      <c r="B100" s="13" t="s">
        <v>2939</v>
      </c>
      <c r="C100" s="13" t="s">
        <v>2940</v>
      </c>
      <c r="D100" s="13">
        <v>2009</v>
      </c>
      <c r="E100" s="13" t="s">
        <v>2526</v>
      </c>
      <c r="F100" s="13"/>
      <c r="G100" s="13"/>
      <c r="H100" s="13"/>
      <c r="I100" s="13"/>
      <c r="J100" s="13"/>
      <c r="K100" s="13"/>
      <c r="L100" s="13"/>
      <c r="M100" s="13"/>
      <c r="N100" s="13"/>
      <c r="O100" s="13"/>
      <c r="P100" s="13"/>
      <c r="Q100" s="13"/>
      <c r="R100" s="13"/>
      <c r="S100" s="13"/>
      <c r="T100" s="13"/>
      <c r="U100" s="13" t="s">
        <v>2553</v>
      </c>
    </row>
    <row r="101" spans="1:21">
      <c r="A101" s="13" t="s">
        <v>2542</v>
      </c>
      <c r="B101" s="13" t="s">
        <v>2941</v>
      </c>
      <c r="C101" s="13" t="s">
        <v>2942</v>
      </c>
      <c r="D101" s="13">
        <v>2010</v>
      </c>
      <c r="E101" s="13" t="s">
        <v>2526</v>
      </c>
      <c r="F101" s="13"/>
      <c r="G101" s="13"/>
      <c r="H101" s="13"/>
      <c r="I101" s="13"/>
      <c r="J101" s="13"/>
      <c r="K101" s="13"/>
      <c r="L101" s="13"/>
      <c r="M101" s="13"/>
      <c r="N101" s="13"/>
      <c r="O101" s="13"/>
      <c r="P101" s="13"/>
      <c r="Q101" s="13"/>
      <c r="R101" s="13"/>
      <c r="S101" s="13"/>
      <c r="T101" s="13"/>
      <c r="U101" s="13" t="s">
        <v>2553</v>
      </c>
    </row>
    <row r="102" spans="1:21">
      <c r="A102" s="13" t="s">
        <v>2542</v>
      </c>
      <c r="B102" s="13" t="s">
        <v>2943</v>
      </c>
      <c r="C102" s="13" t="s">
        <v>2944</v>
      </c>
      <c r="D102" s="13">
        <v>2004</v>
      </c>
      <c r="E102" s="13" t="s">
        <v>2562</v>
      </c>
      <c r="F102" s="13" t="s">
        <v>2945</v>
      </c>
      <c r="G102" s="13" t="s">
        <v>841</v>
      </c>
      <c r="H102" s="13" t="s">
        <v>2946</v>
      </c>
      <c r="I102" s="13" t="s">
        <v>2524</v>
      </c>
      <c r="J102" s="13" t="s">
        <v>2894</v>
      </c>
      <c r="K102" s="13" t="s">
        <v>2526</v>
      </c>
      <c r="L102" s="13" t="s">
        <v>2748</v>
      </c>
      <c r="M102" s="16" t="s">
        <v>2947</v>
      </c>
      <c r="N102" s="13" t="s">
        <v>2526</v>
      </c>
      <c r="O102" s="13" t="s">
        <v>87</v>
      </c>
      <c r="P102" s="13" t="s">
        <v>2551</v>
      </c>
      <c r="Q102" s="13" t="s">
        <v>2948</v>
      </c>
      <c r="R102" s="13" t="s">
        <v>1584</v>
      </c>
      <c r="S102" s="13">
        <v>1998</v>
      </c>
      <c r="T102" s="13">
        <v>1998</v>
      </c>
      <c r="U102" s="13" t="s">
        <v>2553</v>
      </c>
    </row>
    <row r="103" spans="1:21">
      <c r="A103" s="13" t="s">
        <v>2542</v>
      </c>
      <c r="B103" s="13" t="s">
        <v>2949</v>
      </c>
      <c r="C103" s="13" t="s">
        <v>2950</v>
      </c>
      <c r="D103" s="13">
        <v>2006</v>
      </c>
      <c r="E103" s="13" t="s">
        <v>2526</v>
      </c>
      <c r="F103" s="13"/>
      <c r="G103" s="13"/>
      <c r="H103" s="13"/>
      <c r="I103" s="13"/>
      <c r="J103" s="13"/>
      <c r="K103" s="13"/>
      <c r="L103" s="13"/>
      <c r="M103" s="13"/>
      <c r="N103" s="13"/>
      <c r="O103" s="13"/>
      <c r="P103" s="13"/>
      <c r="Q103" s="13"/>
      <c r="R103" s="13"/>
      <c r="S103" s="13"/>
      <c r="T103" s="13"/>
      <c r="U103" s="13" t="s">
        <v>2553</v>
      </c>
    </row>
    <row r="104" spans="1:21">
      <c r="A104" s="13" t="s">
        <v>2542</v>
      </c>
      <c r="B104" s="13" t="s">
        <v>2951</v>
      </c>
      <c r="C104" s="13" t="s">
        <v>2952</v>
      </c>
      <c r="D104" s="13">
        <v>2003</v>
      </c>
      <c r="E104" s="13" t="s">
        <v>2526</v>
      </c>
      <c r="F104" s="13"/>
      <c r="G104" s="13"/>
      <c r="H104" s="13"/>
      <c r="I104" s="13"/>
      <c r="J104" s="13"/>
      <c r="K104" s="13"/>
      <c r="L104" s="13"/>
      <c r="M104" s="13"/>
      <c r="N104" s="13"/>
      <c r="O104" s="13"/>
      <c r="P104" s="13"/>
      <c r="Q104" s="13"/>
      <c r="R104" s="13"/>
      <c r="S104" s="13"/>
      <c r="T104" s="13"/>
      <c r="U104" s="13" t="s">
        <v>2553</v>
      </c>
    </row>
    <row r="105" spans="1:21">
      <c r="A105" s="13" t="s">
        <v>2542</v>
      </c>
      <c r="B105" s="13" t="s">
        <v>2953</v>
      </c>
      <c r="C105" s="13" t="s">
        <v>2954</v>
      </c>
      <c r="D105" s="13">
        <v>1999</v>
      </c>
      <c r="E105" s="13" t="s">
        <v>2955</v>
      </c>
      <c r="F105" s="13" t="s">
        <v>2956</v>
      </c>
      <c r="G105" s="13" t="s">
        <v>2957</v>
      </c>
      <c r="H105" s="13" t="s">
        <v>2958</v>
      </c>
      <c r="I105" s="13" t="s">
        <v>2524</v>
      </c>
      <c r="J105" s="13" t="s">
        <v>2959</v>
      </c>
      <c r="K105" s="13" t="s">
        <v>2526</v>
      </c>
      <c r="L105" s="13" t="s">
        <v>2549</v>
      </c>
      <c r="M105" s="13" t="s">
        <v>2960</v>
      </c>
      <c r="N105" s="13" t="s">
        <v>2526</v>
      </c>
      <c r="O105" s="13" t="s">
        <v>87</v>
      </c>
      <c r="P105" s="13" t="s">
        <v>2551</v>
      </c>
      <c r="Q105" s="13" t="s">
        <v>2961</v>
      </c>
      <c r="R105" s="13" t="s">
        <v>1584</v>
      </c>
      <c r="S105" s="13">
        <v>1996</v>
      </c>
      <c r="T105" s="13">
        <v>1998</v>
      </c>
      <c r="U105" s="13" t="s">
        <v>2553</v>
      </c>
    </row>
    <row r="106" spans="1:21">
      <c r="A106" s="13" t="s">
        <v>2542</v>
      </c>
      <c r="B106" s="13" t="s">
        <v>2962</v>
      </c>
      <c r="C106" s="13" t="s">
        <v>2963</v>
      </c>
      <c r="D106" s="13">
        <v>1996</v>
      </c>
      <c r="E106" s="13" t="s">
        <v>2526</v>
      </c>
      <c r="F106" s="13"/>
      <c r="G106" s="13"/>
      <c r="H106" s="13"/>
      <c r="I106" s="13"/>
      <c r="J106" s="13"/>
      <c r="K106" s="13"/>
      <c r="L106" s="13"/>
      <c r="M106" s="13"/>
      <c r="N106" s="13"/>
      <c r="O106" s="13"/>
      <c r="P106" s="13"/>
      <c r="Q106" s="13"/>
      <c r="R106" s="13"/>
      <c r="S106" s="13"/>
      <c r="T106" s="13"/>
      <c r="U106" s="13" t="s">
        <v>2553</v>
      </c>
    </row>
    <row r="107" spans="1:21">
      <c r="A107" s="13" t="s">
        <v>2542</v>
      </c>
      <c r="B107" s="13" t="s">
        <v>2964</v>
      </c>
      <c r="C107" s="13" t="s">
        <v>2965</v>
      </c>
      <c r="D107" s="13">
        <v>2009</v>
      </c>
      <c r="E107" s="13" t="s">
        <v>1584</v>
      </c>
      <c r="F107" s="13" t="s">
        <v>2966</v>
      </c>
      <c r="G107" s="13" t="s">
        <v>841</v>
      </c>
      <c r="H107" s="13" t="s">
        <v>2967</v>
      </c>
      <c r="I107" s="13" t="s">
        <v>2524</v>
      </c>
      <c r="J107" s="13" t="s">
        <v>2959</v>
      </c>
      <c r="K107" s="13" t="s">
        <v>2526</v>
      </c>
      <c r="L107" s="13" t="s">
        <v>2549</v>
      </c>
      <c r="M107" s="13" t="s">
        <v>2968</v>
      </c>
      <c r="N107" s="13" t="s">
        <v>2526</v>
      </c>
      <c r="O107" s="13" t="s">
        <v>87</v>
      </c>
      <c r="P107" s="13" t="s">
        <v>2020</v>
      </c>
      <c r="Q107" s="13" t="s">
        <v>2969</v>
      </c>
      <c r="R107" s="13" t="s">
        <v>1584</v>
      </c>
      <c r="S107" s="13">
        <v>1998</v>
      </c>
      <c r="T107" s="13">
        <v>2001</v>
      </c>
      <c r="U107" s="13" t="s">
        <v>2553</v>
      </c>
    </row>
    <row r="108" spans="1:21">
      <c r="A108" s="13" t="s">
        <v>2542</v>
      </c>
      <c r="B108" s="13" t="s">
        <v>2970</v>
      </c>
      <c r="C108" s="13" t="s">
        <v>2971</v>
      </c>
      <c r="D108" s="13">
        <v>2011</v>
      </c>
      <c r="E108" s="13" t="s">
        <v>2526</v>
      </c>
      <c r="F108" s="13"/>
      <c r="G108" s="13"/>
      <c r="H108" s="13"/>
      <c r="I108" s="13"/>
      <c r="J108" s="13"/>
      <c r="K108" s="13"/>
      <c r="L108" s="13"/>
      <c r="M108" s="13"/>
      <c r="N108" s="13"/>
      <c r="O108" s="13"/>
      <c r="P108" s="13"/>
      <c r="Q108" s="13"/>
      <c r="R108" s="13"/>
      <c r="S108" s="13"/>
      <c r="T108" s="13"/>
      <c r="U108" s="13" t="s">
        <v>2553</v>
      </c>
    </row>
    <row r="109" spans="1:21">
      <c r="A109" s="13" t="s">
        <v>2542</v>
      </c>
      <c r="B109" s="13" t="s">
        <v>2972</v>
      </c>
      <c r="C109" s="13" t="s">
        <v>2973</v>
      </c>
      <c r="D109" s="13">
        <v>2011</v>
      </c>
      <c r="E109" s="13" t="s">
        <v>1584</v>
      </c>
      <c r="F109" s="13" t="s">
        <v>2974</v>
      </c>
      <c r="G109" s="13" t="s">
        <v>841</v>
      </c>
      <c r="H109" s="13" t="s">
        <v>2975</v>
      </c>
      <c r="I109" s="13" t="s">
        <v>2524</v>
      </c>
      <c r="J109" s="13" t="s">
        <v>2976</v>
      </c>
      <c r="K109" s="13" t="s">
        <v>2526</v>
      </c>
      <c r="L109" s="13" t="s">
        <v>2748</v>
      </c>
      <c r="M109" s="13" t="s">
        <v>2977</v>
      </c>
      <c r="N109" s="13" t="s">
        <v>2526</v>
      </c>
      <c r="O109" s="13" t="s">
        <v>87</v>
      </c>
      <c r="P109" s="13" t="s">
        <v>2551</v>
      </c>
      <c r="Q109" s="13" t="s">
        <v>2978</v>
      </c>
      <c r="R109" s="13" t="s">
        <v>1584</v>
      </c>
      <c r="S109" s="13">
        <v>2002</v>
      </c>
      <c r="T109" s="13">
        <v>2009</v>
      </c>
      <c r="U109" s="13" t="s">
        <v>2553</v>
      </c>
    </row>
    <row r="110" spans="1:21">
      <c r="A110" s="13" t="s">
        <v>2542</v>
      </c>
      <c r="B110" s="13" t="s">
        <v>2979</v>
      </c>
      <c r="C110" s="13" t="s">
        <v>2980</v>
      </c>
      <c r="D110" s="13">
        <v>2008</v>
      </c>
      <c r="E110" s="13" t="s">
        <v>2526</v>
      </c>
      <c r="F110" s="13"/>
      <c r="G110" s="13"/>
      <c r="H110" s="13"/>
      <c r="I110" s="13"/>
      <c r="J110" s="13"/>
      <c r="K110" s="13"/>
      <c r="L110" s="13"/>
      <c r="M110" s="13"/>
      <c r="N110" s="13"/>
      <c r="O110" s="13"/>
      <c r="P110" s="13"/>
      <c r="Q110" s="13"/>
      <c r="R110" s="13"/>
      <c r="S110" s="13"/>
      <c r="T110" s="13"/>
      <c r="U110" s="13" t="s">
        <v>2553</v>
      </c>
    </row>
    <row r="111" spans="1:21">
      <c r="A111" s="13" t="s">
        <v>2542</v>
      </c>
      <c r="B111" s="13" t="s">
        <v>2981</v>
      </c>
      <c r="C111" s="13" t="s">
        <v>2982</v>
      </c>
      <c r="D111" s="13">
        <v>1950</v>
      </c>
      <c r="E111" s="13" t="s">
        <v>2526</v>
      </c>
      <c r="F111" s="13"/>
      <c r="G111" s="13"/>
      <c r="H111" s="13"/>
      <c r="I111" s="13"/>
      <c r="J111" s="13"/>
      <c r="K111" s="13"/>
      <c r="L111" s="13"/>
      <c r="M111" s="13"/>
      <c r="N111" s="13"/>
      <c r="O111" s="13"/>
      <c r="P111" s="13"/>
      <c r="Q111" s="13"/>
      <c r="R111" s="13"/>
      <c r="S111" s="13"/>
      <c r="T111" s="13"/>
      <c r="U111" s="13" t="s">
        <v>2553</v>
      </c>
    </row>
    <row r="112" spans="1:21">
      <c r="A112" s="13" t="s">
        <v>2542</v>
      </c>
      <c r="B112" s="13" t="s">
        <v>2983</v>
      </c>
      <c r="C112" s="13" t="s">
        <v>2984</v>
      </c>
      <c r="D112" s="13">
        <v>1998</v>
      </c>
      <c r="E112" s="13" t="s">
        <v>2526</v>
      </c>
      <c r="F112" s="13"/>
      <c r="G112" s="13"/>
      <c r="H112" s="13"/>
      <c r="I112" s="13"/>
      <c r="J112" s="13"/>
      <c r="K112" s="13"/>
      <c r="L112" s="13"/>
      <c r="M112" s="13"/>
      <c r="N112" s="13"/>
      <c r="O112" s="13"/>
      <c r="P112" s="13"/>
      <c r="Q112" s="13"/>
      <c r="R112" s="13"/>
      <c r="S112" s="13"/>
      <c r="T112" s="13"/>
      <c r="U112" s="13" t="s">
        <v>2553</v>
      </c>
    </row>
    <row r="113" spans="1:21">
      <c r="A113" s="13" t="s">
        <v>2542</v>
      </c>
      <c r="B113" s="13" t="s">
        <v>2985</v>
      </c>
      <c r="C113" s="13" t="s">
        <v>2986</v>
      </c>
      <c r="D113" s="13">
        <v>2002</v>
      </c>
      <c r="E113" s="13" t="s">
        <v>2526</v>
      </c>
      <c r="F113" s="13"/>
      <c r="G113" s="13"/>
      <c r="H113" s="13"/>
      <c r="I113" s="13"/>
      <c r="J113" s="13"/>
      <c r="K113" s="13"/>
      <c r="L113" s="13"/>
      <c r="M113" s="13"/>
      <c r="N113" s="13"/>
      <c r="O113" s="13"/>
      <c r="P113" s="13"/>
      <c r="Q113" s="13"/>
      <c r="R113" s="13"/>
      <c r="S113" s="13"/>
      <c r="T113" s="13"/>
      <c r="U113" s="13" t="s">
        <v>2553</v>
      </c>
    </row>
    <row r="114" spans="1:21">
      <c r="A114" s="13" t="s">
        <v>2542</v>
      </c>
      <c r="B114" s="13" t="s">
        <v>2987</v>
      </c>
      <c r="C114" s="13" t="s">
        <v>2988</v>
      </c>
      <c r="D114" s="13">
        <v>2003</v>
      </c>
      <c r="E114" s="13" t="s">
        <v>1584</v>
      </c>
      <c r="F114" s="13" t="s">
        <v>2989</v>
      </c>
      <c r="G114" s="13" t="s">
        <v>2616</v>
      </c>
      <c r="H114" s="13" t="s">
        <v>2990</v>
      </c>
      <c r="I114" s="13" t="s">
        <v>2524</v>
      </c>
      <c r="J114" s="13" t="s">
        <v>2991</v>
      </c>
      <c r="K114" s="13" t="s">
        <v>2526</v>
      </c>
      <c r="L114" s="13" t="s">
        <v>2992</v>
      </c>
      <c r="M114" s="13" t="s">
        <v>2711</v>
      </c>
      <c r="N114" s="13" t="s">
        <v>2526</v>
      </c>
      <c r="O114" s="13" t="s">
        <v>180</v>
      </c>
      <c r="P114" s="13" t="s">
        <v>2621</v>
      </c>
      <c r="Q114" s="13" t="s">
        <v>2993</v>
      </c>
      <c r="R114" s="13" t="s">
        <v>1584</v>
      </c>
      <c r="S114" s="13">
        <v>2000</v>
      </c>
      <c r="T114" s="13">
        <v>2000</v>
      </c>
      <c r="U114" s="13" t="s">
        <v>2553</v>
      </c>
    </row>
    <row r="115" spans="1:21">
      <c r="A115" s="13" t="s">
        <v>2542</v>
      </c>
      <c r="B115" s="13" t="s">
        <v>2994</v>
      </c>
      <c r="C115" s="13" t="s">
        <v>2995</v>
      </c>
      <c r="D115" s="13">
        <v>1986</v>
      </c>
      <c r="E115" s="13" t="s">
        <v>1584</v>
      </c>
      <c r="F115" s="13" t="s">
        <v>2996</v>
      </c>
      <c r="G115" s="13" t="s">
        <v>2616</v>
      </c>
      <c r="H115" s="13" t="s">
        <v>2990</v>
      </c>
      <c r="I115" s="13" t="s">
        <v>2524</v>
      </c>
      <c r="J115" s="13" t="s">
        <v>2959</v>
      </c>
      <c r="K115" s="13" t="s">
        <v>2526</v>
      </c>
      <c r="L115" s="13" t="s">
        <v>2992</v>
      </c>
      <c r="M115" s="13" t="s">
        <v>2587</v>
      </c>
      <c r="N115" s="13" t="s">
        <v>2526</v>
      </c>
      <c r="O115" s="13" t="s">
        <v>87</v>
      </c>
      <c r="P115" s="13" t="s">
        <v>2551</v>
      </c>
      <c r="Q115" s="13" t="s">
        <v>2997</v>
      </c>
      <c r="R115" s="13" t="s">
        <v>1584</v>
      </c>
      <c r="S115" s="13">
        <v>1982</v>
      </c>
      <c r="T115" s="13">
        <v>1983</v>
      </c>
      <c r="U115" s="13" t="s">
        <v>2553</v>
      </c>
    </row>
    <row r="116" spans="1:21">
      <c r="A116" s="13" t="s">
        <v>2542</v>
      </c>
      <c r="B116" s="13" t="s">
        <v>2998</v>
      </c>
      <c r="C116" s="13" t="s">
        <v>2999</v>
      </c>
      <c r="D116" s="13">
        <v>2007</v>
      </c>
      <c r="E116" s="13" t="s">
        <v>2526</v>
      </c>
      <c r="F116" s="13"/>
      <c r="G116" s="13"/>
      <c r="H116" s="13"/>
      <c r="I116" s="13"/>
      <c r="J116" s="13"/>
      <c r="K116" s="13"/>
      <c r="L116" s="13"/>
      <c r="M116" s="13"/>
      <c r="N116" s="13"/>
      <c r="O116" s="13"/>
      <c r="P116" s="13"/>
      <c r="Q116" s="13"/>
      <c r="R116" s="13"/>
      <c r="S116" s="13"/>
      <c r="T116" s="13"/>
      <c r="U116" s="13" t="s">
        <v>2553</v>
      </c>
    </row>
    <row r="117" spans="1:21">
      <c r="A117" s="13" t="s">
        <v>2542</v>
      </c>
      <c r="B117" s="13" t="s">
        <v>3000</v>
      </c>
      <c r="C117" s="13" t="s">
        <v>3001</v>
      </c>
      <c r="D117" s="13">
        <v>2009</v>
      </c>
      <c r="E117" s="13" t="s">
        <v>2526</v>
      </c>
      <c r="F117" s="13"/>
      <c r="G117" s="13"/>
      <c r="H117" s="13"/>
      <c r="I117" s="13"/>
      <c r="J117" s="13"/>
      <c r="K117" s="13"/>
      <c r="L117" s="13"/>
      <c r="M117" s="13"/>
      <c r="N117" s="13"/>
      <c r="O117" s="13"/>
      <c r="P117" s="13"/>
      <c r="Q117" s="13"/>
      <c r="R117" s="13"/>
      <c r="S117" s="13"/>
      <c r="T117" s="13"/>
      <c r="U117" s="13" t="s">
        <v>2553</v>
      </c>
    </row>
    <row r="118" spans="1:21">
      <c r="A118" s="13" t="s">
        <v>2542</v>
      </c>
      <c r="B118" s="13" t="s">
        <v>3002</v>
      </c>
      <c r="C118" s="13" t="s">
        <v>2694</v>
      </c>
      <c r="D118" s="13">
        <v>2004</v>
      </c>
      <c r="E118" s="13"/>
      <c r="F118" s="16" t="s">
        <v>3003</v>
      </c>
      <c r="G118" s="13"/>
      <c r="H118" s="13"/>
      <c r="I118" s="13"/>
      <c r="J118" s="13"/>
      <c r="K118" s="13"/>
      <c r="L118" s="13"/>
      <c r="M118" s="13"/>
      <c r="N118" s="13"/>
      <c r="O118" s="13"/>
      <c r="P118" s="13"/>
      <c r="Q118" s="13"/>
      <c r="R118" s="13"/>
      <c r="S118" s="13"/>
      <c r="T118" s="13"/>
      <c r="U118" s="13" t="s">
        <v>2553</v>
      </c>
    </row>
    <row r="119" spans="1:21">
      <c r="A119" s="13" t="s">
        <v>2542</v>
      </c>
      <c r="B119" s="13" t="s">
        <v>3004</v>
      </c>
      <c r="C119" s="13" t="s">
        <v>3005</v>
      </c>
      <c r="D119" s="13">
        <v>1997</v>
      </c>
      <c r="E119" s="13" t="s">
        <v>2526</v>
      </c>
      <c r="F119" s="13"/>
      <c r="G119" s="13"/>
      <c r="H119" s="13"/>
      <c r="I119" s="13"/>
      <c r="J119" s="13"/>
      <c r="K119" s="13"/>
      <c r="L119" s="13"/>
      <c r="M119" s="13"/>
      <c r="N119" s="13"/>
      <c r="O119" s="13"/>
      <c r="P119" s="13"/>
      <c r="Q119" s="13"/>
      <c r="R119" s="13"/>
      <c r="S119" s="13"/>
      <c r="T119" s="13"/>
      <c r="U119" s="13" t="s">
        <v>2553</v>
      </c>
    </row>
    <row r="120" spans="1:21">
      <c r="A120" s="13" t="s">
        <v>2542</v>
      </c>
      <c r="B120" s="13" t="s">
        <v>3006</v>
      </c>
      <c r="C120" s="13" t="s">
        <v>3007</v>
      </c>
      <c r="D120" s="13">
        <v>1990</v>
      </c>
      <c r="E120" s="13" t="s">
        <v>1584</v>
      </c>
      <c r="F120" s="13" t="s">
        <v>3008</v>
      </c>
      <c r="G120" s="13" t="s">
        <v>3009</v>
      </c>
      <c r="H120" s="13" t="s">
        <v>3010</v>
      </c>
      <c r="I120" s="13" t="s">
        <v>2524</v>
      </c>
      <c r="J120" s="13" t="s">
        <v>3011</v>
      </c>
      <c r="K120" s="13" t="s">
        <v>2526</v>
      </c>
      <c r="L120" s="13" t="s">
        <v>2683</v>
      </c>
      <c r="M120" s="13" t="s">
        <v>3012</v>
      </c>
      <c r="N120" s="13" t="s">
        <v>2526</v>
      </c>
      <c r="O120" s="13" t="s">
        <v>180</v>
      </c>
      <c r="P120" s="13" t="s">
        <v>3013</v>
      </c>
      <c r="Q120" s="13" t="s">
        <v>3014</v>
      </c>
      <c r="R120" s="13" t="s">
        <v>1584</v>
      </c>
      <c r="S120" s="13">
        <v>1989</v>
      </c>
      <c r="T120" s="13">
        <v>1989</v>
      </c>
      <c r="U120" s="13" t="s">
        <v>2553</v>
      </c>
    </row>
    <row r="121" spans="1:21">
      <c r="A121" s="13" t="s">
        <v>2542</v>
      </c>
      <c r="B121" s="13" t="s">
        <v>3015</v>
      </c>
      <c r="C121" s="13" t="s">
        <v>3005</v>
      </c>
      <c r="D121" s="13">
        <v>2012</v>
      </c>
      <c r="E121" s="13" t="s">
        <v>2526</v>
      </c>
      <c r="F121" s="13"/>
      <c r="G121" s="13"/>
      <c r="H121" s="13"/>
      <c r="I121" s="13"/>
      <c r="J121" s="13"/>
      <c r="K121" s="13"/>
      <c r="L121" s="13"/>
      <c r="M121" s="13"/>
      <c r="N121" s="13"/>
      <c r="O121" s="13"/>
      <c r="P121" s="13"/>
      <c r="Q121" s="13"/>
      <c r="R121" s="13"/>
      <c r="S121" s="13"/>
      <c r="T121" s="13"/>
      <c r="U121" s="13" t="s">
        <v>2553</v>
      </c>
    </row>
    <row r="122" spans="1:21">
      <c r="A122" s="13" t="s">
        <v>2542</v>
      </c>
      <c r="B122" s="13" t="s">
        <v>3016</v>
      </c>
      <c r="C122" s="13" t="s">
        <v>3017</v>
      </c>
      <c r="D122" s="13">
        <v>2007</v>
      </c>
      <c r="E122" s="13" t="s">
        <v>2562</v>
      </c>
      <c r="F122" s="13" t="s">
        <v>3018</v>
      </c>
      <c r="G122" s="13" t="s">
        <v>3019</v>
      </c>
      <c r="H122" s="13" t="s">
        <v>3020</v>
      </c>
      <c r="I122" s="13" t="s">
        <v>2524</v>
      </c>
      <c r="J122" s="13" t="s">
        <v>2976</v>
      </c>
      <c r="K122" s="13" t="s">
        <v>2526</v>
      </c>
      <c r="L122" s="13" t="s">
        <v>3021</v>
      </c>
      <c r="M122" s="16" t="s">
        <v>3022</v>
      </c>
      <c r="N122" s="13" t="s">
        <v>2526</v>
      </c>
      <c r="O122" s="13" t="s">
        <v>3023</v>
      </c>
      <c r="P122" s="13" t="s">
        <v>2330</v>
      </c>
      <c r="Q122" s="13" t="s">
        <v>3024</v>
      </c>
      <c r="R122" s="13" t="s">
        <v>1584</v>
      </c>
      <c r="S122" s="13">
        <v>2004</v>
      </c>
      <c r="T122" s="13">
        <v>2005</v>
      </c>
      <c r="U122" s="13" t="s">
        <v>2553</v>
      </c>
    </row>
    <row r="123" spans="1:21">
      <c r="A123" s="13" t="s">
        <v>2542</v>
      </c>
      <c r="B123" s="13" t="s">
        <v>3025</v>
      </c>
      <c r="C123" s="13" t="s">
        <v>3026</v>
      </c>
      <c r="D123" s="13">
        <v>2008</v>
      </c>
      <c r="E123" s="13" t="s">
        <v>2562</v>
      </c>
      <c r="F123" s="13" t="s">
        <v>3027</v>
      </c>
      <c r="G123" s="13" t="s">
        <v>3019</v>
      </c>
      <c r="H123" s="13" t="s">
        <v>3028</v>
      </c>
      <c r="I123" s="13" t="s">
        <v>2524</v>
      </c>
      <c r="J123" s="13" t="s">
        <v>2976</v>
      </c>
      <c r="K123" s="13" t="s">
        <v>2526</v>
      </c>
      <c r="L123" s="13" t="s">
        <v>3021</v>
      </c>
      <c r="M123" s="16" t="s">
        <v>3022</v>
      </c>
      <c r="N123" s="13" t="s">
        <v>2526</v>
      </c>
      <c r="O123" s="13" t="s">
        <v>3023</v>
      </c>
      <c r="P123" s="13" t="s">
        <v>2330</v>
      </c>
      <c r="Q123" s="13" t="s">
        <v>3029</v>
      </c>
      <c r="R123" s="13" t="s">
        <v>1584</v>
      </c>
      <c r="S123" s="13">
        <v>2004</v>
      </c>
      <c r="T123" s="13">
        <v>2005</v>
      </c>
      <c r="U123" s="13" t="s">
        <v>2553</v>
      </c>
    </row>
    <row r="124" spans="1:21">
      <c r="A124" s="13" t="s">
        <v>2542</v>
      </c>
      <c r="B124" s="13" t="s">
        <v>3030</v>
      </c>
      <c r="C124" s="13" t="s">
        <v>3031</v>
      </c>
      <c r="D124" s="13">
        <v>2001</v>
      </c>
      <c r="E124" s="13" t="s">
        <v>2526</v>
      </c>
      <c r="F124" s="13"/>
      <c r="G124" s="13"/>
      <c r="H124" s="13"/>
      <c r="I124" s="13"/>
      <c r="J124" s="13"/>
      <c r="K124" s="13"/>
      <c r="L124" s="13"/>
      <c r="M124" s="13"/>
      <c r="N124" s="13"/>
      <c r="O124" s="13"/>
      <c r="P124" s="13"/>
      <c r="Q124" s="13"/>
      <c r="R124" s="13"/>
      <c r="S124" s="13"/>
      <c r="T124" s="13"/>
      <c r="U124" s="13" t="s">
        <v>2553</v>
      </c>
    </row>
    <row r="125" spans="1:21">
      <c r="A125" s="13" t="s">
        <v>2542</v>
      </c>
      <c r="B125" s="13" t="s">
        <v>3032</v>
      </c>
      <c r="C125" s="13" t="s">
        <v>3031</v>
      </c>
      <c r="D125" s="13">
        <v>1989</v>
      </c>
      <c r="E125" s="13" t="s">
        <v>2526</v>
      </c>
      <c r="F125" s="13"/>
      <c r="G125" s="13"/>
      <c r="H125" s="13"/>
      <c r="I125" s="13"/>
      <c r="J125" s="13"/>
      <c r="K125" s="13"/>
      <c r="L125" s="13"/>
      <c r="M125" s="13"/>
      <c r="N125" s="13"/>
      <c r="O125" s="13"/>
      <c r="P125" s="13"/>
      <c r="Q125" s="13"/>
      <c r="R125" s="13"/>
      <c r="S125" s="13"/>
      <c r="T125" s="13"/>
      <c r="U125" s="13" t="s">
        <v>2553</v>
      </c>
    </row>
    <row r="126" spans="1:21">
      <c r="A126" s="13" t="s">
        <v>2542</v>
      </c>
      <c r="B126" s="13" t="s">
        <v>3033</v>
      </c>
      <c r="C126" s="13" t="s">
        <v>3034</v>
      </c>
      <c r="D126" s="13">
        <v>2011</v>
      </c>
      <c r="E126" s="13" t="s">
        <v>2562</v>
      </c>
      <c r="F126" s="16" t="s">
        <v>3035</v>
      </c>
      <c r="G126" s="13"/>
      <c r="H126" s="13"/>
      <c r="I126" s="13"/>
      <c r="J126" s="13"/>
      <c r="K126" s="13"/>
      <c r="L126" s="13"/>
      <c r="M126" s="13"/>
      <c r="N126" s="13"/>
      <c r="O126" s="13"/>
      <c r="P126" s="13"/>
      <c r="Q126" s="13"/>
      <c r="R126" s="13"/>
      <c r="S126" s="13"/>
      <c r="T126" s="13"/>
      <c r="U126" s="13" t="s">
        <v>2553</v>
      </c>
    </row>
    <row r="127" spans="1:21">
      <c r="A127" s="13" t="s">
        <v>2542</v>
      </c>
      <c r="B127" s="13" t="s">
        <v>3036</v>
      </c>
      <c r="C127" s="13" t="s">
        <v>3037</v>
      </c>
      <c r="D127" s="13">
        <v>1995</v>
      </c>
      <c r="E127" s="13" t="s">
        <v>2526</v>
      </c>
      <c r="F127" s="13"/>
      <c r="G127" s="13"/>
      <c r="H127" s="13"/>
      <c r="I127" s="13"/>
      <c r="J127" s="13"/>
      <c r="K127" s="13"/>
      <c r="L127" s="13"/>
      <c r="M127" s="13"/>
      <c r="N127" s="13"/>
      <c r="O127" s="13"/>
      <c r="P127" s="13"/>
      <c r="Q127" s="13"/>
      <c r="R127" s="13"/>
      <c r="S127" s="13"/>
      <c r="T127" s="13"/>
      <c r="U127" s="13" t="s">
        <v>2553</v>
      </c>
    </row>
    <row r="128" spans="1:21">
      <c r="A128" s="13" t="s">
        <v>2542</v>
      </c>
      <c r="B128" s="13" t="s">
        <v>3038</v>
      </c>
      <c r="C128" s="13" t="s">
        <v>3039</v>
      </c>
      <c r="D128" s="13">
        <v>2018</v>
      </c>
      <c r="E128" s="13" t="s">
        <v>1584</v>
      </c>
      <c r="F128" s="13" t="s">
        <v>3040</v>
      </c>
      <c r="G128" s="13" t="s">
        <v>2635</v>
      </c>
      <c r="H128" s="13" t="s">
        <v>3041</v>
      </c>
      <c r="I128" s="13" t="s">
        <v>2524</v>
      </c>
      <c r="J128" s="13" t="s">
        <v>3042</v>
      </c>
      <c r="K128" s="13" t="s">
        <v>2526</v>
      </c>
      <c r="L128" s="13" t="s">
        <v>2683</v>
      </c>
      <c r="M128" s="13" t="s">
        <v>2673</v>
      </c>
      <c r="N128" s="13" t="s">
        <v>2526</v>
      </c>
      <c r="O128" s="13" t="s">
        <v>87</v>
      </c>
      <c r="P128" s="13" t="s">
        <v>2551</v>
      </c>
      <c r="Q128" s="13" t="s">
        <v>3043</v>
      </c>
      <c r="R128" s="13" t="s">
        <v>1584</v>
      </c>
      <c r="S128" s="13">
        <v>2016</v>
      </c>
      <c r="T128" s="13">
        <v>2016</v>
      </c>
      <c r="U128" s="13" t="s">
        <v>2553</v>
      </c>
    </row>
    <row r="129" spans="1:21">
      <c r="A129" s="13" t="s">
        <v>2542</v>
      </c>
      <c r="B129" s="13" t="s">
        <v>3044</v>
      </c>
      <c r="C129" s="13" t="s">
        <v>3045</v>
      </c>
      <c r="D129" s="13">
        <v>2014</v>
      </c>
      <c r="E129" s="13" t="s">
        <v>1584</v>
      </c>
      <c r="F129" s="13" t="s">
        <v>3046</v>
      </c>
      <c r="G129" s="13" t="s">
        <v>3047</v>
      </c>
      <c r="H129" s="13" t="s">
        <v>3047</v>
      </c>
      <c r="I129" s="13" t="s">
        <v>3047</v>
      </c>
      <c r="J129" s="13" t="s">
        <v>3048</v>
      </c>
      <c r="K129" s="13" t="s">
        <v>2526</v>
      </c>
      <c r="L129" s="13" t="s">
        <v>2625</v>
      </c>
      <c r="M129" s="13" t="s">
        <v>3049</v>
      </c>
      <c r="N129" s="13" t="s">
        <v>2526</v>
      </c>
      <c r="O129" s="13" t="s">
        <v>87</v>
      </c>
      <c r="P129" s="13" t="s">
        <v>2551</v>
      </c>
      <c r="Q129" s="13" t="s">
        <v>3050</v>
      </c>
      <c r="R129" s="13" t="s">
        <v>1584</v>
      </c>
      <c r="S129" s="13">
        <v>2011</v>
      </c>
      <c r="T129" s="13">
        <v>2011</v>
      </c>
      <c r="U129" s="13" t="s">
        <v>2553</v>
      </c>
    </row>
    <row r="130" spans="1:21">
      <c r="A130" s="13" t="s">
        <v>2542</v>
      </c>
      <c r="B130" s="13" t="s">
        <v>3051</v>
      </c>
      <c r="C130" s="13" t="s">
        <v>3052</v>
      </c>
      <c r="D130" s="13">
        <v>2012</v>
      </c>
      <c r="E130" s="13" t="s">
        <v>1584</v>
      </c>
      <c r="F130" s="13" t="s">
        <v>3053</v>
      </c>
      <c r="G130" s="13" t="s">
        <v>2635</v>
      </c>
      <c r="H130" s="13" t="s">
        <v>3054</v>
      </c>
      <c r="I130" s="13" t="s">
        <v>2524</v>
      </c>
      <c r="J130" s="13" t="s">
        <v>3055</v>
      </c>
      <c r="K130" s="13" t="s">
        <v>2526</v>
      </c>
      <c r="L130" s="13" t="s">
        <v>2683</v>
      </c>
      <c r="M130" s="13" t="s">
        <v>3056</v>
      </c>
      <c r="N130" s="13" t="s">
        <v>2526</v>
      </c>
      <c r="O130" s="13" t="s">
        <v>76</v>
      </c>
      <c r="P130" s="13" t="s">
        <v>2782</v>
      </c>
      <c r="Q130" s="13" t="s">
        <v>2783</v>
      </c>
      <c r="R130" s="13" t="s">
        <v>1584</v>
      </c>
      <c r="S130" s="13">
        <v>1997</v>
      </c>
      <c r="T130" s="13">
        <v>2006</v>
      </c>
      <c r="U130" s="13" t="s">
        <v>2553</v>
      </c>
    </row>
    <row r="131" spans="1:21">
      <c r="A131" s="13" t="s">
        <v>2542</v>
      </c>
      <c r="B131" s="13" t="s">
        <v>3057</v>
      </c>
      <c r="C131" s="13" t="s">
        <v>3058</v>
      </c>
      <c r="D131" s="13">
        <v>1979</v>
      </c>
      <c r="E131" s="13" t="s">
        <v>2526</v>
      </c>
      <c r="F131" s="13"/>
      <c r="G131" s="13"/>
      <c r="H131" s="13"/>
      <c r="I131" s="13"/>
      <c r="J131" s="13"/>
      <c r="K131" s="13"/>
      <c r="L131" s="13"/>
      <c r="M131" s="13"/>
      <c r="N131" s="13"/>
      <c r="O131" s="13"/>
      <c r="P131" s="13"/>
      <c r="Q131" s="13"/>
      <c r="R131" s="13"/>
      <c r="S131" s="13"/>
      <c r="T131" s="13"/>
      <c r="U131" s="13" t="s">
        <v>2553</v>
      </c>
    </row>
    <row r="132" spans="1:21">
      <c r="A132" s="13" t="s">
        <v>2542</v>
      </c>
      <c r="B132" s="13" t="s">
        <v>3059</v>
      </c>
      <c r="C132" s="13" t="s">
        <v>3058</v>
      </c>
      <c r="D132" s="13">
        <v>1999</v>
      </c>
      <c r="E132" s="13" t="s">
        <v>1584</v>
      </c>
      <c r="F132" s="13" t="s">
        <v>3060</v>
      </c>
      <c r="G132" s="13" t="s">
        <v>1609</v>
      </c>
      <c r="H132" s="13" t="s">
        <v>3061</v>
      </c>
      <c r="I132" s="13" t="s">
        <v>2524</v>
      </c>
      <c r="J132" s="13" t="s">
        <v>3062</v>
      </c>
      <c r="K132" s="13" t="s">
        <v>2526</v>
      </c>
      <c r="L132" s="13" t="s">
        <v>2625</v>
      </c>
      <c r="M132" s="13" t="s">
        <v>3063</v>
      </c>
      <c r="N132" s="13" t="s">
        <v>2526</v>
      </c>
      <c r="O132" s="13" t="s">
        <v>87</v>
      </c>
      <c r="P132" s="13" t="s">
        <v>2551</v>
      </c>
      <c r="Q132" s="13" t="s">
        <v>3064</v>
      </c>
      <c r="R132" s="13" t="s">
        <v>1584</v>
      </c>
      <c r="S132" s="13">
        <v>1995</v>
      </c>
      <c r="T132" s="13">
        <v>1996</v>
      </c>
      <c r="U132" s="13" t="s">
        <v>2553</v>
      </c>
    </row>
    <row r="133" spans="1:21">
      <c r="A133" s="13" t="s">
        <v>2542</v>
      </c>
      <c r="B133" s="13" t="s">
        <v>3065</v>
      </c>
      <c r="C133" s="13" t="s">
        <v>3066</v>
      </c>
      <c r="D133" s="13">
        <v>2014</v>
      </c>
      <c r="E133" s="13" t="s">
        <v>2562</v>
      </c>
      <c r="F133" s="16" t="s">
        <v>3067</v>
      </c>
      <c r="G133" s="13"/>
      <c r="H133" s="13"/>
      <c r="I133" s="13"/>
      <c r="J133" s="13"/>
      <c r="K133" s="13"/>
      <c r="L133" s="13"/>
      <c r="M133" s="13"/>
      <c r="N133" s="13"/>
      <c r="O133" s="13"/>
      <c r="P133" s="13"/>
      <c r="Q133" s="13"/>
      <c r="R133" s="13"/>
      <c r="S133" s="13"/>
      <c r="T133" s="13"/>
      <c r="U133" s="13" t="s">
        <v>2553</v>
      </c>
    </row>
    <row r="134" spans="1:21">
      <c r="A134" s="13" t="s">
        <v>2542</v>
      </c>
      <c r="B134" s="13" t="s">
        <v>3068</v>
      </c>
      <c r="C134" s="13" t="s">
        <v>3069</v>
      </c>
      <c r="D134" s="13">
        <v>2009</v>
      </c>
      <c r="E134" s="13" t="s">
        <v>2562</v>
      </c>
      <c r="F134" s="16" t="s">
        <v>3070</v>
      </c>
      <c r="G134" s="13"/>
      <c r="H134" s="13"/>
      <c r="I134" s="13"/>
      <c r="J134" s="13"/>
      <c r="K134" s="13"/>
      <c r="L134" s="13"/>
      <c r="M134" s="13"/>
      <c r="N134" s="13"/>
      <c r="O134" s="13"/>
      <c r="P134" s="13"/>
      <c r="Q134" s="13"/>
      <c r="R134" s="13"/>
      <c r="S134" s="13"/>
      <c r="T134" s="13"/>
      <c r="U134" s="13" t="s">
        <v>2553</v>
      </c>
    </row>
    <row r="135" spans="1:21">
      <c r="A135" s="13" t="s">
        <v>2542</v>
      </c>
      <c r="B135" s="13" t="s">
        <v>3071</v>
      </c>
      <c r="C135" s="13" t="s">
        <v>3072</v>
      </c>
      <c r="D135" s="13">
        <v>2015</v>
      </c>
      <c r="E135" s="13" t="s">
        <v>2562</v>
      </c>
      <c r="F135" s="13" t="s">
        <v>3073</v>
      </c>
      <c r="G135" s="13" t="s">
        <v>3074</v>
      </c>
      <c r="H135" s="13" t="s">
        <v>3075</v>
      </c>
      <c r="I135" s="13" t="s">
        <v>2524</v>
      </c>
      <c r="J135" s="13" t="s">
        <v>2976</v>
      </c>
      <c r="K135" s="13" t="s">
        <v>2526</v>
      </c>
      <c r="L135" s="13" t="s">
        <v>2625</v>
      </c>
      <c r="M135" s="16" t="s">
        <v>3076</v>
      </c>
      <c r="N135" s="13" t="s">
        <v>2526</v>
      </c>
      <c r="O135" s="13" t="s">
        <v>87</v>
      </c>
      <c r="P135" s="13" t="s">
        <v>2551</v>
      </c>
      <c r="Q135" s="13" t="s">
        <v>3077</v>
      </c>
      <c r="R135" s="13" t="s">
        <v>1584</v>
      </c>
      <c r="S135" s="13">
        <v>2011</v>
      </c>
      <c r="T135" s="13">
        <v>2011</v>
      </c>
      <c r="U135" s="13" t="s">
        <v>2553</v>
      </c>
    </row>
    <row r="136" spans="1:21">
      <c r="A136" s="13" t="s">
        <v>2542</v>
      </c>
      <c r="B136" s="13" t="s">
        <v>3078</v>
      </c>
      <c r="C136" s="13" t="s">
        <v>3079</v>
      </c>
      <c r="D136" s="13">
        <v>2016</v>
      </c>
      <c r="E136" s="13" t="s">
        <v>2526</v>
      </c>
      <c r="F136" s="13"/>
      <c r="G136" s="13"/>
      <c r="H136" s="13"/>
      <c r="I136" s="13"/>
      <c r="J136" s="13"/>
      <c r="K136" s="13"/>
      <c r="L136" s="13"/>
      <c r="M136" s="13"/>
      <c r="N136" s="13"/>
      <c r="O136" s="13"/>
      <c r="P136" s="13"/>
      <c r="Q136" s="13"/>
      <c r="R136" s="13"/>
      <c r="S136" s="13"/>
      <c r="T136" s="13"/>
      <c r="U136" s="13" t="s">
        <v>2553</v>
      </c>
    </row>
    <row r="137" spans="1:21">
      <c r="A137" s="13" t="s">
        <v>2542</v>
      </c>
      <c r="B137" s="13" t="s">
        <v>3080</v>
      </c>
      <c r="C137" s="13" t="s">
        <v>3081</v>
      </c>
      <c r="D137" s="13">
        <v>2010</v>
      </c>
      <c r="E137" s="13" t="s">
        <v>2526</v>
      </c>
      <c r="F137" s="13"/>
      <c r="G137" s="13"/>
      <c r="H137" s="13"/>
      <c r="I137" s="13"/>
      <c r="J137" s="13"/>
      <c r="K137" s="13"/>
      <c r="L137" s="13"/>
      <c r="M137" s="13"/>
      <c r="N137" s="13"/>
      <c r="O137" s="13"/>
      <c r="P137" s="13"/>
      <c r="Q137" s="13"/>
      <c r="R137" s="13"/>
      <c r="S137" s="13"/>
      <c r="T137" s="13"/>
      <c r="U137" s="13" t="s">
        <v>2553</v>
      </c>
    </row>
    <row r="138" spans="1:21">
      <c r="A138" s="13" t="s">
        <v>2542</v>
      </c>
      <c r="B138" s="13" t="s">
        <v>3082</v>
      </c>
      <c r="C138" s="13" t="s">
        <v>3083</v>
      </c>
      <c r="D138" s="13">
        <v>2008</v>
      </c>
      <c r="E138" s="13" t="s">
        <v>2526</v>
      </c>
      <c r="F138" s="13"/>
      <c r="G138" s="13"/>
      <c r="H138" s="13"/>
      <c r="I138" s="13"/>
      <c r="J138" s="13"/>
      <c r="K138" s="13"/>
      <c r="L138" s="13"/>
      <c r="M138" s="13"/>
      <c r="N138" s="13"/>
      <c r="O138" s="13"/>
      <c r="P138" s="13"/>
      <c r="Q138" s="13"/>
      <c r="R138" s="13"/>
      <c r="S138" s="13"/>
      <c r="T138" s="13"/>
      <c r="U138" s="13" t="s">
        <v>2553</v>
      </c>
    </row>
    <row r="139" spans="1:21">
      <c r="A139" s="13" t="s">
        <v>2542</v>
      </c>
      <c r="B139" s="13" t="s">
        <v>952</v>
      </c>
      <c r="C139" s="13" t="s">
        <v>3084</v>
      </c>
      <c r="D139" s="13">
        <v>2015</v>
      </c>
      <c r="E139" s="13" t="s">
        <v>1584</v>
      </c>
      <c r="F139" s="13" t="s">
        <v>2746</v>
      </c>
      <c r="G139" s="13" t="s">
        <v>841</v>
      </c>
      <c r="H139" s="13" t="s">
        <v>3085</v>
      </c>
      <c r="I139" s="13" t="s">
        <v>2524</v>
      </c>
      <c r="J139" s="13" t="s">
        <v>3086</v>
      </c>
      <c r="K139" s="13" t="s">
        <v>2526</v>
      </c>
      <c r="L139" s="13" t="s">
        <v>2527</v>
      </c>
      <c r="M139" s="13" t="s">
        <v>2960</v>
      </c>
      <c r="N139" s="13" t="s">
        <v>2526</v>
      </c>
      <c r="O139" s="13" t="s">
        <v>87</v>
      </c>
      <c r="P139" s="13" t="s">
        <v>2551</v>
      </c>
      <c r="Q139" s="13" t="s">
        <v>3087</v>
      </c>
      <c r="R139" s="13" t="s">
        <v>1584</v>
      </c>
      <c r="S139" s="13">
        <v>2011</v>
      </c>
      <c r="T139" s="13">
        <v>2013</v>
      </c>
      <c r="U139" s="13" t="s">
        <v>2553</v>
      </c>
    </row>
    <row r="140" spans="1:21">
      <c r="A140" s="13" t="s">
        <v>2542</v>
      </c>
      <c r="B140" s="13" t="s">
        <v>3088</v>
      </c>
      <c r="C140" s="13" t="s">
        <v>3089</v>
      </c>
      <c r="D140" s="13">
        <v>2015</v>
      </c>
      <c r="E140" s="13" t="s">
        <v>2562</v>
      </c>
      <c r="F140" s="16" t="s">
        <v>3090</v>
      </c>
      <c r="G140" s="13"/>
      <c r="H140" s="13"/>
      <c r="I140" s="13"/>
      <c r="J140" s="13"/>
      <c r="K140" s="13"/>
      <c r="L140" s="13"/>
      <c r="M140" s="13"/>
      <c r="N140" s="13"/>
      <c r="O140" s="13"/>
      <c r="P140" s="13"/>
      <c r="Q140" s="13"/>
      <c r="R140" s="13"/>
      <c r="S140" s="13"/>
      <c r="T140" s="13"/>
      <c r="U140" s="13" t="s">
        <v>2553</v>
      </c>
    </row>
    <row r="141" spans="1:21">
      <c r="A141" s="13" t="s">
        <v>2542</v>
      </c>
      <c r="B141" s="13" t="s">
        <v>3091</v>
      </c>
      <c r="C141" s="13" t="s">
        <v>3092</v>
      </c>
      <c r="D141" s="13">
        <v>1974</v>
      </c>
      <c r="E141" s="13" t="s">
        <v>2526</v>
      </c>
      <c r="F141" s="13"/>
      <c r="G141" s="13"/>
      <c r="H141" s="13"/>
      <c r="I141" s="13"/>
      <c r="J141" s="13"/>
      <c r="K141" s="13"/>
      <c r="L141" s="13"/>
      <c r="M141" s="13"/>
      <c r="N141" s="13"/>
      <c r="O141" s="13"/>
      <c r="P141" s="13"/>
      <c r="Q141" s="13"/>
      <c r="R141" s="13"/>
      <c r="S141" s="13"/>
      <c r="T141" s="13"/>
      <c r="U141" s="13" t="s">
        <v>2553</v>
      </c>
    </row>
    <row r="142" spans="1:21">
      <c r="A142" s="13" t="s">
        <v>2542</v>
      </c>
      <c r="B142" s="13" t="s">
        <v>3093</v>
      </c>
      <c r="C142" s="13" t="s">
        <v>3094</v>
      </c>
      <c r="D142" s="13">
        <v>1942</v>
      </c>
      <c r="E142" s="13" t="s">
        <v>2526</v>
      </c>
      <c r="F142" s="13"/>
      <c r="G142" s="13"/>
      <c r="H142" s="13"/>
      <c r="I142" s="13"/>
      <c r="J142" s="13"/>
      <c r="K142" s="13"/>
      <c r="L142" s="13"/>
      <c r="M142" s="13"/>
      <c r="N142" s="13"/>
      <c r="O142" s="13"/>
      <c r="P142" s="13"/>
      <c r="Q142" s="13"/>
      <c r="R142" s="13"/>
      <c r="S142" s="13"/>
      <c r="T142" s="13"/>
      <c r="U142" s="13" t="s">
        <v>2553</v>
      </c>
    </row>
    <row r="143" spans="1:21">
      <c r="A143" s="13" t="s">
        <v>2542</v>
      </c>
      <c r="B143" s="13" t="s">
        <v>3095</v>
      </c>
      <c r="C143" s="13" t="s">
        <v>3096</v>
      </c>
      <c r="D143" s="13">
        <v>1995</v>
      </c>
      <c r="E143" s="13" t="s">
        <v>2562</v>
      </c>
      <c r="F143" s="13" t="s">
        <v>3097</v>
      </c>
      <c r="G143" s="13" t="s">
        <v>3074</v>
      </c>
      <c r="H143" s="13" t="s">
        <v>3098</v>
      </c>
      <c r="I143" s="13" t="s">
        <v>2524</v>
      </c>
      <c r="J143" s="13" t="s">
        <v>3099</v>
      </c>
      <c r="K143" s="13" t="s">
        <v>2526</v>
      </c>
      <c r="L143" s="13" t="s">
        <v>2683</v>
      </c>
      <c r="M143" s="16" t="s">
        <v>3100</v>
      </c>
      <c r="N143" s="13" t="s">
        <v>2526</v>
      </c>
      <c r="O143" s="13" t="s">
        <v>3101</v>
      </c>
      <c r="P143" s="13" t="s">
        <v>2551</v>
      </c>
      <c r="Q143" s="13" t="s">
        <v>1736</v>
      </c>
      <c r="R143" s="13" t="s">
        <v>1584</v>
      </c>
      <c r="S143" s="13">
        <v>1993</v>
      </c>
      <c r="T143" s="13">
        <v>1993</v>
      </c>
      <c r="U143" s="13" t="s">
        <v>2553</v>
      </c>
    </row>
    <row r="144" spans="1:21">
      <c r="A144" s="13" t="s">
        <v>2542</v>
      </c>
      <c r="B144" s="13" t="s">
        <v>3102</v>
      </c>
      <c r="C144" s="13" t="s">
        <v>3103</v>
      </c>
      <c r="D144" s="13">
        <v>2017</v>
      </c>
      <c r="E144" s="13" t="s">
        <v>2526</v>
      </c>
      <c r="F144" s="13"/>
      <c r="G144" s="13"/>
      <c r="H144" s="13"/>
      <c r="I144" s="13"/>
      <c r="J144" s="13"/>
      <c r="K144" s="13"/>
      <c r="L144" s="13"/>
      <c r="M144" s="13"/>
      <c r="N144" s="13"/>
      <c r="O144" s="13"/>
      <c r="P144" s="13"/>
      <c r="Q144" s="13"/>
      <c r="R144" s="13"/>
      <c r="S144" s="13"/>
      <c r="T144" s="13"/>
      <c r="U144" s="13" t="s">
        <v>2553</v>
      </c>
    </row>
    <row r="145" spans="1:21">
      <c r="A145" s="13" t="s">
        <v>2542</v>
      </c>
      <c r="B145" s="13" t="s">
        <v>3104</v>
      </c>
      <c r="C145" s="13" t="s">
        <v>3105</v>
      </c>
      <c r="D145" s="13">
        <v>2003</v>
      </c>
      <c r="E145" s="13" t="s">
        <v>2526</v>
      </c>
      <c r="F145" s="13"/>
      <c r="G145" s="13"/>
      <c r="H145" s="13"/>
      <c r="I145" s="13"/>
      <c r="J145" s="13"/>
      <c r="K145" s="13"/>
      <c r="L145" s="13"/>
      <c r="M145" s="13"/>
      <c r="N145" s="13"/>
      <c r="O145" s="13"/>
      <c r="P145" s="13"/>
      <c r="Q145" s="13"/>
      <c r="R145" s="13"/>
      <c r="S145" s="13"/>
      <c r="T145" s="13"/>
      <c r="U145" s="13" t="s">
        <v>2553</v>
      </c>
    </row>
    <row r="146" spans="1:21">
      <c r="A146" s="13" t="s">
        <v>2542</v>
      </c>
      <c r="B146" s="13" t="s">
        <v>3106</v>
      </c>
      <c r="C146" s="13" t="s">
        <v>3107</v>
      </c>
      <c r="D146" s="13">
        <v>2010</v>
      </c>
      <c r="E146" s="13" t="s">
        <v>1584</v>
      </c>
      <c r="F146" s="13" t="s">
        <v>3108</v>
      </c>
      <c r="G146" s="13" t="s">
        <v>2573</v>
      </c>
      <c r="H146" s="13" t="s">
        <v>3108</v>
      </c>
      <c r="I146" s="13" t="s">
        <v>2524</v>
      </c>
      <c r="J146" s="13" t="s">
        <v>3109</v>
      </c>
      <c r="K146" s="13" t="s">
        <v>2526</v>
      </c>
      <c r="L146" s="13" t="s">
        <v>2576</v>
      </c>
      <c r="M146" s="13" t="s">
        <v>2577</v>
      </c>
      <c r="N146" s="13" t="s">
        <v>2526</v>
      </c>
      <c r="O146" s="13" t="s">
        <v>87</v>
      </c>
      <c r="P146" s="13" t="s">
        <v>2551</v>
      </c>
      <c r="Q146" s="13" t="s">
        <v>3110</v>
      </c>
      <c r="R146" s="13" t="s">
        <v>1584</v>
      </c>
      <c r="S146" s="13">
        <v>2004</v>
      </c>
      <c r="T146" s="13">
        <v>2006</v>
      </c>
      <c r="U146" s="13" t="s">
        <v>2553</v>
      </c>
    </row>
    <row r="147" spans="1:21">
      <c r="A147" s="13" t="s">
        <v>2542</v>
      </c>
      <c r="B147" s="13" t="s">
        <v>3111</v>
      </c>
      <c r="C147" s="13" t="s">
        <v>3112</v>
      </c>
      <c r="D147" s="13">
        <v>2004</v>
      </c>
      <c r="E147" s="13" t="s">
        <v>2526</v>
      </c>
      <c r="F147" s="13"/>
      <c r="G147" s="13"/>
      <c r="H147" s="13"/>
      <c r="I147" s="13"/>
      <c r="J147" s="13"/>
      <c r="K147" s="13"/>
      <c r="L147" s="13"/>
      <c r="M147" s="13"/>
      <c r="N147" s="13"/>
      <c r="O147" s="13"/>
      <c r="P147" s="13"/>
      <c r="Q147" s="13"/>
      <c r="R147" s="13"/>
      <c r="S147" s="13"/>
      <c r="T147" s="13"/>
      <c r="U147" s="13" t="s">
        <v>2553</v>
      </c>
    </row>
    <row r="148" spans="1:21">
      <c r="A148" s="13" t="s">
        <v>2542</v>
      </c>
      <c r="B148" s="13" t="s">
        <v>3113</v>
      </c>
      <c r="C148" s="13" t="s">
        <v>3114</v>
      </c>
      <c r="D148" s="13">
        <v>2016</v>
      </c>
      <c r="E148" s="13" t="s">
        <v>2526</v>
      </c>
      <c r="F148" s="13"/>
      <c r="G148" s="13"/>
      <c r="H148" s="13"/>
      <c r="I148" s="13"/>
      <c r="J148" s="13"/>
      <c r="K148" s="13"/>
      <c r="L148" s="13"/>
      <c r="M148" s="13"/>
      <c r="N148" s="13"/>
      <c r="O148" s="13"/>
      <c r="P148" s="13"/>
      <c r="Q148" s="13"/>
      <c r="R148" s="13"/>
      <c r="S148" s="13"/>
      <c r="T148" s="13"/>
      <c r="U148" s="13" t="s">
        <v>2553</v>
      </c>
    </row>
    <row r="149" spans="1:21">
      <c r="A149" s="13" t="s">
        <v>2542</v>
      </c>
      <c r="B149" s="13" t="s">
        <v>3115</v>
      </c>
      <c r="C149" s="13" t="s">
        <v>3116</v>
      </c>
      <c r="D149" s="13">
        <v>1994</v>
      </c>
      <c r="E149" s="13" t="s">
        <v>1584</v>
      </c>
      <c r="F149" s="13" t="s">
        <v>3117</v>
      </c>
      <c r="G149" s="13" t="s">
        <v>1609</v>
      </c>
      <c r="H149" s="13" t="s">
        <v>3118</v>
      </c>
      <c r="I149" s="13" t="s">
        <v>2524</v>
      </c>
      <c r="J149" s="13" t="s">
        <v>3119</v>
      </c>
      <c r="K149" s="13" t="s">
        <v>2526</v>
      </c>
      <c r="L149" s="13" t="s">
        <v>2625</v>
      </c>
      <c r="M149" s="13" t="s">
        <v>2759</v>
      </c>
      <c r="N149" s="13" t="s">
        <v>2526</v>
      </c>
      <c r="O149" s="13" t="s">
        <v>87</v>
      </c>
      <c r="P149" s="13" t="s">
        <v>2551</v>
      </c>
      <c r="Q149" s="13" t="s">
        <v>3120</v>
      </c>
      <c r="R149" s="13" t="s">
        <v>1584</v>
      </c>
      <c r="S149" s="13">
        <v>1969</v>
      </c>
      <c r="T149" s="13">
        <v>1972</v>
      </c>
      <c r="U149" s="13" t="s">
        <v>2553</v>
      </c>
    </row>
    <row r="150" spans="1:21">
      <c r="A150" s="13" t="s">
        <v>2542</v>
      </c>
      <c r="B150" s="13" t="s">
        <v>3121</v>
      </c>
      <c r="C150" s="13" t="s">
        <v>3122</v>
      </c>
      <c r="D150" s="13">
        <v>2011</v>
      </c>
      <c r="E150" s="13" t="s">
        <v>2526</v>
      </c>
      <c r="F150" s="13"/>
      <c r="G150" s="13"/>
      <c r="H150" s="13"/>
      <c r="I150" s="13"/>
      <c r="J150" s="13"/>
      <c r="K150" s="13"/>
      <c r="L150" s="13"/>
      <c r="M150" s="13"/>
      <c r="N150" s="13"/>
      <c r="O150" s="13"/>
      <c r="P150" s="13"/>
      <c r="Q150" s="13"/>
      <c r="R150" s="13"/>
      <c r="S150" s="13"/>
      <c r="T150" s="13"/>
      <c r="U150" s="13" t="s">
        <v>2553</v>
      </c>
    </row>
    <row r="151" spans="1:21">
      <c r="A151" s="13" t="s">
        <v>2542</v>
      </c>
      <c r="B151" s="13" t="s">
        <v>3123</v>
      </c>
      <c r="C151" s="13" t="s">
        <v>3124</v>
      </c>
      <c r="D151" s="13">
        <v>2007</v>
      </c>
      <c r="E151" s="13" t="s">
        <v>2526</v>
      </c>
      <c r="F151" s="13"/>
      <c r="G151" s="13"/>
      <c r="H151" s="13"/>
      <c r="I151" s="13"/>
      <c r="J151" s="13"/>
      <c r="K151" s="13"/>
      <c r="L151" s="13"/>
      <c r="M151" s="13"/>
      <c r="N151" s="13"/>
      <c r="O151" s="13"/>
      <c r="P151" s="13"/>
      <c r="Q151" s="13"/>
      <c r="R151" s="13"/>
      <c r="S151" s="13"/>
      <c r="T151" s="13"/>
      <c r="U151" s="13" t="s">
        <v>2553</v>
      </c>
    </row>
    <row r="152" spans="1:21">
      <c r="A152" s="13" t="s">
        <v>2542</v>
      </c>
      <c r="B152" s="13" t="s">
        <v>3125</v>
      </c>
      <c r="C152" s="13" t="s">
        <v>3126</v>
      </c>
      <c r="D152" s="13">
        <v>2017</v>
      </c>
      <c r="E152" s="13" t="s">
        <v>1584</v>
      </c>
      <c r="F152" s="13" t="s">
        <v>3127</v>
      </c>
      <c r="G152" s="13" t="s">
        <v>2616</v>
      </c>
      <c r="H152" s="13" t="s">
        <v>3128</v>
      </c>
      <c r="I152" s="13" t="s">
        <v>3129</v>
      </c>
      <c r="J152" s="13" t="s">
        <v>2959</v>
      </c>
      <c r="K152" s="13" t="s">
        <v>2526</v>
      </c>
      <c r="L152" s="13" t="s">
        <v>2619</v>
      </c>
      <c r="M152" s="13" t="s">
        <v>2759</v>
      </c>
      <c r="N152" s="13" t="s">
        <v>2526</v>
      </c>
      <c r="O152" s="13" t="s">
        <v>60</v>
      </c>
      <c r="P152" s="13" t="s">
        <v>3130</v>
      </c>
      <c r="Q152" s="13" t="s">
        <v>3131</v>
      </c>
      <c r="R152" s="13" t="s">
        <v>1584</v>
      </c>
      <c r="S152" s="13">
        <v>2015</v>
      </c>
      <c r="T152" s="13">
        <v>2015</v>
      </c>
      <c r="U152" s="13" t="s">
        <v>2553</v>
      </c>
    </row>
    <row r="153" spans="1:21">
      <c r="A153" s="13" t="s">
        <v>2542</v>
      </c>
      <c r="B153" s="13" t="s">
        <v>3132</v>
      </c>
      <c r="C153" s="13" t="s">
        <v>3133</v>
      </c>
      <c r="D153" s="13">
        <v>2015</v>
      </c>
      <c r="E153" s="13" t="s">
        <v>1584</v>
      </c>
      <c r="F153" s="13" t="s">
        <v>3134</v>
      </c>
      <c r="G153" s="13" t="s">
        <v>2635</v>
      </c>
      <c r="H153" s="13" t="s">
        <v>3135</v>
      </c>
      <c r="I153" s="13" t="s">
        <v>2524</v>
      </c>
      <c r="J153" s="13" t="s">
        <v>3136</v>
      </c>
      <c r="K153" s="13" t="s">
        <v>2526</v>
      </c>
      <c r="L153" s="13" t="s">
        <v>2625</v>
      </c>
      <c r="M153" s="13" t="s">
        <v>2830</v>
      </c>
      <c r="N153" s="13" t="s">
        <v>2526</v>
      </c>
      <c r="O153" s="13" t="s">
        <v>76</v>
      </c>
      <c r="P153" s="13" t="s">
        <v>2782</v>
      </c>
      <c r="Q153" s="13" t="s">
        <v>2832</v>
      </c>
      <c r="R153" s="13" t="s">
        <v>1584</v>
      </c>
      <c r="S153" s="13">
        <v>2011</v>
      </c>
      <c r="T153" s="13">
        <v>2012</v>
      </c>
      <c r="U153" s="13" t="s">
        <v>2553</v>
      </c>
    </row>
    <row r="154" spans="1:21">
      <c r="A154" s="13" t="s">
        <v>2542</v>
      </c>
      <c r="B154" s="13" t="s">
        <v>3137</v>
      </c>
      <c r="C154" s="13" t="s">
        <v>3133</v>
      </c>
      <c r="D154" s="13">
        <v>2018</v>
      </c>
      <c r="E154" s="13" t="s">
        <v>1584</v>
      </c>
      <c r="F154" s="13" t="s">
        <v>3134</v>
      </c>
      <c r="G154" s="13" t="s">
        <v>2635</v>
      </c>
      <c r="H154" s="13" t="s">
        <v>3135</v>
      </c>
      <c r="I154" s="13" t="s">
        <v>2524</v>
      </c>
      <c r="J154" s="13" t="s">
        <v>3136</v>
      </c>
      <c r="K154" s="13" t="s">
        <v>2526</v>
      </c>
      <c r="L154" s="13" t="s">
        <v>2625</v>
      </c>
      <c r="M154" s="13" t="s">
        <v>2830</v>
      </c>
      <c r="N154" s="13" t="s">
        <v>2526</v>
      </c>
      <c r="O154" s="13" t="s">
        <v>76</v>
      </c>
      <c r="P154" s="13" t="s">
        <v>2782</v>
      </c>
      <c r="Q154" s="13" t="s">
        <v>2832</v>
      </c>
      <c r="R154" s="13" t="s">
        <v>1584</v>
      </c>
      <c r="S154" s="13">
        <v>2011</v>
      </c>
      <c r="T154" s="13">
        <v>2012</v>
      </c>
      <c r="U154" s="13" t="s">
        <v>2553</v>
      </c>
    </row>
    <row r="155" spans="1:21">
      <c r="A155" s="13" t="s">
        <v>2542</v>
      </c>
      <c r="B155" s="13" t="s">
        <v>3138</v>
      </c>
      <c r="C155" s="13" t="s">
        <v>3139</v>
      </c>
      <c r="D155" s="13">
        <v>2011</v>
      </c>
      <c r="E155" s="13" t="s">
        <v>2562</v>
      </c>
      <c r="F155" s="16" t="s">
        <v>3140</v>
      </c>
      <c r="G155" s="13"/>
      <c r="H155" s="13"/>
      <c r="I155" s="13"/>
      <c r="J155" s="13"/>
      <c r="K155" s="13"/>
      <c r="L155" s="13"/>
      <c r="M155" s="13"/>
      <c r="N155" s="13"/>
      <c r="O155" s="13"/>
      <c r="P155" s="13"/>
      <c r="Q155" s="13"/>
      <c r="R155" s="13"/>
      <c r="S155" s="13"/>
      <c r="T155" s="13"/>
      <c r="U155" s="13" t="s">
        <v>2553</v>
      </c>
    </row>
    <row r="156" spans="1:21">
      <c r="A156" s="13" t="s">
        <v>2542</v>
      </c>
      <c r="B156" s="13" t="s">
        <v>3141</v>
      </c>
      <c r="C156" s="13" t="s">
        <v>3142</v>
      </c>
      <c r="D156" s="13">
        <v>2005</v>
      </c>
      <c r="E156" s="13" t="s">
        <v>2526</v>
      </c>
      <c r="F156" s="13"/>
      <c r="G156" s="13"/>
      <c r="H156" s="13"/>
      <c r="I156" s="13"/>
      <c r="J156" s="13"/>
      <c r="K156" s="13"/>
      <c r="L156" s="13"/>
      <c r="M156" s="13"/>
      <c r="N156" s="13"/>
      <c r="O156" s="13"/>
      <c r="P156" s="13"/>
      <c r="Q156" s="13"/>
      <c r="R156" s="13"/>
      <c r="S156" s="13"/>
      <c r="T156" s="13"/>
      <c r="U156" s="13" t="s">
        <v>2553</v>
      </c>
    </row>
    <row r="157" spans="1:21">
      <c r="A157" s="13" t="s">
        <v>2542</v>
      </c>
      <c r="B157" s="13" t="s">
        <v>3143</v>
      </c>
      <c r="C157" s="13" t="s">
        <v>3144</v>
      </c>
      <c r="D157" s="13">
        <v>2015</v>
      </c>
      <c r="E157" s="13" t="s">
        <v>1584</v>
      </c>
      <c r="F157" s="13" t="s">
        <v>3145</v>
      </c>
      <c r="G157" s="13" t="s">
        <v>2635</v>
      </c>
      <c r="H157" s="13" t="s">
        <v>2802</v>
      </c>
      <c r="I157" s="13" t="s">
        <v>2524</v>
      </c>
      <c r="J157" s="13" t="s">
        <v>2721</v>
      </c>
      <c r="K157" s="13" t="s">
        <v>2526</v>
      </c>
      <c r="L157" s="13" t="s">
        <v>2625</v>
      </c>
      <c r="M157" s="13" t="s">
        <v>2830</v>
      </c>
      <c r="N157" s="13" t="s">
        <v>2526</v>
      </c>
      <c r="O157" s="13" t="s">
        <v>76</v>
      </c>
      <c r="P157" s="13" t="s">
        <v>2782</v>
      </c>
      <c r="Q157" s="13" t="s">
        <v>3146</v>
      </c>
      <c r="R157" s="13" t="s">
        <v>1584</v>
      </c>
      <c r="S157" s="13">
        <v>2012</v>
      </c>
      <c r="T157" s="13">
        <v>2012</v>
      </c>
      <c r="U157" s="13" t="s">
        <v>2553</v>
      </c>
    </row>
    <row r="158" spans="1:21">
      <c r="A158" s="13" t="s">
        <v>2542</v>
      </c>
      <c r="B158" s="13" t="s">
        <v>3147</v>
      </c>
      <c r="C158" s="13" t="s">
        <v>3148</v>
      </c>
      <c r="D158" s="13">
        <v>2003</v>
      </c>
      <c r="E158" s="13" t="s">
        <v>2526</v>
      </c>
      <c r="F158" s="13"/>
      <c r="G158" s="13"/>
      <c r="H158" s="13"/>
      <c r="I158" s="13"/>
      <c r="J158" s="13"/>
      <c r="K158" s="13"/>
      <c r="L158" s="13"/>
      <c r="M158" s="13"/>
      <c r="N158" s="13"/>
      <c r="O158" s="13"/>
      <c r="P158" s="13"/>
      <c r="Q158" s="13"/>
      <c r="R158" s="13"/>
      <c r="S158" s="13"/>
      <c r="T158" s="13"/>
      <c r="U158" s="13" t="s">
        <v>2553</v>
      </c>
    </row>
    <row r="159" spans="1:21">
      <c r="A159" s="13" t="s">
        <v>2542</v>
      </c>
      <c r="B159" s="13" t="s">
        <v>3149</v>
      </c>
      <c r="C159" s="13" t="s">
        <v>3150</v>
      </c>
      <c r="D159" s="13">
        <v>2010</v>
      </c>
      <c r="E159" s="13" t="s">
        <v>2526</v>
      </c>
      <c r="F159" s="13"/>
      <c r="G159" s="13"/>
      <c r="H159" s="13"/>
      <c r="I159" s="13"/>
      <c r="J159" s="13"/>
      <c r="K159" s="13"/>
      <c r="L159" s="13"/>
      <c r="M159" s="13"/>
      <c r="N159" s="13"/>
      <c r="O159" s="13"/>
      <c r="P159" s="13"/>
      <c r="Q159" s="13"/>
      <c r="R159" s="13"/>
      <c r="S159" s="13"/>
      <c r="T159" s="13"/>
      <c r="U159" s="13" t="s">
        <v>2553</v>
      </c>
    </row>
    <row r="160" spans="1:21">
      <c r="A160" s="13" t="s">
        <v>2542</v>
      </c>
      <c r="B160" s="13" t="s">
        <v>3151</v>
      </c>
      <c r="C160" s="13" t="s">
        <v>3152</v>
      </c>
      <c r="D160" s="13">
        <v>2008</v>
      </c>
      <c r="E160" s="13" t="s">
        <v>1584</v>
      </c>
      <c r="F160" s="13" t="s">
        <v>3153</v>
      </c>
      <c r="G160" s="13" t="s">
        <v>841</v>
      </c>
      <c r="H160" s="13" t="s">
        <v>3154</v>
      </c>
      <c r="I160" s="13" t="s">
        <v>2524</v>
      </c>
      <c r="J160" s="13" t="s">
        <v>2976</v>
      </c>
      <c r="K160" s="13" t="s">
        <v>2526</v>
      </c>
      <c r="L160" s="13" t="s">
        <v>2722</v>
      </c>
      <c r="M160" s="13" t="s">
        <v>2830</v>
      </c>
      <c r="N160" s="13" t="s">
        <v>2526</v>
      </c>
      <c r="O160" s="13" t="s">
        <v>97</v>
      </c>
      <c r="P160" s="13" t="s">
        <v>3155</v>
      </c>
      <c r="Q160" s="13" t="s">
        <v>3156</v>
      </c>
      <c r="R160" s="13" t="s">
        <v>1584</v>
      </c>
      <c r="S160" s="13">
        <v>2004</v>
      </c>
      <c r="T160" s="13">
        <v>2004</v>
      </c>
      <c r="U160" s="13" t="s">
        <v>2553</v>
      </c>
    </row>
    <row r="161" spans="1:21">
      <c r="A161" s="13" t="s">
        <v>2542</v>
      </c>
      <c r="B161" s="13" t="s">
        <v>3157</v>
      </c>
      <c r="C161" s="13" t="s">
        <v>3152</v>
      </c>
      <c r="D161" s="13">
        <v>2007</v>
      </c>
      <c r="E161" s="13" t="s">
        <v>2526</v>
      </c>
      <c r="F161" s="13"/>
      <c r="G161" s="13"/>
      <c r="H161" s="13"/>
      <c r="I161" s="13"/>
      <c r="J161" s="13"/>
      <c r="K161" s="13"/>
      <c r="L161" s="13"/>
      <c r="M161" s="13"/>
      <c r="N161" s="13"/>
      <c r="O161" s="13"/>
      <c r="P161" s="13"/>
      <c r="Q161" s="13"/>
      <c r="R161" s="13"/>
      <c r="S161" s="13"/>
      <c r="T161" s="13"/>
      <c r="U161" s="13" t="s">
        <v>2553</v>
      </c>
    </row>
    <row r="162" spans="1:21">
      <c r="A162" s="13" t="s">
        <v>2542</v>
      </c>
      <c r="B162" s="13" t="s">
        <v>3158</v>
      </c>
      <c r="C162" s="13" t="s">
        <v>3159</v>
      </c>
      <c r="D162" s="13">
        <v>2008</v>
      </c>
      <c r="E162" s="13" t="s">
        <v>1584</v>
      </c>
      <c r="F162" s="13" t="s">
        <v>3160</v>
      </c>
      <c r="G162" s="13" t="s">
        <v>2616</v>
      </c>
      <c r="H162" s="13" t="s">
        <v>3161</v>
      </c>
      <c r="I162" s="13" t="s">
        <v>2524</v>
      </c>
      <c r="J162" s="13" t="s">
        <v>2976</v>
      </c>
      <c r="K162" s="13" t="s">
        <v>2526</v>
      </c>
      <c r="L162" s="13" t="s">
        <v>2625</v>
      </c>
      <c r="M162" s="13" t="s">
        <v>2673</v>
      </c>
      <c r="N162" s="13" t="s">
        <v>2526</v>
      </c>
      <c r="O162" s="13" t="s">
        <v>87</v>
      </c>
      <c r="P162" s="13" t="s">
        <v>2551</v>
      </c>
      <c r="Q162" s="13" t="s">
        <v>3162</v>
      </c>
      <c r="R162" s="13" t="s">
        <v>1584</v>
      </c>
      <c r="S162" s="13">
        <v>2004</v>
      </c>
      <c r="T162" s="13">
        <v>2004</v>
      </c>
      <c r="U162" s="13" t="s">
        <v>2553</v>
      </c>
    </row>
    <row r="163" spans="1:21">
      <c r="A163" s="13" t="s">
        <v>2542</v>
      </c>
      <c r="B163" s="13" t="s">
        <v>3163</v>
      </c>
      <c r="C163" s="13" t="s">
        <v>3164</v>
      </c>
      <c r="D163" s="13">
        <v>1985</v>
      </c>
      <c r="E163" s="13" t="s">
        <v>1584</v>
      </c>
      <c r="F163" s="13" t="s">
        <v>3165</v>
      </c>
      <c r="G163" s="13" t="s">
        <v>841</v>
      </c>
      <c r="H163" s="13" t="s">
        <v>3166</v>
      </c>
      <c r="I163" s="13" t="s">
        <v>2524</v>
      </c>
      <c r="J163" s="13" t="s">
        <v>3167</v>
      </c>
      <c r="K163" s="13" t="s">
        <v>2526</v>
      </c>
      <c r="L163" s="13" t="s">
        <v>2576</v>
      </c>
      <c r="M163" s="13" t="s">
        <v>3168</v>
      </c>
      <c r="N163" s="13" t="s">
        <v>2526</v>
      </c>
      <c r="O163" s="13" t="s">
        <v>87</v>
      </c>
      <c r="P163" s="13" t="s">
        <v>2551</v>
      </c>
      <c r="Q163" s="13" t="s">
        <v>3169</v>
      </c>
      <c r="R163" s="13" t="s">
        <v>1584</v>
      </c>
      <c r="S163" s="13">
        <v>1980</v>
      </c>
      <c r="T163" s="13">
        <v>1981</v>
      </c>
      <c r="U163" s="13" t="s">
        <v>2553</v>
      </c>
    </row>
    <row r="164" spans="1:21">
      <c r="A164" s="13" t="s">
        <v>2542</v>
      </c>
      <c r="B164" s="13" t="s">
        <v>3170</v>
      </c>
      <c r="C164" s="13" t="s">
        <v>3171</v>
      </c>
      <c r="D164" s="13">
        <v>1983</v>
      </c>
      <c r="E164" s="13" t="s">
        <v>1584</v>
      </c>
      <c r="F164" s="13" t="s">
        <v>3165</v>
      </c>
      <c r="G164" s="13" t="s">
        <v>841</v>
      </c>
      <c r="H164" s="13" t="s">
        <v>3166</v>
      </c>
      <c r="I164" s="13" t="s">
        <v>2524</v>
      </c>
      <c r="J164" s="13" t="s">
        <v>3167</v>
      </c>
      <c r="K164" s="13" t="s">
        <v>2526</v>
      </c>
      <c r="L164" s="13" t="s">
        <v>2576</v>
      </c>
      <c r="M164" s="13" t="s">
        <v>3168</v>
      </c>
      <c r="N164" s="13" t="s">
        <v>2526</v>
      </c>
      <c r="O164" s="13" t="s">
        <v>87</v>
      </c>
      <c r="P164" s="13" t="s">
        <v>2551</v>
      </c>
      <c r="Q164" s="13" t="s">
        <v>3172</v>
      </c>
      <c r="R164" s="13" t="s">
        <v>1584</v>
      </c>
      <c r="S164" s="13">
        <v>1980</v>
      </c>
      <c r="T164" s="13">
        <v>1981</v>
      </c>
      <c r="U164" s="13" t="s">
        <v>2553</v>
      </c>
    </row>
    <row r="165" spans="1:21">
      <c r="A165" s="13" t="s">
        <v>2542</v>
      </c>
      <c r="B165" s="13" t="s">
        <v>3173</v>
      </c>
      <c r="C165" s="13" t="s">
        <v>3174</v>
      </c>
      <c r="D165" s="13">
        <v>2013</v>
      </c>
      <c r="E165" s="16" t="s">
        <v>3175</v>
      </c>
      <c r="F165" s="13" t="s">
        <v>3176</v>
      </c>
      <c r="G165" s="13"/>
      <c r="H165" s="13"/>
      <c r="I165" s="13"/>
      <c r="J165" s="13"/>
      <c r="K165" s="13"/>
      <c r="L165" s="13"/>
      <c r="M165" s="13"/>
      <c r="N165" s="13"/>
      <c r="O165" s="13"/>
      <c r="P165" s="13"/>
      <c r="Q165" s="13"/>
      <c r="R165" s="13"/>
      <c r="S165" s="13"/>
      <c r="T165" s="13"/>
      <c r="U165" s="13" t="s">
        <v>2553</v>
      </c>
    </row>
    <row r="166" spans="1:21">
      <c r="A166" s="13" t="s">
        <v>2542</v>
      </c>
      <c r="B166" s="13" t="s">
        <v>3177</v>
      </c>
      <c r="C166" s="13" t="s">
        <v>3178</v>
      </c>
      <c r="D166" s="13">
        <v>2011</v>
      </c>
      <c r="E166" s="13" t="s">
        <v>2526</v>
      </c>
      <c r="F166" s="13"/>
      <c r="G166" s="13"/>
      <c r="H166" s="13"/>
      <c r="I166" s="13"/>
      <c r="J166" s="13"/>
      <c r="K166" s="13"/>
      <c r="L166" s="13"/>
      <c r="M166" s="13"/>
      <c r="N166" s="13"/>
      <c r="O166" s="13"/>
      <c r="P166" s="13"/>
      <c r="Q166" s="13"/>
      <c r="R166" s="13"/>
      <c r="S166" s="13"/>
      <c r="T166" s="13"/>
      <c r="U166" s="13" t="s">
        <v>2553</v>
      </c>
    </row>
    <row r="167" spans="1:21">
      <c r="A167" s="13" t="s">
        <v>2542</v>
      </c>
      <c r="B167" s="13" t="s">
        <v>3179</v>
      </c>
      <c r="C167" s="13" t="s">
        <v>3180</v>
      </c>
      <c r="D167" s="13">
        <v>2005</v>
      </c>
      <c r="E167" s="13" t="s">
        <v>1584</v>
      </c>
      <c r="F167" s="13" t="s">
        <v>3181</v>
      </c>
      <c r="G167" s="13" t="s">
        <v>841</v>
      </c>
      <c r="H167" s="13" t="s">
        <v>2746</v>
      </c>
      <c r="I167" s="13" t="s">
        <v>2524</v>
      </c>
      <c r="J167" s="13" t="s">
        <v>2976</v>
      </c>
      <c r="K167" s="13" t="s">
        <v>2526</v>
      </c>
      <c r="L167" s="13" t="s">
        <v>2748</v>
      </c>
      <c r="M167" s="13" t="s">
        <v>2859</v>
      </c>
      <c r="N167" s="13" t="s">
        <v>2526</v>
      </c>
      <c r="O167" s="13" t="s">
        <v>87</v>
      </c>
      <c r="P167" s="13" t="s">
        <v>2551</v>
      </c>
      <c r="Q167" s="13" t="s">
        <v>3182</v>
      </c>
      <c r="R167" s="13" t="s">
        <v>1584</v>
      </c>
      <c r="S167" s="13">
        <v>2000</v>
      </c>
      <c r="T167" s="13">
        <v>2001</v>
      </c>
      <c r="U167" s="13" t="s">
        <v>2553</v>
      </c>
    </row>
    <row r="168" spans="1:21">
      <c r="A168" s="13" t="s">
        <v>2542</v>
      </c>
      <c r="B168" s="13" t="s">
        <v>3183</v>
      </c>
      <c r="C168" s="13" t="s">
        <v>3184</v>
      </c>
      <c r="D168" s="13">
        <v>2004</v>
      </c>
      <c r="E168" s="13" t="s">
        <v>2526</v>
      </c>
      <c r="F168" s="13"/>
      <c r="G168" s="13"/>
      <c r="H168" s="13"/>
      <c r="I168" s="13"/>
      <c r="J168" s="13"/>
      <c r="K168" s="13"/>
      <c r="L168" s="13"/>
      <c r="M168" s="13"/>
      <c r="N168" s="13"/>
      <c r="O168" s="13"/>
      <c r="P168" s="13"/>
      <c r="Q168" s="13"/>
      <c r="R168" s="13"/>
      <c r="S168" s="13"/>
      <c r="T168" s="13"/>
      <c r="U168" s="13" t="s">
        <v>2553</v>
      </c>
    </row>
    <row r="169" spans="1:21">
      <c r="A169" s="13" t="s">
        <v>2542</v>
      </c>
      <c r="B169" s="13" t="s">
        <v>3185</v>
      </c>
      <c r="C169" s="13" t="s">
        <v>3186</v>
      </c>
      <c r="D169" s="13">
        <v>2004</v>
      </c>
      <c r="E169" s="16" t="s">
        <v>3187</v>
      </c>
      <c r="F169" s="13" t="s">
        <v>3188</v>
      </c>
      <c r="G169" s="13" t="s">
        <v>841</v>
      </c>
      <c r="H169" s="13" t="s">
        <v>906</v>
      </c>
      <c r="I169" s="13" t="s">
        <v>2524</v>
      </c>
      <c r="J169" s="13" t="s">
        <v>3189</v>
      </c>
      <c r="K169" s="13" t="s">
        <v>2526</v>
      </c>
      <c r="L169" s="13" t="s">
        <v>3190</v>
      </c>
      <c r="M169" s="13" t="s">
        <v>2550</v>
      </c>
      <c r="N169" s="13" t="s">
        <v>2526</v>
      </c>
      <c r="O169" s="13" t="s">
        <v>87</v>
      </c>
      <c r="P169" s="13" t="s">
        <v>2551</v>
      </c>
      <c r="Q169" s="13" t="s">
        <v>3191</v>
      </c>
      <c r="R169" s="13" t="s">
        <v>2526</v>
      </c>
      <c r="S169" s="13" t="s">
        <v>3047</v>
      </c>
      <c r="T169" s="13" t="s">
        <v>3047</v>
      </c>
      <c r="U169" s="13" t="s">
        <v>2553</v>
      </c>
    </row>
    <row r="170" spans="1:21">
      <c r="A170" s="13" t="s">
        <v>2542</v>
      </c>
      <c r="B170" s="13" t="s">
        <v>3192</v>
      </c>
      <c r="C170" s="13" t="s">
        <v>3193</v>
      </c>
      <c r="D170" s="13">
        <v>2015</v>
      </c>
      <c r="E170" s="13" t="s">
        <v>2526</v>
      </c>
      <c r="F170" s="13"/>
      <c r="G170" s="13"/>
      <c r="H170" s="13"/>
      <c r="I170" s="13"/>
      <c r="J170" s="13"/>
      <c r="K170" s="13"/>
      <c r="L170" s="13"/>
      <c r="M170" s="13"/>
      <c r="N170" s="13"/>
      <c r="O170" s="13"/>
      <c r="P170" s="13"/>
      <c r="Q170" s="13"/>
      <c r="R170" s="13"/>
      <c r="S170" s="13"/>
      <c r="T170" s="13"/>
      <c r="U170" s="13" t="s">
        <v>2553</v>
      </c>
    </row>
    <row r="171" spans="1:21">
      <c r="A171" s="13" t="s">
        <v>2542</v>
      </c>
      <c r="B171" s="13" t="s">
        <v>3194</v>
      </c>
      <c r="C171" s="13" t="s">
        <v>3195</v>
      </c>
      <c r="D171" s="13">
        <v>2014</v>
      </c>
      <c r="E171" s="13" t="s">
        <v>2526</v>
      </c>
      <c r="F171" s="13"/>
      <c r="G171" s="13"/>
      <c r="H171" s="13"/>
      <c r="I171" s="13"/>
      <c r="J171" s="13"/>
      <c r="K171" s="13"/>
      <c r="L171" s="13"/>
      <c r="M171" s="13"/>
      <c r="N171" s="13"/>
      <c r="O171" s="13"/>
      <c r="P171" s="13"/>
      <c r="Q171" s="13"/>
      <c r="R171" s="13"/>
      <c r="S171" s="13"/>
      <c r="T171" s="13"/>
      <c r="U171" s="13" t="s">
        <v>2553</v>
      </c>
    </row>
    <row r="172" spans="1:21">
      <c r="A172" s="13" t="s">
        <v>2542</v>
      </c>
      <c r="B172" s="13" t="s">
        <v>3196</v>
      </c>
      <c r="C172" s="13" t="s">
        <v>3197</v>
      </c>
      <c r="D172" s="13">
        <v>2014</v>
      </c>
      <c r="E172" s="13" t="s">
        <v>1584</v>
      </c>
      <c r="F172" s="13" t="s">
        <v>3198</v>
      </c>
      <c r="G172" s="13" t="s">
        <v>841</v>
      </c>
      <c r="H172" s="13" t="s">
        <v>3199</v>
      </c>
      <c r="I172" s="13" t="s">
        <v>2524</v>
      </c>
      <c r="J172" s="13" t="s">
        <v>2976</v>
      </c>
      <c r="K172" s="13" t="s">
        <v>2526</v>
      </c>
      <c r="L172" s="13" t="s">
        <v>3200</v>
      </c>
      <c r="M172" s="13" t="s">
        <v>3049</v>
      </c>
      <c r="N172" s="13" t="s">
        <v>2526</v>
      </c>
      <c r="O172" s="13" t="s">
        <v>87</v>
      </c>
      <c r="P172" s="13" t="s">
        <v>2020</v>
      </c>
      <c r="Q172" s="13" t="s">
        <v>3201</v>
      </c>
      <c r="R172" s="13" t="s">
        <v>1584</v>
      </c>
      <c r="S172" s="13">
        <v>2012</v>
      </c>
      <c r="T172" s="13">
        <v>2012</v>
      </c>
      <c r="U172" s="13" t="s">
        <v>2553</v>
      </c>
    </row>
    <row r="173" spans="1:21">
      <c r="A173" s="13" t="s">
        <v>2542</v>
      </c>
      <c r="B173" s="13" t="s">
        <v>3202</v>
      </c>
      <c r="C173" s="13" t="s">
        <v>3203</v>
      </c>
      <c r="D173" s="13">
        <v>2002</v>
      </c>
      <c r="E173" s="13" t="s">
        <v>2526</v>
      </c>
      <c r="F173" s="13"/>
      <c r="G173" s="13"/>
      <c r="H173" s="13"/>
      <c r="I173" s="13"/>
      <c r="J173" s="13"/>
      <c r="K173" s="13"/>
      <c r="L173" s="13"/>
      <c r="M173" s="13"/>
      <c r="N173" s="13"/>
      <c r="O173" s="13"/>
      <c r="P173" s="13"/>
      <c r="Q173" s="13"/>
      <c r="R173" s="13"/>
      <c r="S173" s="13"/>
      <c r="T173" s="13"/>
      <c r="U173" s="13" t="s">
        <v>2553</v>
      </c>
    </row>
    <row r="174" spans="1:21">
      <c r="A174" s="13" t="s">
        <v>2542</v>
      </c>
      <c r="B174" s="13" t="s">
        <v>3204</v>
      </c>
      <c r="C174" s="13" t="s">
        <v>3203</v>
      </c>
      <c r="D174" s="13">
        <v>2005</v>
      </c>
      <c r="E174" s="16" t="s">
        <v>3205</v>
      </c>
      <c r="F174" s="13"/>
      <c r="G174" s="13"/>
      <c r="H174" s="13"/>
      <c r="I174" s="13"/>
      <c r="J174" s="13"/>
      <c r="K174" s="13"/>
      <c r="L174" s="13"/>
      <c r="M174" s="13"/>
      <c r="N174" s="13"/>
      <c r="O174" s="13"/>
      <c r="P174" s="13"/>
      <c r="Q174" s="13"/>
      <c r="R174" s="13"/>
      <c r="S174" s="13"/>
      <c r="T174" s="13"/>
      <c r="U174" s="13" t="s">
        <v>2553</v>
      </c>
    </row>
    <row r="175" spans="1:21">
      <c r="A175" s="13" t="s">
        <v>2542</v>
      </c>
      <c r="B175" s="13" t="s">
        <v>3206</v>
      </c>
      <c r="C175" s="13" t="s">
        <v>3207</v>
      </c>
      <c r="D175" s="13">
        <v>2001</v>
      </c>
      <c r="E175" s="13" t="s">
        <v>1584</v>
      </c>
      <c r="F175" s="13" t="s">
        <v>2875</v>
      </c>
      <c r="G175" s="13" t="s">
        <v>2616</v>
      </c>
      <c r="H175" s="13" t="s">
        <v>3208</v>
      </c>
      <c r="I175" s="13" t="s">
        <v>2524</v>
      </c>
      <c r="J175" s="13" t="s">
        <v>3209</v>
      </c>
      <c r="K175" s="13" t="s">
        <v>1584</v>
      </c>
      <c r="L175" s="13" t="s">
        <v>2619</v>
      </c>
      <c r="M175" s="13" t="s">
        <v>2759</v>
      </c>
      <c r="N175" s="13" t="s">
        <v>2526</v>
      </c>
      <c r="O175" s="13" t="s">
        <v>3210</v>
      </c>
      <c r="P175" s="13" t="s">
        <v>2621</v>
      </c>
      <c r="Q175" s="13" t="s">
        <v>2622</v>
      </c>
      <c r="R175" s="13" t="s">
        <v>1584</v>
      </c>
      <c r="S175" s="13">
        <v>1997</v>
      </c>
      <c r="T175" s="13">
        <v>1998</v>
      </c>
      <c r="U175" s="13" t="s">
        <v>2553</v>
      </c>
    </row>
    <row r="176" spans="1:21">
      <c r="A176" s="13" t="s">
        <v>2542</v>
      </c>
      <c r="B176" s="13" t="s">
        <v>3206</v>
      </c>
      <c r="C176" s="13" t="s">
        <v>3207</v>
      </c>
      <c r="D176" s="13">
        <v>2001</v>
      </c>
      <c r="E176" s="13" t="s">
        <v>1584</v>
      </c>
      <c r="F176" s="13" t="s">
        <v>3211</v>
      </c>
      <c r="G176" s="13" t="s">
        <v>2616</v>
      </c>
      <c r="H176" s="13" t="s">
        <v>3211</v>
      </c>
      <c r="I176" s="13" t="s">
        <v>2524</v>
      </c>
      <c r="J176" s="13" t="s">
        <v>3212</v>
      </c>
      <c r="K176" s="13"/>
      <c r="L176" s="13" t="s">
        <v>2625</v>
      </c>
      <c r="M176" s="13" t="s">
        <v>2759</v>
      </c>
      <c r="N176" s="13" t="s">
        <v>2526</v>
      </c>
      <c r="O176" s="13" t="s">
        <v>3210</v>
      </c>
      <c r="P176" s="13" t="s">
        <v>2621</v>
      </c>
      <c r="Q176" s="13" t="s">
        <v>2622</v>
      </c>
      <c r="R176" s="13" t="s">
        <v>1584</v>
      </c>
      <c r="S176" s="13">
        <v>1997</v>
      </c>
      <c r="T176" s="13">
        <v>1998</v>
      </c>
      <c r="U176" s="13" t="s">
        <v>2553</v>
      </c>
    </row>
    <row r="177" spans="1:21">
      <c r="A177" s="13" t="s">
        <v>2542</v>
      </c>
      <c r="B177" s="13" t="s">
        <v>3213</v>
      </c>
      <c r="C177" s="13" t="s">
        <v>3214</v>
      </c>
      <c r="D177" s="13">
        <v>2015</v>
      </c>
      <c r="E177" s="13" t="s">
        <v>2526</v>
      </c>
      <c r="F177" s="13"/>
      <c r="G177" s="13"/>
      <c r="H177" s="13"/>
      <c r="I177" s="13"/>
      <c r="J177" s="13"/>
      <c r="K177" s="13"/>
      <c r="L177" s="13"/>
      <c r="M177" s="13"/>
      <c r="N177" s="13"/>
      <c r="O177" s="13"/>
      <c r="P177" s="13"/>
      <c r="Q177" s="13"/>
      <c r="R177" s="13"/>
      <c r="S177" s="13"/>
      <c r="T177" s="13"/>
      <c r="U177" s="13" t="s">
        <v>2553</v>
      </c>
    </row>
    <row r="178" spans="1:21">
      <c r="A178" s="13" t="s">
        <v>2542</v>
      </c>
      <c r="B178" s="13" t="s">
        <v>3215</v>
      </c>
      <c r="C178" s="13" t="s">
        <v>3216</v>
      </c>
      <c r="D178" s="13">
        <v>2004</v>
      </c>
      <c r="E178" s="13" t="s">
        <v>1584</v>
      </c>
      <c r="F178" s="13" t="s">
        <v>3217</v>
      </c>
      <c r="G178" s="13" t="s">
        <v>841</v>
      </c>
      <c r="H178" s="13" t="s">
        <v>3218</v>
      </c>
      <c r="I178" s="13" t="s">
        <v>2524</v>
      </c>
      <c r="J178" s="13" t="s">
        <v>2721</v>
      </c>
      <c r="K178" s="13" t="s">
        <v>2526</v>
      </c>
      <c r="L178" s="13" t="s">
        <v>2748</v>
      </c>
      <c r="M178" s="13" t="s">
        <v>3219</v>
      </c>
      <c r="N178" s="13" t="s">
        <v>2526</v>
      </c>
      <c r="O178" s="13" t="s">
        <v>60</v>
      </c>
      <c r="P178" s="13" t="s">
        <v>3220</v>
      </c>
      <c r="Q178" s="13" t="s">
        <v>3221</v>
      </c>
      <c r="R178" s="13" t="s">
        <v>1584</v>
      </c>
      <c r="S178" s="13">
        <v>1995</v>
      </c>
      <c r="T178" s="13">
        <v>2001</v>
      </c>
      <c r="U178" s="13" t="s">
        <v>2553</v>
      </c>
    </row>
    <row r="179" spans="1:21">
      <c r="A179" s="13" t="s">
        <v>2542</v>
      </c>
      <c r="B179" s="13" t="s">
        <v>3222</v>
      </c>
      <c r="C179" s="13" t="s">
        <v>3223</v>
      </c>
      <c r="D179" s="13">
        <v>2007</v>
      </c>
      <c r="E179" s="13" t="s">
        <v>1584</v>
      </c>
      <c r="F179" s="13" t="s">
        <v>3224</v>
      </c>
      <c r="G179" s="13" t="s">
        <v>2616</v>
      </c>
      <c r="H179" s="13" t="s">
        <v>3161</v>
      </c>
      <c r="I179" s="13" t="s">
        <v>2524</v>
      </c>
      <c r="J179" s="13" t="s">
        <v>3225</v>
      </c>
      <c r="K179" s="13" t="s">
        <v>2526</v>
      </c>
      <c r="L179" s="13" t="s">
        <v>2625</v>
      </c>
      <c r="M179" s="13" t="s">
        <v>2673</v>
      </c>
      <c r="N179" s="13" t="s">
        <v>2526</v>
      </c>
      <c r="O179" s="13" t="s">
        <v>87</v>
      </c>
      <c r="P179" s="13" t="s">
        <v>2551</v>
      </c>
      <c r="Q179" s="13" t="s">
        <v>3226</v>
      </c>
      <c r="R179" s="13" t="s">
        <v>1584</v>
      </c>
      <c r="S179" s="13">
        <v>2004</v>
      </c>
      <c r="T179" s="13">
        <v>2004</v>
      </c>
      <c r="U179" s="13" t="s">
        <v>2553</v>
      </c>
    </row>
    <row r="180" spans="1:21">
      <c r="A180" s="13" t="s">
        <v>2542</v>
      </c>
      <c r="B180" s="13" t="s">
        <v>3227</v>
      </c>
      <c r="C180" s="13" t="s">
        <v>3223</v>
      </c>
      <c r="D180" s="13">
        <v>2008</v>
      </c>
      <c r="E180" s="13" t="s">
        <v>2526</v>
      </c>
      <c r="F180" s="13"/>
      <c r="G180" s="13"/>
      <c r="H180" s="13"/>
      <c r="I180" s="13"/>
      <c r="J180" s="13"/>
      <c r="K180" s="13"/>
      <c r="L180" s="13"/>
      <c r="M180" s="13"/>
      <c r="N180" s="13"/>
      <c r="O180" s="13"/>
      <c r="P180" s="13"/>
      <c r="Q180" s="13"/>
      <c r="R180" s="13"/>
      <c r="S180" s="13"/>
      <c r="T180" s="13"/>
      <c r="U180" s="13" t="s">
        <v>2553</v>
      </c>
    </row>
    <row r="181" spans="1:21">
      <c r="A181" s="13" t="s">
        <v>2542</v>
      </c>
      <c r="B181" s="13" t="s">
        <v>3228</v>
      </c>
      <c r="C181" s="13" t="s">
        <v>3229</v>
      </c>
      <c r="D181" s="13">
        <v>2013</v>
      </c>
      <c r="E181" s="13" t="s">
        <v>2526</v>
      </c>
      <c r="F181" s="13"/>
      <c r="G181" s="13"/>
      <c r="H181" s="13"/>
      <c r="I181" s="13"/>
      <c r="J181" s="13"/>
      <c r="K181" s="13"/>
      <c r="L181" s="13"/>
      <c r="M181" s="13"/>
      <c r="N181" s="13"/>
      <c r="O181" s="13"/>
      <c r="P181" s="13"/>
      <c r="Q181" s="13"/>
      <c r="R181" s="13"/>
      <c r="S181" s="13"/>
      <c r="T181" s="13"/>
      <c r="U181" s="13" t="s">
        <v>2553</v>
      </c>
    </row>
    <row r="182" spans="1:21">
      <c r="A182" s="13" t="s">
        <v>2542</v>
      </c>
      <c r="B182" s="13" t="s">
        <v>3230</v>
      </c>
      <c r="C182" s="13" t="s">
        <v>3231</v>
      </c>
      <c r="D182" s="13">
        <v>2008</v>
      </c>
      <c r="E182" s="13" t="s">
        <v>1584</v>
      </c>
      <c r="F182" s="13" t="s">
        <v>3232</v>
      </c>
      <c r="G182" s="13" t="s">
        <v>3233</v>
      </c>
      <c r="H182" s="13" t="s">
        <v>3234</v>
      </c>
      <c r="I182" s="13" t="s">
        <v>2732</v>
      </c>
      <c r="J182" s="13" t="s">
        <v>3235</v>
      </c>
      <c r="K182" s="13" t="s">
        <v>2526</v>
      </c>
      <c r="L182" s="13" t="s">
        <v>2527</v>
      </c>
      <c r="M182" s="13" t="s">
        <v>3236</v>
      </c>
      <c r="N182" s="13" t="s">
        <v>2526</v>
      </c>
      <c r="O182" s="13" t="s">
        <v>87</v>
      </c>
      <c r="P182" s="13" t="s">
        <v>3237</v>
      </c>
      <c r="Q182" s="13" t="s">
        <v>3238</v>
      </c>
      <c r="R182" s="13" t="s">
        <v>1584</v>
      </c>
      <c r="S182" s="13">
        <v>2003</v>
      </c>
      <c r="T182" s="13">
        <v>2004</v>
      </c>
      <c r="U182" s="13" t="s">
        <v>2553</v>
      </c>
    </row>
    <row r="183" spans="1:21">
      <c r="A183" s="13" t="s">
        <v>2542</v>
      </c>
      <c r="B183" s="13" t="s">
        <v>3239</v>
      </c>
      <c r="C183" s="13" t="s">
        <v>3240</v>
      </c>
      <c r="D183" s="13">
        <v>2015</v>
      </c>
      <c r="E183" s="13" t="s">
        <v>1584</v>
      </c>
      <c r="F183" s="13" t="s">
        <v>3241</v>
      </c>
      <c r="G183" s="13" t="s">
        <v>3074</v>
      </c>
      <c r="H183" s="13" t="s">
        <v>3242</v>
      </c>
      <c r="I183" s="13" t="s">
        <v>2524</v>
      </c>
      <c r="J183" s="13" t="s">
        <v>3243</v>
      </c>
      <c r="K183" s="13" t="s">
        <v>2526</v>
      </c>
      <c r="L183" s="13" t="s">
        <v>2683</v>
      </c>
      <c r="M183" s="13" t="s">
        <v>3244</v>
      </c>
      <c r="N183" s="13" t="s">
        <v>2526</v>
      </c>
      <c r="O183" s="13" t="s">
        <v>180</v>
      </c>
      <c r="P183" s="13" t="s">
        <v>3245</v>
      </c>
      <c r="Q183" s="13" t="s">
        <v>3246</v>
      </c>
      <c r="R183" s="13" t="s">
        <v>1584</v>
      </c>
      <c r="S183" s="13">
        <v>2010</v>
      </c>
      <c r="T183" s="13">
        <v>2011</v>
      </c>
      <c r="U183" s="13" t="s">
        <v>2553</v>
      </c>
    </row>
    <row r="184" spans="1:21">
      <c r="A184" s="13" t="s">
        <v>2542</v>
      </c>
      <c r="B184" s="13" t="s">
        <v>3247</v>
      </c>
      <c r="C184" s="13" t="s">
        <v>3248</v>
      </c>
      <c r="D184" s="13">
        <v>2006</v>
      </c>
      <c r="E184" s="13" t="s">
        <v>1584</v>
      </c>
      <c r="F184" s="13" t="s">
        <v>3249</v>
      </c>
      <c r="G184" s="13" t="s">
        <v>841</v>
      </c>
      <c r="H184" s="13" t="s">
        <v>2546</v>
      </c>
      <c r="I184" s="13" t="s">
        <v>2524</v>
      </c>
      <c r="J184" s="13" t="s">
        <v>3250</v>
      </c>
      <c r="K184" s="13" t="s">
        <v>2526</v>
      </c>
      <c r="L184" s="13" t="s">
        <v>2527</v>
      </c>
      <c r="M184" s="13" t="s">
        <v>2550</v>
      </c>
      <c r="N184" s="13" t="s">
        <v>2526</v>
      </c>
      <c r="O184" s="13" t="s">
        <v>87</v>
      </c>
      <c r="P184" s="13" t="s">
        <v>2551</v>
      </c>
      <c r="Q184" s="13" t="s">
        <v>3251</v>
      </c>
      <c r="R184" s="13" t="s">
        <v>1584</v>
      </c>
      <c r="S184" s="13" t="s">
        <v>3047</v>
      </c>
      <c r="T184" s="13" t="s">
        <v>3047</v>
      </c>
      <c r="U184" s="13" t="s">
        <v>2553</v>
      </c>
    </row>
    <row r="185" spans="1:21">
      <c r="A185" s="13" t="s">
        <v>2542</v>
      </c>
      <c r="B185" s="13" t="s">
        <v>3252</v>
      </c>
      <c r="C185" s="13" t="s">
        <v>3253</v>
      </c>
      <c r="D185" s="13">
        <v>2010</v>
      </c>
      <c r="E185" s="13" t="s">
        <v>2526</v>
      </c>
      <c r="F185" s="13"/>
      <c r="G185" s="13"/>
      <c r="H185" s="13"/>
      <c r="I185" s="13"/>
      <c r="J185" s="13"/>
      <c r="K185" s="13"/>
      <c r="L185" s="13"/>
      <c r="M185" s="13"/>
      <c r="N185" s="13"/>
      <c r="O185" s="13"/>
      <c r="P185" s="13"/>
      <c r="Q185" s="13"/>
      <c r="R185" s="13"/>
      <c r="S185" s="13"/>
      <c r="T185" s="13"/>
      <c r="U185" s="13" t="s">
        <v>2553</v>
      </c>
    </row>
    <row r="186" spans="1:21">
      <c r="A186" s="13" t="s">
        <v>2542</v>
      </c>
      <c r="B186" s="13" t="s">
        <v>3254</v>
      </c>
      <c r="C186" s="13" t="s">
        <v>2694</v>
      </c>
      <c r="D186" s="13">
        <v>1997</v>
      </c>
      <c r="E186" s="13" t="s">
        <v>2526</v>
      </c>
      <c r="F186" s="13"/>
      <c r="G186" s="13"/>
      <c r="H186" s="13"/>
      <c r="I186" s="13"/>
      <c r="J186" s="13"/>
      <c r="K186" s="13"/>
      <c r="L186" s="13"/>
      <c r="M186" s="13"/>
      <c r="N186" s="13"/>
      <c r="O186" s="13"/>
      <c r="P186" s="13"/>
      <c r="Q186" s="13"/>
      <c r="R186" s="13"/>
      <c r="S186" s="13"/>
      <c r="T186" s="13"/>
      <c r="U186" s="13" t="s">
        <v>2553</v>
      </c>
    </row>
    <row r="187" spans="1:21">
      <c r="A187" s="13" t="s">
        <v>2542</v>
      </c>
      <c r="B187" s="13" t="s">
        <v>3255</v>
      </c>
      <c r="C187" s="13" t="s">
        <v>3256</v>
      </c>
      <c r="D187" s="13">
        <v>1995</v>
      </c>
      <c r="E187" s="13" t="s">
        <v>1584</v>
      </c>
      <c r="F187" s="13" t="s">
        <v>3257</v>
      </c>
      <c r="G187" s="13" t="s">
        <v>3233</v>
      </c>
      <c r="H187" s="13" t="s">
        <v>3233</v>
      </c>
      <c r="I187" s="13" t="s">
        <v>2732</v>
      </c>
      <c r="J187" s="13" t="s">
        <v>3258</v>
      </c>
      <c r="K187" s="13" t="s">
        <v>2526</v>
      </c>
      <c r="L187" s="13" t="s">
        <v>2527</v>
      </c>
      <c r="M187" s="13" t="s">
        <v>3259</v>
      </c>
      <c r="N187" s="13" t="s">
        <v>2526</v>
      </c>
      <c r="O187" s="13" t="s">
        <v>87</v>
      </c>
      <c r="P187" s="13" t="s">
        <v>2341</v>
      </c>
      <c r="Q187" s="13" t="s">
        <v>3260</v>
      </c>
      <c r="R187" s="13" t="s">
        <v>2955</v>
      </c>
      <c r="S187" s="13">
        <v>1990</v>
      </c>
      <c r="T187" s="13">
        <v>1991</v>
      </c>
      <c r="U187" s="13" t="s">
        <v>2553</v>
      </c>
    </row>
    <row r="188" spans="1:21">
      <c r="A188" s="13" t="s">
        <v>2542</v>
      </c>
      <c r="B188" s="13" t="s">
        <v>3261</v>
      </c>
      <c r="C188" s="13" t="s">
        <v>3256</v>
      </c>
      <c r="D188" s="13">
        <v>1996</v>
      </c>
      <c r="E188" s="13" t="s">
        <v>1584</v>
      </c>
      <c r="F188" s="13" t="s">
        <v>3257</v>
      </c>
      <c r="G188" s="13" t="s">
        <v>3233</v>
      </c>
      <c r="H188" s="13" t="s">
        <v>3233</v>
      </c>
      <c r="I188" s="13" t="s">
        <v>2732</v>
      </c>
      <c r="J188" s="13" t="s">
        <v>3258</v>
      </c>
      <c r="K188" s="13" t="s">
        <v>2526</v>
      </c>
      <c r="L188" s="13" t="s">
        <v>2527</v>
      </c>
      <c r="M188" s="13" t="s">
        <v>3259</v>
      </c>
      <c r="N188" s="13" t="s">
        <v>2526</v>
      </c>
      <c r="O188" s="13" t="s">
        <v>87</v>
      </c>
      <c r="P188" s="13" t="s">
        <v>2341</v>
      </c>
      <c r="Q188" s="13" t="s">
        <v>3262</v>
      </c>
      <c r="R188" s="13" t="s">
        <v>2955</v>
      </c>
      <c r="S188" s="13">
        <v>1990</v>
      </c>
      <c r="T188" s="13">
        <v>1991</v>
      </c>
      <c r="U188" s="13" t="s">
        <v>2553</v>
      </c>
    </row>
    <row r="189" spans="1:21">
      <c r="A189" s="13" t="s">
        <v>2542</v>
      </c>
      <c r="B189" s="13" t="s">
        <v>3263</v>
      </c>
      <c r="C189" s="13" t="s">
        <v>2694</v>
      </c>
      <c r="D189" s="13">
        <v>1997</v>
      </c>
      <c r="E189" s="13" t="s">
        <v>1584</v>
      </c>
      <c r="F189" s="13" t="s">
        <v>3264</v>
      </c>
      <c r="G189" s="13" t="s">
        <v>3265</v>
      </c>
      <c r="H189" s="13" t="s">
        <v>3264</v>
      </c>
      <c r="I189" s="13" t="s">
        <v>2732</v>
      </c>
      <c r="J189" s="13" t="s">
        <v>3266</v>
      </c>
      <c r="K189" s="13" t="s">
        <v>2526</v>
      </c>
      <c r="L189" s="13" t="s">
        <v>3267</v>
      </c>
      <c r="M189" s="13" t="s">
        <v>3259</v>
      </c>
      <c r="N189" s="13" t="s">
        <v>2526</v>
      </c>
      <c r="O189" s="13" t="s">
        <v>87</v>
      </c>
      <c r="P189" s="13" t="s">
        <v>2341</v>
      </c>
      <c r="Q189" s="13" t="s">
        <v>3268</v>
      </c>
      <c r="R189" s="13" t="s">
        <v>2955</v>
      </c>
      <c r="S189" s="13">
        <v>1990</v>
      </c>
      <c r="T189" s="13">
        <v>1995</v>
      </c>
      <c r="U189" s="13" t="s">
        <v>2553</v>
      </c>
    </row>
    <row r="190" spans="1:21">
      <c r="A190" s="13" t="s">
        <v>2542</v>
      </c>
      <c r="B190" s="13" t="s">
        <v>3269</v>
      </c>
      <c r="C190" s="13" t="s">
        <v>3270</v>
      </c>
      <c r="D190" s="13">
        <v>2007</v>
      </c>
      <c r="E190" s="13" t="s">
        <v>2526</v>
      </c>
      <c r="F190" s="13"/>
      <c r="G190" s="13"/>
      <c r="H190" s="13"/>
      <c r="I190" s="13"/>
      <c r="J190" s="13"/>
      <c r="K190" s="13"/>
      <c r="L190" s="13"/>
      <c r="M190" s="13"/>
      <c r="N190" s="13"/>
      <c r="O190" s="13"/>
      <c r="P190" s="13"/>
      <c r="Q190" s="13"/>
      <c r="R190" s="13"/>
      <c r="S190" s="13"/>
      <c r="T190" s="13"/>
      <c r="U190" s="13" t="s">
        <v>2553</v>
      </c>
    </row>
    <row r="191" spans="1:21">
      <c r="A191" s="13" t="s">
        <v>2542</v>
      </c>
      <c r="B191" s="13" t="s">
        <v>3271</v>
      </c>
      <c r="C191" s="13" t="s">
        <v>3270</v>
      </c>
      <c r="D191" s="13">
        <v>1998</v>
      </c>
      <c r="E191" s="13" t="s">
        <v>1584</v>
      </c>
      <c r="F191" s="13" t="s">
        <v>3272</v>
      </c>
      <c r="G191" s="13" t="s">
        <v>1609</v>
      </c>
      <c r="H191" s="13" t="s">
        <v>3273</v>
      </c>
      <c r="I191" s="13" t="s">
        <v>2524</v>
      </c>
      <c r="J191" s="13" t="s">
        <v>3274</v>
      </c>
      <c r="K191" s="13" t="s">
        <v>2526</v>
      </c>
      <c r="L191" s="13" t="s">
        <v>3275</v>
      </c>
      <c r="M191" s="13" t="s">
        <v>3276</v>
      </c>
      <c r="N191" s="13" t="s">
        <v>2526</v>
      </c>
      <c r="O191" s="13" t="s">
        <v>87</v>
      </c>
      <c r="P191" s="13" t="s">
        <v>2551</v>
      </c>
      <c r="Q191" s="13" t="s">
        <v>3277</v>
      </c>
      <c r="R191" s="13" t="s">
        <v>1584</v>
      </c>
      <c r="S191" s="13">
        <v>1995</v>
      </c>
      <c r="T191" s="13">
        <v>1996</v>
      </c>
      <c r="U191" s="13" t="s">
        <v>2553</v>
      </c>
    </row>
    <row r="192" spans="1:21">
      <c r="A192" s="13" t="s">
        <v>2542</v>
      </c>
      <c r="B192" s="13" t="s">
        <v>3278</v>
      </c>
      <c r="C192" s="13" t="s">
        <v>3279</v>
      </c>
      <c r="D192" s="13">
        <v>2009</v>
      </c>
      <c r="E192" s="13" t="s">
        <v>1584</v>
      </c>
      <c r="F192" s="13" t="s">
        <v>3280</v>
      </c>
      <c r="G192" s="13" t="s">
        <v>841</v>
      </c>
      <c r="H192" s="13" t="s">
        <v>3281</v>
      </c>
      <c r="I192" s="13" t="s">
        <v>2524</v>
      </c>
      <c r="J192" s="13" t="s">
        <v>3119</v>
      </c>
      <c r="K192" s="13" t="s">
        <v>2526</v>
      </c>
      <c r="L192" s="13" t="s">
        <v>2748</v>
      </c>
      <c r="M192" s="13" t="s">
        <v>2673</v>
      </c>
      <c r="N192" s="13" t="s">
        <v>2526</v>
      </c>
      <c r="O192" s="13" t="s">
        <v>87</v>
      </c>
      <c r="P192" s="13" t="s">
        <v>2551</v>
      </c>
      <c r="Q192" s="13" t="s">
        <v>3282</v>
      </c>
      <c r="R192" s="13" t="s">
        <v>1584</v>
      </c>
      <c r="S192" s="13">
        <v>2004</v>
      </c>
      <c r="T192" s="13" t="s">
        <v>3283</v>
      </c>
      <c r="U192" s="13" t="s">
        <v>2553</v>
      </c>
    </row>
    <row r="193" spans="1:21">
      <c r="A193" s="13" t="s">
        <v>2542</v>
      </c>
      <c r="B193" s="13" t="s">
        <v>3284</v>
      </c>
      <c r="C193" s="13" t="s">
        <v>3285</v>
      </c>
      <c r="D193" s="13">
        <v>2000</v>
      </c>
      <c r="E193" s="13" t="s">
        <v>2526</v>
      </c>
      <c r="F193" s="13"/>
      <c r="G193" s="13"/>
      <c r="H193" s="13"/>
      <c r="I193" s="13"/>
      <c r="J193" s="13"/>
      <c r="K193" s="13"/>
      <c r="L193" s="13"/>
      <c r="M193" s="13"/>
      <c r="N193" s="13"/>
      <c r="O193" s="13"/>
      <c r="P193" s="13"/>
      <c r="Q193" s="13"/>
      <c r="R193" s="13"/>
      <c r="S193" s="13"/>
      <c r="T193" s="13"/>
      <c r="U193" s="13" t="s">
        <v>2553</v>
      </c>
    </row>
    <row r="194" spans="1:21">
      <c r="A194" s="13" t="s">
        <v>2542</v>
      </c>
      <c r="B194" s="13" t="s">
        <v>3286</v>
      </c>
      <c r="C194" s="13" t="s">
        <v>3287</v>
      </c>
      <c r="D194" s="13">
        <v>2006</v>
      </c>
      <c r="E194" s="13" t="s">
        <v>1584</v>
      </c>
      <c r="F194" s="13" t="s">
        <v>3288</v>
      </c>
      <c r="G194" s="13" t="s">
        <v>2708</v>
      </c>
      <c r="H194" s="13" t="s">
        <v>3289</v>
      </c>
      <c r="I194" s="13" t="s">
        <v>2524</v>
      </c>
      <c r="J194" s="13" t="s">
        <v>3290</v>
      </c>
      <c r="K194" s="13" t="s">
        <v>1584</v>
      </c>
      <c r="L194" s="13" t="s">
        <v>2625</v>
      </c>
      <c r="M194" s="13" t="s">
        <v>2673</v>
      </c>
      <c r="N194" s="13" t="s">
        <v>2526</v>
      </c>
      <c r="O194" s="13" t="s">
        <v>87</v>
      </c>
      <c r="P194" s="13" t="s">
        <v>2551</v>
      </c>
      <c r="Q194" s="13" t="s">
        <v>3291</v>
      </c>
      <c r="R194" s="13" t="s">
        <v>1584</v>
      </c>
      <c r="S194" s="13">
        <v>2001</v>
      </c>
      <c r="T194" s="13">
        <v>2003</v>
      </c>
      <c r="U194" s="13" t="s">
        <v>2553</v>
      </c>
    </row>
    <row r="195" spans="1:21">
      <c r="A195" s="13" t="s">
        <v>2542</v>
      </c>
      <c r="B195" s="13" t="s">
        <v>3286</v>
      </c>
      <c r="C195" s="13" t="s">
        <v>3287</v>
      </c>
      <c r="D195" s="13">
        <v>2006</v>
      </c>
      <c r="E195" s="13" t="s">
        <v>1584</v>
      </c>
      <c r="F195" s="13" t="s">
        <v>3292</v>
      </c>
      <c r="G195" s="13" t="s">
        <v>2708</v>
      </c>
      <c r="H195" s="13" t="s">
        <v>3289</v>
      </c>
      <c r="I195" s="13" t="s">
        <v>2524</v>
      </c>
      <c r="J195" s="13" t="s">
        <v>2815</v>
      </c>
      <c r="K195" s="13"/>
      <c r="L195" s="13" t="s">
        <v>2619</v>
      </c>
      <c r="M195" s="13" t="s">
        <v>2673</v>
      </c>
      <c r="N195" s="13" t="s">
        <v>2526</v>
      </c>
      <c r="O195" s="13" t="s">
        <v>87</v>
      </c>
      <c r="P195" s="13" t="s">
        <v>2551</v>
      </c>
      <c r="Q195" s="13" t="s">
        <v>3293</v>
      </c>
      <c r="R195" s="13" t="s">
        <v>1584</v>
      </c>
      <c r="S195" s="13">
        <v>2001</v>
      </c>
      <c r="T195" s="13">
        <v>2003</v>
      </c>
      <c r="U195" s="13" t="s">
        <v>2553</v>
      </c>
    </row>
    <row r="196" spans="1:21">
      <c r="A196" s="13" t="s">
        <v>2542</v>
      </c>
      <c r="B196" s="13" t="s">
        <v>3294</v>
      </c>
      <c r="C196" s="13" t="s">
        <v>3295</v>
      </c>
      <c r="D196" s="13">
        <v>2010</v>
      </c>
      <c r="E196" s="13" t="s">
        <v>2526</v>
      </c>
      <c r="F196" s="13"/>
      <c r="G196" s="13"/>
      <c r="H196" s="13"/>
      <c r="I196" s="13"/>
      <c r="J196" s="13"/>
      <c r="K196" s="13"/>
      <c r="L196" s="13"/>
      <c r="M196" s="13"/>
      <c r="N196" s="13"/>
      <c r="O196" s="13"/>
      <c r="P196" s="13"/>
      <c r="Q196" s="13"/>
      <c r="R196" s="13"/>
      <c r="S196" s="13"/>
      <c r="T196" s="13"/>
      <c r="U196" s="13" t="s">
        <v>2553</v>
      </c>
    </row>
    <row r="197" spans="1:21">
      <c r="A197" s="13" t="s">
        <v>2542</v>
      </c>
      <c r="B197" s="13" t="s">
        <v>3296</v>
      </c>
      <c r="C197" s="13" t="s">
        <v>3297</v>
      </c>
      <c r="D197" s="13">
        <v>2006</v>
      </c>
      <c r="E197" s="13" t="s">
        <v>2562</v>
      </c>
      <c r="F197" s="16" t="s">
        <v>3298</v>
      </c>
      <c r="G197" s="13"/>
      <c r="H197" s="13"/>
      <c r="I197" s="13"/>
      <c r="J197" s="13"/>
      <c r="K197" s="13"/>
      <c r="L197" s="13"/>
      <c r="M197" s="13"/>
      <c r="N197" s="13"/>
      <c r="O197" s="13"/>
      <c r="P197" s="13"/>
      <c r="Q197" s="13"/>
      <c r="R197" s="13"/>
      <c r="S197" s="13"/>
      <c r="T197" s="13"/>
      <c r="U197" s="13" t="s">
        <v>2553</v>
      </c>
    </row>
    <row r="198" spans="1:21">
      <c r="A198" s="13" t="s">
        <v>2542</v>
      </c>
      <c r="B198" s="13" t="s">
        <v>3299</v>
      </c>
      <c r="C198" s="13" t="s">
        <v>3300</v>
      </c>
      <c r="D198" s="13">
        <v>2010</v>
      </c>
      <c r="E198" s="13" t="s">
        <v>1584</v>
      </c>
      <c r="F198" s="13" t="s">
        <v>3301</v>
      </c>
      <c r="G198" s="13" t="s">
        <v>2573</v>
      </c>
      <c r="H198" s="13" t="s">
        <v>3302</v>
      </c>
      <c r="I198" s="13" t="s">
        <v>2524</v>
      </c>
      <c r="J198" s="13" t="s">
        <v>3303</v>
      </c>
      <c r="K198" s="13" t="s">
        <v>2526</v>
      </c>
      <c r="L198" s="13" t="s">
        <v>2576</v>
      </c>
      <c r="M198" s="13" t="s">
        <v>3267</v>
      </c>
      <c r="N198" s="13" t="s">
        <v>3267</v>
      </c>
      <c r="O198" s="13" t="s">
        <v>87</v>
      </c>
      <c r="P198" s="13" t="s">
        <v>2551</v>
      </c>
      <c r="Q198" s="13" t="s">
        <v>3304</v>
      </c>
      <c r="R198" s="13" t="s">
        <v>2955</v>
      </c>
      <c r="S198" s="13">
        <v>2008</v>
      </c>
      <c r="T198" s="13">
        <v>2009</v>
      </c>
      <c r="U198" s="13" t="s">
        <v>2553</v>
      </c>
    </row>
    <row r="199" spans="1:21">
      <c r="A199" s="13" t="s">
        <v>2542</v>
      </c>
      <c r="B199" s="13" t="s">
        <v>3305</v>
      </c>
      <c r="C199" s="13" t="s">
        <v>3306</v>
      </c>
      <c r="D199" s="13">
        <v>2015</v>
      </c>
      <c r="E199" s="13" t="s">
        <v>2526</v>
      </c>
      <c r="F199" s="13"/>
      <c r="G199" s="13"/>
      <c r="H199" s="13"/>
      <c r="I199" s="13"/>
      <c r="J199" s="13"/>
      <c r="K199" s="13"/>
      <c r="L199" s="13"/>
      <c r="M199" s="13"/>
      <c r="N199" s="13"/>
      <c r="O199" s="13"/>
      <c r="P199" s="13"/>
      <c r="Q199" s="13"/>
      <c r="R199" s="13"/>
      <c r="S199" s="13"/>
      <c r="T199" s="13"/>
      <c r="U199" s="13" t="s">
        <v>2553</v>
      </c>
    </row>
    <row r="200" spans="1:21">
      <c r="A200" s="13" t="s">
        <v>2542</v>
      </c>
      <c r="B200" s="13" t="s">
        <v>3307</v>
      </c>
      <c r="C200" s="13" t="s">
        <v>3308</v>
      </c>
      <c r="D200" s="13">
        <v>2007</v>
      </c>
      <c r="E200" s="13" t="s">
        <v>1584</v>
      </c>
      <c r="F200" s="13" t="s">
        <v>2624</v>
      </c>
      <c r="G200" s="13" t="s">
        <v>2624</v>
      </c>
      <c r="H200" s="13" t="s">
        <v>2624</v>
      </c>
      <c r="I200" s="13" t="s">
        <v>2524</v>
      </c>
      <c r="J200" s="13" t="s">
        <v>3309</v>
      </c>
      <c r="K200" s="13" t="s">
        <v>2526</v>
      </c>
      <c r="L200" s="13" t="s">
        <v>2625</v>
      </c>
      <c r="M200" s="13" t="s">
        <v>2657</v>
      </c>
      <c r="N200" s="13" t="s">
        <v>1584</v>
      </c>
      <c r="O200" s="13" t="s">
        <v>87</v>
      </c>
      <c r="P200" s="13" t="s">
        <v>2551</v>
      </c>
      <c r="Q200" s="13" t="s">
        <v>3310</v>
      </c>
      <c r="R200" s="13" t="s">
        <v>1584</v>
      </c>
      <c r="S200" s="13">
        <v>2004</v>
      </c>
      <c r="T200" s="13">
        <v>2005</v>
      </c>
      <c r="U200" s="13" t="s">
        <v>2553</v>
      </c>
    </row>
    <row r="201" spans="1:21">
      <c r="A201" s="13" t="s">
        <v>2542</v>
      </c>
      <c r="B201" s="13" t="s">
        <v>3311</v>
      </c>
      <c r="C201" s="13" t="s">
        <v>3312</v>
      </c>
      <c r="D201" s="13">
        <v>2002</v>
      </c>
      <c r="E201" s="13" t="s">
        <v>1584</v>
      </c>
      <c r="F201" s="13" t="s">
        <v>2875</v>
      </c>
      <c r="G201" s="13" t="s">
        <v>2616</v>
      </c>
      <c r="H201" s="13" t="s">
        <v>2875</v>
      </c>
      <c r="I201" s="13" t="s">
        <v>2524</v>
      </c>
      <c r="J201" s="13" t="s">
        <v>3313</v>
      </c>
      <c r="K201" s="13" t="s">
        <v>2526</v>
      </c>
      <c r="L201" s="13" t="s">
        <v>2619</v>
      </c>
      <c r="M201" s="13" t="s">
        <v>2657</v>
      </c>
      <c r="N201" s="13" t="s">
        <v>1584</v>
      </c>
      <c r="O201" s="13" t="s">
        <v>87</v>
      </c>
      <c r="P201" s="13" t="s">
        <v>2551</v>
      </c>
      <c r="Q201" s="13" t="s">
        <v>3314</v>
      </c>
      <c r="R201" s="13" t="s">
        <v>1584</v>
      </c>
      <c r="S201" s="13">
        <v>1997</v>
      </c>
      <c r="T201" s="13">
        <v>1997</v>
      </c>
      <c r="U201" s="13" t="s">
        <v>2553</v>
      </c>
    </row>
    <row r="202" spans="1:21">
      <c r="A202" s="13" t="s">
        <v>2542</v>
      </c>
      <c r="B202" s="13" t="s">
        <v>3315</v>
      </c>
      <c r="C202" s="13" t="s">
        <v>3316</v>
      </c>
      <c r="D202" s="13">
        <v>2015</v>
      </c>
      <c r="E202" s="13" t="s">
        <v>1584</v>
      </c>
      <c r="F202" s="13" t="s">
        <v>3317</v>
      </c>
      <c r="G202" s="13" t="s">
        <v>841</v>
      </c>
      <c r="H202" s="13" t="s">
        <v>3218</v>
      </c>
      <c r="I202" s="13" t="s">
        <v>2524</v>
      </c>
      <c r="J202" s="13" t="s">
        <v>2976</v>
      </c>
      <c r="K202" s="13" t="s">
        <v>2526</v>
      </c>
      <c r="L202" s="13" t="s">
        <v>2748</v>
      </c>
      <c r="M202" s="13" t="s">
        <v>3049</v>
      </c>
      <c r="N202" s="13" t="s">
        <v>2526</v>
      </c>
      <c r="O202" s="13" t="s">
        <v>87</v>
      </c>
      <c r="P202" s="13" t="s">
        <v>2020</v>
      </c>
      <c r="Q202" s="13" t="s">
        <v>3318</v>
      </c>
      <c r="R202" s="13" t="s">
        <v>1584</v>
      </c>
      <c r="S202" s="13">
        <v>2011</v>
      </c>
      <c r="T202" s="13">
        <v>2012</v>
      </c>
      <c r="U202" s="13" t="s">
        <v>2553</v>
      </c>
    </row>
    <row r="203" spans="1:21">
      <c r="A203" s="13" t="s">
        <v>2542</v>
      </c>
      <c r="B203" s="13" t="s">
        <v>3319</v>
      </c>
      <c r="C203" s="13" t="s">
        <v>3320</v>
      </c>
      <c r="D203" s="13">
        <v>2000</v>
      </c>
      <c r="E203" s="13" t="s">
        <v>1584</v>
      </c>
      <c r="F203" s="13" t="s">
        <v>3321</v>
      </c>
      <c r="G203" s="13" t="s">
        <v>1609</v>
      </c>
      <c r="H203" s="13" t="s">
        <v>657</v>
      </c>
      <c r="I203" s="13" t="s">
        <v>2524</v>
      </c>
      <c r="J203" s="13" t="s">
        <v>3322</v>
      </c>
      <c r="K203" s="13" t="s">
        <v>2526</v>
      </c>
      <c r="L203" s="13" t="s">
        <v>2527</v>
      </c>
      <c r="M203" s="13" t="s">
        <v>3259</v>
      </c>
      <c r="N203" s="13" t="s">
        <v>2526</v>
      </c>
      <c r="O203" s="13" t="s">
        <v>87</v>
      </c>
      <c r="P203" s="13" t="s">
        <v>2341</v>
      </c>
      <c r="Q203" s="13" t="s">
        <v>2597</v>
      </c>
      <c r="R203" s="13" t="s">
        <v>1584</v>
      </c>
      <c r="S203" s="13">
        <v>1995</v>
      </c>
      <c r="T203" s="13">
        <v>1997</v>
      </c>
      <c r="U203" s="13" t="s">
        <v>2553</v>
      </c>
    </row>
    <row r="204" spans="1:21">
      <c r="A204" s="13" t="s">
        <v>2542</v>
      </c>
      <c r="B204" s="13" t="s">
        <v>3323</v>
      </c>
      <c r="C204" s="13" t="s">
        <v>3324</v>
      </c>
      <c r="D204" s="13">
        <v>1977</v>
      </c>
      <c r="E204" s="13" t="s">
        <v>2526</v>
      </c>
      <c r="F204" s="13"/>
      <c r="G204" s="13"/>
      <c r="H204" s="13"/>
      <c r="I204" s="13"/>
      <c r="J204" s="13"/>
      <c r="K204" s="13"/>
      <c r="L204" s="13"/>
      <c r="M204" s="13"/>
      <c r="N204" s="13"/>
      <c r="O204" s="13"/>
      <c r="P204" s="13"/>
      <c r="Q204" s="13"/>
      <c r="R204" s="13"/>
      <c r="S204" s="13"/>
      <c r="T204" s="13"/>
      <c r="U204" s="13" t="s">
        <v>2553</v>
      </c>
    </row>
    <row r="205" spans="1:21">
      <c r="A205" s="13" t="s">
        <v>2542</v>
      </c>
      <c r="B205" s="18" t="s">
        <v>3325</v>
      </c>
      <c r="C205" s="13" t="s">
        <v>3326</v>
      </c>
      <c r="D205" s="13">
        <v>2010</v>
      </c>
      <c r="E205" s="13" t="s">
        <v>2526</v>
      </c>
      <c r="F205" s="13"/>
      <c r="G205" s="13"/>
      <c r="H205" s="13"/>
      <c r="I205" s="13"/>
      <c r="J205" s="13"/>
      <c r="K205" s="13"/>
      <c r="L205" s="13"/>
      <c r="M205" s="13"/>
      <c r="N205" s="13"/>
      <c r="O205" s="13"/>
      <c r="P205" s="13"/>
      <c r="Q205" s="13"/>
      <c r="R205" s="13"/>
      <c r="S205" s="13"/>
      <c r="T205" s="13"/>
      <c r="U205" s="13" t="s">
        <v>2553</v>
      </c>
    </row>
    <row r="206" spans="1:21">
      <c r="A206" s="13" t="s">
        <v>2542</v>
      </c>
      <c r="B206" s="13" t="s">
        <v>3327</v>
      </c>
      <c r="C206" s="13" t="s">
        <v>3328</v>
      </c>
      <c r="D206" s="13">
        <v>2008</v>
      </c>
      <c r="E206" s="13" t="s">
        <v>2526</v>
      </c>
      <c r="F206" s="13"/>
      <c r="G206" s="13"/>
      <c r="H206" s="13"/>
      <c r="I206" s="13"/>
      <c r="J206" s="13"/>
      <c r="K206" s="13"/>
      <c r="L206" s="13"/>
      <c r="M206" s="13"/>
      <c r="N206" s="13"/>
      <c r="O206" s="13"/>
      <c r="P206" s="13"/>
      <c r="Q206" s="13"/>
      <c r="R206" s="13"/>
      <c r="S206" s="13"/>
      <c r="T206" s="13"/>
      <c r="U206" s="13" t="s">
        <v>2553</v>
      </c>
    </row>
    <row r="207" spans="1:21">
      <c r="A207" s="13" t="s">
        <v>2542</v>
      </c>
      <c r="B207" s="13" t="s">
        <v>3329</v>
      </c>
      <c r="C207" s="13" t="s">
        <v>3330</v>
      </c>
      <c r="D207" s="13">
        <v>2015</v>
      </c>
      <c r="E207" s="13" t="s">
        <v>2526</v>
      </c>
      <c r="F207" s="13"/>
      <c r="G207" s="13"/>
      <c r="H207" s="13"/>
      <c r="I207" s="13"/>
      <c r="J207" s="13"/>
      <c r="K207" s="13"/>
      <c r="L207" s="13"/>
      <c r="M207" s="13"/>
      <c r="N207" s="13"/>
      <c r="O207" s="13"/>
      <c r="P207" s="13"/>
      <c r="Q207" s="13"/>
      <c r="R207" s="13"/>
      <c r="S207" s="13"/>
      <c r="T207" s="13"/>
      <c r="U207" s="13" t="s">
        <v>2553</v>
      </c>
    </row>
    <row r="208" spans="1:21">
      <c r="A208" s="13" t="s">
        <v>2542</v>
      </c>
      <c r="B208" s="13" t="s">
        <v>3331</v>
      </c>
      <c r="C208" s="13" t="s">
        <v>3332</v>
      </c>
      <c r="D208" s="13">
        <v>2011</v>
      </c>
      <c r="E208" s="13" t="s">
        <v>1584</v>
      </c>
      <c r="F208" s="13" t="s">
        <v>3333</v>
      </c>
      <c r="G208" s="13" t="s">
        <v>3074</v>
      </c>
      <c r="H208" s="13" t="s">
        <v>3334</v>
      </c>
      <c r="I208" s="13" t="s">
        <v>2524</v>
      </c>
      <c r="J208" s="13" t="s">
        <v>3335</v>
      </c>
      <c r="K208" s="13" t="s">
        <v>1584</v>
      </c>
      <c r="L208" s="13" t="s">
        <v>2683</v>
      </c>
      <c r="M208" s="13" t="s">
        <v>2673</v>
      </c>
      <c r="N208" s="13" t="s">
        <v>2526</v>
      </c>
      <c r="O208" s="13" t="s">
        <v>87</v>
      </c>
      <c r="P208" s="13" t="s">
        <v>2551</v>
      </c>
      <c r="Q208" s="13" t="s">
        <v>3336</v>
      </c>
      <c r="R208" s="13" t="s">
        <v>1584</v>
      </c>
      <c r="S208" s="13">
        <v>2003</v>
      </c>
      <c r="T208" s="13">
        <v>2004</v>
      </c>
      <c r="U208" s="13" t="s">
        <v>2553</v>
      </c>
    </row>
    <row r="209" spans="1:21">
      <c r="A209" s="13" t="s">
        <v>2542</v>
      </c>
      <c r="B209" s="13" t="s">
        <v>3331</v>
      </c>
      <c r="C209" s="13" t="s">
        <v>3332</v>
      </c>
      <c r="D209" s="13">
        <v>2011</v>
      </c>
      <c r="E209" s="13" t="s">
        <v>1584</v>
      </c>
      <c r="F209" s="13" t="s">
        <v>3337</v>
      </c>
      <c r="G209" s="13" t="s">
        <v>2616</v>
      </c>
      <c r="H209" s="13" t="s">
        <v>3338</v>
      </c>
      <c r="I209" s="13" t="s">
        <v>2524</v>
      </c>
      <c r="J209" s="13" t="s">
        <v>3335</v>
      </c>
      <c r="K209" s="13"/>
      <c r="L209" s="13" t="s">
        <v>2683</v>
      </c>
      <c r="M209" s="13" t="s">
        <v>2673</v>
      </c>
      <c r="N209" s="13" t="s">
        <v>2526</v>
      </c>
      <c r="O209" s="13" t="s">
        <v>87</v>
      </c>
      <c r="P209" s="13" t="s">
        <v>2551</v>
      </c>
      <c r="Q209" s="13" t="s">
        <v>3339</v>
      </c>
      <c r="R209" s="13" t="s">
        <v>1584</v>
      </c>
      <c r="S209" s="13">
        <v>2003</v>
      </c>
      <c r="T209" s="13">
        <v>2004</v>
      </c>
      <c r="U209" s="13" t="s">
        <v>2553</v>
      </c>
    </row>
    <row r="210" spans="1:21">
      <c r="A210" s="13" t="s">
        <v>2542</v>
      </c>
      <c r="B210" s="13" t="s">
        <v>3340</v>
      </c>
      <c r="C210" s="13" t="s">
        <v>3341</v>
      </c>
      <c r="D210" s="13">
        <v>2002</v>
      </c>
      <c r="E210" s="13" t="s">
        <v>2562</v>
      </c>
      <c r="F210" s="16" t="s">
        <v>3342</v>
      </c>
      <c r="G210" s="13"/>
      <c r="H210" s="13"/>
      <c r="I210" s="13"/>
      <c r="J210" s="13"/>
      <c r="K210" s="13"/>
      <c r="L210" s="13"/>
      <c r="M210" s="13"/>
      <c r="N210" s="13"/>
      <c r="O210" s="13"/>
      <c r="P210" s="13"/>
      <c r="Q210" s="13"/>
      <c r="R210" s="13"/>
      <c r="S210" s="13"/>
      <c r="T210" s="13"/>
      <c r="U210" s="13" t="s">
        <v>2553</v>
      </c>
    </row>
    <row r="211" spans="1:21">
      <c r="A211" s="13" t="s">
        <v>2542</v>
      </c>
      <c r="B211" s="13" t="s">
        <v>3343</v>
      </c>
      <c r="C211" s="13" t="s">
        <v>3344</v>
      </c>
      <c r="D211" s="13">
        <v>2015</v>
      </c>
      <c r="E211" s="13" t="s">
        <v>2526</v>
      </c>
      <c r="F211" s="13"/>
      <c r="G211" s="13"/>
      <c r="H211" s="13"/>
      <c r="I211" s="13"/>
      <c r="J211" s="13"/>
      <c r="K211" s="13"/>
      <c r="L211" s="13"/>
      <c r="M211" s="13"/>
      <c r="N211" s="13"/>
      <c r="O211" s="13"/>
      <c r="P211" s="13"/>
      <c r="Q211" s="13"/>
      <c r="R211" s="13"/>
      <c r="S211" s="13"/>
      <c r="T211" s="13"/>
      <c r="U211" s="13" t="s">
        <v>2553</v>
      </c>
    </row>
    <row r="212" spans="1:21">
      <c r="A212" s="13" t="s">
        <v>2542</v>
      </c>
      <c r="B212" s="13" t="s">
        <v>3345</v>
      </c>
      <c r="C212" s="13" t="s">
        <v>3344</v>
      </c>
      <c r="D212" s="13">
        <v>2017</v>
      </c>
      <c r="E212" s="13" t="s">
        <v>2526</v>
      </c>
      <c r="F212" s="13"/>
      <c r="G212" s="13"/>
      <c r="H212" s="13"/>
      <c r="I212" s="13"/>
      <c r="J212" s="13"/>
      <c r="K212" s="13"/>
      <c r="L212" s="13"/>
      <c r="M212" s="13"/>
      <c r="N212" s="13"/>
      <c r="O212" s="13"/>
      <c r="P212" s="13"/>
      <c r="Q212" s="13"/>
      <c r="R212" s="13"/>
      <c r="S212" s="13"/>
      <c r="T212" s="13"/>
      <c r="U212" s="13" t="s">
        <v>2553</v>
      </c>
    </row>
    <row r="213" spans="1:21">
      <c r="A213" s="13" t="s">
        <v>2542</v>
      </c>
      <c r="B213" s="13" t="s">
        <v>3346</v>
      </c>
      <c r="C213" s="13" t="s">
        <v>3347</v>
      </c>
      <c r="D213" s="13">
        <v>2010</v>
      </c>
      <c r="E213" s="13" t="s">
        <v>1584</v>
      </c>
      <c r="F213" s="13" t="s">
        <v>3348</v>
      </c>
      <c r="G213" s="13" t="s">
        <v>3348</v>
      </c>
      <c r="H213" s="13" t="s">
        <v>3348</v>
      </c>
      <c r="I213" s="13" t="s">
        <v>2732</v>
      </c>
      <c r="J213" s="13" t="s">
        <v>2763</v>
      </c>
      <c r="K213" s="13" t="s">
        <v>2526</v>
      </c>
      <c r="L213" s="13" t="s">
        <v>3267</v>
      </c>
      <c r="M213" s="13" t="s">
        <v>2723</v>
      </c>
      <c r="N213" s="13" t="s">
        <v>2526</v>
      </c>
      <c r="O213" s="13" t="s">
        <v>87</v>
      </c>
      <c r="P213" s="13" t="s">
        <v>3349</v>
      </c>
      <c r="Q213" s="13" t="s">
        <v>3350</v>
      </c>
      <c r="R213" s="13" t="s">
        <v>1584</v>
      </c>
      <c r="S213" s="13">
        <v>2006</v>
      </c>
      <c r="T213" s="13">
        <v>2007</v>
      </c>
      <c r="U213" s="13" t="s">
        <v>2553</v>
      </c>
    </row>
    <row r="214" spans="1:21">
      <c r="A214" s="13" t="s">
        <v>2542</v>
      </c>
      <c r="B214" s="13" t="s">
        <v>3351</v>
      </c>
      <c r="C214" s="13" t="s">
        <v>3352</v>
      </c>
      <c r="D214" s="13">
        <v>2003</v>
      </c>
      <c r="E214" s="13" t="s">
        <v>2526</v>
      </c>
      <c r="F214" s="13"/>
      <c r="G214" s="13"/>
      <c r="H214" s="13"/>
      <c r="I214" s="13"/>
      <c r="J214" s="13"/>
      <c r="K214" s="13"/>
      <c r="L214" s="13"/>
      <c r="M214" s="13"/>
      <c r="N214" s="13"/>
      <c r="O214" s="13"/>
      <c r="P214" s="13"/>
      <c r="Q214" s="13"/>
      <c r="R214" s="13"/>
      <c r="S214" s="13"/>
      <c r="T214" s="13"/>
      <c r="U214" s="13" t="s">
        <v>2553</v>
      </c>
    </row>
    <row r="215" spans="1:21">
      <c r="A215" s="13" t="s">
        <v>2542</v>
      </c>
      <c r="B215" s="13" t="s">
        <v>3353</v>
      </c>
      <c r="C215" s="13" t="s">
        <v>3354</v>
      </c>
      <c r="D215" s="13">
        <v>2010</v>
      </c>
      <c r="E215" s="13" t="s">
        <v>1584</v>
      </c>
      <c r="F215" s="13" t="s">
        <v>3355</v>
      </c>
      <c r="G215" s="13" t="s">
        <v>3356</v>
      </c>
      <c r="H215" s="13" t="s">
        <v>3357</v>
      </c>
      <c r="I215" s="13" t="s">
        <v>3129</v>
      </c>
      <c r="J215" s="13" t="s">
        <v>3358</v>
      </c>
      <c r="K215" s="13" t="s">
        <v>2526</v>
      </c>
      <c r="L215" s="13" t="s">
        <v>3359</v>
      </c>
      <c r="M215" s="13" t="s">
        <v>3360</v>
      </c>
      <c r="N215" s="13" t="s">
        <v>2526</v>
      </c>
      <c r="O215" s="13" t="s">
        <v>87</v>
      </c>
      <c r="P215" s="13" t="s">
        <v>3361</v>
      </c>
      <c r="Q215" s="19" t="s">
        <v>3362</v>
      </c>
      <c r="R215" s="13" t="s">
        <v>1584</v>
      </c>
      <c r="S215" s="13">
        <v>2006</v>
      </c>
      <c r="T215" s="13">
        <v>2006</v>
      </c>
      <c r="U215" s="13" t="s">
        <v>70</v>
      </c>
    </row>
    <row r="216" spans="1:21">
      <c r="A216" s="13" t="s">
        <v>2542</v>
      </c>
      <c r="B216" s="13" t="s">
        <v>3363</v>
      </c>
      <c r="C216" s="13" t="s">
        <v>3364</v>
      </c>
      <c r="D216" s="13">
        <v>2003</v>
      </c>
      <c r="E216" s="13" t="s">
        <v>1584</v>
      </c>
      <c r="F216" s="13" t="s">
        <v>3365</v>
      </c>
      <c r="G216" s="13"/>
      <c r="H216" s="13" t="s">
        <v>3366</v>
      </c>
      <c r="I216" s="13" t="s">
        <v>3129</v>
      </c>
      <c r="J216" s="20" t="s">
        <v>392</v>
      </c>
      <c r="K216" s="13" t="s">
        <v>2526</v>
      </c>
      <c r="L216" s="13" t="s">
        <v>3359</v>
      </c>
      <c r="M216" s="13" t="s">
        <v>3367</v>
      </c>
      <c r="N216" s="13" t="s">
        <v>2526</v>
      </c>
      <c r="O216" s="13" t="s">
        <v>87</v>
      </c>
      <c r="P216" s="13" t="s">
        <v>2341</v>
      </c>
      <c r="Q216" s="13" t="s">
        <v>3368</v>
      </c>
      <c r="R216" s="13" t="s">
        <v>2526</v>
      </c>
      <c r="S216" s="13">
        <v>1997</v>
      </c>
      <c r="T216" s="13">
        <v>2001</v>
      </c>
      <c r="U216" s="13" t="s">
        <v>70</v>
      </c>
    </row>
    <row r="217" spans="1:21">
      <c r="A217" s="13" t="s">
        <v>2542</v>
      </c>
      <c r="B217" s="13" t="s">
        <v>387</v>
      </c>
      <c r="C217" s="13" t="s">
        <v>3364</v>
      </c>
      <c r="D217" s="13">
        <v>2003</v>
      </c>
      <c r="E217" s="13" t="s">
        <v>1584</v>
      </c>
      <c r="F217" s="13" t="s">
        <v>3365</v>
      </c>
      <c r="G217" s="13"/>
      <c r="H217" s="13" t="s">
        <v>3366</v>
      </c>
      <c r="I217" s="13" t="s">
        <v>3129</v>
      </c>
      <c r="J217" s="20" t="s">
        <v>392</v>
      </c>
      <c r="K217" s="13" t="s">
        <v>2526</v>
      </c>
      <c r="L217" s="13" t="s">
        <v>3359</v>
      </c>
      <c r="M217" s="13" t="s">
        <v>3367</v>
      </c>
      <c r="N217" s="13" t="s">
        <v>2526</v>
      </c>
      <c r="O217" s="13" t="s">
        <v>87</v>
      </c>
      <c r="P217" s="13" t="s">
        <v>2341</v>
      </c>
      <c r="Q217" s="13" t="s">
        <v>3368</v>
      </c>
      <c r="R217" s="13" t="s">
        <v>2526</v>
      </c>
      <c r="S217" s="13">
        <v>1995</v>
      </c>
      <c r="T217" s="13">
        <v>1997</v>
      </c>
      <c r="U217" s="13" t="s">
        <v>70</v>
      </c>
    </row>
    <row r="218" spans="1:21">
      <c r="A218" s="13" t="s">
        <v>2542</v>
      </c>
      <c r="B218" s="13" t="s">
        <v>3369</v>
      </c>
      <c r="C218" s="13" t="s">
        <v>3370</v>
      </c>
      <c r="D218" s="13">
        <v>1999</v>
      </c>
      <c r="E218" s="13"/>
      <c r="F218" s="13"/>
      <c r="G218" s="13"/>
      <c r="H218" s="13"/>
      <c r="I218" s="13"/>
      <c r="J218" s="13"/>
      <c r="K218" s="13"/>
      <c r="L218" s="13" t="s">
        <v>3359</v>
      </c>
      <c r="M218" s="13" t="s">
        <v>3367</v>
      </c>
      <c r="N218" s="13" t="s">
        <v>2526</v>
      </c>
      <c r="O218" s="13" t="s">
        <v>87</v>
      </c>
      <c r="P218" s="13" t="s">
        <v>2341</v>
      </c>
      <c r="Q218" s="13" t="s">
        <v>3368</v>
      </c>
      <c r="R218" s="13"/>
      <c r="S218" s="13"/>
      <c r="T218" s="13"/>
      <c r="U218" s="13"/>
    </row>
    <row r="219" spans="1:21">
      <c r="A219" s="13" t="s">
        <v>2542</v>
      </c>
      <c r="B219" s="13" t="s">
        <v>3371</v>
      </c>
      <c r="C219" s="13" t="s">
        <v>3372</v>
      </c>
      <c r="D219" s="13">
        <v>2018</v>
      </c>
      <c r="E219" s="13"/>
      <c r="F219" s="13"/>
      <c r="G219" s="13"/>
      <c r="H219" s="13"/>
      <c r="I219" s="13"/>
      <c r="J219" s="13"/>
      <c r="K219" s="13"/>
      <c r="L219" s="13"/>
      <c r="M219" s="13"/>
      <c r="N219" s="13"/>
      <c r="O219" s="13"/>
      <c r="P219" s="13"/>
      <c r="Q219" s="13"/>
      <c r="R219" s="13"/>
      <c r="S219" s="13"/>
      <c r="T219" s="13"/>
      <c r="U219" s="13"/>
    </row>
    <row r="220" spans="1:21">
      <c r="A220" s="13" t="s">
        <v>2542</v>
      </c>
      <c r="B220" s="13" t="s">
        <v>3373</v>
      </c>
      <c r="C220" s="13" t="s">
        <v>3374</v>
      </c>
      <c r="D220" s="13">
        <v>2002</v>
      </c>
      <c r="E220" s="13" t="s">
        <v>2526</v>
      </c>
      <c r="F220" s="13"/>
      <c r="G220" s="13"/>
      <c r="H220" s="13"/>
      <c r="I220" s="13"/>
      <c r="J220" s="13"/>
      <c r="K220" s="13"/>
      <c r="L220" s="13"/>
      <c r="M220" s="13"/>
      <c r="N220" s="13"/>
      <c r="O220" s="13"/>
      <c r="P220" s="13"/>
      <c r="Q220" s="13"/>
      <c r="R220" s="13"/>
      <c r="S220" s="13"/>
      <c r="T220" s="13"/>
      <c r="U220" s="13"/>
    </row>
    <row r="221" spans="1:21">
      <c r="A221" s="13" t="s">
        <v>2542</v>
      </c>
      <c r="B221" s="13" t="s">
        <v>3375</v>
      </c>
      <c r="C221" s="13" t="s">
        <v>3376</v>
      </c>
      <c r="D221" s="13">
        <v>2018</v>
      </c>
      <c r="E221" s="13" t="s">
        <v>1584</v>
      </c>
      <c r="F221" s="13" t="s">
        <v>3377</v>
      </c>
      <c r="G221" s="13" t="s">
        <v>2635</v>
      </c>
      <c r="H221" s="13" t="s">
        <v>3378</v>
      </c>
      <c r="I221" s="13" t="s">
        <v>2524</v>
      </c>
      <c r="J221" s="13" t="s">
        <v>2721</v>
      </c>
      <c r="K221" s="13" t="s">
        <v>1584</v>
      </c>
      <c r="L221" s="13" t="s">
        <v>2625</v>
      </c>
      <c r="M221" s="13" t="s">
        <v>2830</v>
      </c>
      <c r="N221" s="13" t="s">
        <v>2526</v>
      </c>
      <c r="O221" s="13" t="s">
        <v>76</v>
      </c>
      <c r="P221" s="13" t="s">
        <v>2782</v>
      </c>
      <c r="Q221" s="13" t="s">
        <v>2832</v>
      </c>
      <c r="R221" s="13" t="s">
        <v>1584</v>
      </c>
      <c r="S221" s="13">
        <v>2011</v>
      </c>
      <c r="T221" s="13">
        <v>2014</v>
      </c>
      <c r="U221" s="13" t="s">
        <v>2553</v>
      </c>
    </row>
    <row r="222" spans="1:21">
      <c r="A222" s="13" t="s">
        <v>2542</v>
      </c>
      <c r="B222" s="13" t="s">
        <v>3375</v>
      </c>
      <c r="C222" s="13" t="s">
        <v>3376</v>
      </c>
      <c r="D222" s="13">
        <v>2018</v>
      </c>
      <c r="E222" s="13" t="s">
        <v>1584</v>
      </c>
      <c r="F222" s="13" t="s">
        <v>3379</v>
      </c>
      <c r="G222" s="13" t="s">
        <v>2635</v>
      </c>
      <c r="H222" s="13" t="s">
        <v>3380</v>
      </c>
      <c r="I222" s="13" t="s">
        <v>2524</v>
      </c>
      <c r="J222" s="13" t="s">
        <v>2721</v>
      </c>
      <c r="K222" s="13" t="s">
        <v>1584</v>
      </c>
      <c r="L222" s="13" t="s">
        <v>2625</v>
      </c>
      <c r="M222" s="13" t="s">
        <v>2830</v>
      </c>
      <c r="N222" s="13" t="s">
        <v>2526</v>
      </c>
      <c r="O222" s="13" t="s">
        <v>76</v>
      </c>
      <c r="P222" s="13" t="s">
        <v>2782</v>
      </c>
      <c r="Q222" s="13" t="s">
        <v>2832</v>
      </c>
      <c r="R222" s="13" t="s">
        <v>1584</v>
      </c>
      <c r="S222" s="13">
        <v>2011</v>
      </c>
      <c r="T222" s="13">
        <v>2014</v>
      </c>
      <c r="U222" s="13" t="s">
        <v>2553</v>
      </c>
    </row>
    <row r="223" spans="1:21">
      <c r="A223" s="13" t="s">
        <v>2542</v>
      </c>
      <c r="B223" s="13" t="s">
        <v>3381</v>
      </c>
      <c r="C223" s="13" t="s">
        <v>3376</v>
      </c>
      <c r="D223" s="13">
        <v>2017</v>
      </c>
      <c r="E223" s="13" t="s">
        <v>1584</v>
      </c>
      <c r="F223" s="13" t="s">
        <v>3382</v>
      </c>
      <c r="G223" s="13" t="s">
        <v>2635</v>
      </c>
      <c r="H223" s="13" t="s">
        <v>3383</v>
      </c>
      <c r="I223" s="13" t="s">
        <v>2524</v>
      </c>
      <c r="J223" s="13" t="s">
        <v>2721</v>
      </c>
      <c r="K223" s="13" t="s">
        <v>2526</v>
      </c>
      <c r="L223" s="13" t="s">
        <v>2625</v>
      </c>
      <c r="M223" s="13" t="s">
        <v>2830</v>
      </c>
      <c r="N223" s="13" t="s">
        <v>2526</v>
      </c>
      <c r="O223" s="13" t="s">
        <v>76</v>
      </c>
      <c r="P223" s="13" t="s">
        <v>2782</v>
      </c>
      <c r="Q223" s="13" t="s">
        <v>2832</v>
      </c>
      <c r="R223" s="13" t="s">
        <v>1584</v>
      </c>
      <c r="S223" s="13">
        <v>2011</v>
      </c>
      <c r="T223" s="13">
        <v>2014</v>
      </c>
      <c r="U223" s="13" t="s">
        <v>2553</v>
      </c>
    </row>
    <row r="224" spans="1:21">
      <c r="A224" s="13" t="s">
        <v>2542</v>
      </c>
      <c r="B224" t="s">
        <v>3384</v>
      </c>
      <c r="C224" s="13" t="s">
        <v>3376</v>
      </c>
      <c r="D224" s="13">
        <v>2014</v>
      </c>
      <c r="E224" s="13" t="s">
        <v>2562</v>
      </c>
      <c r="F224" s="13" t="s">
        <v>3385</v>
      </c>
      <c r="G224" s="13" t="s">
        <v>2635</v>
      </c>
      <c r="H224" s="13" t="s">
        <v>3378</v>
      </c>
      <c r="I224" s="13" t="s">
        <v>2524</v>
      </c>
      <c r="J224" s="13" t="s">
        <v>2721</v>
      </c>
      <c r="K224" s="13" t="s">
        <v>2526</v>
      </c>
      <c r="L224" s="13" t="s">
        <v>2625</v>
      </c>
      <c r="M224" s="16" t="s">
        <v>3386</v>
      </c>
      <c r="N224" s="13" t="s">
        <v>2526</v>
      </c>
      <c r="O224" s="13" t="s">
        <v>76</v>
      </c>
      <c r="P224" s="13" t="s">
        <v>2782</v>
      </c>
      <c r="Q224" s="13" t="s">
        <v>2832</v>
      </c>
      <c r="R224" s="13" t="s">
        <v>1584</v>
      </c>
      <c r="S224" s="13" t="s">
        <v>3047</v>
      </c>
      <c r="T224" s="13" t="s">
        <v>3047</v>
      </c>
      <c r="U224" s="13" t="s">
        <v>2553</v>
      </c>
    </row>
    <row r="225" spans="1:21">
      <c r="A225" s="13" t="s">
        <v>2542</v>
      </c>
      <c r="B225" t="s">
        <v>3387</v>
      </c>
      <c r="C225" s="13" t="s">
        <v>3376</v>
      </c>
      <c r="D225" s="13">
        <v>2009</v>
      </c>
      <c r="E225" s="13" t="s">
        <v>1584</v>
      </c>
      <c r="F225" s="13" t="s">
        <v>3388</v>
      </c>
      <c r="G225" s="13" t="s">
        <v>1853</v>
      </c>
      <c r="H225" s="13" t="s">
        <v>3389</v>
      </c>
      <c r="I225" s="13" t="s">
        <v>2524</v>
      </c>
      <c r="J225" s="13" t="s">
        <v>3390</v>
      </c>
      <c r="K225" s="13" t="s">
        <v>2526</v>
      </c>
      <c r="L225" s="13" t="s">
        <v>3021</v>
      </c>
      <c r="M225" s="13" t="s">
        <v>2673</v>
      </c>
      <c r="N225" s="13" t="s">
        <v>2526</v>
      </c>
      <c r="O225" s="13" t="s">
        <v>87</v>
      </c>
      <c r="P225" s="13" t="s">
        <v>2551</v>
      </c>
      <c r="Q225" s="13" t="s">
        <v>3391</v>
      </c>
      <c r="R225" s="13" t="s">
        <v>1584</v>
      </c>
      <c r="S225" s="13">
        <v>2005</v>
      </c>
      <c r="T225" s="13">
        <v>2006</v>
      </c>
      <c r="U225" s="13" t="s">
        <v>2553</v>
      </c>
    </row>
    <row r="226" spans="1:21">
      <c r="A226" s="13" t="s">
        <v>2542</v>
      </c>
      <c r="B226" t="s">
        <v>3392</v>
      </c>
      <c r="C226" s="13" t="s">
        <v>3393</v>
      </c>
      <c r="D226" s="13">
        <v>1923</v>
      </c>
      <c r="E226" s="13" t="s">
        <v>2526</v>
      </c>
      <c r="F226" s="13"/>
      <c r="G226" s="13"/>
      <c r="H226" s="13"/>
      <c r="I226" s="13"/>
      <c r="J226" s="13"/>
      <c r="K226" s="13"/>
      <c r="L226" s="13"/>
      <c r="M226" s="13"/>
      <c r="N226" s="13"/>
      <c r="O226" s="13"/>
      <c r="P226" s="13"/>
      <c r="Q226" s="13"/>
      <c r="R226" s="13"/>
      <c r="S226" s="13"/>
      <c r="T226" s="13"/>
      <c r="U226" s="13" t="s">
        <v>2553</v>
      </c>
    </row>
    <row r="227" spans="1:21">
      <c r="A227" s="13" t="s">
        <v>2542</v>
      </c>
      <c r="B227" s="21" t="s">
        <v>3394</v>
      </c>
      <c r="C227" s="13" t="s">
        <v>3395</v>
      </c>
      <c r="D227" s="13">
        <v>2002</v>
      </c>
      <c r="E227" s="13" t="s">
        <v>2526</v>
      </c>
      <c r="F227" s="13"/>
      <c r="G227" s="13"/>
      <c r="H227" s="13"/>
      <c r="I227" s="13"/>
      <c r="J227" s="13"/>
      <c r="K227" s="13"/>
      <c r="L227" s="13"/>
      <c r="M227" s="13"/>
      <c r="N227" s="13"/>
      <c r="O227" s="13"/>
      <c r="P227" s="13"/>
      <c r="Q227" s="13"/>
      <c r="R227" s="13"/>
      <c r="S227" s="13"/>
      <c r="T227" s="13"/>
      <c r="U227" s="13" t="s">
        <v>2553</v>
      </c>
    </row>
    <row r="228" spans="1:21">
      <c r="A228" s="13" t="s">
        <v>2542</v>
      </c>
      <c r="B228" s="21" t="s">
        <v>3396</v>
      </c>
      <c r="C228" s="13" t="s">
        <v>3397</v>
      </c>
      <c r="D228" s="13">
        <v>2011</v>
      </c>
      <c r="E228" s="13" t="s">
        <v>1584</v>
      </c>
      <c r="F228" s="13" t="s">
        <v>3398</v>
      </c>
      <c r="G228" s="13" t="s">
        <v>841</v>
      </c>
      <c r="H228" s="13" t="s">
        <v>2546</v>
      </c>
      <c r="I228" s="13" t="s">
        <v>2524</v>
      </c>
      <c r="J228" s="13" t="s">
        <v>2976</v>
      </c>
      <c r="K228" s="13" t="s">
        <v>1584</v>
      </c>
      <c r="L228" s="13" t="s">
        <v>2748</v>
      </c>
      <c r="M228" s="13" t="s">
        <v>2859</v>
      </c>
      <c r="N228" s="13" t="s">
        <v>2526</v>
      </c>
      <c r="O228" s="13" t="s">
        <v>87</v>
      </c>
      <c r="P228" s="13" t="s">
        <v>2551</v>
      </c>
      <c r="Q228" s="13" t="s">
        <v>3399</v>
      </c>
      <c r="R228" s="13" t="s">
        <v>1584</v>
      </c>
      <c r="S228" s="13">
        <v>2007</v>
      </c>
      <c r="T228" s="13">
        <v>2007</v>
      </c>
      <c r="U228" s="13" t="s">
        <v>2553</v>
      </c>
    </row>
    <row r="229" spans="1:21">
      <c r="A229" s="13" t="s">
        <v>2542</v>
      </c>
      <c r="B229" s="21" t="s">
        <v>3396</v>
      </c>
      <c r="C229" s="13" t="s">
        <v>3397</v>
      </c>
      <c r="D229" s="13">
        <v>2011</v>
      </c>
      <c r="E229" s="13" t="s">
        <v>1584</v>
      </c>
      <c r="F229" s="13" t="s">
        <v>2892</v>
      </c>
      <c r="G229" s="13" t="s">
        <v>841</v>
      </c>
      <c r="H229" s="13" t="s">
        <v>2546</v>
      </c>
      <c r="I229" s="13" t="s">
        <v>2524</v>
      </c>
      <c r="J229" s="13" t="s">
        <v>2976</v>
      </c>
      <c r="K229" s="13"/>
      <c r="L229" s="13" t="s">
        <v>2748</v>
      </c>
      <c r="M229" s="13" t="s">
        <v>2859</v>
      </c>
      <c r="N229" s="13" t="s">
        <v>2526</v>
      </c>
      <c r="O229" s="13" t="s">
        <v>87</v>
      </c>
      <c r="P229" s="13" t="s">
        <v>2551</v>
      </c>
      <c r="Q229" s="13" t="s">
        <v>3400</v>
      </c>
      <c r="R229" s="13" t="s">
        <v>1584</v>
      </c>
      <c r="S229" s="13">
        <v>2007</v>
      </c>
      <c r="T229" s="13">
        <v>2007</v>
      </c>
      <c r="U229" s="13" t="s">
        <v>2553</v>
      </c>
    </row>
    <row r="230" spans="1:21">
      <c r="A230" s="13" t="s">
        <v>2542</v>
      </c>
      <c r="B230" t="s">
        <v>3401</v>
      </c>
      <c r="C230" s="13" t="s">
        <v>3402</v>
      </c>
      <c r="D230" s="13">
        <v>2018</v>
      </c>
      <c r="E230" s="13" t="s">
        <v>2562</v>
      </c>
      <c r="F230" s="16" t="s">
        <v>3403</v>
      </c>
      <c r="G230" s="13"/>
      <c r="H230" s="13"/>
      <c r="I230" s="13"/>
      <c r="J230" s="13"/>
      <c r="K230" s="13"/>
      <c r="L230" s="13"/>
      <c r="M230" s="13"/>
      <c r="N230" s="13"/>
      <c r="O230" s="13"/>
      <c r="P230" s="13"/>
      <c r="Q230" s="13"/>
      <c r="R230" s="13"/>
      <c r="S230" s="13"/>
      <c r="T230" s="13"/>
      <c r="U230" s="13" t="s">
        <v>2553</v>
      </c>
    </row>
    <row r="231" spans="1:21">
      <c r="A231" s="13" t="s">
        <v>2542</v>
      </c>
      <c r="B231" t="s">
        <v>3404</v>
      </c>
      <c r="C231" s="13" t="s">
        <v>3405</v>
      </c>
      <c r="D231" s="13">
        <v>2016</v>
      </c>
      <c r="E231" s="13" t="s">
        <v>2562</v>
      </c>
      <c r="F231" s="13" t="s">
        <v>3406</v>
      </c>
      <c r="G231" s="13" t="s">
        <v>2616</v>
      </c>
      <c r="H231" s="13" t="s">
        <v>2616</v>
      </c>
      <c r="I231" s="13" t="s">
        <v>2524</v>
      </c>
      <c r="J231" s="13" t="s">
        <v>3407</v>
      </c>
      <c r="K231" s="13" t="s">
        <v>2526</v>
      </c>
      <c r="L231" s="13" t="s">
        <v>2683</v>
      </c>
      <c r="M231" s="22" t="s">
        <v>3408</v>
      </c>
      <c r="N231" s="13" t="s">
        <v>3267</v>
      </c>
      <c r="O231" s="13" t="s">
        <v>87</v>
      </c>
      <c r="P231" s="13" t="s">
        <v>2551</v>
      </c>
      <c r="Q231" s="13" t="s">
        <v>3267</v>
      </c>
      <c r="R231" s="13" t="s">
        <v>1584</v>
      </c>
      <c r="S231" s="13">
        <v>2015</v>
      </c>
      <c r="T231" s="13">
        <v>2015</v>
      </c>
      <c r="U231" s="13" t="s">
        <v>2553</v>
      </c>
    </row>
    <row r="232" spans="1:21">
      <c r="A232" s="13" t="s">
        <v>2542</v>
      </c>
      <c r="B232" t="s">
        <v>3409</v>
      </c>
      <c r="C232" s="13" t="s">
        <v>3405</v>
      </c>
      <c r="D232" s="13">
        <v>2017</v>
      </c>
      <c r="E232" s="13" t="s">
        <v>2526</v>
      </c>
      <c r="F232" s="13"/>
      <c r="G232" s="13"/>
      <c r="H232" s="13"/>
      <c r="I232" s="13"/>
      <c r="J232" s="13"/>
      <c r="K232" s="13"/>
      <c r="L232" s="13"/>
      <c r="M232" s="13"/>
      <c r="N232" s="13"/>
      <c r="O232" s="13"/>
      <c r="P232" s="13"/>
      <c r="Q232" s="13"/>
      <c r="R232" s="13"/>
      <c r="S232" s="13"/>
      <c r="T232" s="13"/>
      <c r="U232" s="13" t="s">
        <v>2553</v>
      </c>
    </row>
    <row r="233" spans="1:21">
      <c r="A233" s="13" t="s">
        <v>2542</v>
      </c>
      <c r="B233" t="s">
        <v>3410</v>
      </c>
      <c r="C233" s="13" t="s">
        <v>3405</v>
      </c>
      <c r="D233" s="13">
        <v>2003</v>
      </c>
      <c r="E233" s="13" t="s">
        <v>1584</v>
      </c>
      <c r="F233" s="13" t="s">
        <v>3411</v>
      </c>
      <c r="G233" s="13" t="s">
        <v>841</v>
      </c>
      <c r="H233" s="13" t="s">
        <v>3281</v>
      </c>
      <c r="I233" s="13" t="s">
        <v>2524</v>
      </c>
      <c r="J233" s="13" t="s">
        <v>3412</v>
      </c>
      <c r="K233" s="13" t="s">
        <v>2526</v>
      </c>
      <c r="L233" s="13" t="s">
        <v>2748</v>
      </c>
      <c r="M233" s="13" t="s">
        <v>2673</v>
      </c>
      <c r="N233" s="13" t="s">
        <v>2526</v>
      </c>
      <c r="O233" s="13" t="s">
        <v>87</v>
      </c>
      <c r="P233" s="13" t="s">
        <v>2551</v>
      </c>
      <c r="Q233" s="13" t="s">
        <v>3413</v>
      </c>
      <c r="R233" s="13" t="s">
        <v>1584</v>
      </c>
      <c r="S233" s="13" t="s">
        <v>3047</v>
      </c>
      <c r="T233" s="13" t="s">
        <v>3047</v>
      </c>
      <c r="U233" s="13" t="s">
        <v>2553</v>
      </c>
    </row>
    <row r="234" spans="1:21">
      <c r="A234" s="13" t="s">
        <v>2542</v>
      </c>
      <c r="B234" s="13" t="s">
        <v>3414</v>
      </c>
      <c r="C234" s="13" t="s">
        <v>3415</v>
      </c>
      <c r="D234" s="13">
        <v>2015</v>
      </c>
      <c r="E234" s="13" t="s">
        <v>1584</v>
      </c>
      <c r="F234" s="13" t="s">
        <v>3416</v>
      </c>
      <c r="G234" s="13" t="s">
        <v>2616</v>
      </c>
      <c r="H234" s="13" t="s">
        <v>3417</v>
      </c>
      <c r="I234" s="13" t="s">
        <v>2524</v>
      </c>
      <c r="J234" s="13" t="s">
        <v>3418</v>
      </c>
      <c r="K234" s="13" t="s">
        <v>2526</v>
      </c>
      <c r="L234" s="13" t="s">
        <v>3021</v>
      </c>
      <c r="M234" s="13" t="s">
        <v>2657</v>
      </c>
      <c r="N234" s="13" t="s">
        <v>1584</v>
      </c>
      <c r="O234" s="13" t="s">
        <v>87</v>
      </c>
      <c r="P234" s="13" t="s">
        <v>2551</v>
      </c>
      <c r="Q234" s="13" t="s">
        <v>3419</v>
      </c>
      <c r="R234" s="13" t="s">
        <v>1584</v>
      </c>
      <c r="S234" s="13">
        <v>2012</v>
      </c>
      <c r="T234" s="13">
        <v>2014</v>
      </c>
      <c r="U234" s="13" t="s">
        <v>2553</v>
      </c>
    </row>
    <row r="235" spans="1:21">
      <c r="A235" s="13" t="s">
        <v>2542</v>
      </c>
      <c r="B235" s="13" t="s">
        <v>3420</v>
      </c>
      <c r="C235" s="13" t="s">
        <v>3421</v>
      </c>
      <c r="D235" s="13">
        <v>2002</v>
      </c>
      <c r="E235" s="16" t="s">
        <v>2872</v>
      </c>
      <c r="F235" s="13"/>
      <c r="G235" s="13"/>
      <c r="H235" s="13"/>
      <c r="I235" s="13"/>
      <c r="J235" s="13"/>
      <c r="K235" s="13"/>
      <c r="L235" s="13"/>
      <c r="M235" s="13"/>
      <c r="N235" s="13"/>
      <c r="O235" s="13"/>
      <c r="P235" s="13"/>
      <c r="Q235" s="13"/>
      <c r="R235" s="13"/>
      <c r="S235" s="13"/>
      <c r="T235" s="13"/>
      <c r="U235" s="13" t="s">
        <v>2553</v>
      </c>
    </row>
    <row r="236" spans="1:21">
      <c r="A236" s="13" t="s">
        <v>2542</v>
      </c>
      <c r="B236" s="13" t="s">
        <v>3422</v>
      </c>
      <c r="C236" s="13" t="s">
        <v>3423</v>
      </c>
      <c r="D236" s="13">
        <v>2013</v>
      </c>
      <c r="E236" s="13" t="s">
        <v>2526</v>
      </c>
      <c r="F236" s="13"/>
      <c r="G236" s="13"/>
      <c r="H236" s="13"/>
      <c r="I236" s="13"/>
      <c r="J236" s="13"/>
      <c r="K236" s="13"/>
      <c r="L236" s="13"/>
      <c r="M236" s="13"/>
      <c r="N236" s="13"/>
      <c r="O236" s="13"/>
      <c r="P236" s="13"/>
      <c r="Q236" s="13"/>
      <c r="R236" s="13"/>
      <c r="S236" s="13"/>
      <c r="T236" s="13"/>
      <c r="U236" s="13" t="s">
        <v>2553</v>
      </c>
    </row>
    <row r="237" spans="1:21">
      <c r="A237" s="13" t="s">
        <v>2542</v>
      </c>
      <c r="B237" s="13" t="s">
        <v>3424</v>
      </c>
      <c r="C237" s="13" t="s">
        <v>3423</v>
      </c>
      <c r="D237" s="13">
        <v>2002</v>
      </c>
      <c r="E237" s="13" t="s">
        <v>2562</v>
      </c>
      <c r="F237" s="16" t="s">
        <v>3425</v>
      </c>
      <c r="G237" s="13"/>
      <c r="H237" s="13"/>
      <c r="I237" s="13"/>
      <c r="J237" s="13"/>
      <c r="K237" s="13"/>
      <c r="L237" s="13"/>
      <c r="M237" s="13"/>
      <c r="N237" s="13"/>
      <c r="O237" s="13"/>
      <c r="P237" s="13"/>
      <c r="Q237" s="13"/>
      <c r="R237" s="13"/>
      <c r="S237" s="13"/>
      <c r="T237" s="13"/>
      <c r="U237" s="13" t="s">
        <v>2553</v>
      </c>
    </row>
    <row r="238" spans="1:21">
      <c r="A238" s="13" t="s">
        <v>2542</v>
      </c>
      <c r="B238" s="13" t="s">
        <v>3426</v>
      </c>
      <c r="C238" s="13" t="s">
        <v>3427</v>
      </c>
      <c r="D238" s="13">
        <v>2016</v>
      </c>
      <c r="E238" s="13" t="s">
        <v>2526</v>
      </c>
      <c r="F238" s="13"/>
      <c r="G238" s="13"/>
      <c r="H238" s="13"/>
      <c r="I238" s="13"/>
      <c r="J238" s="13"/>
      <c r="K238" s="13"/>
      <c r="L238" s="13"/>
      <c r="M238" s="13"/>
      <c r="N238" s="13"/>
      <c r="O238" s="13"/>
      <c r="P238" s="13"/>
      <c r="Q238" s="13"/>
      <c r="R238" s="13"/>
      <c r="S238" s="13"/>
      <c r="T238" s="13"/>
      <c r="U238" s="13" t="s">
        <v>2553</v>
      </c>
    </row>
    <row r="239" spans="1:21">
      <c r="A239" s="13" t="s">
        <v>2542</v>
      </c>
      <c r="B239" s="13" t="s">
        <v>3428</v>
      </c>
      <c r="C239" s="13" t="s">
        <v>3429</v>
      </c>
      <c r="D239" s="13">
        <v>2005</v>
      </c>
      <c r="E239" s="13" t="s">
        <v>2526</v>
      </c>
      <c r="F239" s="13"/>
      <c r="G239" s="13"/>
      <c r="H239" s="13"/>
      <c r="I239" s="13"/>
      <c r="J239" s="13"/>
      <c r="K239" s="13"/>
      <c r="L239" s="13"/>
      <c r="M239" s="13"/>
      <c r="N239" s="13"/>
      <c r="O239" s="13"/>
      <c r="P239" s="13"/>
      <c r="Q239" s="13"/>
      <c r="R239" s="13"/>
      <c r="S239" s="13"/>
      <c r="T239" s="13"/>
      <c r="U239" s="13" t="s">
        <v>2553</v>
      </c>
    </row>
    <row r="240" spans="1:21">
      <c r="A240" s="13" t="s">
        <v>2542</v>
      </c>
      <c r="B240" s="13" t="s">
        <v>3430</v>
      </c>
      <c r="C240" s="13" t="s">
        <v>3431</v>
      </c>
      <c r="D240" s="13">
        <v>2010</v>
      </c>
      <c r="E240" s="13" t="s">
        <v>2526</v>
      </c>
      <c r="F240" s="13"/>
      <c r="G240" s="13"/>
      <c r="H240" s="13"/>
      <c r="I240" s="13"/>
      <c r="J240" s="13"/>
      <c r="K240" s="13"/>
      <c r="L240" s="13"/>
      <c r="M240" s="13"/>
      <c r="N240" s="13"/>
      <c r="O240" s="13"/>
      <c r="P240" s="13"/>
      <c r="Q240" s="13"/>
      <c r="R240" s="13"/>
      <c r="S240" s="13"/>
      <c r="T240" s="13"/>
      <c r="U240" s="13" t="s">
        <v>2553</v>
      </c>
    </row>
    <row r="241" spans="1:21">
      <c r="A241" s="13" t="s">
        <v>2542</v>
      </c>
      <c r="B241" s="13" t="s">
        <v>3432</v>
      </c>
      <c r="C241" s="13" t="s">
        <v>3433</v>
      </c>
      <c r="D241" s="13">
        <v>2004</v>
      </c>
      <c r="E241" s="13" t="s">
        <v>1584</v>
      </c>
      <c r="F241" s="13" t="s">
        <v>3434</v>
      </c>
      <c r="G241" s="13" t="s">
        <v>2635</v>
      </c>
      <c r="H241" s="13" t="s">
        <v>3435</v>
      </c>
      <c r="I241" s="13" t="s">
        <v>2524</v>
      </c>
      <c r="J241" s="13" t="s">
        <v>2590</v>
      </c>
      <c r="K241" s="13" t="s">
        <v>2526</v>
      </c>
      <c r="L241" s="13" t="s">
        <v>2683</v>
      </c>
      <c r="M241" s="13" t="s">
        <v>2816</v>
      </c>
      <c r="N241" s="13" t="s">
        <v>2526</v>
      </c>
      <c r="O241" s="13" t="s">
        <v>3023</v>
      </c>
      <c r="P241" s="13" t="s">
        <v>3436</v>
      </c>
      <c r="Q241" s="13" t="s">
        <v>3437</v>
      </c>
      <c r="R241" s="13" t="s">
        <v>1584</v>
      </c>
      <c r="S241" s="13">
        <v>1997</v>
      </c>
      <c r="T241" s="13">
        <v>2001</v>
      </c>
      <c r="U241" s="13" t="s">
        <v>2553</v>
      </c>
    </row>
    <row r="242" spans="1:21">
      <c r="A242" s="13" t="s">
        <v>2542</v>
      </c>
      <c r="B242" s="13" t="s">
        <v>3438</v>
      </c>
      <c r="C242" s="13" t="s">
        <v>3439</v>
      </c>
      <c r="D242" s="13">
        <v>2009</v>
      </c>
      <c r="E242" s="13" t="s">
        <v>1584</v>
      </c>
      <c r="F242" s="13" t="s">
        <v>3440</v>
      </c>
      <c r="G242" s="13" t="s">
        <v>841</v>
      </c>
      <c r="H242" s="13" t="s">
        <v>3281</v>
      </c>
      <c r="I242" s="13" t="s">
        <v>2524</v>
      </c>
      <c r="J242" s="13" t="s">
        <v>3441</v>
      </c>
      <c r="K242" s="13" t="s">
        <v>1584</v>
      </c>
      <c r="L242" s="13" t="s">
        <v>2748</v>
      </c>
      <c r="M242" s="13" t="s">
        <v>3442</v>
      </c>
      <c r="N242" s="13" t="s">
        <v>2526</v>
      </c>
      <c r="O242" s="13" t="s">
        <v>87</v>
      </c>
      <c r="P242" s="13" t="s">
        <v>3443</v>
      </c>
      <c r="Q242" s="13" t="s">
        <v>3444</v>
      </c>
      <c r="R242" s="13" t="s">
        <v>1584</v>
      </c>
      <c r="S242" s="13">
        <v>2003</v>
      </c>
      <c r="T242" s="13">
        <v>2006</v>
      </c>
      <c r="U242" s="13" t="s">
        <v>3445</v>
      </c>
    </row>
    <row r="243" spans="1:21">
      <c r="A243" s="13" t="s">
        <v>2542</v>
      </c>
      <c r="B243" s="13" t="s">
        <v>3438</v>
      </c>
      <c r="C243" s="13" t="s">
        <v>3439</v>
      </c>
      <c r="D243" s="13">
        <v>2009</v>
      </c>
      <c r="E243" s="13" t="s">
        <v>1584</v>
      </c>
      <c r="F243" s="13" t="s">
        <v>3440</v>
      </c>
      <c r="G243" s="13" t="s">
        <v>841</v>
      </c>
      <c r="H243" s="13" t="s">
        <v>3281</v>
      </c>
      <c r="I243" s="13" t="s">
        <v>2524</v>
      </c>
      <c r="J243" s="13" t="s">
        <v>3446</v>
      </c>
      <c r="K243" s="13" t="s">
        <v>1584</v>
      </c>
      <c r="L243" s="13" t="s">
        <v>2748</v>
      </c>
      <c r="M243" s="13" t="s">
        <v>3442</v>
      </c>
      <c r="N243" s="13" t="s">
        <v>2526</v>
      </c>
      <c r="O243" s="13" t="s">
        <v>87</v>
      </c>
      <c r="P243" s="13" t="s">
        <v>3443</v>
      </c>
      <c r="Q243" s="13" t="s">
        <v>3447</v>
      </c>
      <c r="R243" s="13" t="s">
        <v>1584</v>
      </c>
      <c r="S243" s="13">
        <v>2003</v>
      </c>
      <c r="T243" s="13">
        <v>2006</v>
      </c>
      <c r="U243" s="13" t="s">
        <v>3445</v>
      </c>
    </row>
    <row r="244" spans="1:21">
      <c r="A244" s="13" t="s">
        <v>2542</v>
      </c>
      <c r="B244" s="13" t="s">
        <v>3438</v>
      </c>
      <c r="C244" s="13" t="s">
        <v>3439</v>
      </c>
      <c r="D244" s="13">
        <v>2009</v>
      </c>
      <c r="E244" s="13" t="s">
        <v>1584</v>
      </c>
      <c r="F244" s="13" t="s">
        <v>3440</v>
      </c>
      <c r="G244" s="13" t="s">
        <v>841</v>
      </c>
      <c r="H244" s="13" t="s">
        <v>3281</v>
      </c>
      <c r="I244" s="13" t="s">
        <v>2524</v>
      </c>
      <c r="J244" s="13" t="s">
        <v>3448</v>
      </c>
      <c r="K244" s="13" t="s">
        <v>1584</v>
      </c>
      <c r="L244" s="13" t="s">
        <v>2527</v>
      </c>
      <c r="M244" s="13" t="s">
        <v>3442</v>
      </c>
      <c r="N244" s="13" t="s">
        <v>2526</v>
      </c>
      <c r="O244" s="13" t="s">
        <v>87</v>
      </c>
      <c r="P244" s="13" t="s">
        <v>3443</v>
      </c>
      <c r="Q244" s="13" t="s">
        <v>3449</v>
      </c>
      <c r="R244" s="13" t="s">
        <v>1584</v>
      </c>
      <c r="S244" s="13">
        <v>2003</v>
      </c>
      <c r="T244" s="13">
        <v>2006</v>
      </c>
      <c r="U244" s="13" t="s">
        <v>3445</v>
      </c>
    </row>
    <row r="245" spans="1:21">
      <c r="A245" s="13" t="s">
        <v>2542</v>
      </c>
      <c r="B245" s="13" t="s">
        <v>3450</v>
      </c>
      <c r="C245" s="13" t="s">
        <v>3439</v>
      </c>
      <c r="D245" s="13">
        <v>2010</v>
      </c>
      <c r="E245" s="13" t="s">
        <v>1584</v>
      </c>
      <c r="F245" s="13" t="s">
        <v>3451</v>
      </c>
      <c r="G245" s="13" t="s">
        <v>3452</v>
      </c>
      <c r="H245" s="13" t="s">
        <v>3453</v>
      </c>
      <c r="I245" s="13" t="s">
        <v>2524</v>
      </c>
      <c r="J245" s="13" t="s">
        <v>3454</v>
      </c>
      <c r="K245" s="13" t="s">
        <v>1584</v>
      </c>
      <c r="L245" s="13" t="s">
        <v>2619</v>
      </c>
      <c r="M245" s="13" t="s">
        <v>3455</v>
      </c>
      <c r="N245" s="13" t="s">
        <v>2526</v>
      </c>
      <c r="O245" s="13" t="s">
        <v>87</v>
      </c>
      <c r="P245" s="13" t="s">
        <v>3443</v>
      </c>
      <c r="Q245" s="13" t="s">
        <v>3456</v>
      </c>
      <c r="R245" s="13" t="s">
        <v>443</v>
      </c>
      <c r="S245" s="13">
        <v>2007</v>
      </c>
      <c r="T245" s="13">
        <v>2007</v>
      </c>
      <c r="U245" s="13" t="s">
        <v>3445</v>
      </c>
    </row>
    <row r="246" spans="1:21">
      <c r="A246" s="13" t="s">
        <v>2542</v>
      </c>
      <c r="B246" s="13" t="s">
        <v>3450</v>
      </c>
      <c r="C246" s="13" t="s">
        <v>3439</v>
      </c>
      <c r="D246" s="13">
        <v>2010</v>
      </c>
      <c r="E246" s="13" t="s">
        <v>1584</v>
      </c>
      <c r="F246" s="13" t="s">
        <v>3451</v>
      </c>
      <c r="G246" s="13" t="s">
        <v>3452</v>
      </c>
      <c r="H246" s="13" t="s">
        <v>3457</v>
      </c>
      <c r="I246" s="13" t="s">
        <v>2524</v>
      </c>
      <c r="J246" s="13" t="s">
        <v>3454</v>
      </c>
      <c r="K246" s="13" t="s">
        <v>1584</v>
      </c>
      <c r="L246" s="13" t="s">
        <v>2619</v>
      </c>
      <c r="M246" s="13" t="s">
        <v>3455</v>
      </c>
      <c r="N246" s="13" t="s">
        <v>2526</v>
      </c>
      <c r="O246" s="13" t="s">
        <v>87</v>
      </c>
      <c r="P246" s="13" t="s">
        <v>3443</v>
      </c>
      <c r="Q246" s="13" t="s">
        <v>3458</v>
      </c>
      <c r="R246" s="13" t="s">
        <v>443</v>
      </c>
      <c r="S246" s="13">
        <v>2007</v>
      </c>
      <c r="T246" s="13">
        <v>2007</v>
      </c>
      <c r="U246" s="13" t="s">
        <v>3445</v>
      </c>
    </row>
    <row r="247" spans="1:21">
      <c r="A247" s="13" t="s">
        <v>2542</v>
      </c>
      <c r="B247" s="13" t="s">
        <v>3450</v>
      </c>
      <c r="C247" s="13" t="s">
        <v>3439</v>
      </c>
      <c r="D247" s="13">
        <v>2010</v>
      </c>
      <c r="E247" s="13" t="s">
        <v>1584</v>
      </c>
      <c r="F247" s="13" t="s">
        <v>3451</v>
      </c>
      <c r="G247" s="13" t="s">
        <v>3452</v>
      </c>
      <c r="H247" s="13" t="s">
        <v>3459</v>
      </c>
      <c r="I247" s="13" t="s">
        <v>2524</v>
      </c>
      <c r="J247" s="13" t="s">
        <v>3454</v>
      </c>
      <c r="K247" s="13" t="s">
        <v>1584</v>
      </c>
      <c r="L247" s="13" t="s">
        <v>2619</v>
      </c>
      <c r="M247" s="13" t="s">
        <v>3455</v>
      </c>
      <c r="N247" s="13" t="s">
        <v>2526</v>
      </c>
      <c r="O247" s="13" t="s">
        <v>87</v>
      </c>
      <c r="P247" s="13" t="s">
        <v>3443</v>
      </c>
      <c r="Q247" s="13" t="s">
        <v>3460</v>
      </c>
      <c r="R247" s="13" t="s">
        <v>443</v>
      </c>
      <c r="S247" s="13">
        <v>2007</v>
      </c>
      <c r="T247" s="13">
        <v>2007</v>
      </c>
      <c r="U247" s="13" t="s">
        <v>3445</v>
      </c>
    </row>
    <row r="248" spans="1:21">
      <c r="A248" s="13" t="s">
        <v>2542</v>
      </c>
      <c r="B248" s="13" t="s">
        <v>3461</v>
      </c>
      <c r="C248" s="13" t="s">
        <v>3462</v>
      </c>
      <c r="D248" s="13">
        <v>2008</v>
      </c>
      <c r="E248" s="13" t="s">
        <v>3463</v>
      </c>
      <c r="F248" s="13"/>
      <c r="G248" s="13"/>
      <c r="H248" s="13"/>
      <c r="I248" s="13"/>
      <c r="J248" s="13"/>
      <c r="K248" s="13"/>
      <c r="L248" s="13"/>
      <c r="M248" s="13"/>
      <c r="N248" s="13"/>
      <c r="O248" s="13"/>
      <c r="P248" s="13"/>
      <c r="Q248" s="13"/>
      <c r="R248" s="13"/>
      <c r="S248" s="13"/>
      <c r="T248" s="13"/>
      <c r="U248" s="13"/>
    </row>
    <row r="249" spans="1:21">
      <c r="A249" s="13" t="s">
        <v>2542</v>
      </c>
      <c r="B249" s="13" t="s">
        <v>3464</v>
      </c>
      <c r="C249" s="13" t="s">
        <v>3465</v>
      </c>
      <c r="D249" s="13">
        <v>2004</v>
      </c>
      <c r="E249" s="13" t="s">
        <v>2526</v>
      </c>
      <c r="F249" s="13"/>
      <c r="G249" s="13"/>
      <c r="H249" s="13"/>
      <c r="I249" s="13"/>
      <c r="J249" s="13"/>
      <c r="K249" s="13"/>
      <c r="L249" s="13"/>
      <c r="M249" s="13"/>
      <c r="N249" s="13"/>
      <c r="O249" s="13"/>
      <c r="P249" s="13"/>
      <c r="Q249" s="13"/>
      <c r="R249" s="13"/>
      <c r="S249" s="13"/>
      <c r="T249" s="13"/>
      <c r="U249" s="13"/>
    </row>
    <row r="250" spans="1:21">
      <c r="A250" s="13" t="s">
        <v>2542</v>
      </c>
      <c r="B250" s="13" t="s">
        <v>3466</v>
      </c>
      <c r="C250" s="13" t="s">
        <v>3467</v>
      </c>
      <c r="D250" s="13">
        <v>1984</v>
      </c>
      <c r="E250" s="13" t="s">
        <v>2526</v>
      </c>
      <c r="F250" s="13"/>
      <c r="G250" s="13"/>
      <c r="H250" s="13"/>
      <c r="I250" s="13"/>
      <c r="J250" s="13"/>
      <c r="K250" s="13"/>
      <c r="L250" s="13"/>
      <c r="M250" s="13"/>
      <c r="N250" s="13"/>
      <c r="O250" s="13"/>
      <c r="P250" s="13"/>
      <c r="Q250" s="13"/>
      <c r="R250" s="13"/>
      <c r="S250" s="13"/>
      <c r="T250" s="13"/>
      <c r="U250" s="13"/>
    </row>
    <row r="251" spans="1:21">
      <c r="A251" s="13" t="s">
        <v>2542</v>
      </c>
      <c r="B251" s="13" t="s">
        <v>3468</v>
      </c>
      <c r="C251" s="13" t="s">
        <v>3469</v>
      </c>
      <c r="D251" s="13">
        <v>2010</v>
      </c>
      <c r="E251" s="13" t="s">
        <v>1584</v>
      </c>
      <c r="F251" s="13" t="s">
        <v>3470</v>
      </c>
      <c r="G251" s="13" t="s">
        <v>509</v>
      </c>
      <c r="H251" s="13" t="s">
        <v>3281</v>
      </c>
      <c r="I251" s="13" t="s">
        <v>2524</v>
      </c>
      <c r="J251" s="13" t="s">
        <v>3471</v>
      </c>
      <c r="K251" s="13" t="s">
        <v>2526</v>
      </c>
      <c r="L251" s="13" t="s">
        <v>2748</v>
      </c>
      <c r="M251" s="13" t="s">
        <v>3442</v>
      </c>
      <c r="N251" s="13" t="s">
        <v>2526</v>
      </c>
      <c r="O251" s="13" t="s">
        <v>87</v>
      </c>
      <c r="P251" s="13" t="s">
        <v>3443</v>
      </c>
      <c r="Q251" s="13" t="s">
        <v>3472</v>
      </c>
      <c r="R251" s="13" t="s">
        <v>1584</v>
      </c>
      <c r="S251" s="13">
        <v>2005</v>
      </c>
      <c r="T251" s="13">
        <v>2007</v>
      </c>
      <c r="U251" s="13" t="s">
        <v>3445</v>
      </c>
    </row>
    <row r="252" spans="1:21" ht="15.75">
      <c r="A252" s="13" t="s">
        <v>2542</v>
      </c>
      <c r="B252" s="13" t="s">
        <v>3473</v>
      </c>
      <c r="C252" s="13" t="s">
        <v>3474</v>
      </c>
      <c r="D252" s="13">
        <v>2014</v>
      </c>
      <c r="E252" s="13" t="s">
        <v>1584</v>
      </c>
      <c r="F252" s="13" t="s">
        <v>3475</v>
      </c>
      <c r="G252" s="13" t="s">
        <v>509</v>
      </c>
      <c r="H252" s="23" t="s">
        <v>3476</v>
      </c>
      <c r="I252" s="13" t="s">
        <v>2524</v>
      </c>
      <c r="J252" s="13" t="s">
        <v>3477</v>
      </c>
      <c r="K252" s="13" t="s">
        <v>2526</v>
      </c>
      <c r="L252" s="13" t="s">
        <v>2722</v>
      </c>
      <c r="M252" s="13" t="s">
        <v>3442</v>
      </c>
      <c r="N252" s="13" t="s">
        <v>2526</v>
      </c>
      <c r="O252" s="13" t="s">
        <v>87</v>
      </c>
      <c r="P252" s="13" t="s">
        <v>3443</v>
      </c>
      <c r="Q252" s="13" t="s">
        <v>3478</v>
      </c>
      <c r="R252" s="13" t="s">
        <v>2526</v>
      </c>
      <c r="S252" s="13">
        <v>2011</v>
      </c>
      <c r="T252" s="13">
        <v>2012</v>
      </c>
      <c r="U252" s="13" t="s">
        <v>70</v>
      </c>
    </row>
    <row r="253" spans="1:21" ht="15.75">
      <c r="A253" s="13" t="s">
        <v>2542</v>
      </c>
      <c r="B253" s="13" t="s">
        <v>3473</v>
      </c>
      <c r="C253" s="13" t="s">
        <v>3474</v>
      </c>
      <c r="D253" s="13">
        <v>2014</v>
      </c>
      <c r="E253" s="13" t="s">
        <v>1584</v>
      </c>
      <c r="F253" s="13" t="s">
        <v>3475</v>
      </c>
      <c r="G253" s="13" t="s">
        <v>509</v>
      </c>
      <c r="H253" s="23" t="s">
        <v>1395</v>
      </c>
      <c r="I253" s="13" t="s">
        <v>2524</v>
      </c>
      <c r="J253" s="13" t="s">
        <v>3477</v>
      </c>
      <c r="K253" s="13" t="s">
        <v>2526</v>
      </c>
      <c r="L253" s="13" t="s">
        <v>2722</v>
      </c>
      <c r="M253" s="13" t="s">
        <v>3442</v>
      </c>
      <c r="N253" s="13" t="s">
        <v>2526</v>
      </c>
      <c r="O253" s="13" t="s">
        <v>87</v>
      </c>
      <c r="P253" s="13" t="s">
        <v>3443</v>
      </c>
      <c r="Q253" s="13" t="s">
        <v>3478</v>
      </c>
      <c r="R253" s="13" t="s">
        <v>2526</v>
      </c>
      <c r="S253" s="13">
        <v>2011</v>
      </c>
      <c r="T253" s="13">
        <v>2012</v>
      </c>
      <c r="U253" s="13" t="s">
        <v>70</v>
      </c>
    </row>
    <row r="254" spans="1:21" ht="15.75">
      <c r="A254" s="13" t="s">
        <v>2542</v>
      </c>
      <c r="B254" s="13" t="s">
        <v>3479</v>
      </c>
      <c r="C254" s="13" t="s">
        <v>3474</v>
      </c>
      <c r="D254" s="13">
        <v>2017</v>
      </c>
      <c r="E254" s="13" t="s">
        <v>1584</v>
      </c>
      <c r="F254" s="13" t="s">
        <v>3475</v>
      </c>
      <c r="G254" s="13" t="s">
        <v>509</v>
      </c>
      <c r="H254" s="23" t="s">
        <v>3476</v>
      </c>
      <c r="I254" s="13" t="s">
        <v>2524</v>
      </c>
      <c r="J254" s="13" t="s">
        <v>3480</v>
      </c>
      <c r="K254" s="13" t="s">
        <v>2526</v>
      </c>
      <c r="L254" s="13" t="s">
        <v>2722</v>
      </c>
      <c r="M254" s="13" t="s">
        <v>3442</v>
      </c>
      <c r="N254" s="13" t="s">
        <v>2526</v>
      </c>
      <c r="O254" s="13" t="s">
        <v>87</v>
      </c>
      <c r="P254" s="13" t="s">
        <v>3443</v>
      </c>
      <c r="Q254" s="13" t="s">
        <v>3481</v>
      </c>
      <c r="R254" s="13" t="s">
        <v>2526</v>
      </c>
      <c r="S254" s="13">
        <v>2011</v>
      </c>
      <c r="T254" s="13">
        <v>2012</v>
      </c>
      <c r="U254" s="13" t="s">
        <v>70</v>
      </c>
    </row>
    <row r="255" spans="1:21" ht="15.75">
      <c r="A255" s="13" t="s">
        <v>2542</v>
      </c>
      <c r="B255" s="13" t="s">
        <v>3479</v>
      </c>
      <c r="C255" s="13" t="s">
        <v>3474</v>
      </c>
      <c r="D255" s="13">
        <v>2017</v>
      </c>
      <c r="E255" s="13" t="s">
        <v>1584</v>
      </c>
      <c r="F255" s="13" t="s">
        <v>3475</v>
      </c>
      <c r="G255" s="13" t="s">
        <v>509</v>
      </c>
      <c r="H255" s="23" t="s">
        <v>1395</v>
      </c>
      <c r="I255" s="13" t="s">
        <v>2524</v>
      </c>
      <c r="J255" s="13" t="s">
        <v>3480</v>
      </c>
      <c r="K255" s="13" t="s">
        <v>2526</v>
      </c>
      <c r="L255" s="13" t="s">
        <v>2722</v>
      </c>
      <c r="M255" s="13" t="s">
        <v>3442</v>
      </c>
      <c r="N255" s="13" t="s">
        <v>2526</v>
      </c>
      <c r="O255" s="13" t="s">
        <v>87</v>
      </c>
      <c r="P255" s="13" t="s">
        <v>3443</v>
      </c>
      <c r="Q255" s="13" t="s">
        <v>3482</v>
      </c>
      <c r="R255" s="13" t="s">
        <v>2526</v>
      </c>
      <c r="S255" s="13">
        <v>2011</v>
      </c>
      <c r="T255" s="13">
        <v>2012</v>
      </c>
      <c r="U255" s="13" t="s">
        <v>70</v>
      </c>
    </row>
    <row r="256" spans="1:21">
      <c r="A256" s="13" t="s">
        <v>2542</v>
      </c>
      <c r="B256" s="13" t="s">
        <v>3483</v>
      </c>
      <c r="C256" s="13" t="s">
        <v>3484</v>
      </c>
      <c r="D256" s="13">
        <v>1980</v>
      </c>
      <c r="E256" s="13" t="s">
        <v>2526</v>
      </c>
      <c r="F256" s="13"/>
      <c r="G256" s="13"/>
      <c r="H256" s="13"/>
      <c r="I256" s="13"/>
      <c r="J256" s="13"/>
      <c r="K256" s="13"/>
      <c r="L256" s="13"/>
      <c r="M256" s="13"/>
      <c r="N256" s="13"/>
      <c r="O256" s="13"/>
      <c r="P256" s="13"/>
      <c r="Q256" s="13"/>
      <c r="R256" s="13"/>
      <c r="S256" s="13"/>
      <c r="T256" s="13"/>
      <c r="U256" s="13"/>
    </row>
    <row r="257" spans="1:21">
      <c r="A257" s="13" t="s">
        <v>2542</v>
      </c>
      <c r="B257" s="13" t="s">
        <v>3485</v>
      </c>
      <c r="C257" s="13" t="s">
        <v>3486</v>
      </c>
      <c r="D257" s="13">
        <v>2003</v>
      </c>
      <c r="E257" s="13" t="s">
        <v>2526</v>
      </c>
      <c r="F257" s="13"/>
      <c r="G257" s="13"/>
      <c r="H257" s="13"/>
      <c r="I257" s="13"/>
      <c r="J257" s="13"/>
      <c r="K257" s="13"/>
      <c r="L257" s="13"/>
      <c r="M257" s="13"/>
      <c r="N257" s="13"/>
      <c r="O257" s="13"/>
      <c r="P257" s="13"/>
      <c r="Q257" s="13"/>
      <c r="R257" s="13"/>
      <c r="S257" s="13"/>
      <c r="T257" s="13"/>
      <c r="U257" s="13"/>
    </row>
    <row r="258" spans="1:21">
      <c r="A258" s="13" t="s">
        <v>2542</v>
      </c>
      <c r="B258" s="13" t="s">
        <v>3487</v>
      </c>
      <c r="C258" s="13" t="s">
        <v>3488</v>
      </c>
      <c r="D258" s="13">
        <v>2011</v>
      </c>
      <c r="E258" s="13" t="s">
        <v>2526</v>
      </c>
      <c r="F258" s="13"/>
      <c r="G258" s="13"/>
      <c r="H258" s="13"/>
      <c r="I258" s="13"/>
      <c r="J258" s="13"/>
      <c r="K258" s="13"/>
      <c r="L258" s="13"/>
      <c r="M258" s="13"/>
      <c r="O258" s="13"/>
      <c r="P258" s="13"/>
      <c r="Q258" s="13"/>
      <c r="R258" s="13"/>
      <c r="S258" s="13"/>
      <c r="T258" s="13"/>
      <c r="U258" s="13"/>
    </row>
    <row r="259" spans="1:21">
      <c r="A259" s="13" t="s">
        <v>2542</v>
      </c>
      <c r="B259" s="13" t="s">
        <v>3489</v>
      </c>
      <c r="C259" s="13" t="s">
        <v>3490</v>
      </c>
      <c r="D259" s="13">
        <v>2007</v>
      </c>
      <c r="E259" s="13" t="s">
        <v>1584</v>
      </c>
      <c r="F259" s="13" t="s">
        <v>3491</v>
      </c>
      <c r="G259" s="13" t="s">
        <v>841</v>
      </c>
      <c r="H259" s="13" t="s">
        <v>3492</v>
      </c>
      <c r="I259" s="13" t="s">
        <v>2524</v>
      </c>
      <c r="J259" s="13" t="s">
        <v>3493</v>
      </c>
      <c r="K259" s="13" t="s">
        <v>2526</v>
      </c>
      <c r="L259" s="13" t="s">
        <v>2619</v>
      </c>
      <c r="M259" s="13" t="s">
        <v>3442</v>
      </c>
      <c r="N259" s="13" t="s">
        <v>2526</v>
      </c>
      <c r="O259" s="13" t="s">
        <v>87</v>
      </c>
      <c r="P259" s="13" t="s">
        <v>3443</v>
      </c>
      <c r="Q259" s="13" t="s">
        <v>3494</v>
      </c>
      <c r="R259" s="13" t="s">
        <v>1584</v>
      </c>
      <c r="S259" s="13">
        <v>2003</v>
      </c>
      <c r="T259" s="13">
        <v>2003</v>
      </c>
      <c r="U259" s="13" t="s">
        <v>3445</v>
      </c>
    </row>
    <row r="260" spans="1:21">
      <c r="A260" s="13" t="s">
        <v>2542</v>
      </c>
      <c r="B260" s="13" t="s">
        <v>3495</v>
      </c>
      <c r="C260" s="13" t="s">
        <v>3496</v>
      </c>
      <c r="D260" s="13">
        <v>2014</v>
      </c>
      <c r="E260" s="13" t="s">
        <v>2526</v>
      </c>
      <c r="F260" s="13"/>
      <c r="G260" s="13"/>
      <c r="H260" s="13"/>
      <c r="I260" s="13"/>
      <c r="J260" s="13"/>
      <c r="K260" s="13"/>
      <c r="L260" s="13"/>
      <c r="M260" s="13"/>
      <c r="N260" s="13"/>
      <c r="O260" s="13"/>
      <c r="P260" s="13"/>
      <c r="Q260" s="13"/>
      <c r="R260" s="13"/>
      <c r="S260" s="13"/>
      <c r="T260" s="13"/>
      <c r="U260" s="13"/>
    </row>
    <row r="261" spans="1:21">
      <c r="A261" s="13" t="s">
        <v>2542</v>
      </c>
      <c r="B261" s="13" t="s">
        <v>3497</v>
      </c>
      <c r="C261" s="13" t="s">
        <v>3498</v>
      </c>
      <c r="D261" s="13">
        <v>2017</v>
      </c>
      <c r="E261" s="13" t="s">
        <v>2526</v>
      </c>
      <c r="F261" s="13"/>
      <c r="G261" s="13"/>
      <c r="H261" s="13"/>
      <c r="I261" s="13"/>
      <c r="J261" s="13"/>
      <c r="K261" s="13"/>
      <c r="L261" s="13"/>
      <c r="M261" s="13"/>
      <c r="N261" s="13"/>
      <c r="O261" s="13"/>
      <c r="P261" s="13"/>
      <c r="Q261" s="13"/>
      <c r="R261" s="13"/>
      <c r="S261" s="13"/>
      <c r="T261" s="13"/>
      <c r="U261" s="13"/>
    </row>
    <row r="262" spans="1:21">
      <c r="A262" s="13" t="s">
        <v>2542</v>
      </c>
      <c r="B262" s="13" t="s">
        <v>3499</v>
      </c>
      <c r="C262" s="13" t="s">
        <v>3500</v>
      </c>
      <c r="D262" s="13">
        <v>2010</v>
      </c>
      <c r="E262" s="13" t="s">
        <v>1584</v>
      </c>
      <c r="F262" s="13" t="s">
        <v>3501</v>
      </c>
      <c r="G262" s="13" t="s">
        <v>841</v>
      </c>
      <c r="H262" s="13" t="s">
        <v>3502</v>
      </c>
      <c r="I262" s="13" t="s">
        <v>2524</v>
      </c>
      <c r="J262" s="13" t="s">
        <v>3503</v>
      </c>
      <c r="K262" s="13" t="s">
        <v>1584</v>
      </c>
      <c r="L262" s="13" t="s">
        <v>2619</v>
      </c>
      <c r="M262" s="13" t="s">
        <v>3442</v>
      </c>
      <c r="N262" s="13" t="s">
        <v>2526</v>
      </c>
      <c r="O262" s="13" t="s">
        <v>3504</v>
      </c>
      <c r="P262" s="13" t="s">
        <v>3443</v>
      </c>
      <c r="Q262" s="13" t="s">
        <v>3505</v>
      </c>
      <c r="R262" s="13" t="s">
        <v>1584</v>
      </c>
      <c r="S262" s="13">
        <v>2001</v>
      </c>
      <c r="T262" s="13">
        <v>2001</v>
      </c>
      <c r="U262" s="13" t="s">
        <v>3445</v>
      </c>
    </row>
    <row r="263" spans="1:21">
      <c r="A263" s="13" t="s">
        <v>2542</v>
      </c>
      <c r="B263" s="13" t="s">
        <v>3506</v>
      </c>
      <c r="C263" s="13" t="s">
        <v>3507</v>
      </c>
      <c r="D263" s="13">
        <v>2004</v>
      </c>
      <c r="E263" s="13" t="s">
        <v>2526</v>
      </c>
      <c r="F263" s="13"/>
      <c r="G263" s="13"/>
      <c r="H263" s="13"/>
      <c r="I263" s="13"/>
      <c r="J263" s="13"/>
      <c r="K263" s="13"/>
      <c r="L263" s="13"/>
      <c r="M263" s="13"/>
      <c r="N263" s="13"/>
      <c r="O263" s="13"/>
      <c r="P263" s="13"/>
      <c r="Q263" s="13"/>
      <c r="R263" s="13"/>
      <c r="S263" s="13"/>
      <c r="T263" s="13"/>
      <c r="U263" s="13"/>
    </row>
    <row r="264" spans="1:21">
      <c r="A264" s="13" t="s">
        <v>2542</v>
      </c>
      <c r="B264" s="13" t="s">
        <v>3508</v>
      </c>
      <c r="C264" s="13" t="s">
        <v>3509</v>
      </c>
      <c r="D264" s="13">
        <v>2013</v>
      </c>
      <c r="E264" s="13" t="s">
        <v>2526</v>
      </c>
      <c r="F264" s="13"/>
      <c r="G264" s="13"/>
      <c r="H264" s="13"/>
      <c r="I264" s="13"/>
      <c r="J264" s="13"/>
      <c r="K264" s="13"/>
      <c r="L264" s="13"/>
      <c r="M264" s="13"/>
      <c r="N264" s="13"/>
      <c r="O264" s="13"/>
      <c r="P264" s="13"/>
      <c r="Q264" s="13"/>
      <c r="R264" s="13"/>
      <c r="S264" s="13"/>
      <c r="T264" s="13"/>
      <c r="U264" s="13"/>
    </row>
    <row r="265" spans="1:21">
      <c r="A265" s="13" t="s">
        <v>2542</v>
      </c>
      <c r="B265" s="13" t="s">
        <v>3510</v>
      </c>
      <c r="C265" s="13" t="s">
        <v>3511</v>
      </c>
      <c r="D265" s="13">
        <v>2001</v>
      </c>
      <c r="E265" s="13" t="s">
        <v>2526</v>
      </c>
      <c r="F265" s="13"/>
      <c r="G265" s="13"/>
      <c r="H265" s="13"/>
      <c r="I265" s="13"/>
      <c r="J265" s="13"/>
      <c r="K265" s="13"/>
      <c r="L265" s="13"/>
      <c r="M265" s="13"/>
      <c r="N265" s="13"/>
      <c r="O265" s="13"/>
      <c r="P265" s="13"/>
      <c r="Q265" s="13"/>
      <c r="R265" s="13"/>
      <c r="S265" s="13"/>
      <c r="T265" s="13"/>
      <c r="U265" s="13"/>
    </row>
    <row r="266" spans="1:21">
      <c r="A266" s="13" t="s">
        <v>2542</v>
      </c>
      <c r="B266" s="13" t="s">
        <v>3512</v>
      </c>
      <c r="C266" s="13" t="s">
        <v>3513</v>
      </c>
      <c r="D266" s="13">
        <v>2008</v>
      </c>
      <c r="E266" s="13" t="s">
        <v>2526</v>
      </c>
      <c r="F266" s="13"/>
      <c r="G266" s="13"/>
      <c r="H266" s="13"/>
      <c r="I266" s="13"/>
      <c r="J266" s="13"/>
      <c r="K266" s="13"/>
      <c r="L266" s="13"/>
      <c r="M266" s="13"/>
      <c r="N266" s="13"/>
      <c r="O266" s="13"/>
      <c r="P266" s="13"/>
      <c r="Q266" s="13"/>
      <c r="R266" s="13"/>
      <c r="S266" s="13"/>
      <c r="T266" s="13"/>
      <c r="U266" s="13"/>
    </row>
    <row r="267" spans="1:21" ht="15.75" customHeight="1">
      <c r="A267" s="13" t="s">
        <v>3514</v>
      </c>
      <c r="B267" s="13" t="s">
        <v>3515</v>
      </c>
      <c r="C267" s="13" t="s">
        <v>3516</v>
      </c>
      <c r="D267" s="13">
        <v>2019</v>
      </c>
      <c r="E267" s="13" t="s">
        <v>2526</v>
      </c>
    </row>
    <row r="268" spans="1:21" ht="15.75" customHeight="1">
      <c r="A268" s="13" t="s">
        <v>3514</v>
      </c>
      <c r="B268" s="13" t="s">
        <v>3517</v>
      </c>
      <c r="C268" s="13" t="s">
        <v>3518</v>
      </c>
      <c r="D268" s="13">
        <v>2015</v>
      </c>
      <c r="E268" s="13" t="s">
        <v>1584</v>
      </c>
      <c r="F268" s="13" t="s">
        <v>3519</v>
      </c>
      <c r="G268" s="13" t="s">
        <v>3520</v>
      </c>
      <c r="H268" s="13" t="s">
        <v>3047</v>
      </c>
      <c r="I268" s="13" t="s">
        <v>2524</v>
      </c>
      <c r="J268" s="13" t="s">
        <v>2590</v>
      </c>
      <c r="K268" s="13" t="s">
        <v>2526</v>
      </c>
      <c r="L268" s="13" t="s">
        <v>3521</v>
      </c>
      <c r="M268" s="13" t="s">
        <v>3522</v>
      </c>
      <c r="N268" s="13" t="s">
        <v>2526</v>
      </c>
      <c r="O268" s="13" t="s">
        <v>87</v>
      </c>
      <c r="P268" s="13" t="s">
        <v>2341</v>
      </c>
      <c r="Q268" s="13" t="s">
        <v>3523</v>
      </c>
      <c r="R268" s="13" t="s">
        <v>1584</v>
      </c>
      <c r="S268" s="13">
        <v>2011</v>
      </c>
      <c r="T268" s="13">
        <v>2012</v>
      </c>
      <c r="U268" s="13" t="s">
        <v>3445</v>
      </c>
    </row>
    <row r="269" spans="1:21" ht="15.75" customHeight="1">
      <c r="A269" s="13" t="s">
        <v>3514</v>
      </c>
      <c r="B269" s="13" t="s">
        <v>3517</v>
      </c>
      <c r="C269" s="13" t="s">
        <v>3518</v>
      </c>
      <c r="D269" s="13">
        <v>2015</v>
      </c>
      <c r="E269" s="13" t="s">
        <v>1584</v>
      </c>
      <c r="F269" s="13" t="s">
        <v>3524</v>
      </c>
      <c r="G269" s="13" t="s">
        <v>3520</v>
      </c>
      <c r="H269" s="13" t="s">
        <v>3047</v>
      </c>
      <c r="I269" s="13" t="s">
        <v>2524</v>
      </c>
      <c r="J269" s="13" t="s">
        <v>3525</v>
      </c>
      <c r="K269" s="13" t="s">
        <v>2526</v>
      </c>
      <c r="L269" s="13" t="s">
        <v>3521</v>
      </c>
      <c r="M269" s="13" t="s">
        <v>3522</v>
      </c>
      <c r="N269" s="13" t="s">
        <v>2526</v>
      </c>
      <c r="O269" s="13" t="s">
        <v>87</v>
      </c>
      <c r="P269" s="13" t="s">
        <v>2341</v>
      </c>
      <c r="Q269" s="13" t="s">
        <v>3526</v>
      </c>
      <c r="R269" s="13" t="s">
        <v>1584</v>
      </c>
      <c r="S269" s="13">
        <v>2011</v>
      </c>
      <c r="T269" s="13">
        <v>2012</v>
      </c>
      <c r="U269" s="13" t="s">
        <v>3445</v>
      </c>
    </row>
    <row r="270" spans="1:21" ht="15.75" customHeight="1">
      <c r="A270" s="13" t="s">
        <v>3514</v>
      </c>
      <c r="B270" s="13" t="s">
        <v>2582</v>
      </c>
      <c r="C270" s="13" t="s">
        <v>3527</v>
      </c>
      <c r="D270" s="13">
        <v>1999</v>
      </c>
      <c r="E270" s="13" t="s">
        <v>1584</v>
      </c>
      <c r="F270" s="13" t="s">
        <v>3528</v>
      </c>
      <c r="G270" s="13" t="s">
        <v>3520</v>
      </c>
      <c r="H270" s="13" t="s">
        <v>3529</v>
      </c>
      <c r="I270" s="13" t="s">
        <v>2524</v>
      </c>
      <c r="J270" s="13" t="s">
        <v>2590</v>
      </c>
      <c r="K270" s="13" t="s">
        <v>1584</v>
      </c>
      <c r="L270" s="13" t="s">
        <v>3521</v>
      </c>
      <c r="M270" s="13" t="s">
        <v>3530</v>
      </c>
      <c r="N270" s="13" t="s">
        <v>2526</v>
      </c>
      <c r="O270" s="13" t="s">
        <v>87</v>
      </c>
      <c r="P270" s="13" t="s">
        <v>2341</v>
      </c>
      <c r="Q270" s="24" t="s">
        <v>3531</v>
      </c>
      <c r="R270" s="13" t="s">
        <v>1584</v>
      </c>
      <c r="S270" s="13">
        <v>1995</v>
      </c>
      <c r="T270" s="13">
        <v>1997</v>
      </c>
      <c r="U270" s="13" t="s">
        <v>3445</v>
      </c>
    </row>
    <row r="271" spans="1:21" ht="15.75" customHeight="1">
      <c r="A271" s="13" t="s">
        <v>3514</v>
      </c>
      <c r="B271" s="13" t="s">
        <v>3532</v>
      </c>
      <c r="C271" s="13" t="s">
        <v>3533</v>
      </c>
      <c r="D271" s="13">
        <v>2014</v>
      </c>
      <c r="E271" s="13" t="s">
        <v>2526</v>
      </c>
    </row>
    <row r="272" spans="1:21" ht="15.75" customHeight="1">
      <c r="A272" s="13" t="s">
        <v>3514</v>
      </c>
      <c r="B272" s="13" t="s">
        <v>3534</v>
      </c>
      <c r="C272" s="13" t="s">
        <v>3535</v>
      </c>
      <c r="D272" s="13">
        <v>2016</v>
      </c>
      <c r="E272" s="13" t="s">
        <v>2526</v>
      </c>
      <c r="U272" s="13" t="s">
        <v>3445</v>
      </c>
    </row>
    <row r="273" spans="1:21" ht="15.75" customHeight="1">
      <c r="A273" s="13" t="s">
        <v>3514</v>
      </c>
      <c r="B273" s="13" t="s">
        <v>3536</v>
      </c>
      <c r="C273" s="13" t="s">
        <v>3537</v>
      </c>
      <c r="D273" s="13">
        <v>1997</v>
      </c>
      <c r="E273" s="13" t="s">
        <v>2526</v>
      </c>
    </row>
    <row r="274" spans="1:21" ht="15.75" customHeight="1">
      <c r="A274" s="13" t="s">
        <v>3514</v>
      </c>
      <c r="B274" s="13" t="s">
        <v>2668</v>
      </c>
      <c r="C274" s="13" t="s">
        <v>2669</v>
      </c>
      <c r="D274" s="13">
        <v>2000</v>
      </c>
      <c r="E274" s="13" t="s">
        <v>1584</v>
      </c>
      <c r="F274" s="13" t="s">
        <v>3538</v>
      </c>
      <c r="G274" s="13" t="s">
        <v>3539</v>
      </c>
      <c r="H274" s="13" t="s">
        <v>3540</v>
      </c>
      <c r="I274" s="13" t="s">
        <v>2524</v>
      </c>
      <c r="J274" s="13" t="s">
        <v>3541</v>
      </c>
      <c r="K274" s="13" t="s">
        <v>1584</v>
      </c>
      <c r="L274" s="13" t="s">
        <v>3521</v>
      </c>
      <c r="M274" s="13" t="s">
        <v>3542</v>
      </c>
      <c r="N274" s="13" t="s">
        <v>2526</v>
      </c>
      <c r="O274" s="13" t="s">
        <v>87</v>
      </c>
      <c r="P274" s="13" t="s">
        <v>3443</v>
      </c>
      <c r="Q274" s="13" t="s">
        <v>3543</v>
      </c>
      <c r="R274" s="13" t="s">
        <v>1584</v>
      </c>
      <c r="S274" s="13">
        <v>1996</v>
      </c>
      <c r="T274" s="13">
        <v>1996</v>
      </c>
      <c r="U274" s="13" t="s">
        <v>3445</v>
      </c>
    </row>
    <row r="275" spans="1:21" ht="15.75" customHeight="1">
      <c r="A275" s="13" t="s">
        <v>3514</v>
      </c>
      <c r="B275" s="13" t="s">
        <v>3544</v>
      </c>
      <c r="C275" s="13" t="s">
        <v>3545</v>
      </c>
      <c r="D275" s="13">
        <v>2016</v>
      </c>
      <c r="E275" s="13" t="s">
        <v>2526</v>
      </c>
      <c r="U275" s="13" t="s">
        <v>3445</v>
      </c>
    </row>
    <row r="276" spans="1:21" ht="15.75" customHeight="1">
      <c r="A276" s="13" t="s">
        <v>3514</v>
      </c>
      <c r="B276" s="13" t="s">
        <v>2237</v>
      </c>
      <c r="C276" s="13" t="s">
        <v>2809</v>
      </c>
      <c r="D276" s="13">
        <v>2016</v>
      </c>
      <c r="E276" s="13" t="s">
        <v>2526</v>
      </c>
    </row>
    <row r="277" spans="1:21" ht="15.75" customHeight="1">
      <c r="A277" s="13" t="s">
        <v>3514</v>
      </c>
      <c r="B277" s="13" t="s">
        <v>3546</v>
      </c>
      <c r="C277" s="13" t="s">
        <v>3547</v>
      </c>
      <c r="D277" s="13">
        <v>2006</v>
      </c>
      <c r="E277" s="13" t="s">
        <v>1584</v>
      </c>
      <c r="F277" s="13" t="s">
        <v>3548</v>
      </c>
      <c r="G277" s="13" t="s">
        <v>3520</v>
      </c>
      <c r="H277" s="13" t="s">
        <v>966</v>
      </c>
      <c r="I277" s="13" t="s">
        <v>2524</v>
      </c>
      <c r="J277" s="13" t="s">
        <v>3549</v>
      </c>
      <c r="K277" s="13" t="s">
        <v>1584</v>
      </c>
      <c r="L277" s="13" t="s">
        <v>3521</v>
      </c>
      <c r="M277" s="13" t="s">
        <v>3550</v>
      </c>
      <c r="N277" s="13" t="s">
        <v>2526</v>
      </c>
      <c r="O277" s="13" t="s">
        <v>87</v>
      </c>
      <c r="P277" s="13" t="s">
        <v>3443</v>
      </c>
      <c r="Q277" s="13" t="s">
        <v>3551</v>
      </c>
      <c r="R277" s="13" t="s">
        <v>1584</v>
      </c>
      <c r="S277" s="13">
        <v>2002</v>
      </c>
      <c r="T277" s="13">
        <v>2003</v>
      </c>
      <c r="U277" s="13" t="s">
        <v>3445</v>
      </c>
    </row>
    <row r="278" spans="1:21" ht="15.75" customHeight="1">
      <c r="A278" s="13" t="s">
        <v>3514</v>
      </c>
      <c r="B278" s="13" t="s">
        <v>3546</v>
      </c>
      <c r="C278" s="13" t="s">
        <v>3547</v>
      </c>
      <c r="D278" s="13">
        <v>2006</v>
      </c>
      <c r="E278" s="13" t="s">
        <v>1584</v>
      </c>
      <c r="F278" s="13" t="s">
        <v>3548</v>
      </c>
      <c r="G278" s="13" t="s">
        <v>3520</v>
      </c>
      <c r="H278" s="13" t="s">
        <v>3552</v>
      </c>
      <c r="I278" s="13" t="s">
        <v>2524</v>
      </c>
      <c r="J278" s="13" t="s">
        <v>3549</v>
      </c>
      <c r="K278" s="13" t="s">
        <v>1584</v>
      </c>
      <c r="L278" s="13" t="s">
        <v>3521</v>
      </c>
    </row>
    <row r="279" spans="1:21" ht="15.75" customHeight="1">
      <c r="A279" s="13" t="s">
        <v>3514</v>
      </c>
      <c r="B279" s="13" t="s">
        <v>3546</v>
      </c>
      <c r="C279" s="13" t="s">
        <v>3547</v>
      </c>
      <c r="D279" s="13">
        <v>2006</v>
      </c>
      <c r="E279" s="13" t="s">
        <v>1584</v>
      </c>
      <c r="F279" s="13" t="s">
        <v>3553</v>
      </c>
      <c r="G279" s="13" t="s">
        <v>3520</v>
      </c>
      <c r="H279" s="13" t="s">
        <v>966</v>
      </c>
      <c r="I279" s="13" t="s">
        <v>2524</v>
      </c>
      <c r="J279" s="13" t="s">
        <v>2595</v>
      </c>
      <c r="K279" s="13" t="s">
        <v>1584</v>
      </c>
      <c r="L279" s="13" t="s">
        <v>3521</v>
      </c>
    </row>
    <row r="280" spans="1:21" ht="15.75" customHeight="1">
      <c r="A280" s="13" t="s">
        <v>3514</v>
      </c>
      <c r="B280" s="13" t="s">
        <v>3546</v>
      </c>
      <c r="C280" s="13" t="s">
        <v>3547</v>
      </c>
      <c r="D280" s="13">
        <v>2006</v>
      </c>
      <c r="E280" s="13" t="s">
        <v>1584</v>
      </c>
      <c r="F280" s="13" t="s">
        <v>3553</v>
      </c>
      <c r="G280" s="13" t="s">
        <v>3520</v>
      </c>
      <c r="H280" s="13" t="s">
        <v>3552</v>
      </c>
      <c r="I280" s="13" t="s">
        <v>2524</v>
      </c>
      <c r="J280" s="13" t="s">
        <v>2595</v>
      </c>
      <c r="K280" s="13" t="s">
        <v>1584</v>
      </c>
      <c r="L280" s="13" t="s">
        <v>3521</v>
      </c>
    </row>
    <row r="281" spans="1:21" ht="15.75" customHeight="1">
      <c r="A281" s="13" t="s">
        <v>3514</v>
      </c>
      <c r="B281" s="13" t="s">
        <v>3554</v>
      </c>
      <c r="C281" s="13" t="s">
        <v>2879</v>
      </c>
      <c r="D281" s="13">
        <v>2002</v>
      </c>
      <c r="E281" s="13" t="s">
        <v>2526</v>
      </c>
      <c r="U281" s="13" t="s">
        <v>3445</v>
      </c>
    </row>
    <row r="282" spans="1:21" ht="15.75" customHeight="1">
      <c r="A282" s="13" t="s">
        <v>3514</v>
      </c>
      <c r="B282" s="13" t="s">
        <v>3555</v>
      </c>
      <c r="C282" s="13" t="s">
        <v>3556</v>
      </c>
      <c r="D282" s="13">
        <v>2018</v>
      </c>
      <c r="E282" s="13" t="s">
        <v>1584</v>
      </c>
      <c r="F282" s="13" t="s">
        <v>3557</v>
      </c>
      <c r="G282" s="13" t="s">
        <v>3520</v>
      </c>
      <c r="H282" s="13" t="s">
        <v>3558</v>
      </c>
      <c r="I282" s="13" t="s">
        <v>2524</v>
      </c>
      <c r="J282" s="13" t="s">
        <v>3559</v>
      </c>
      <c r="K282" s="13" t="s">
        <v>1584</v>
      </c>
      <c r="L282" s="13" t="s">
        <v>3521</v>
      </c>
      <c r="M282" s="13" t="s">
        <v>2723</v>
      </c>
      <c r="N282" s="13" t="s">
        <v>2526</v>
      </c>
      <c r="O282" s="13" t="s">
        <v>3560</v>
      </c>
      <c r="P282" s="13" t="s">
        <v>3561</v>
      </c>
      <c r="Q282" s="13" t="s">
        <v>3562</v>
      </c>
      <c r="R282" s="13" t="s">
        <v>1584</v>
      </c>
      <c r="S282" s="13">
        <v>2015</v>
      </c>
      <c r="T282" s="13">
        <v>2015</v>
      </c>
      <c r="U282" s="13" t="s">
        <v>3445</v>
      </c>
    </row>
    <row r="283" spans="1:21" ht="15.75" customHeight="1">
      <c r="A283" s="13" t="s">
        <v>3514</v>
      </c>
      <c r="B283" s="13" t="s">
        <v>3563</v>
      </c>
      <c r="C283" s="13" t="s">
        <v>3564</v>
      </c>
      <c r="D283" s="13">
        <v>2001</v>
      </c>
      <c r="E283" s="13" t="s">
        <v>1584</v>
      </c>
      <c r="F283" s="13" t="s">
        <v>3565</v>
      </c>
      <c r="G283" s="13" t="s">
        <v>841</v>
      </c>
      <c r="H283" s="13" t="s">
        <v>3492</v>
      </c>
      <c r="I283" s="13" t="s">
        <v>2524</v>
      </c>
      <c r="J283" s="13" t="s">
        <v>3566</v>
      </c>
      <c r="K283" s="13" t="s">
        <v>1584</v>
      </c>
      <c r="L283" s="13" t="s">
        <v>3567</v>
      </c>
      <c r="M283" s="13" t="s">
        <v>3568</v>
      </c>
      <c r="N283" s="13" t="s">
        <v>2526</v>
      </c>
      <c r="O283" s="13" t="s">
        <v>87</v>
      </c>
      <c r="P283" s="13" t="s">
        <v>3443</v>
      </c>
      <c r="Q283" s="13" t="s">
        <v>3569</v>
      </c>
      <c r="R283" s="13" t="s">
        <v>1584</v>
      </c>
      <c r="S283" s="13">
        <v>1998</v>
      </c>
      <c r="T283" s="13">
        <v>1999</v>
      </c>
      <c r="U283" s="13" t="s">
        <v>3445</v>
      </c>
    </row>
    <row r="284" spans="1:21" ht="15.75" customHeight="1">
      <c r="A284" s="13" t="s">
        <v>3514</v>
      </c>
      <c r="B284" s="13" t="s">
        <v>2949</v>
      </c>
      <c r="C284" s="13" t="s">
        <v>3564</v>
      </c>
      <c r="D284" s="13">
        <v>2006</v>
      </c>
      <c r="E284" s="13" t="s">
        <v>1584</v>
      </c>
      <c r="F284" s="13" t="s">
        <v>3565</v>
      </c>
      <c r="G284" s="13" t="s">
        <v>841</v>
      </c>
      <c r="H284" s="13" t="s">
        <v>3492</v>
      </c>
      <c r="I284" s="13" t="s">
        <v>2524</v>
      </c>
      <c r="J284" s="13" t="s">
        <v>908</v>
      </c>
      <c r="K284" s="13" t="s">
        <v>1584</v>
      </c>
      <c r="L284" s="13" t="s">
        <v>3567</v>
      </c>
      <c r="M284" s="13" t="s">
        <v>3568</v>
      </c>
      <c r="N284" s="13" t="s">
        <v>2526</v>
      </c>
      <c r="O284" s="13" t="s">
        <v>87</v>
      </c>
      <c r="P284" s="13" t="s">
        <v>3443</v>
      </c>
      <c r="Q284" s="13" t="s">
        <v>3570</v>
      </c>
      <c r="R284" s="13" t="s">
        <v>2526</v>
      </c>
      <c r="S284" s="13" t="s">
        <v>3571</v>
      </c>
      <c r="T284" s="13" t="s">
        <v>3571</v>
      </c>
      <c r="U284" s="13" t="s">
        <v>3445</v>
      </c>
    </row>
    <row r="285" spans="1:21" ht="15.75" customHeight="1">
      <c r="A285" s="13" t="s">
        <v>3514</v>
      </c>
      <c r="B285" s="13" t="s">
        <v>2949</v>
      </c>
      <c r="C285" s="13" t="s">
        <v>3564</v>
      </c>
      <c r="D285" s="13">
        <v>2006</v>
      </c>
      <c r="E285" s="13" t="s">
        <v>1584</v>
      </c>
      <c r="F285" s="13" t="s">
        <v>3565</v>
      </c>
      <c r="G285" s="13" t="s">
        <v>841</v>
      </c>
      <c r="H285" s="13" t="s">
        <v>3492</v>
      </c>
      <c r="I285" s="13" t="s">
        <v>2524</v>
      </c>
      <c r="J285" s="13" t="s">
        <v>3572</v>
      </c>
      <c r="K285" s="13" t="s">
        <v>1584</v>
      </c>
      <c r="L285" s="13" t="s">
        <v>3567</v>
      </c>
      <c r="M285" s="13" t="s">
        <v>3568</v>
      </c>
      <c r="N285" s="13" t="s">
        <v>2526</v>
      </c>
      <c r="O285" s="13" t="s">
        <v>87</v>
      </c>
      <c r="P285" s="13" t="s">
        <v>3443</v>
      </c>
      <c r="Q285" s="13" t="s">
        <v>3573</v>
      </c>
      <c r="R285" s="13" t="s">
        <v>2526</v>
      </c>
      <c r="S285" s="13" t="s">
        <v>3571</v>
      </c>
      <c r="T285" s="13" t="s">
        <v>3571</v>
      </c>
      <c r="U285" s="13" t="s">
        <v>3445</v>
      </c>
    </row>
    <row r="286" spans="1:21" ht="15.75" customHeight="1">
      <c r="A286" s="13" t="s">
        <v>3514</v>
      </c>
      <c r="B286" s="13" t="s">
        <v>3574</v>
      </c>
      <c r="C286" s="13" t="s">
        <v>3575</v>
      </c>
      <c r="D286" s="13">
        <v>1983</v>
      </c>
      <c r="E286" s="13" t="s">
        <v>1584</v>
      </c>
      <c r="F286" s="13" t="s">
        <v>3576</v>
      </c>
      <c r="G286" s="13" t="s">
        <v>3520</v>
      </c>
      <c r="H286" s="13" t="s">
        <v>3577</v>
      </c>
      <c r="I286" s="13" t="s">
        <v>2524</v>
      </c>
      <c r="J286" s="13" t="s">
        <v>3578</v>
      </c>
      <c r="K286" s="13" t="s">
        <v>1584</v>
      </c>
      <c r="L286" s="13" t="s">
        <v>3579</v>
      </c>
      <c r="M286" s="13" t="s">
        <v>3049</v>
      </c>
      <c r="N286" s="13" t="s">
        <v>2526</v>
      </c>
      <c r="O286" s="13" t="s">
        <v>87</v>
      </c>
      <c r="P286" s="13" t="s">
        <v>2020</v>
      </c>
      <c r="Q286" s="13" t="s">
        <v>3580</v>
      </c>
      <c r="R286" s="13" t="s">
        <v>1584</v>
      </c>
      <c r="S286" s="13">
        <v>1979</v>
      </c>
      <c r="T286" s="13">
        <v>1979</v>
      </c>
      <c r="U286" s="13" t="s">
        <v>3445</v>
      </c>
    </row>
    <row r="287" spans="1:21" ht="15.75" customHeight="1">
      <c r="A287" s="13" t="s">
        <v>3514</v>
      </c>
      <c r="B287" s="13" t="s">
        <v>3574</v>
      </c>
      <c r="C287" s="13" t="s">
        <v>3575</v>
      </c>
      <c r="D287" s="13">
        <v>1983</v>
      </c>
      <c r="E287" s="13" t="s">
        <v>1584</v>
      </c>
      <c r="F287" s="13" t="s">
        <v>3576</v>
      </c>
      <c r="G287" s="13" t="s">
        <v>3520</v>
      </c>
      <c r="H287" s="13" t="s">
        <v>3581</v>
      </c>
      <c r="I287" s="13" t="s">
        <v>2524</v>
      </c>
      <c r="J287" s="13" t="s">
        <v>3578</v>
      </c>
      <c r="K287" s="13" t="s">
        <v>1584</v>
      </c>
      <c r="L287" s="13" t="s">
        <v>3579</v>
      </c>
      <c r="M287" s="13" t="s">
        <v>3049</v>
      </c>
      <c r="N287" s="13" t="s">
        <v>2526</v>
      </c>
      <c r="O287" s="13" t="s">
        <v>87</v>
      </c>
      <c r="P287" s="13" t="s">
        <v>2020</v>
      </c>
      <c r="Q287" s="13" t="s">
        <v>3582</v>
      </c>
      <c r="R287" s="13" t="s">
        <v>1584</v>
      </c>
      <c r="S287" s="13">
        <v>1979</v>
      </c>
      <c r="T287" s="13">
        <v>1979</v>
      </c>
      <c r="U287" s="13" t="s">
        <v>3445</v>
      </c>
    </row>
    <row r="288" spans="1:21" ht="15.75" customHeight="1">
      <c r="A288" s="13" t="s">
        <v>3514</v>
      </c>
      <c r="B288" s="13" t="s">
        <v>2972</v>
      </c>
      <c r="C288" s="13" t="s">
        <v>3583</v>
      </c>
      <c r="D288" s="13">
        <v>2011</v>
      </c>
      <c r="E288" s="13" t="s">
        <v>1584</v>
      </c>
      <c r="F288" s="13" t="s">
        <v>3584</v>
      </c>
      <c r="G288" s="13" t="s">
        <v>841</v>
      </c>
      <c r="H288" s="13" t="s">
        <v>3492</v>
      </c>
      <c r="I288" s="13" t="s">
        <v>2524</v>
      </c>
      <c r="J288" s="13" t="s">
        <v>2590</v>
      </c>
      <c r="K288" s="13" t="s">
        <v>2526</v>
      </c>
      <c r="L288" s="13" t="s">
        <v>3567</v>
      </c>
      <c r="M288" s="13" t="s">
        <v>3568</v>
      </c>
      <c r="N288" s="13" t="s">
        <v>2526</v>
      </c>
      <c r="O288" s="13" t="s">
        <v>87</v>
      </c>
      <c r="P288" s="13" t="s">
        <v>3585</v>
      </c>
      <c r="Q288" s="13" t="s">
        <v>3586</v>
      </c>
      <c r="R288" s="13" t="s">
        <v>1584</v>
      </c>
      <c r="S288" s="13">
        <v>2002</v>
      </c>
      <c r="T288" s="13">
        <v>2009</v>
      </c>
      <c r="U288" s="13" t="s">
        <v>3445</v>
      </c>
    </row>
    <row r="289" spans="1:21" ht="15.75" customHeight="1">
      <c r="A289" s="13" t="s">
        <v>3514</v>
      </c>
      <c r="B289" s="13" t="s">
        <v>3587</v>
      </c>
      <c r="C289" s="13" t="s">
        <v>3144</v>
      </c>
      <c r="D289" s="13">
        <v>2012</v>
      </c>
      <c r="E289" s="13" t="s">
        <v>1584</v>
      </c>
      <c r="F289" s="13" t="s">
        <v>3565</v>
      </c>
      <c r="G289" s="13" t="s">
        <v>3520</v>
      </c>
      <c r="H289" s="13" t="s">
        <v>3047</v>
      </c>
      <c r="I289" s="13" t="s">
        <v>2524</v>
      </c>
      <c r="J289" s="13" t="s">
        <v>2590</v>
      </c>
      <c r="K289" s="13" t="s">
        <v>2526</v>
      </c>
      <c r="L289" s="13" t="s">
        <v>3521</v>
      </c>
      <c r="M289" s="13" t="s">
        <v>3588</v>
      </c>
      <c r="N289" s="13" t="s">
        <v>2526</v>
      </c>
      <c r="O289" s="13" t="s">
        <v>87</v>
      </c>
      <c r="P289" s="13" t="s">
        <v>3589</v>
      </c>
      <c r="Q289" s="13" t="s">
        <v>3590</v>
      </c>
      <c r="R289" s="13" t="s">
        <v>1584</v>
      </c>
      <c r="S289" s="13">
        <v>2009</v>
      </c>
      <c r="T289" s="13">
        <v>2010</v>
      </c>
      <c r="U289" s="13" t="s">
        <v>3445</v>
      </c>
    </row>
    <row r="290" spans="1:21" ht="15.75" customHeight="1">
      <c r="A290" s="13" t="s">
        <v>3514</v>
      </c>
      <c r="B290" s="13" t="s">
        <v>3591</v>
      </c>
      <c r="C290" s="13" t="s">
        <v>3592</v>
      </c>
      <c r="D290" s="13">
        <v>2016</v>
      </c>
      <c r="E290" s="13" t="s">
        <v>1584</v>
      </c>
      <c r="F290" s="13" t="s">
        <v>3593</v>
      </c>
      <c r="G290" s="13" t="s">
        <v>3594</v>
      </c>
      <c r="H290" s="13" t="s">
        <v>3595</v>
      </c>
      <c r="I290" s="13" t="s">
        <v>2524</v>
      </c>
      <c r="J290" s="13" t="s">
        <v>3596</v>
      </c>
      <c r="K290" s="13" t="s">
        <v>1584</v>
      </c>
      <c r="L290" s="13" t="s">
        <v>3521</v>
      </c>
      <c r="M290" s="13" t="s">
        <v>2700</v>
      </c>
      <c r="N290" s="13" t="s">
        <v>2526</v>
      </c>
      <c r="O290" s="13" t="s">
        <v>3597</v>
      </c>
      <c r="P290" s="13" t="s">
        <v>3598</v>
      </c>
      <c r="Q290" s="25" t="s">
        <v>3599</v>
      </c>
      <c r="R290" s="13" t="s">
        <v>1584</v>
      </c>
      <c r="S290" s="13">
        <v>2013</v>
      </c>
      <c r="T290" s="13">
        <v>2013</v>
      </c>
      <c r="U290" s="13" t="s">
        <v>3445</v>
      </c>
    </row>
    <row r="291" spans="1:21" ht="15.75" customHeight="1">
      <c r="A291" s="13" t="s">
        <v>3514</v>
      </c>
      <c r="B291" s="13" t="s">
        <v>3600</v>
      </c>
      <c r="C291" s="13" t="s">
        <v>3152</v>
      </c>
      <c r="D291" s="13">
        <v>2008</v>
      </c>
      <c r="E291" s="13" t="s">
        <v>1584</v>
      </c>
      <c r="F291" s="13" t="s">
        <v>3593</v>
      </c>
      <c r="G291" s="13" t="s">
        <v>3601</v>
      </c>
      <c r="H291" s="13" t="s">
        <v>3602</v>
      </c>
      <c r="I291" s="13" t="s">
        <v>2524</v>
      </c>
      <c r="J291" s="13" t="s">
        <v>3603</v>
      </c>
      <c r="K291" s="13" t="s">
        <v>2526</v>
      </c>
      <c r="L291" s="13" t="s">
        <v>3604</v>
      </c>
      <c r="M291" s="13" t="s">
        <v>2723</v>
      </c>
      <c r="N291" s="13" t="s">
        <v>2526</v>
      </c>
      <c r="O291" s="13" t="s">
        <v>97</v>
      </c>
      <c r="P291" s="13" t="s">
        <v>3155</v>
      </c>
      <c r="Q291" s="13" t="s">
        <v>3605</v>
      </c>
      <c r="R291" s="13" t="s">
        <v>1584</v>
      </c>
      <c r="S291" s="13">
        <v>2004</v>
      </c>
      <c r="T291" s="13">
        <v>2004</v>
      </c>
      <c r="U291" s="13" t="s">
        <v>3445</v>
      </c>
    </row>
    <row r="292" spans="1:21" ht="15.75" customHeight="1">
      <c r="A292" s="13" t="s">
        <v>3514</v>
      </c>
      <c r="B292" s="13" t="s">
        <v>3606</v>
      </c>
      <c r="C292" s="13" t="s">
        <v>3607</v>
      </c>
      <c r="D292" s="13">
        <v>2013</v>
      </c>
      <c r="E292" s="13" t="s">
        <v>2526</v>
      </c>
      <c r="U292" s="13" t="s">
        <v>3445</v>
      </c>
    </row>
    <row r="293" spans="1:21" ht="15.75" customHeight="1">
      <c r="A293" s="13" t="s">
        <v>3514</v>
      </c>
      <c r="B293" s="13" t="s">
        <v>3608</v>
      </c>
      <c r="C293" s="13" t="s">
        <v>3609</v>
      </c>
      <c r="D293" s="13">
        <v>2018</v>
      </c>
      <c r="E293" s="13" t="s">
        <v>2526</v>
      </c>
      <c r="U293" s="13" t="s">
        <v>3445</v>
      </c>
    </row>
    <row r="294" spans="1:21" ht="15.75" customHeight="1">
      <c r="A294" s="13" t="s">
        <v>3514</v>
      </c>
      <c r="B294" s="13" t="s">
        <v>3610</v>
      </c>
      <c r="C294" s="13" t="s">
        <v>2694</v>
      </c>
      <c r="D294" s="13">
        <v>1997</v>
      </c>
      <c r="E294" s="13" t="s">
        <v>2526</v>
      </c>
      <c r="U294" s="13" t="s">
        <v>3445</v>
      </c>
    </row>
    <row r="295" spans="1:21" ht="15.75" customHeight="1">
      <c r="A295" s="13" t="s">
        <v>3514</v>
      </c>
      <c r="B295" s="13" t="s">
        <v>3325</v>
      </c>
      <c r="C295" s="13" t="s">
        <v>3611</v>
      </c>
      <c r="D295" s="13">
        <v>2010</v>
      </c>
      <c r="E295" s="13" t="s">
        <v>2526</v>
      </c>
      <c r="U295" s="13" t="s">
        <v>3445</v>
      </c>
    </row>
    <row r="296" spans="1:21" ht="15.75" customHeight="1">
      <c r="A296" s="13" t="s">
        <v>3514</v>
      </c>
      <c r="B296" s="13" t="s">
        <v>3612</v>
      </c>
      <c r="C296" s="13" t="s">
        <v>3613</v>
      </c>
      <c r="D296" s="13">
        <v>2001</v>
      </c>
      <c r="E296" s="13" t="s">
        <v>2526</v>
      </c>
      <c r="U296" s="13" t="s">
        <v>3445</v>
      </c>
    </row>
    <row r="297" spans="1:21" ht="15.75" customHeight="1">
      <c r="A297" s="13" t="s">
        <v>3514</v>
      </c>
      <c r="B297" s="13" t="s">
        <v>3614</v>
      </c>
      <c r="C297" s="13" t="s">
        <v>3615</v>
      </c>
      <c r="D297" s="13">
        <v>2019</v>
      </c>
      <c r="E297" s="13" t="s">
        <v>2526</v>
      </c>
      <c r="U297" s="13" t="s">
        <v>3445</v>
      </c>
    </row>
    <row r="298" spans="1:21" ht="15.75" customHeight="1">
      <c r="A298" s="13" t="s">
        <v>3514</v>
      </c>
      <c r="B298" s="13" t="s">
        <v>3428</v>
      </c>
      <c r="C298" s="13" t="s">
        <v>3616</v>
      </c>
      <c r="D298" s="13">
        <v>2005</v>
      </c>
      <c r="E298" s="13" t="s">
        <v>2526</v>
      </c>
      <c r="U298" s="13" t="s">
        <v>3445</v>
      </c>
    </row>
    <row r="299" spans="1:21" ht="15.75" customHeight="1">
      <c r="A299" s="13" t="s">
        <v>3514</v>
      </c>
      <c r="B299" s="13" t="s">
        <v>3617</v>
      </c>
      <c r="C299" s="13" t="s">
        <v>3618</v>
      </c>
      <c r="D299" s="13">
        <v>2014</v>
      </c>
      <c r="E299" s="13" t="s">
        <v>2526</v>
      </c>
      <c r="U299" s="13" t="s">
        <v>3445</v>
      </c>
    </row>
    <row r="300" spans="1:21" ht="15.75" customHeight="1">
      <c r="A300" s="13" t="s">
        <v>3514</v>
      </c>
      <c r="B300" s="13" t="s">
        <v>3619</v>
      </c>
      <c r="C300" s="13" t="s">
        <v>3620</v>
      </c>
      <c r="D300" s="13">
        <v>2010</v>
      </c>
      <c r="E300" s="13" t="s">
        <v>1584</v>
      </c>
      <c r="F300" s="13" t="s">
        <v>3621</v>
      </c>
      <c r="G300" s="13" t="s">
        <v>3520</v>
      </c>
      <c r="H300" s="13" t="s">
        <v>3622</v>
      </c>
      <c r="I300" s="13" t="s">
        <v>2524</v>
      </c>
      <c r="J300" s="13" t="s">
        <v>3623</v>
      </c>
      <c r="K300" s="13" t="s">
        <v>1584</v>
      </c>
      <c r="L300" s="13" t="s">
        <v>3521</v>
      </c>
      <c r="M300" s="13" t="s">
        <v>3588</v>
      </c>
      <c r="N300" s="13" t="s">
        <v>2526</v>
      </c>
      <c r="O300" s="13" t="s">
        <v>87</v>
      </c>
      <c r="P300" s="13" t="s">
        <v>3589</v>
      </c>
      <c r="Q300" s="13" t="s">
        <v>3624</v>
      </c>
      <c r="R300" s="13" t="s">
        <v>1584</v>
      </c>
      <c r="S300" s="13">
        <v>2007</v>
      </c>
      <c r="T300" s="13">
        <v>2007</v>
      </c>
      <c r="U300" s="13" t="s">
        <v>3445</v>
      </c>
    </row>
    <row r="301" spans="1:21" ht="15.75" customHeight="1">
      <c r="A301" s="13" t="s">
        <v>3514</v>
      </c>
      <c r="B301" s="13" t="s">
        <v>3619</v>
      </c>
      <c r="C301" s="13" t="s">
        <v>3620</v>
      </c>
      <c r="D301" s="13">
        <v>2010</v>
      </c>
      <c r="E301" s="13" t="s">
        <v>1584</v>
      </c>
      <c r="F301" s="13" t="s">
        <v>3625</v>
      </c>
      <c r="G301" s="13" t="s">
        <v>3626</v>
      </c>
      <c r="H301" s="13" t="s">
        <v>3627</v>
      </c>
      <c r="I301" s="13" t="s">
        <v>2524</v>
      </c>
      <c r="J301" s="13" t="s">
        <v>3623</v>
      </c>
      <c r="L301" s="13" t="s">
        <v>3521</v>
      </c>
      <c r="M301" s="13" t="s">
        <v>3588</v>
      </c>
      <c r="N301" s="13" t="s">
        <v>2526</v>
      </c>
      <c r="O301" s="13" t="s">
        <v>87</v>
      </c>
      <c r="P301" s="13" t="s">
        <v>3589</v>
      </c>
      <c r="Q301" s="13" t="s">
        <v>3628</v>
      </c>
      <c r="R301" s="13" t="s">
        <v>1584</v>
      </c>
      <c r="S301" s="13">
        <v>2007</v>
      </c>
      <c r="T301" s="13">
        <v>2007</v>
      </c>
      <c r="U301" s="13" t="s">
        <v>3445</v>
      </c>
    </row>
    <row r="302" spans="1:21" ht="15.75" customHeight="1">
      <c r="A302" s="13" t="s">
        <v>3514</v>
      </c>
      <c r="B302" s="13" t="s">
        <v>3629</v>
      </c>
      <c r="C302" s="13" t="s">
        <v>3630</v>
      </c>
      <c r="D302" s="13">
        <v>2019</v>
      </c>
      <c r="E302" s="13" t="s">
        <v>2526</v>
      </c>
    </row>
    <row r="303" spans="1:21" ht="15.75" customHeight="1">
      <c r="A303" s="13" t="s">
        <v>3514</v>
      </c>
      <c r="B303" s="13" t="s">
        <v>3631</v>
      </c>
      <c r="C303" s="13" t="s">
        <v>3632</v>
      </c>
      <c r="D303" s="13">
        <v>2020</v>
      </c>
      <c r="E303" s="13" t="s">
        <v>2526</v>
      </c>
    </row>
    <row r="304" spans="1:21" ht="15.75" customHeight="1">
      <c r="A304" s="13" t="s">
        <v>3514</v>
      </c>
      <c r="B304" s="13" t="s">
        <v>3633</v>
      </c>
      <c r="C304" s="13" t="s">
        <v>3634</v>
      </c>
      <c r="D304" s="13">
        <v>2020</v>
      </c>
    </row>
    <row r="305" spans="1:33" ht="15.75" customHeight="1">
      <c r="A305" s="13" t="s">
        <v>3514</v>
      </c>
      <c r="B305" s="13" t="s">
        <v>3635</v>
      </c>
      <c r="C305" s="13" t="s">
        <v>3636</v>
      </c>
      <c r="D305" s="13">
        <v>2021</v>
      </c>
      <c r="E305" s="13" t="s">
        <v>2526</v>
      </c>
    </row>
    <row r="306" spans="1:33" ht="15.75" customHeight="1">
      <c r="A306" s="13" t="s">
        <v>3514</v>
      </c>
      <c r="B306" s="13" t="s">
        <v>3637</v>
      </c>
      <c r="C306" s="13" t="s">
        <v>3638</v>
      </c>
      <c r="D306" s="13">
        <v>2020</v>
      </c>
      <c r="E306" s="13" t="s">
        <v>2526</v>
      </c>
    </row>
    <row r="307" spans="1:33" ht="15.75" customHeight="1">
      <c r="A307" s="13" t="s">
        <v>3514</v>
      </c>
      <c r="B307" s="13" t="s">
        <v>3639</v>
      </c>
      <c r="C307" s="13" t="s">
        <v>3640</v>
      </c>
      <c r="D307" s="13">
        <v>2020</v>
      </c>
      <c r="E307" s="13" t="s">
        <v>2526</v>
      </c>
    </row>
    <row r="308" spans="1:33" ht="15.75" customHeight="1">
      <c r="A308" s="13" t="s">
        <v>3514</v>
      </c>
      <c r="B308" s="13" t="s">
        <v>3641</v>
      </c>
      <c r="C308" s="13" t="s">
        <v>3638</v>
      </c>
      <c r="D308" s="13">
        <v>2021</v>
      </c>
      <c r="E308" s="13" t="s">
        <v>2526</v>
      </c>
    </row>
    <row r="309" spans="1:33" ht="15.75" customHeight="1">
      <c r="A309" s="13" t="s">
        <v>3514</v>
      </c>
      <c r="B309" s="13" t="s">
        <v>3642</v>
      </c>
      <c r="C309" s="13" t="s">
        <v>3643</v>
      </c>
      <c r="D309" s="13">
        <v>1999</v>
      </c>
      <c r="E309" s="13" t="s">
        <v>2526</v>
      </c>
    </row>
    <row r="310" spans="1:33" ht="15.75" customHeight="1">
      <c r="A310" s="13" t="s">
        <v>3514</v>
      </c>
      <c r="B310" s="13" t="s">
        <v>3644</v>
      </c>
      <c r="C310" s="13" t="s">
        <v>3645</v>
      </c>
      <c r="D310" s="13">
        <v>1978</v>
      </c>
      <c r="E310" s="26" t="s">
        <v>1584</v>
      </c>
      <c r="F310" s="26" t="s">
        <v>3646</v>
      </c>
      <c r="G310" s="26" t="s">
        <v>3520</v>
      </c>
      <c r="H310" s="26" t="s">
        <v>3647</v>
      </c>
      <c r="I310" s="26" t="s">
        <v>2524</v>
      </c>
      <c r="J310" s="26" t="s">
        <v>3549</v>
      </c>
      <c r="K310" s="26" t="s">
        <v>1584</v>
      </c>
      <c r="L310" s="26" t="s">
        <v>3521</v>
      </c>
      <c r="M310" s="26" t="s">
        <v>3442</v>
      </c>
      <c r="N310" s="26" t="s">
        <v>2526</v>
      </c>
      <c r="O310" s="26" t="s">
        <v>76</v>
      </c>
      <c r="P310" s="26" t="s">
        <v>2094</v>
      </c>
      <c r="Q310" s="26" t="s">
        <v>3648</v>
      </c>
      <c r="R310" s="26" t="s">
        <v>1584</v>
      </c>
      <c r="S310" s="27">
        <v>1974</v>
      </c>
      <c r="T310" s="27">
        <v>1975</v>
      </c>
      <c r="U310" s="26" t="s">
        <v>3445</v>
      </c>
      <c r="V310" s="26"/>
      <c r="W310" s="26"/>
      <c r="X310" s="26"/>
      <c r="Y310" s="26"/>
      <c r="Z310" s="26"/>
      <c r="AA310" s="26"/>
      <c r="AB310" s="26"/>
      <c r="AC310" s="26"/>
      <c r="AD310" s="26"/>
      <c r="AE310" s="26"/>
      <c r="AF310" s="26"/>
      <c r="AG310" s="26"/>
    </row>
    <row r="311" spans="1:33" ht="15.75" customHeight="1">
      <c r="A311" s="13" t="s">
        <v>3514</v>
      </c>
      <c r="B311" s="13" t="s">
        <v>3649</v>
      </c>
      <c r="C311" s="13" t="s">
        <v>3650</v>
      </c>
      <c r="D311" s="13">
        <v>1981</v>
      </c>
      <c r="E311" s="13" t="s">
        <v>2526</v>
      </c>
    </row>
    <row r="312" spans="1:33" ht="15.75">
      <c r="A312" s="13" t="s">
        <v>3514</v>
      </c>
      <c r="B312" s="13" t="s">
        <v>2052</v>
      </c>
      <c r="C312" s="13" t="s">
        <v>3651</v>
      </c>
      <c r="D312" s="13">
        <v>2003</v>
      </c>
      <c r="E312" s="13" t="s">
        <v>1584</v>
      </c>
      <c r="F312" s="13" t="s">
        <v>3652</v>
      </c>
      <c r="G312" s="13" t="s">
        <v>3653</v>
      </c>
      <c r="H312" s="28" t="s">
        <v>3654</v>
      </c>
      <c r="I312" s="13" t="s">
        <v>2524</v>
      </c>
      <c r="J312" s="13" t="s">
        <v>3596</v>
      </c>
      <c r="K312" s="13" t="s">
        <v>2526</v>
      </c>
      <c r="L312" s="13" t="s">
        <v>3521</v>
      </c>
      <c r="M312" s="13" t="s">
        <v>3655</v>
      </c>
      <c r="N312" s="13" t="s">
        <v>2526</v>
      </c>
      <c r="O312" s="13" t="s">
        <v>97</v>
      </c>
      <c r="P312" s="13" t="s">
        <v>3656</v>
      </c>
      <c r="Q312" s="13" t="s">
        <v>3657</v>
      </c>
      <c r="R312" s="13" t="s">
        <v>1584</v>
      </c>
      <c r="S312" s="13">
        <v>2001</v>
      </c>
      <c r="T312" s="13">
        <v>2002</v>
      </c>
      <c r="U312" s="13" t="s">
        <v>3445</v>
      </c>
    </row>
    <row r="313" spans="1:33" ht="15.75" customHeight="1">
      <c r="A313" s="13" t="s">
        <v>3514</v>
      </c>
      <c r="B313" s="13" t="s">
        <v>3658</v>
      </c>
      <c r="C313" s="13" t="s">
        <v>3659</v>
      </c>
      <c r="D313" s="13">
        <v>2002</v>
      </c>
      <c r="E313" s="13" t="s">
        <v>1584</v>
      </c>
      <c r="F313" s="13" t="s">
        <v>3660</v>
      </c>
      <c r="G313" s="13" t="s">
        <v>3520</v>
      </c>
      <c r="H313" s="29" t="s">
        <v>3661</v>
      </c>
      <c r="I313" s="13" t="s">
        <v>2524</v>
      </c>
      <c r="J313" s="13" t="s">
        <v>3596</v>
      </c>
      <c r="K313" s="13" t="s">
        <v>1584</v>
      </c>
      <c r="L313" s="13" t="s">
        <v>3521</v>
      </c>
      <c r="M313" s="13" t="s">
        <v>3662</v>
      </c>
      <c r="N313" s="13" t="s">
        <v>1584</v>
      </c>
      <c r="O313" s="13" t="s">
        <v>60</v>
      </c>
      <c r="P313" s="13" t="s">
        <v>3663</v>
      </c>
      <c r="Q313" s="13" t="s">
        <v>3664</v>
      </c>
      <c r="R313" s="13" t="s">
        <v>1584</v>
      </c>
      <c r="S313" s="13" t="s">
        <v>3665</v>
      </c>
      <c r="T313" s="13" t="s">
        <v>3665</v>
      </c>
      <c r="U313" s="13" t="s">
        <v>3445</v>
      </c>
    </row>
    <row r="314" spans="1:33" ht="15.75" customHeight="1">
      <c r="A314" s="13" t="s">
        <v>3514</v>
      </c>
      <c r="B314" s="13" t="s">
        <v>3658</v>
      </c>
      <c r="C314" s="13" t="s">
        <v>3659</v>
      </c>
      <c r="D314" s="13">
        <v>2002</v>
      </c>
      <c r="E314" s="13" t="s">
        <v>1584</v>
      </c>
      <c r="F314" s="13" t="s">
        <v>3660</v>
      </c>
      <c r="G314" s="13" t="s">
        <v>3520</v>
      </c>
      <c r="H314" s="29" t="s">
        <v>3666</v>
      </c>
      <c r="I314" s="13" t="s">
        <v>2524</v>
      </c>
      <c r="J314" s="13" t="s">
        <v>3596</v>
      </c>
      <c r="K314" s="13" t="s">
        <v>1584</v>
      </c>
      <c r="L314" s="13" t="s">
        <v>3521</v>
      </c>
      <c r="M314" s="13" t="s">
        <v>3662</v>
      </c>
      <c r="N314" s="13" t="s">
        <v>1584</v>
      </c>
      <c r="O314" s="13" t="s">
        <v>60</v>
      </c>
      <c r="P314" s="13" t="s">
        <v>3663</v>
      </c>
      <c r="Q314" s="13" t="s">
        <v>3667</v>
      </c>
      <c r="R314" s="13" t="s">
        <v>1584</v>
      </c>
      <c r="S314" s="13" t="s">
        <v>3665</v>
      </c>
      <c r="T314" s="13" t="s">
        <v>3665</v>
      </c>
      <c r="U314" s="13" t="s">
        <v>3445</v>
      </c>
    </row>
    <row r="315" spans="1:33">
      <c r="A315" s="13" t="s">
        <v>3514</v>
      </c>
      <c r="B315" s="30" t="s">
        <v>3668</v>
      </c>
      <c r="C315" s="13" t="s">
        <v>3669</v>
      </c>
      <c r="D315" s="13">
        <v>1971</v>
      </c>
      <c r="E315" s="13" t="s">
        <v>2526</v>
      </c>
    </row>
    <row r="316" spans="1:33">
      <c r="A316" s="13" t="s">
        <v>3514</v>
      </c>
      <c r="B316" s="13" t="s">
        <v>2983</v>
      </c>
      <c r="C316" s="13" t="s">
        <v>2984</v>
      </c>
      <c r="D316" s="13">
        <v>1998</v>
      </c>
      <c r="E316" s="13" t="s">
        <v>2526</v>
      </c>
    </row>
    <row r="317" spans="1:33">
      <c r="A317" s="13" t="s">
        <v>3514</v>
      </c>
      <c r="B317" s="13" t="s">
        <v>2985</v>
      </c>
      <c r="C317" s="13" t="s">
        <v>2986</v>
      </c>
      <c r="D317" s="13">
        <v>2002</v>
      </c>
      <c r="E317" s="13" t="s">
        <v>2526</v>
      </c>
    </row>
    <row r="318" spans="1:33">
      <c r="A318" s="13" t="s">
        <v>3514</v>
      </c>
      <c r="B318" s="13" t="s">
        <v>3670</v>
      </c>
      <c r="C318" s="13" t="s">
        <v>3671</v>
      </c>
      <c r="D318" s="13">
        <v>2000</v>
      </c>
      <c r="E318" s="13" t="s">
        <v>2526</v>
      </c>
    </row>
    <row r="319" spans="1:33">
      <c r="A319" s="13" t="s">
        <v>3514</v>
      </c>
      <c r="B319" s="13" t="s">
        <v>3672</v>
      </c>
      <c r="C319" s="13" t="s">
        <v>3673</v>
      </c>
      <c r="D319" s="13">
        <v>1978</v>
      </c>
      <c r="E319" s="13" t="s">
        <v>1584</v>
      </c>
      <c r="F319" s="13" t="s">
        <v>3674</v>
      </c>
      <c r="G319" s="13" t="s">
        <v>3520</v>
      </c>
      <c r="H319" s="13" t="s">
        <v>3675</v>
      </c>
      <c r="I319" s="13" t="s">
        <v>2524</v>
      </c>
      <c r="J319" s="13" t="s">
        <v>3596</v>
      </c>
      <c r="K319" s="13" t="s">
        <v>1584</v>
      </c>
      <c r="L319" s="13" t="s">
        <v>3521</v>
      </c>
      <c r="M319" s="26" t="s">
        <v>3442</v>
      </c>
      <c r="N319" s="13" t="s">
        <v>2526</v>
      </c>
      <c r="O319" s="26" t="s">
        <v>76</v>
      </c>
      <c r="P319" s="26" t="s">
        <v>2094</v>
      </c>
      <c r="Q319" s="26" t="s">
        <v>3676</v>
      </c>
      <c r="R319" s="13" t="s">
        <v>1584</v>
      </c>
      <c r="S319" s="13">
        <v>1973</v>
      </c>
      <c r="T319" s="13">
        <v>1974</v>
      </c>
      <c r="U319" s="13" t="s">
        <v>3445</v>
      </c>
    </row>
    <row r="320" spans="1:33">
      <c r="A320" s="13" t="s">
        <v>3514</v>
      </c>
      <c r="B320" s="13" t="s">
        <v>3672</v>
      </c>
      <c r="C320" s="13" t="s">
        <v>3673</v>
      </c>
      <c r="D320" s="13">
        <v>1978</v>
      </c>
      <c r="E320" s="13" t="s">
        <v>1584</v>
      </c>
      <c r="F320" s="13" t="s">
        <v>3674</v>
      </c>
      <c r="G320" s="13" t="s">
        <v>3520</v>
      </c>
      <c r="H320" s="13" t="s">
        <v>3677</v>
      </c>
      <c r="I320" s="13" t="s">
        <v>2524</v>
      </c>
      <c r="J320" s="13" t="s">
        <v>3596</v>
      </c>
      <c r="K320" s="13" t="s">
        <v>1584</v>
      </c>
      <c r="L320" s="13" t="s">
        <v>3521</v>
      </c>
      <c r="M320" s="26" t="s">
        <v>3442</v>
      </c>
      <c r="N320" s="13" t="s">
        <v>2526</v>
      </c>
      <c r="O320" s="26" t="s">
        <v>76</v>
      </c>
      <c r="P320" s="26" t="s">
        <v>2094</v>
      </c>
      <c r="Q320" s="26" t="s">
        <v>3678</v>
      </c>
      <c r="R320" s="13" t="s">
        <v>1584</v>
      </c>
      <c r="S320" s="13">
        <v>1973</v>
      </c>
      <c r="T320" s="13">
        <v>1974</v>
      </c>
      <c r="U320" s="13" t="s">
        <v>3445</v>
      </c>
    </row>
    <row r="321" spans="1:21">
      <c r="A321" s="13" t="s">
        <v>3514</v>
      </c>
      <c r="B321" s="13" t="s">
        <v>3672</v>
      </c>
      <c r="C321" s="13" t="s">
        <v>3673</v>
      </c>
      <c r="D321" s="13">
        <v>1978</v>
      </c>
      <c r="E321" s="13" t="s">
        <v>1584</v>
      </c>
      <c r="F321" s="13" t="s">
        <v>3674</v>
      </c>
      <c r="G321" s="13" t="s">
        <v>3520</v>
      </c>
      <c r="H321" s="13" t="s">
        <v>3679</v>
      </c>
      <c r="I321" s="13" t="s">
        <v>2524</v>
      </c>
      <c r="J321" s="13" t="s">
        <v>3596</v>
      </c>
      <c r="K321" s="13" t="s">
        <v>1584</v>
      </c>
      <c r="L321" s="13" t="s">
        <v>3521</v>
      </c>
      <c r="M321" s="26" t="s">
        <v>3442</v>
      </c>
      <c r="N321" s="13" t="s">
        <v>2526</v>
      </c>
      <c r="O321" s="26" t="s">
        <v>76</v>
      </c>
      <c r="P321" s="26" t="s">
        <v>2094</v>
      </c>
      <c r="Q321" s="26" t="s">
        <v>3680</v>
      </c>
      <c r="R321" s="13" t="s">
        <v>1584</v>
      </c>
      <c r="S321" s="13">
        <v>1973</v>
      </c>
      <c r="T321" s="13">
        <v>1974</v>
      </c>
      <c r="U321" s="13" t="s">
        <v>3445</v>
      </c>
    </row>
    <row r="322" spans="1:21">
      <c r="A322" s="13" t="s">
        <v>3514</v>
      </c>
      <c r="B322" s="13" t="s">
        <v>3672</v>
      </c>
      <c r="C322" s="13" t="s">
        <v>3673</v>
      </c>
      <c r="D322" s="13">
        <v>1978</v>
      </c>
      <c r="E322" s="13" t="s">
        <v>1584</v>
      </c>
      <c r="F322" s="13" t="s">
        <v>3674</v>
      </c>
      <c r="G322" s="13" t="s">
        <v>3520</v>
      </c>
      <c r="H322" s="13" t="s">
        <v>3681</v>
      </c>
      <c r="I322" s="13" t="s">
        <v>2524</v>
      </c>
      <c r="J322" s="13" t="s">
        <v>3596</v>
      </c>
      <c r="K322" s="13" t="s">
        <v>1584</v>
      </c>
      <c r="L322" s="13" t="s">
        <v>3521</v>
      </c>
      <c r="M322" s="26" t="s">
        <v>3442</v>
      </c>
      <c r="N322" s="13" t="s">
        <v>2526</v>
      </c>
      <c r="O322" s="26" t="s">
        <v>76</v>
      </c>
      <c r="P322" s="26" t="s">
        <v>2094</v>
      </c>
      <c r="Q322" s="26" t="s">
        <v>3682</v>
      </c>
      <c r="R322" s="13" t="s">
        <v>1584</v>
      </c>
      <c r="S322" s="13">
        <v>1973</v>
      </c>
      <c r="T322" s="13">
        <v>1974</v>
      </c>
      <c r="U322" s="13" t="s">
        <v>3445</v>
      </c>
    </row>
    <row r="323" spans="1:21">
      <c r="A323" s="13" t="s">
        <v>3514</v>
      </c>
      <c r="B323" s="13" t="s">
        <v>3672</v>
      </c>
      <c r="C323" s="13" t="s">
        <v>3673</v>
      </c>
      <c r="D323" s="13">
        <v>1978</v>
      </c>
      <c r="E323" s="13" t="s">
        <v>1584</v>
      </c>
      <c r="F323" s="13" t="s">
        <v>3674</v>
      </c>
      <c r="G323" s="13" t="s">
        <v>3520</v>
      </c>
      <c r="H323" s="13" t="s">
        <v>3683</v>
      </c>
      <c r="I323" s="13" t="s">
        <v>2524</v>
      </c>
      <c r="J323" s="13" t="s">
        <v>3596</v>
      </c>
      <c r="K323" s="13" t="s">
        <v>1584</v>
      </c>
      <c r="L323" s="13" t="s">
        <v>3521</v>
      </c>
      <c r="M323" s="26" t="s">
        <v>3442</v>
      </c>
      <c r="N323" s="13" t="s">
        <v>2526</v>
      </c>
      <c r="O323" s="26" t="s">
        <v>76</v>
      </c>
      <c r="P323" s="26" t="s">
        <v>2094</v>
      </c>
      <c r="Q323" s="26" t="s">
        <v>3684</v>
      </c>
      <c r="R323" s="13" t="s">
        <v>1584</v>
      </c>
      <c r="S323" s="13">
        <v>1973</v>
      </c>
      <c r="T323" s="13">
        <v>1974</v>
      </c>
      <c r="U323" s="13" t="s">
        <v>3445</v>
      </c>
    </row>
    <row r="324" spans="1:21">
      <c r="A324" s="13" t="s">
        <v>3514</v>
      </c>
      <c r="B324" s="13" t="s">
        <v>3672</v>
      </c>
      <c r="C324" s="13" t="s">
        <v>3673</v>
      </c>
      <c r="D324" s="13">
        <v>1978</v>
      </c>
      <c r="E324" s="13" t="s">
        <v>1584</v>
      </c>
      <c r="F324" s="13" t="s">
        <v>3685</v>
      </c>
      <c r="G324" s="13" t="s">
        <v>2635</v>
      </c>
      <c r="H324" s="13" t="s">
        <v>3686</v>
      </c>
      <c r="I324" s="13" t="s">
        <v>2524</v>
      </c>
      <c r="J324" s="13" t="s">
        <v>3596</v>
      </c>
      <c r="K324" s="13" t="s">
        <v>1584</v>
      </c>
      <c r="L324" s="13" t="s">
        <v>3521</v>
      </c>
      <c r="M324" s="26" t="s">
        <v>3442</v>
      </c>
      <c r="N324" s="13" t="s">
        <v>2526</v>
      </c>
      <c r="O324" s="26" t="s">
        <v>76</v>
      </c>
      <c r="P324" s="26" t="s">
        <v>2094</v>
      </c>
      <c r="Q324" s="26" t="s">
        <v>3687</v>
      </c>
      <c r="R324" s="13" t="s">
        <v>1584</v>
      </c>
      <c r="S324" s="13">
        <v>1973</v>
      </c>
      <c r="T324" s="13">
        <v>1974</v>
      </c>
      <c r="U324" s="13" t="s">
        <v>3445</v>
      </c>
    </row>
    <row r="325" spans="1:21">
      <c r="A325" s="13" t="s">
        <v>3514</v>
      </c>
      <c r="B325" s="13" t="s">
        <v>3688</v>
      </c>
      <c r="C325" s="13" t="s">
        <v>3689</v>
      </c>
      <c r="D325" s="13">
        <v>1979</v>
      </c>
      <c r="E325" s="13" t="s">
        <v>1584</v>
      </c>
      <c r="F325" s="13" t="s">
        <v>3674</v>
      </c>
      <c r="G325" s="13" t="s">
        <v>3520</v>
      </c>
      <c r="H325" s="13" t="s">
        <v>3690</v>
      </c>
      <c r="I325" s="13" t="s">
        <v>2524</v>
      </c>
      <c r="J325" s="13" t="s">
        <v>2590</v>
      </c>
      <c r="K325" s="13" t="s">
        <v>2526</v>
      </c>
      <c r="L325" s="13" t="s">
        <v>3521</v>
      </c>
      <c r="M325" s="13" t="s">
        <v>3691</v>
      </c>
      <c r="N325" s="13" t="s">
        <v>2526</v>
      </c>
      <c r="O325" s="13" t="s">
        <v>60</v>
      </c>
      <c r="P325" s="13" t="s">
        <v>3220</v>
      </c>
      <c r="Q325" s="13" t="s">
        <v>3692</v>
      </c>
      <c r="R325" s="13" t="s">
        <v>1584</v>
      </c>
      <c r="S325" s="13">
        <v>1971</v>
      </c>
      <c r="T325" s="13">
        <v>1972</v>
      </c>
      <c r="U325" s="13" t="s">
        <v>3445</v>
      </c>
    </row>
    <row r="326" spans="1:21">
      <c r="A326" s="13" t="s">
        <v>3514</v>
      </c>
      <c r="B326" s="13" t="s">
        <v>3693</v>
      </c>
      <c r="C326" s="13" t="s">
        <v>3694</v>
      </c>
      <c r="D326" s="13">
        <v>1998</v>
      </c>
      <c r="E326" s="13" t="s">
        <v>2526</v>
      </c>
    </row>
    <row r="327" spans="1:21">
      <c r="A327" s="13" t="s">
        <v>3514</v>
      </c>
      <c r="B327" s="13" t="s">
        <v>3695</v>
      </c>
      <c r="C327" s="13" t="s">
        <v>3609</v>
      </c>
      <c r="D327" s="13">
        <v>2015</v>
      </c>
      <c r="E327" s="13" t="s">
        <v>1584</v>
      </c>
      <c r="F327" s="13" t="s">
        <v>3696</v>
      </c>
      <c r="G327" s="13" t="s">
        <v>3520</v>
      </c>
      <c r="H327" s="13" t="s">
        <v>3697</v>
      </c>
      <c r="I327" s="13" t="s">
        <v>2524</v>
      </c>
      <c r="J327" s="13" t="s">
        <v>2590</v>
      </c>
      <c r="K327" s="13" t="s">
        <v>2526</v>
      </c>
      <c r="L327" s="13" t="s">
        <v>3521</v>
      </c>
      <c r="M327" s="13" t="s">
        <v>3442</v>
      </c>
      <c r="N327" s="13" t="s">
        <v>2526</v>
      </c>
      <c r="O327" s="13" t="s">
        <v>60</v>
      </c>
      <c r="P327" s="13" t="s">
        <v>3663</v>
      </c>
      <c r="Q327" s="13" t="s">
        <v>3698</v>
      </c>
      <c r="R327" s="13" t="s">
        <v>1584</v>
      </c>
      <c r="S327" s="13">
        <v>2011</v>
      </c>
      <c r="T327" s="13">
        <v>2011</v>
      </c>
      <c r="U327" s="13" t="s">
        <v>3445</v>
      </c>
    </row>
    <row r="328" spans="1:21">
      <c r="A328" s="13" t="s">
        <v>3514</v>
      </c>
      <c r="B328" s="13" t="s">
        <v>3699</v>
      </c>
      <c r="C328" s="13" t="s">
        <v>3673</v>
      </c>
      <c r="D328" s="13">
        <v>1979</v>
      </c>
      <c r="E328" s="13" t="s">
        <v>2526</v>
      </c>
    </row>
    <row r="329" spans="1:21">
      <c r="A329" s="13" t="s">
        <v>3514</v>
      </c>
      <c r="B329" s="13" t="s">
        <v>3700</v>
      </c>
      <c r="C329" s="13" t="s">
        <v>3701</v>
      </c>
      <c r="D329" s="13">
        <v>2008</v>
      </c>
      <c r="E329" s="13" t="s">
        <v>2526</v>
      </c>
    </row>
    <row r="330" spans="1:21">
      <c r="A330" s="13" t="s">
        <v>3514</v>
      </c>
      <c r="B330" s="13" t="s">
        <v>3702</v>
      </c>
      <c r="C330" s="13" t="s">
        <v>3703</v>
      </c>
      <c r="D330" s="13">
        <v>1985</v>
      </c>
      <c r="E330" s="13" t="s">
        <v>1584</v>
      </c>
      <c r="F330" s="13" t="s">
        <v>3704</v>
      </c>
      <c r="G330" s="13" t="s">
        <v>3520</v>
      </c>
      <c r="H330" s="13" t="s">
        <v>3705</v>
      </c>
      <c r="I330" s="13" t="s">
        <v>2524</v>
      </c>
      <c r="J330" s="13" t="s">
        <v>2590</v>
      </c>
      <c r="K330" s="13" t="s">
        <v>1584</v>
      </c>
      <c r="L330" s="13" t="s">
        <v>3521</v>
      </c>
      <c r="M330" s="13" t="s">
        <v>3442</v>
      </c>
      <c r="N330" s="13" t="s">
        <v>2526</v>
      </c>
      <c r="O330" s="13" t="s">
        <v>76</v>
      </c>
      <c r="P330" s="13" t="s">
        <v>2094</v>
      </c>
      <c r="Q330" s="13" t="s">
        <v>3706</v>
      </c>
      <c r="R330" s="13" t="s">
        <v>1584</v>
      </c>
      <c r="S330" s="13">
        <v>1982</v>
      </c>
      <c r="T330" s="13">
        <v>1983</v>
      </c>
      <c r="U330" s="13" t="s">
        <v>3445</v>
      </c>
    </row>
    <row r="331" spans="1:21">
      <c r="A331" s="13" t="s">
        <v>3514</v>
      </c>
      <c r="B331" s="13" t="s">
        <v>3702</v>
      </c>
      <c r="C331" s="13" t="s">
        <v>3703</v>
      </c>
      <c r="D331" s="13">
        <v>1985</v>
      </c>
      <c r="E331" s="13" t="s">
        <v>1584</v>
      </c>
      <c r="F331" s="13" t="s">
        <v>3704</v>
      </c>
      <c r="G331" s="13" t="s">
        <v>3520</v>
      </c>
      <c r="H331" s="13" t="s">
        <v>3707</v>
      </c>
      <c r="I331" s="13" t="s">
        <v>2524</v>
      </c>
      <c r="J331" s="13" t="s">
        <v>2590</v>
      </c>
      <c r="K331" s="13" t="s">
        <v>1584</v>
      </c>
      <c r="L331" s="13" t="s">
        <v>3521</v>
      </c>
      <c r="M331" s="13" t="s">
        <v>3442</v>
      </c>
      <c r="N331" s="13" t="s">
        <v>2526</v>
      </c>
      <c r="O331" s="13" t="s">
        <v>76</v>
      </c>
      <c r="P331" s="13" t="s">
        <v>2094</v>
      </c>
      <c r="Q331" s="13" t="s">
        <v>3708</v>
      </c>
      <c r="R331" s="13" t="s">
        <v>1584</v>
      </c>
      <c r="S331" s="13">
        <v>1982</v>
      </c>
      <c r="T331" s="13">
        <v>1983</v>
      </c>
      <c r="U331" s="13" t="s">
        <v>3445</v>
      </c>
    </row>
    <row r="332" spans="1:21">
      <c r="A332" s="13" t="s">
        <v>3514</v>
      </c>
      <c r="B332" s="13" t="s">
        <v>3702</v>
      </c>
      <c r="C332" s="13" t="s">
        <v>3703</v>
      </c>
      <c r="D332" s="13">
        <v>1985</v>
      </c>
      <c r="E332" s="13" t="s">
        <v>1584</v>
      </c>
      <c r="F332" s="13" t="s">
        <v>3704</v>
      </c>
      <c r="G332" s="13" t="s">
        <v>3520</v>
      </c>
      <c r="H332" s="13" t="s">
        <v>3709</v>
      </c>
      <c r="I332" s="13" t="s">
        <v>2524</v>
      </c>
      <c r="J332" s="13" t="s">
        <v>2590</v>
      </c>
      <c r="K332" s="13" t="s">
        <v>1584</v>
      </c>
      <c r="L332" s="13" t="s">
        <v>3521</v>
      </c>
      <c r="M332" s="13" t="s">
        <v>3442</v>
      </c>
      <c r="N332" s="13" t="s">
        <v>2526</v>
      </c>
      <c r="O332" s="13" t="s">
        <v>76</v>
      </c>
      <c r="P332" s="13" t="s">
        <v>2094</v>
      </c>
      <c r="Q332" s="13" t="s">
        <v>3710</v>
      </c>
      <c r="R332" s="13" t="s">
        <v>1584</v>
      </c>
      <c r="S332" s="13">
        <v>1982</v>
      </c>
      <c r="T332" s="13">
        <v>1983</v>
      </c>
      <c r="U332" s="13" t="s">
        <v>3445</v>
      </c>
    </row>
    <row r="333" spans="1:21">
      <c r="A333" s="13" t="s">
        <v>3514</v>
      </c>
      <c r="B333" s="13" t="s">
        <v>3702</v>
      </c>
      <c r="C333" s="13" t="s">
        <v>3703</v>
      </c>
      <c r="D333" s="13">
        <v>1985</v>
      </c>
      <c r="E333" s="13" t="s">
        <v>1584</v>
      </c>
      <c r="F333" s="13" t="s">
        <v>3704</v>
      </c>
      <c r="G333" s="13" t="s">
        <v>3520</v>
      </c>
      <c r="H333" s="13" t="s">
        <v>3711</v>
      </c>
      <c r="I333" s="13" t="s">
        <v>2524</v>
      </c>
      <c r="J333" s="13" t="s">
        <v>2590</v>
      </c>
      <c r="K333" s="13" t="s">
        <v>1584</v>
      </c>
      <c r="L333" s="13" t="s">
        <v>3521</v>
      </c>
      <c r="M333" s="13" t="s">
        <v>3442</v>
      </c>
      <c r="N333" s="13" t="s">
        <v>2526</v>
      </c>
      <c r="O333" s="13" t="s">
        <v>76</v>
      </c>
      <c r="P333" s="13" t="s">
        <v>2094</v>
      </c>
      <c r="Q333" s="13" t="s">
        <v>3712</v>
      </c>
      <c r="R333" s="13" t="s">
        <v>1584</v>
      </c>
      <c r="S333" s="13">
        <v>1982</v>
      </c>
      <c r="T333" s="13">
        <v>1983</v>
      </c>
      <c r="U333" s="13" t="s">
        <v>3445</v>
      </c>
    </row>
    <row r="334" spans="1:21">
      <c r="A334" s="13" t="s">
        <v>3514</v>
      </c>
      <c r="B334" s="13" t="s">
        <v>3702</v>
      </c>
      <c r="C334" s="13" t="s">
        <v>3703</v>
      </c>
      <c r="D334" s="13">
        <v>1985</v>
      </c>
      <c r="E334" s="13" t="s">
        <v>1584</v>
      </c>
      <c r="F334" s="13" t="s">
        <v>3704</v>
      </c>
      <c r="G334" s="13" t="s">
        <v>3520</v>
      </c>
      <c r="H334" s="13" t="s">
        <v>3713</v>
      </c>
      <c r="I334" s="13" t="s">
        <v>2524</v>
      </c>
      <c r="J334" s="13" t="s">
        <v>2590</v>
      </c>
      <c r="K334" s="13" t="s">
        <v>1584</v>
      </c>
      <c r="L334" s="13" t="s">
        <v>3521</v>
      </c>
      <c r="M334" s="13" t="s">
        <v>3442</v>
      </c>
      <c r="N334" s="13" t="s">
        <v>2526</v>
      </c>
      <c r="O334" s="13" t="s">
        <v>76</v>
      </c>
      <c r="P334" s="13" t="s">
        <v>2094</v>
      </c>
      <c r="Q334" s="13" t="s">
        <v>3714</v>
      </c>
      <c r="R334" s="13" t="s">
        <v>1584</v>
      </c>
      <c r="S334" s="13">
        <v>1982</v>
      </c>
      <c r="T334" s="13">
        <v>1983</v>
      </c>
      <c r="U334" s="13" t="s">
        <v>3445</v>
      </c>
    </row>
    <row r="335" spans="1:21">
      <c r="A335" s="13" t="s">
        <v>3514</v>
      </c>
      <c r="B335" s="13" t="s">
        <v>3715</v>
      </c>
      <c r="C335" s="13" t="s">
        <v>3716</v>
      </c>
      <c r="D335" s="13">
        <v>2012</v>
      </c>
      <c r="E335" s="13" t="s">
        <v>1584</v>
      </c>
      <c r="F335" s="13" t="s">
        <v>3717</v>
      </c>
      <c r="G335" s="13" t="s">
        <v>2537</v>
      </c>
      <c r="H335" s="13" t="s">
        <v>3718</v>
      </c>
      <c r="I335" s="13" t="s">
        <v>2524</v>
      </c>
      <c r="J335" s="13" t="s">
        <v>3719</v>
      </c>
      <c r="K335" s="13" t="s">
        <v>2526</v>
      </c>
      <c r="L335" s="13" t="s">
        <v>3720</v>
      </c>
      <c r="M335" s="13" t="s">
        <v>3442</v>
      </c>
      <c r="N335" s="13" t="s">
        <v>1584</v>
      </c>
      <c r="O335" s="13" t="s">
        <v>60</v>
      </c>
      <c r="P335" s="13" t="s">
        <v>3721</v>
      </c>
      <c r="Q335" s="13" t="s">
        <v>3722</v>
      </c>
      <c r="R335" s="13" t="s">
        <v>1584</v>
      </c>
      <c r="S335" s="13">
        <v>2008</v>
      </c>
      <c r="T335" s="13">
        <v>2009</v>
      </c>
      <c r="U335" s="13" t="s">
        <v>3445</v>
      </c>
    </row>
    <row r="336" spans="1:21">
      <c r="A336" s="13" t="s">
        <v>3514</v>
      </c>
      <c r="B336" s="13" t="s">
        <v>3723</v>
      </c>
      <c r="C336" s="13" t="s">
        <v>3724</v>
      </c>
      <c r="D336" s="13">
        <v>2005</v>
      </c>
      <c r="E336" s="13" t="s">
        <v>1584</v>
      </c>
      <c r="F336" s="13" t="s">
        <v>3557</v>
      </c>
      <c r="G336" s="13" t="s">
        <v>3520</v>
      </c>
      <c r="H336" s="13" t="s">
        <v>3725</v>
      </c>
      <c r="I336" s="13" t="s">
        <v>3129</v>
      </c>
      <c r="J336" s="13" t="s">
        <v>3726</v>
      </c>
      <c r="K336" s="13" t="s">
        <v>2526</v>
      </c>
      <c r="L336" s="13" t="s">
        <v>3727</v>
      </c>
      <c r="M336" s="13" t="s">
        <v>2906</v>
      </c>
      <c r="N336" s="13" t="s">
        <v>2526</v>
      </c>
      <c r="O336" s="13" t="s">
        <v>87</v>
      </c>
      <c r="P336" s="13" t="s">
        <v>2020</v>
      </c>
      <c r="Q336" s="13" t="s">
        <v>3728</v>
      </c>
      <c r="R336" s="13" t="s">
        <v>1584</v>
      </c>
      <c r="S336" s="13" t="s">
        <v>3665</v>
      </c>
      <c r="T336" s="13" t="s">
        <v>3665</v>
      </c>
      <c r="U336" s="13" t="s">
        <v>3445</v>
      </c>
    </row>
    <row r="337" spans="1:21">
      <c r="A337" s="13" t="s">
        <v>3514</v>
      </c>
      <c r="B337" s="13" t="s">
        <v>3729</v>
      </c>
      <c r="C337" s="13" t="s">
        <v>3730</v>
      </c>
      <c r="D337" s="13">
        <v>2008</v>
      </c>
      <c r="E337" s="13" t="s">
        <v>1584</v>
      </c>
      <c r="F337" s="13" t="s">
        <v>3731</v>
      </c>
      <c r="G337" s="13" t="s">
        <v>3520</v>
      </c>
      <c r="H337" s="13" t="s">
        <v>3725</v>
      </c>
      <c r="I337" s="13" t="s">
        <v>2524</v>
      </c>
      <c r="J337" s="13" t="s">
        <v>3726</v>
      </c>
      <c r="K337" s="13" t="s">
        <v>2526</v>
      </c>
      <c r="L337" s="13" t="s">
        <v>3727</v>
      </c>
      <c r="M337" s="13" t="s">
        <v>2906</v>
      </c>
      <c r="N337" s="13" t="s">
        <v>2526</v>
      </c>
      <c r="O337" s="13" t="s">
        <v>87</v>
      </c>
      <c r="P337" s="13" t="s">
        <v>2020</v>
      </c>
      <c r="Q337" s="13" t="s">
        <v>3732</v>
      </c>
      <c r="R337" s="13" t="s">
        <v>1584</v>
      </c>
      <c r="S337" s="13">
        <v>2004</v>
      </c>
      <c r="T337" s="13">
        <v>2006</v>
      </c>
      <c r="U337" s="13" t="s">
        <v>3445</v>
      </c>
    </row>
    <row r="338" spans="1:21">
      <c r="A338" s="13" t="s">
        <v>3514</v>
      </c>
      <c r="B338" s="13" t="s">
        <v>3733</v>
      </c>
      <c r="C338" s="13" t="s">
        <v>3734</v>
      </c>
      <c r="D338" s="13">
        <v>1996</v>
      </c>
      <c r="E338" s="13" t="s">
        <v>1584</v>
      </c>
      <c r="F338" s="13" t="s">
        <v>3717</v>
      </c>
      <c r="G338" s="13" t="s">
        <v>3520</v>
      </c>
      <c r="H338" s="13" t="s">
        <v>3735</v>
      </c>
      <c r="I338" s="13" t="s">
        <v>2524</v>
      </c>
      <c r="J338" s="13" t="s">
        <v>3736</v>
      </c>
      <c r="K338" s="13" t="s">
        <v>1584</v>
      </c>
      <c r="L338" s="13" t="s">
        <v>3521</v>
      </c>
      <c r="M338" s="13" t="s">
        <v>3442</v>
      </c>
      <c r="N338" s="13" t="s">
        <v>2526</v>
      </c>
      <c r="O338" s="13" t="s">
        <v>87</v>
      </c>
      <c r="P338" s="13" t="s">
        <v>3443</v>
      </c>
      <c r="Q338" s="13" t="s">
        <v>3737</v>
      </c>
      <c r="R338" s="13" t="s">
        <v>1584</v>
      </c>
      <c r="S338" s="13">
        <v>1984</v>
      </c>
      <c r="T338" s="13">
        <v>1986</v>
      </c>
      <c r="U338" s="13" t="s">
        <v>3445</v>
      </c>
    </row>
    <row r="339" spans="1:21">
      <c r="A339" s="13" t="s">
        <v>3514</v>
      </c>
      <c r="B339" s="13" t="s">
        <v>3733</v>
      </c>
      <c r="C339" s="13" t="s">
        <v>3734</v>
      </c>
      <c r="D339" s="13">
        <v>1996</v>
      </c>
      <c r="E339" s="13" t="s">
        <v>1584</v>
      </c>
      <c r="F339" s="13" t="s">
        <v>3717</v>
      </c>
      <c r="G339" s="13" t="s">
        <v>3520</v>
      </c>
      <c r="H339" s="13" t="s">
        <v>3738</v>
      </c>
      <c r="I339" s="13" t="s">
        <v>2524</v>
      </c>
      <c r="J339" s="13" t="s">
        <v>3736</v>
      </c>
      <c r="K339" s="13" t="s">
        <v>1584</v>
      </c>
      <c r="L339" s="13" t="s">
        <v>3521</v>
      </c>
      <c r="M339" s="13" t="s">
        <v>3442</v>
      </c>
      <c r="N339" s="13" t="s">
        <v>2526</v>
      </c>
      <c r="O339" s="13" t="s">
        <v>87</v>
      </c>
      <c r="P339" s="13" t="s">
        <v>3443</v>
      </c>
      <c r="Q339" s="13" t="s">
        <v>3739</v>
      </c>
      <c r="R339" s="13" t="s">
        <v>1584</v>
      </c>
      <c r="S339" s="13">
        <v>1984</v>
      </c>
      <c r="T339" s="13">
        <v>1986</v>
      </c>
      <c r="U339" s="13" t="s">
        <v>3445</v>
      </c>
    </row>
    <row r="340" spans="1:21">
      <c r="A340" s="13" t="s">
        <v>3514</v>
      </c>
      <c r="B340" s="13" t="s">
        <v>3740</v>
      </c>
      <c r="C340" s="13" t="s">
        <v>3741</v>
      </c>
      <c r="D340" s="13">
        <v>2003</v>
      </c>
      <c r="E340" s="13" t="s">
        <v>1584</v>
      </c>
      <c r="F340" s="13" t="s">
        <v>3557</v>
      </c>
      <c r="G340" s="13" t="s">
        <v>3520</v>
      </c>
      <c r="H340" s="31" t="s">
        <v>3742</v>
      </c>
      <c r="I340" s="13" t="s">
        <v>2524</v>
      </c>
      <c r="J340" s="13" t="s">
        <v>3743</v>
      </c>
      <c r="K340" s="13" t="s">
        <v>1584</v>
      </c>
      <c r="L340" s="13" t="s">
        <v>3521</v>
      </c>
      <c r="M340" s="13" t="s">
        <v>3442</v>
      </c>
      <c r="N340" s="13" t="s">
        <v>2526</v>
      </c>
      <c r="O340" s="13" t="s">
        <v>2931</v>
      </c>
      <c r="P340" s="13" t="s">
        <v>2932</v>
      </c>
      <c r="Q340" s="13" t="s">
        <v>3744</v>
      </c>
      <c r="R340" s="13" t="s">
        <v>1584</v>
      </c>
      <c r="S340" s="13">
        <v>1995</v>
      </c>
      <c r="T340" s="13">
        <v>1996</v>
      </c>
      <c r="U340" s="13" t="s">
        <v>3445</v>
      </c>
    </row>
    <row r="341" spans="1:21">
      <c r="A341" s="13" t="s">
        <v>3514</v>
      </c>
      <c r="B341" s="13" t="s">
        <v>3740</v>
      </c>
      <c r="C341" s="13" t="s">
        <v>3741</v>
      </c>
      <c r="D341" s="13">
        <v>2003</v>
      </c>
      <c r="E341" s="13" t="s">
        <v>1584</v>
      </c>
      <c r="F341" s="13" t="s">
        <v>3557</v>
      </c>
      <c r="G341" s="13" t="s">
        <v>3520</v>
      </c>
      <c r="H341" s="31" t="s">
        <v>3745</v>
      </c>
      <c r="I341" s="13" t="s">
        <v>2524</v>
      </c>
      <c r="J341" s="13" t="s">
        <v>3743</v>
      </c>
      <c r="K341" s="13" t="s">
        <v>1584</v>
      </c>
      <c r="L341" s="13" t="s">
        <v>3521</v>
      </c>
      <c r="M341" s="13" t="s">
        <v>3442</v>
      </c>
      <c r="N341" s="13" t="s">
        <v>2526</v>
      </c>
      <c r="O341" s="13" t="s">
        <v>2931</v>
      </c>
      <c r="P341" s="13" t="s">
        <v>2932</v>
      </c>
      <c r="Q341" s="13" t="s">
        <v>3746</v>
      </c>
      <c r="R341" s="13" t="s">
        <v>1584</v>
      </c>
      <c r="S341" s="13">
        <v>1995</v>
      </c>
      <c r="T341" s="13">
        <v>1996</v>
      </c>
      <c r="U341" s="13" t="s">
        <v>3445</v>
      </c>
    </row>
    <row r="342" spans="1:21">
      <c r="A342" s="13" t="s">
        <v>3514</v>
      </c>
      <c r="B342" s="13" t="s">
        <v>3740</v>
      </c>
      <c r="C342" s="13" t="s">
        <v>3741</v>
      </c>
      <c r="D342" s="13">
        <v>2003</v>
      </c>
      <c r="E342" s="13" t="s">
        <v>1584</v>
      </c>
      <c r="F342" s="13" t="s">
        <v>3557</v>
      </c>
      <c r="G342" s="13" t="s">
        <v>3520</v>
      </c>
      <c r="H342" s="31" t="s">
        <v>3747</v>
      </c>
      <c r="I342" s="13" t="s">
        <v>2524</v>
      </c>
      <c r="J342" s="13" t="s">
        <v>3743</v>
      </c>
      <c r="K342" s="13" t="s">
        <v>1584</v>
      </c>
      <c r="L342" s="13" t="s">
        <v>3521</v>
      </c>
      <c r="M342" s="13" t="s">
        <v>3442</v>
      </c>
      <c r="N342" s="13" t="s">
        <v>2526</v>
      </c>
      <c r="O342" s="13" t="s">
        <v>2931</v>
      </c>
      <c r="P342" s="13" t="s">
        <v>2932</v>
      </c>
      <c r="Q342" s="13" t="s">
        <v>3748</v>
      </c>
      <c r="R342" s="13" t="s">
        <v>1584</v>
      </c>
      <c r="S342" s="13">
        <v>1995</v>
      </c>
      <c r="T342" s="13">
        <v>1996</v>
      </c>
      <c r="U342" s="13" t="s">
        <v>3445</v>
      </c>
    </row>
    <row r="343" spans="1:21">
      <c r="A343" s="13" t="s">
        <v>3514</v>
      </c>
      <c r="B343" s="13" t="s">
        <v>3740</v>
      </c>
      <c r="C343" s="13" t="s">
        <v>3741</v>
      </c>
      <c r="D343" s="13">
        <v>2003</v>
      </c>
      <c r="E343" s="13" t="s">
        <v>1584</v>
      </c>
      <c r="F343" s="13" t="s">
        <v>3557</v>
      </c>
      <c r="G343" s="13" t="s">
        <v>3520</v>
      </c>
      <c r="H343" s="31" t="s">
        <v>3749</v>
      </c>
      <c r="I343" s="13" t="s">
        <v>2524</v>
      </c>
      <c r="J343" s="13" t="s">
        <v>3743</v>
      </c>
      <c r="K343" s="13" t="s">
        <v>1584</v>
      </c>
      <c r="L343" s="13" t="s">
        <v>3521</v>
      </c>
      <c r="M343" s="13" t="s">
        <v>3442</v>
      </c>
      <c r="N343" s="13" t="s">
        <v>2526</v>
      </c>
      <c r="O343" s="13" t="s">
        <v>2931</v>
      </c>
      <c r="P343" s="13" t="s">
        <v>2932</v>
      </c>
      <c r="Q343" s="13" t="s">
        <v>3750</v>
      </c>
      <c r="R343" s="13" t="s">
        <v>1584</v>
      </c>
      <c r="S343" s="13">
        <v>1995</v>
      </c>
      <c r="T343" s="13">
        <v>1996</v>
      </c>
      <c r="U343" s="13" t="s">
        <v>3445</v>
      </c>
    </row>
    <row r="344" spans="1:21">
      <c r="A344" s="13" t="s">
        <v>3514</v>
      </c>
      <c r="B344" s="13" t="s">
        <v>3740</v>
      </c>
      <c r="C344" s="13" t="s">
        <v>3741</v>
      </c>
      <c r="D344" s="13">
        <v>2003</v>
      </c>
      <c r="E344" s="13" t="s">
        <v>1584</v>
      </c>
      <c r="F344" s="13" t="s">
        <v>3557</v>
      </c>
      <c r="G344" s="13" t="s">
        <v>3520</v>
      </c>
      <c r="H344" s="31" t="s">
        <v>3751</v>
      </c>
      <c r="I344" s="13" t="s">
        <v>2524</v>
      </c>
      <c r="J344" s="13" t="s">
        <v>3743</v>
      </c>
      <c r="K344" s="13" t="s">
        <v>1584</v>
      </c>
      <c r="L344" s="13" t="s">
        <v>3521</v>
      </c>
      <c r="M344" s="13" t="s">
        <v>3442</v>
      </c>
      <c r="N344" s="13" t="s">
        <v>2526</v>
      </c>
      <c r="O344" s="13" t="s">
        <v>2931</v>
      </c>
      <c r="P344" s="13" t="s">
        <v>2932</v>
      </c>
      <c r="Q344" s="13" t="s">
        <v>3752</v>
      </c>
      <c r="R344" s="13" t="s">
        <v>1584</v>
      </c>
      <c r="S344" s="13">
        <v>1995</v>
      </c>
      <c r="T344" s="13">
        <v>1996</v>
      </c>
      <c r="U344" s="13" t="s">
        <v>3445</v>
      </c>
    </row>
    <row r="345" spans="1:21">
      <c r="A345" s="13" t="s">
        <v>3514</v>
      </c>
      <c r="B345" s="13" t="s">
        <v>3753</v>
      </c>
      <c r="C345" s="13" t="s">
        <v>3754</v>
      </c>
      <c r="D345" s="13">
        <v>2010</v>
      </c>
      <c r="E345" s="13" t="s">
        <v>1584</v>
      </c>
      <c r="F345" s="13" t="s">
        <v>3755</v>
      </c>
      <c r="G345" s="13" t="s">
        <v>3520</v>
      </c>
      <c r="H345" s="32" t="s">
        <v>3756</v>
      </c>
      <c r="I345" s="13" t="s">
        <v>2524</v>
      </c>
      <c r="J345" s="13" t="s">
        <v>3290</v>
      </c>
      <c r="K345" s="13" t="s">
        <v>1584</v>
      </c>
      <c r="L345" s="13" t="s">
        <v>3757</v>
      </c>
      <c r="M345" s="13" t="s">
        <v>2906</v>
      </c>
      <c r="N345" s="13" t="s">
        <v>2526</v>
      </c>
      <c r="O345" s="13" t="s">
        <v>87</v>
      </c>
      <c r="P345" s="13" t="s">
        <v>2020</v>
      </c>
      <c r="Q345" s="13" t="s">
        <v>3758</v>
      </c>
      <c r="R345" s="13" t="s">
        <v>1584</v>
      </c>
      <c r="S345" s="13">
        <v>2008</v>
      </c>
      <c r="T345" s="13">
        <v>2008</v>
      </c>
      <c r="U345" s="13" t="s">
        <v>3445</v>
      </c>
    </row>
    <row r="346" spans="1:21">
      <c r="A346" s="13" t="s">
        <v>3514</v>
      </c>
      <c r="B346" s="13" t="s">
        <v>3753</v>
      </c>
      <c r="C346" s="13" t="s">
        <v>3754</v>
      </c>
      <c r="D346" s="13">
        <v>2010</v>
      </c>
      <c r="E346" s="13" t="s">
        <v>1584</v>
      </c>
      <c r="F346" s="13" t="s">
        <v>3755</v>
      </c>
      <c r="G346" s="13" t="s">
        <v>3520</v>
      </c>
      <c r="H346" s="13" t="s">
        <v>3759</v>
      </c>
      <c r="I346" s="13" t="s">
        <v>2524</v>
      </c>
      <c r="J346" s="13" t="s">
        <v>3290</v>
      </c>
      <c r="K346" s="13" t="s">
        <v>1584</v>
      </c>
      <c r="L346" s="13" t="s">
        <v>3757</v>
      </c>
      <c r="M346" s="13" t="s">
        <v>2906</v>
      </c>
      <c r="N346" s="13" t="s">
        <v>2526</v>
      </c>
      <c r="O346" s="13" t="s">
        <v>87</v>
      </c>
      <c r="P346" s="13" t="s">
        <v>2020</v>
      </c>
      <c r="Q346" s="13" t="s">
        <v>3760</v>
      </c>
      <c r="R346" s="13" t="s">
        <v>1584</v>
      </c>
      <c r="S346" s="13">
        <v>2008</v>
      </c>
      <c r="T346" s="13">
        <v>2008</v>
      </c>
      <c r="U346" s="13" t="s">
        <v>3445</v>
      </c>
    </row>
    <row r="347" spans="1:21" ht="15.75" customHeight="1">
      <c r="A347" s="13" t="s">
        <v>3761</v>
      </c>
      <c r="B347" s="13" t="s">
        <v>3762</v>
      </c>
      <c r="C347" s="13" t="s">
        <v>3763</v>
      </c>
      <c r="D347" s="13">
        <v>2008</v>
      </c>
      <c r="E347" s="13" t="s">
        <v>2526</v>
      </c>
      <c r="U347" s="13" t="s">
        <v>3764</v>
      </c>
    </row>
    <row r="348" spans="1:21" ht="15.75" customHeight="1">
      <c r="A348" s="13" t="s">
        <v>3761</v>
      </c>
      <c r="B348" s="13" t="s">
        <v>2582</v>
      </c>
      <c r="C348" s="13" t="s">
        <v>3763</v>
      </c>
      <c r="D348" s="13">
        <v>1999</v>
      </c>
      <c r="E348" s="13" t="s">
        <v>1584</v>
      </c>
      <c r="F348" s="13" t="s">
        <v>2563</v>
      </c>
      <c r="G348" s="13" t="s">
        <v>657</v>
      </c>
      <c r="H348" s="13" t="s">
        <v>3047</v>
      </c>
      <c r="I348" s="13" t="s">
        <v>2732</v>
      </c>
      <c r="J348" s="13" t="s">
        <v>2590</v>
      </c>
      <c r="K348" s="13" t="s">
        <v>2526</v>
      </c>
      <c r="L348" s="13" t="s">
        <v>3765</v>
      </c>
      <c r="M348" s="13" t="s">
        <v>2587</v>
      </c>
      <c r="N348" s="13" t="s">
        <v>2526</v>
      </c>
      <c r="O348" s="13" t="s">
        <v>87</v>
      </c>
      <c r="P348" s="13" t="s">
        <v>2341</v>
      </c>
      <c r="Q348" s="33" t="s">
        <v>3766</v>
      </c>
      <c r="R348" s="13" t="s">
        <v>1584</v>
      </c>
      <c r="S348" s="13">
        <v>1995</v>
      </c>
      <c r="T348" s="13">
        <v>1997</v>
      </c>
      <c r="U348" s="13" t="s">
        <v>3764</v>
      </c>
    </row>
    <row r="349" spans="1:21" ht="15.75" customHeight="1">
      <c r="A349" s="13" t="s">
        <v>3761</v>
      </c>
      <c r="B349" s="13" t="s">
        <v>3767</v>
      </c>
      <c r="C349" s="13" t="s">
        <v>3768</v>
      </c>
      <c r="D349" s="13">
        <v>2004</v>
      </c>
      <c r="E349" s="13" t="s">
        <v>1584</v>
      </c>
      <c r="F349" s="13" t="s">
        <v>3769</v>
      </c>
      <c r="G349" s="13" t="s">
        <v>657</v>
      </c>
      <c r="H349" s="13" t="s">
        <v>3770</v>
      </c>
      <c r="I349" s="13" t="s">
        <v>2524</v>
      </c>
      <c r="J349" s="13" t="s">
        <v>2590</v>
      </c>
      <c r="K349" s="13" t="s">
        <v>2526</v>
      </c>
      <c r="L349" s="13" t="s">
        <v>3765</v>
      </c>
      <c r="M349" s="13" t="s">
        <v>3235</v>
      </c>
      <c r="N349" s="13" t="s">
        <v>1584</v>
      </c>
      <c r="O349" s="13" t="s">
        <v>320</v>
      </c>
      <c r="P349" s="13" t="s">
        <v>320</v>
      </c>
      <c r="Q349" s="13" t="s">
        <v>3771</v>
      </c>
      <c r="R349" s="13" t="s">
        <v>2526</v>
      </c>
      <c r="T349" s="13">
        <v>2004</v>
      </c>
      <c r="U349" s="13" t="s">
        <v>70</v>
      </c>
    </row>
    <row r="350" spans="1:21" ht="15.75" customHeight="1">
      <c r="A350" s="13" t="s">
        <v>3761</v>
      </c>
      <c r="B350" s="13" t="s">
        <v>3772</v>
      </c>
      <c r="C350" s="13" t="s">
        <v>3773</v>
      </c>
      <c r="D350" s="13">
        <v>2005</v>
      </c>
      <c r="E350" s="13" t="s">
        <v>2526</v>
      </c>
      <c r="U350" s="13" t="s">
        <v>3764</v>
      </c>
    </row>
    <row r="351" spans="1:21" ht="15.75" customHeight="1">
      <c r="A351" s="13" t="s">
        <v>3761</v>
      </c>
      <c r="B351" s="13" t="s">
        <v>3774</v>
      </c>
      <c r="C351" s="13" t="s">
        <v>3775</v>
      </c>
      <c r="D351" s="13">
        <v>2000</v>
      </c>
      <c r="E351" s="13" t="s">
        <v>1584</v>
      </c>
      <c r="F351" s="13" t="s">
        <v>3776</v>
      </c>
      <c r="G351" s="13" t="s">
        <v>657</v>
      </c>
      <c r="H351" s="13" t="s">
        <v>3047</v>
      </c>
      <c r="I351" s="13" t="s">
        <v>2524</v>
      </c>
      <c r="J351" s="13" t="s">
        <v>3777</v>
      </c>
      <c r="K351" s="13" t="s">
        <v>2526</v>
      </c>
      <c r="L351" s="13" t="s">
        <v>3778</v>
      </c>
      <c r="M351" s="13" t="s">
        <v>3779</v>
      </c>
      <c r="N351" s="13" t="s">
        <v>2526</v>
      </c>
      <c r="O351" s="13" t="s">
        <v>3780</v>
      </c>
      <c r="P351" s="13" t="s">
        <v>3781</v>
      </c>
      <c r="Q351" s="33" t="s">
        <v>3782</v>
      </c>
      <c r="R351" s="13" t="s">
        <v>1584</v>
      </c>
      <c r="S351" s="13">
        <v>1997</v>
      </c>
      <c r="T351" s="13">
        <v>1997</v>
      </c>
      <c r="U351" s="13" t="s">
        <v>3764</v>
      </c>
    </row>
    <row r="352" spans="1:21" ht="15.75" customHeight="1">
      <c r="A352" s="13" t="s">
        <v>3761</v>
      </c>
      <c r="B352" s="13" t="s">
        <v>3783</v>
      </c>
      <c r="C352" s="13" t="s">
        <v>3784</v>
      </c>
      <c r="D352" s="13">
        <v>2003</v>
      </c>
      <c r="E352" s="13" t="s">
        <v>2526</v>
      </c>
      <c r="U352" s="13" t="s">
        <v>3764</v>
      </c>
    </row>
    <row r="353" spans="1:21" ht="15.75" customHeight="1">
      <c r="A353" s="13" t="s">
        <v>3761</v>
      </c>
      <c r="B353" s="13" t="s">
        <v>3785</v>
      </c>
      <c r="C353" s="13" t="s">
        <v>3786</v>
      </c>
      <c r="D353" s="13">
        <v>2005</v>
      </c>
      <c r="E353" s="13" t="s">
        <v>2526</v>
      </c>
      <c r="U353" s="13" t="s">
        <v>3764</v>
      </c>
    </row>
    <row r="354" spans="1:21">
      <c r="A354" s="13" t="s">
        <v>3761</v>
      </c>
      <c r="B354" s="13" t="s">
        <v>3787</v>
      </c>
      <c r="C354" s="13" t="s">
        <v>3788</v>
      </c>
      <c r="D354" s="13">
        <v>1986</v>
      </c>
      <c r="E354" s="13" t="s">
        <v>1584</v>
      </c>
      <c r="F354" s="13" t="s">
        <v>3789</v>
      </c>
      <c r="G354" s="13" t="s">
        <v>657</v>
      </c>
      <c r="H354" s="13" t="s">
        <v>3047</v>
      </c>
      <c r="I354" s="13" t="s">
        <v>2524</v>
      </c>
      <c r="J354" s="24" t="s">
        <v>3790</v>
      </c>
      <c r="K354" s="13" t="s">
        <v>1584</v>
      </c>
      <c r="L354" s="13" t="s">
        <v>3791</v>
      </c>
      <c r="M354" s="34" t="s">
        <v>2657</v>
      </c>
      <c r="N354" s="13" t="s">
        <v>3792</v>
      </c>
      <c r="O354" s="13" t="s">
        <v>76</v>
      </c>
      <c r="P354" s="13" t="s">
        <v>2094</v>
      </c>
      <c r="Q354" s="35" t="s">
        <v>3793</v>
      </c>
      <c r="R354" s="13" t="s">
        <v>2526</v>
      </c>
      <c r="S354" s="13">
        <v>1982</v>
      </c>
      <c r="T354" s="13">
        <v>1984</v>
      </c>
      <c r="U354" s="13" t="s">
        <v>3764</v>
      </c>
    </row>
    <row r="355" spans="1:21" ht="15.75" customHeight="1">
      <c r="A355" s="13" t="s">
        <v>3761</v>
      </c>
      <c r="B355" s="13" t="s">
        <v>3794</v>
      </c>
      <c r="C355" s="13" t="s">
        <v>3795</v>
      </c>
      <c r="D355" s="13">
        <v>2009</v>
      </c>
      <c r="E355" s="13" t="s">
        <v>2526</v>
      </c>
      <c r="Q355" s="35"/>
      <c r="U355" s="13" t="s">
        <v>3764</v>
      </c>
    </row>
    <row r="356" spans="1:21" ht="15.75" customHeight="1">
      <c r="A356" s="13" t="s">
        <v>3761</v>
      </c>
      <c r="B356" s="13" t="s">
        <v>3796</v>
      </c>
      <c r="C356" s="13" t="s">
        <v>3797</v>
      </c>
      <c r="D356" s="13">
        <v>1981</v>
      </c>
      <c r="E356" s="13" t="s">
        <v>1584</v>
      </c>
      <c r="F356" s="13" t="s">
        <v>3565</v>
      </c>
      <c r="G356" s="13" t="s">
        <v>3798</v>
      </c>
      <c r="H356" s="13" t="s">
        <v>3047</v>
      </c>
      <c r="I356" s="13" t="s">
        <v>2732</v>
      </c>
      <c r="J356" s="13" t="s">
        <v>3799</v>
      </c>
      <c r="K356" s="13" t="s">
        <v>2526</v>
      </c>
      <c r="L356" s="13" t="s">
        <v>3778</v>
      </c>
      <c r="M356" s="13" t="s">
        <v>2587</v>
      </c>
      <c r="N356" s="13" t="s">
        <v>2526</v>
      </c>
      <c r="O356" s="13" t="s">
        <v>87</v>
      </c>
      <c r="P356" s="13" t="s">
        <v>2341</v>
      </c>
      <c r="Q356" s="13" t="s">
        <v>3800</v>
      </c>
      <c r="R356" s="13" t="s">
        <v>1584</v>
      </c>
      <c r="S356" s="13" t="s">
        <v>3571</v>
      </c>
      <c r="T356" s="13" t="s">
        <v>3571</v>
      </c>
      <c r="U356" s="13" t="s">
        <v>3764</v>
      </c>
    </row>
    <row r="357" spans="1:21" ht="15.75" customHeight="1">
      <c r="A357" s="13" t="s">
        <v>3761</v>
      </c>
      <c r="B357" s="13" t="s">
        <v>3801</v>
      </c>
      <c r="C357" s="13" t="s">
        <v>3802</v>
      </c>
      <c r="D357" s="13">
        <v>1983</v>
      </c>
      <c r="E357" s="13" t="s">
        <v>1584</v>
      </c>
      <c r="F357" s="13" t="s">
        <v>1736</v>
      </c>
      <c r="G357" s="13" t="s">
        <v>3803</v>
      </c>
      <c r="H357" s="13" t="s">
        <v>3804</v>
      </c>
      <c r="I357" s="13" t="s">
        <v>2732</v>
      </c>
      <c r="J357" s="13" t="s">
        <v>3805</v>
      </c>
      <c r="K357" s="13" t="s">
        <v>2526</v>
      </c>
      <c r="L357" s="13" t="s">
        <v>3235</v>
      </c>
      <c r="M357" s="13" t="s">
        <v>3442</v>
      </c>
      <c r="N357" s="13" t="s">
        <v>2526</v>
      </c>
      <c r="O357" s="13" t="s">
        <v>97</v>
      </c>
      <c r="P357" s="13" t="s">
        <v>3806</v>
      </c>
      <c r="Q357" s="33" t="s">
        <v>3807</v>
      </c>
      <c r="R357" s="13" t="s">
        <v>2526</v>
      </c>
      <c r="S357" s="13">
        <v>1977</v>
      </c>
      <c r="T357" s="13">
        <v>1979</v>
      </c>
      <c r="U357" s="13" t="s">
        <v>3764</v>
      </c>
    </row>
    <row r="358" spans="1:21" ht="15.75" customHeight="1">
      <c r="A358" s="13" t="s">
        <v>3761</v>
      </c>
      <c r="B358" s="13" t="s">
        <v>3801</v>
      </c>
      <c r="C358" s="13" t="s">
        <v>3802</v>
      </c>
      <c r="D358" s="13">
        <v>1983</v>
      </c>
      <c r="E358" s="13" t="s">
        <v>1584</v>
      </c>
      <c r="F358" s="13" t="s">
        <v>1736</v>
      </c>
      <c r="G358" s="13" t="s">
        <v>3803</v>
      </c>
      <c r="H358" s="32" t="s">
        <v>3808</v>
      </c>
      <c r="I358" s="13" t="s">
        <v>2732</v>
      </c>
      <c r="J358" s="13" t="s">
        <v>3805</v>
      </c>
      <c r="K358" s="13" t="s">
        <v>2526</v>
      </c>
      <c r="L358" s="13" t="s">
        <v>3235</v>
      </c>
      <c r="M358" s="13" t="s">
        <v>3442</v>
      </c>
      <c r="N358" s="13" t="s">
        <v>2526</v>
      </c>
      <c r="O358" s="13" t="s">
        <v>97</v>
      </c>
      <c r="P358" s="13" t="s">
        <v>3806</v>
      </c>
      <c r="Q358" s="33" t="s">
        <v>3809</v>
      </c>
      <c r="R358" s="13" t="s">
        <v>2526</v>
      </c>
      <c r="S358" s="13">
        <v>1977</v>
      </c>
      <c r="T358" s="13">
        <v>1979</v>
      </c>
      <c r="U358" s="13" t="s">
        <v>3764</v>
      </c>
    </row>
    <row r="359" spans="1:21" ht="15.75" customHeight="1">
      <c r="A359" s="13" t="s">
        <v>3761</v>
      </c>
      <c r="B359" s="26" t="s">
        <v>3801</v>
      </c>
      <c r="C359" s="26" t="s">
        <v>3802</v>
      </c>
      <c r="D359" s="27">
        <v>1983</v>
      </c>
      <c r="E359" s="26" t="s">
        <v>1584</v>
      </c>
      <c r="F359" s="26" t="s">
        <v>1736</v>
      </c>
      <c r="G359" s="26" t="s">
        <v>3803</v>
      </c>
      <c r="H359" s="32" t="s">
        <v>3810</v>
      </c>
      <c r="I359" s="13" t="s">
        <v>2732</v>
      </c>
      <c r="J359" s="13" t="s">
        <v>3805</v>
      </c>
      <c r="K359" s="13" t="s">
        <v>2526</v>
      </c>
      <c r="L359" s="13" t="s">
        <v>3235</v>
      </c>
      <c r="M359" s="13" t="s">
        <v>3442</v>
      </c>
      <c r="N359" s="13" t="s">
        <v>2526</v>
      </c>
      <c r="O359" s="13" t="s">
        <v>97</v>
      </c>
      <c r="P359" s="13" t="s">
        <v>3806</v>
      </c>
      <c r="Q359" s="33" t="s">
        <v>3811</v>
      </c>
      <c r="R359" s="13" t="s">
        <v>2526</v>
      </c>
      <c r="S359" s="13">
        <v>1977</v>
      </c>
      <c r="T359" s="13">
        <v>1979</v>
      </c>
      <c r="U359" s="13" t="s">
        <v>3764</v>
      </c>
    </row>
    <row r="360" spans="1:21" ht="15.75" customHeight="1">
      <c r="A360" s="13" t="s">
        <v>3761</v>
      </c>
      <c r="B360" s="13" t="s">
        <v>3812</v>
      </c>
      <c r="C360" s="13" t="s">
        <v>3813</v>
      </c>
      <c r="D360" s="13">
        <v>2005</v>
      </c>
      <c r="E360" s="13" t="s">
        <v>2526</v>
      </c>
    </row>
    <row r="361" spans="1:21" ht="15.75" customHeight="1">
      <c r="A361" s="13" t="s">
        <v>3761</v>
      </c>
      <c r="B361" s="13" t="s">
        <v>3814</v>
      </c>
      <c r="C361" s="13" t="s">
        <v>3815</v>
      </c>
      <c r="D361" s="13">
        <v>2007</v>
      </c>
      <c r="E361" s="13" t="s">
        <v>2526</v>
      </c>
    </row>
    <row r="362" spans="1:21" ht="15.75" customHeight="1">
      <c r="A362" s="13" t="s">
        <v>3761</v>
      </c>
      <c r="B362" s="13" t="s">
        <v>3816</v>
      </c>
      <c r="C362" s="13" t="s">
        <v>3817</v>
      </c>
      <c r="D362" s="13">
        <v>2004</v>
      </c>
      <c r="E362" s="13" t="s">
        <v>2526</v>
      </c>
    </row>
    <row r="363" spans="1:21" ht="15.75" customHeight="1">
      <c r="A363" s="13" t="s">
        <v>3761</v>
      </c>
      <c r="B363" s="13" t="s">
        <v>3818</v>
      </c>
      <c r="C363" s="13" t="s">
        <v>3819</v>
      </c>
      <c r="D363" s="13">
        <v>2006</v>
      </c>
      <c r="E363" s="13" t="s">
        <v>1584</v>
      </c>
      <c r="F363" s="13" t="s">
        <v>3820</v>
      </c>
      <c r="G363" s="13" t="s">
        <v>3520</v>
      </c>
      <c r="H363" s="13" t="s">
        <v>3047</v>
      </c>
      <c r="I363" s="13" t="s">
        <v>2524</v>
      </c>
      <c r="J363" s="13" t="s">
        <v>2590</v>
      </c>
      <c r="K363" s="13" t="s">
        <v>1584</v>
      </c>
      <c r="L363" s="13" t="s">
        <v>3765</v>
      </c>
      <c r="M363" s="13" t="s">
        <v>3442</v>
      </c>
      <c r="N363" s="13" t="s">
        <v>2526</v>
      </c>
      <c r="O363" s="13" t="s">
        <v>2931</v>
      </c>
      <c r="P363" s="13" t="s">
        <v>2932</v>
      </c>
      <c r="Q363" s="36" t="s">
        <v>3821</v>
      </c>
      <c r="R363" s="13" t="s">
        <v>2526</v>
      </c>
      <c r="S363" s="13">
        <v>2004</v>
      </c>
      <c r="T363" s="13">
        <v>2004</v>
      </c>
      <c r="U363" s="13" t="s">
        <v>3764</v>
      </c>
    </row>
    <row r="364" spans="1:21" ht="15.75" customHeight="1">
      <c r="A364" s="13" t="s">
        <v>3761</v>
      </c>
      <c r="B364" s="13" t="s">
        <v>3818</v>
      </c>
      <c r="C364" s="13" t="s">
        <v>3819</v>
      </c>
      <c r="D364" s="13">
        <v>2006</v>
      </c>
      <c r="E364" s="13" t="s">
        <v>1584</v>
      </c>
      <c r="F364" s="13" t="s">
        <v>3820</v>
      </c>
      <c r="G364" s="13" t="s">
        <v>3520</v>
      </c>
      <c r="H364" s="13" t="s">
        <v>3047</v>
      </c>
      <c r="I364" s="13" t="s">
        <v>2524</v>
      </c>
      <c r="J364" s="13" t="s">
        <v>2590</v>
      </c>
      <c r="K364" s="13" t="s">
        <v>1584</v>
      </c>
      <c r="L364" s="13" t="s">
        <v>3765</v>
      </c>
      <c r="M364" s="13" t="s">
        <v>3442</v>
      </c>
      <c r="N364" s="13" t="s">
        <v>2526</v>
      </c>
      <c r="O364" s="13" t="s">
        <v>2931</v>
      </c>
      <c r="P364" s="13" t="s">
        <v>2932</v>
      </c>
      <c r="Q364" s="36" t="s">
        <v>3822</v>
      </c>
      <c r="R364" s="13" t="s">
        <v>2526</v>
      </c>
      <c r="S364" s="13">
        <v>2004</v>
      </c>
      <c r="T364" s="13">
        <v>2004</v>
      </c>
      <c r="U364" s="13"/>
    </row>
    <row r="365" spans="1:21" ht="15.75" customHeight="1">
      <c r="A365" s="13" t="s">
        <v>3761</v>
      </c>
      <c r="B365" s="13" t="s">
        <v>3818</v>
      </c>
      <c r="C365" s="13" t="s">
        <v>3819</v>
      </c>
      <c r="D365" s="13">
        <v>2006</v>
      </c>
      <c r="E365" s="13" t="s">
        <v>1584</v>
      </c>
      <c r="F365" s="13" t="s">
        <v>3820</v>
      </c>
      <c r="G365" s="13" t="s">
        <v>3520</v>
      </c>
      <c r="H365" s="13" t="s">
        <v>3047</v>
      </c>
      <c r="I365" s="13" t="s">
        <v>2524</v>
      </c>
      <c r="J365" s="13" t="s">
        <v>2590</v>
      </c>
      <c r="K365" s="13" t="s">
        <v>1584</v>
      </c>
      <c r="L365" s="13" t="s">
        <v>3765</v>
      </c>
      <c r="M365" s="13" t="s">
        <v>3442</v>
      </c>
      <c r="N365" s="13" t="s">
        <v>2526</v>
      </c>
      <c r="O365" s="13" t="s">
        <v>2931</v>
      </c>
      <c r="P365" s="13" t="s">
        <v>2932</v>
      </c>
      <c r="Q365" s="36" t="s">
        <v>3823</v>
      </c>
      <c r="R365" s="13" t="s">
        <v>2526</v>
      </c>
      <c r="S365" s="13">
        <v>2004</v>
      </c>
      <c r="T365" s="13">
        <v>2004</v>
      </c>
      <c r="U365" s="13"/>
    </row>
    <row r="366" spans="1:21" ht="15.75" customHeight="1">
      <c r="A366" s="13" t="s">
        <v>3761</v>
      </c>
      <c r="B366" s="13" t="s">
        <v>3824</v>
      </c>
      <c r="C366" s="13" t="s">
        <v>3825</v>
      </c>
      <c r="D366" s="13">
        <v>2004</v>
      </c>
      <c r="E366" s="13" t="s">
        <v>1584</v>
      </c>
      <c r="F366" s="13" t="s">
        <v>3826</v>
      </c>
      <c r="G366" s="13" t="s">
        <v>3520</v>
      </c>
      <c r="H366" s="13" t="s">
        <v>3047</v>
      </c>
      <c r="I366" s="13" t="s">
        <v>2524</v>
      </c>
      <c r="J366" s="13" t="s">
        <v>2788</v>
      </c>
      <c r="K366" s="13" t="s">
        <v>2526</v>
      </c>
      <c r="L366" s="13" t="s">
        <v>3765</v>
      </c>
      <c r="M366" s="13" t="s">
        <v>3442</v>
      </c>
      <c r="N366" s="13" t="s">
        <v>2526</v>
      </c>
      <c r="O366" s="13" t="s">
        <v>2931</v>
      </c>
      <c r="P366" s="13" t="s">
        <v>2932</v>
      </c>
      <c r="Q366" s="33" t="s">
        <v>3827</v>
      </c>
      <c r="R366" s="13" t="s">
        <v>2526</v>
      </c>
      <c r="S366" s="13">
        <v>2001</v>
      </c>
      <c r="T366" s="13">
        <v>2003</v>
      </c>
      <c r="U366" s="13" t="s">
        <v>3764</v>
      </c>
    </row>
    <row r="367" spans="1:21" ht="15.75" customHeight="1">
      <c r="A367" s="13" t="s">
        <v>3761</v>
      </c>
      <c r="B367" s="13" t="s">
        <v>3828</v>
      </c>
      <c r="C367" s="13" t="s">
        <v>3829</v>
      </c>
      <c r="D367" s="13">
        <v>2007</v>
      </c>
      <c r="E367" s="13" t="s">
        <v>2526</v>
      </c>
    </row>
    <row r="368" spans="1:21" ht="15.75" customHeight="1">
      <c r="A368" s="13" t="s">
        <v>3761</v>
      </c>
      <c r="B368" s="13" t="s">
        <v>3830</v>
      </c>
      <c r="C368" s="13" t="s">
        <v>3831</v>
      </c>
      <c r="D368" s="13">
        <v>2006</v>
      </c>
      <c r="E368" s="13" t="s">
        <v>1584</v>
      </c>
      <c r="F368" s="13" t="s">
        <v>2563</v>
      </c>
      <c r="G368" s="13" t="s">
        <v>3832</v>
      </c>
      <c r="H368" s="13" t="s">
        <v>3047</v>
      </c>
      <c r="I368" s="13" t="s">
        <v>2732</v>
      </c>
      <c r="J368" s="13" t="s">
        <v>2590</v>
      </c>
      <c r="K368" s="13" t="s">
        <v>2526</v>
      </c>
      <c r="L368" s="13" t="s">
        <v>3833</v>
      </c>
      <c r="M368" s="13" t="s">
        <v>3834</v>
      </c>
      <c r="N368" s="13" t="s">
        <v>2526</v>
      </c>
      <c r="O368" s="13" t="s">
        <v>87</v>
      </c>
      <c r="P368" s="13" t="s">
        <v>3443</v>
      </c>
      <c r="Q368" s="33" t="s">
        <v>3835</v>
      </c>
      <c r="R368" s="13" t="s">
        <v>1584</v>
      </c>
      <c r="S368" s="13">
        <v>2000</v>
      </c>
      <c r="T368" s="13">
        <v>2000</v>
      </c>
      <c r="U368" s="13" t="s">
        <v>3764</v>
      </c>
    </row>
    <row r="369" spans="1:21" ht="15.75" customHeight="1">
      <c r="A369" s="13" t="s">
        <v>3761</v>
      </c>
      <c r="B369" s="13" t="s">
        <v>3836</v>
      </c>
      <c r="C369" s="13" t="s">
        <v>3837</v>
      </c>
      <c r="D369" s="13">
        <v>1992</v>
      </c>
      <c r="E369" s="13" t="s">
        <v>2526</v>
      </c>
    </row>
    <row r="370" spans="1:21" ht="15.75" customHeight="1">
      <c r="A370" s="13" t="s">
        <v>3761</v>
      </c>
      <c r="B370" s="13" t="s">
        <v>3838</v>
      </c>
      <c r="C370" s="13" t="s">
        <v>3839</v>
      </c>
      <c r="D370" s="13">
        <v>1986</v>
      </c>
      <c r="E370" s="13" t="s">
        <v>1584</v>
      </c>
      <c r="F370" s="13" t="s">
        <v>2563</v>
      </c>
      <c r="G370" s="13" t="s">
        <v>3803</v>
      </c>
      <c r="H370" s="13" t="s">
        <v>966</v>
      </c>
      <c r="I370" s="13" t="s">
        <v>2732</v>
      </c>
      <c r="J370" s="13" t="s">
        <v>2590</v>
      </c>
      <c r="K370" s="13" t="s">
        <v>2526</v>
      </c>
      <c r="L370" s="13" t="s">
        <v>3778</v>
      </c>
      <c r="M370" s="13" t="s">
        <v>2859</v>
      </c>
      <c r="N370" s="13" t="s">
        <v>2526</v>
      </c>
      <c r="O370" s="13" t="s">
        <v>60</v>
      </c>
      <c r="P370" s="13" t="s">
        <v>3220</v>
      </c>
      <c r="Q370" s="36" t="s">
        <v>3840</v>
      </c>
      <c r="R370" s="13" t="s">
        <v>1584</v>
      </c>
      <c r="S370" s="13">
        <v>1981</v>
      </c>
      <c r="T370" s="13">
        <v>1982</v>
      </c>
      <c r="U370" s="13" t="s">
        <v>3764</v>
      </c>
    </row>
    <row r="371" spans="1:21" ht="15.75" customHeight="1">
      <c r="A371" s="13" t="s">
        <v>3761</v>
      </c>
      <c r="B371" s="13" t="s">
        <v>3841</v>
      </c>
      <c r="C371" s="13" t="s">
        <v>3842</v>
      </c>
      <c r="D371" s="13">
        <v>1996</v>
      </c>
      <c r="E371" s="13" t="s">
        <v>1584</v>
      </c>
      <c r="F371" s="13" t="s">
        <v>3743</v>
      </c>
      <c r="G371" s="13" t="s">
        <v>3803</v>
      </c>
      <c r="H371" s="13" t="s">
        <v>3843</v>
      </c>
      <c r="I371" s="13" t="s">
        <v>2524</v>
      </c>
      <c r="J371" s="13" t="s">
        <v>3844</v>
      </c>
      <c r="K371" s="13" t="s">
        <v>1584</v>
      </c>
      <c r="L371" s="13" t="s">
        <v>3274</v>
      </c>
      <c r="M371" s="13" t="s">
        <v>2723</v>
      </c>
      <c r="N371" s="13" t="s">
        <v>2526</v>
      </c>
      <c r="O371" s="13" t="s">
        <v>180</v>
      </c>
      <c r="P371" s="13" t="s">
        <v>2621</v>
      </c>
      <c r="Q371" s="33" t="s">
        <v>3845</v>
      </c>
      <c r="R371" s="13" t="s">
        <v>2526</v>
      </c>
      <c r="S371" s="13">
        <v>1982</v>
      </c>
      <c r="T371" s="13">
        <v>1988</v>
      </c>
      <c r="U371" s="13" t="s">
        <v>3764</v>
      </c>
    </row>
    <row r="372" spans="1:21" ht="15.75" customHeight="1">
      <c r="A372" s="13" t="s">
        <v>3761</v>
      </c>
      <c r="B372" s="13" t="s">
        <v>3841</v>
      </c>
      <c r="C372" s="13" t="s">
        <v>3842</v>
      </c>
      <c r="D372" s="13">
        <v>1996</v>
      </c>
      <c r="E372" s="13" t="s">
        <v>1584</v>
      </c>
      <c r="F372" s="13" t="s">
        <v>3743</v>
      </c>
      <c r="G372" s="13" t="s">
        <v>3803</v>
      </c>
      <c r="H372" s="13" t="s">
        <v>3843</v>
      </c>
      <c r="I372" s="13" t="s">
        <v>2524</v>
      </c>
      <c r="J372" s="13" t="s">
        <v>3844</v>
      </c>
      <c r="K372" s="13" t="s">
        <v>1584</v>
      </c>
      <c r="L372" s="13" t="s">
        <v>3274</v>
      </c>
      <c r="M372" s="13" t="s">
        <v>2723</v>
      </c>
      <c r="N372" s="13" t="s">
        <v>2526</v>
      </c>
      <c r="O372" s="13" t="s">
        <v>180</v>
      </c>
      <c r="P372" s="13" t="s">
        <v>2621</v>
      </c>
      <c r="Q372" s="37" t="s">
        <v>3846</v>
      </c>
      <c r="R372" s="13" t="s">
        <v>2526</v>
      </c>
      <c r="S372" s="13">
        <v>1982</v>
      </c>
      <c r="T372" s="13">
        <v>1988</v>
      </c>
      <c r="U372" s="13" t="s">
        <v>3764</v>
      </c>
    </row>
    <row r="373" spans="1:21" ht="15.75" customHeight="1">
      <c r="A373" s="13" t="s">
        <v>3761</v>
      </c>
      <c r="B373" s="13" t="s">
        <v>3847</v>
      </c>
      <c r="C373" s="13" t="s">
        <v>3848</v>
      </c>
      <c r="D373" s="13">
        <v>2008</v>
      </c>
    </row>
    <row r="374" spans="1:21" ht="15.75" customHeight="1">
      <c r="A374" s="13" t="s">
        <v>3761</v>
      </c>
      <c r="B374" s="13" t="s">
        <v>3849</v>
      </c>
      <c r="C374" s="13" t="s">
        <v>3850</v>
      </c>
      <c r="D374" s="13">
        <v>1987</v>
      </c>
      <c r="E374" s="13" t="s">
        <v>1584</v>
      </c>
      <c r="F374" s="13" t="s">
        <v>3851</v>
      </c>
      <c r="G374" s="13" t="s">
        <v>841</v>
      </c>
      <c r="H374" s="31" t="s">
        <v>3852</v>
      </c>
      <c r="I374" s="13" t="s">
        <v>2732</v>
      </c>
      <c r="J374" s="13" t="s">
        <v>3853</v>
      </c>
      <c r="K374" s="13" t="s">
        <v>2526</v>
      </c>
      <c r="L374" s="13" t="s">
        <v>3854</v>
      </c>
      <c r="M374" s="13" t="s">
        <v>2859</v>
      </c>
      <c r="N374" s="13" t="s">
        <v>2526</v>
      </c>
      <c r="O374" s="13" t="s">
        <v>3855</v>
      </c>
      <c r="P374" s="13" t="s">
        <v>3855</v>
      </c>
      <c r="Q374" s="33" t="s">
        <v>3856</v>
      </c>
      <c r="R374" s="13" t="s">
        <v>2526</v>
      </c>
      <c r="S374" s="13">
        <v>1970</v>
      </c>
      <c r="T374" s="13">
        <v>1984</v>
      </c>
      <c r="U374" s="13" t="s">
        <v>3764</v>
      </c>
    </row>
    <row r="375" spans="1:21" ht="15.75" customHeight="1">
      <c r="A375" s="13" t="s">
        <v>3761</v>
      </c>
      <c r="B375" s="13" t="s">
        <v>3857</v>
      </c>
      <c r="C375" s="13" t="s">
        <v>3858</v>
      </c>
      <c r="D375" s="13">
        <v>2006</v>
      </c>
      <c r="E375" s="13" t="s">
        <v>2526</v>
      </c>
    </row>
    <row r="376" spans="1:21" ht="15.75" customHeight="1">
      <c r="A376" s="13" t="s">
        <v>3761</v>
      </c>
      <c r="B376" s="13" t="s">
        <v>3859</v>
      </c>
      <c r="C376" s="13" t="s">
        <v>3860</v>
      </c>
      <c r="D376" s="13">
        <v>1984</v>
      </c>
      <c r="E376" s="13" t="s">
        <v>1584</v>
      </c>
      <c r="F376" s="13" t="s">
        <v>3565</v>
      </c>
      <c r="G376" s="13" t="s">
        <v>3803</v>
      </c>
      <c r="H376" s="13" t="s">
        <v>3861</v>
      </c>
      <c r="I376" s="13" t="s">
        <v>2524</v>
      </c>
      <c r="J376" s="13" t="s">
        <v>3862</v>
      </c>
      <c r="K376" s="13" t="s">
        <v>2526</v>
      </c>
      <c r="L376" s="13" t="s">
        <v>3854</v>
      </c>
      <c r="M376" s="13" t="s">
        <v>2859</v>
      </c>
      <c r="N376" s="13" t="s">
        <v>2526</v>
      </c>
      <c r="O376" s="13" t="s">
        <v>2094</v>
      </c>
      <c r="P376" s="13" t="s">
        <v>2095</v>
      </c>
      <c r="Q376" s="33" t="s">
        <v>3863</v>
      </c>
      <c r="R376" s="13" t="s">
        <v>1584</v>
      </c>
      <c r="S376" s="13">
        <v>1975</v>
      </c>
      <c r="T376" s="13">
        <v>1977</v>
      </c>
      <c r="U376" s="13" t="s">
        <v>3764</v>
      </c>
    </row>
    <row r="377" spans="1:21" ht="15.75" customHeight="1">
      <c r="A377" s="13" t="s">
        <v>3761</v>
      </c>
      <c r="B377" s="13" t="s">
        <v>3864</v>
      </c>
      <c r="C377" s="13" t="s">
        <v>3865</v>
      </c>
      <c r="D377" s="13">
        <v>2007</v>
      </c>
      <c r="E377" s="13" t="s">
        <v>2526</v>
      </c>
    </row>
    <row r="378" spans="1:21" ht="15.75" customHeight="1">
      <c r="A378" s="13" t="s">
        <v>3761</v>
      </c>
      <c r="B378" s="13" t="s">
        <v>3866</v>
      </c>
      <c r="C378" s="13" t="s">
        <v>3867</v>
      </c>
      <c r="D378" s="13">
        <v>2002</v>
      </c>
      <c r="E378" s="13" t="s">
        <v>1584</v>
      </c>
      <c r="F378" s="13" t="s">
        <v>3820</v>
      </c>
      <c r="G378" s="13" t="s">
        <v>3520</v>
      </c>
      <c r="H378" s="13" t="s">
        <v>3047</v>
      </c>
      <c r="I378" s="13" t="s">
        <v>2524</v>
      </c>
      <c r="J378" s="13" t="s">
        <v>1853</v>
      </c>
      <c r="K378" s="13" t="s">
        <v>1584</v>
      </c>
      <c r="L378" s="13" t="s">
        <v>3778</v>
      </c>
      <c r="M378" s="13" t="s">
        <v>2859</v>
      </c>
      <c r="N378" s="13" t="s">
        <v>2526</v>
      </c>
      <c r="O378" s="13" t="s">
        <v>2931</v>
      </c>
      <c r="P378" s="13" t="s">
        <v>2932</v>
      </c>
      <c r="Q378" s="33" t="s">
        <v>3868</v>
      </c>
      <c r="R378" s="13" t="s">
        <v>1584</v>
      </c>
      <c r="S378" s="13">
        <v>1995</v>
      </c>
      <c r="T378" s="13">
        <v>1996</v>
      </c>
      <c r="U378" s="13" t="s">
        <v>3764</v>
      </c>
    </row>
    <row r="379" spans="1:21" ht="15.75" customHeight="1">
      <c r="A379" s="13" t="s">
        <v>3761</v>
      </c>
      <c r="B379" s="13" t="s">
        <v>3869</v>
      </c>
      <c r="C379" s="13" t="s">
        <v>3870</v>
      </c>
      <c r="D379" s="13">
        <v>2006</v>
      </c>
      <c r="E379" s="38" t="s">
        <v>1584</v>
      </c>
      <c r="F379" s="13" t="s">
        <v>3789</v>
      </c>
      <c r="G379" s="13" t="s">
        <v>657</v>
      </c>
      <c r="H379" s="13" t="s">
        <v>2537</v>
      </c>
      <c r="I379" s="13" t="s">
        <v>2524</v>
      </c>
      <c r="J379" s="13" t="s">
        <v>3871</v>
      </c>
      <c r="K379" s="13" t="s">
        <v>604</v>
      </c>
      <c r="L379" s="13" t="s">
        <v>2527</v>
      </c>
      <c r="M379" s="13" t="s">
        <v>3235</v>
      </c>
      <c r="N379" s="13" t="s">
        <v>2526</v>
      </c>
      <c r="O379" s="13" t="s">
        <v>87</v>
      </c>
      <c r="P379" s="13" t="s">
        <v>3443</v>
      </c>
      <c r="Q379" s="32" t="s">
        <v>3872</v>
      </c>
      <c r="R379" s="13" t="s">
        <v>2526</v>
      </c>
      <c r="S379" s="13">
        <v>2001</v>
      </c>
      <c r="T379" s="13">
        <v>2003</v>
      </c>
      <c r="U379" s="13" t="s">
        <v>70</v>
      </c>
    </row>
    <row r="380" spans="1:21" ht="15.75" customHeight="1">
      <c r="A380" s="13" t="s">
        <v>3761</v>
      </c>
      <c r="B380" s="13" t="s">
        <v>3873</v>
      </c>
      <c r="C380" s="13" t="s">
        <v>3874</v>
      </c>
      <c r="D380" s="13">
        <v>1980</v>
      </c>
      <c r="E380" s="38" t="s">
        <v>2526</v>
      </c>
    </row>
    <row r="381" spans="1:21" ht="15.75" customHeight="1">
      <c r="A381" s="13" t="s">
        <v>3761</v>
      </c>
      <c r="B381" s="13" t="s">
        <v>3875</v>
      </c>
      <c r="C381" s="13" t="s">
        <v>3876</v>
      </c>
      <c r="D381" s="13">
        <v>1987</v>
      </c>
      <c r="E381" s="13" t="s">
        <v>1584</v>
      </c>
      <c r="G381" s="13" t="s">
        <v>3877</v>
      </c>
      <c r="H381" s="31" t="s">
        <v>3878</v>
      </c>
      <c r="I381" s="13" t="s">
        <v>2524</v>
      </c>
      <c r="J381" s="13" t="s">
        <v>3879</v>
      </c>
      <c r="K381" s="13" t="s">
        <v>2526</v>
      </c>
      <c r="L381" s="13" t="s">
        <v>3778</v>
      </c>
      <c r="M381" s="13" t="s">
        <v>2859</v>
      </c>
      <c r="N381" s="13" t="s">
        <v>2526</v>
      </c>
      <c r="O381" s="13" t="s">
        <v>2931</v>
      </c>
      <c r="P381" s="13" t="s">
        <v>2932</v>
      </c>
      <c r="Q381" s="33" t="s">
        <v>3868</v>
      </c>
      <c r="R381" s="13" t="s">
        <v>2526</v>
      </c>
      <c r="S381" s="13">
        <v>1975</v>
      </c>
      <c r="T381" s="13">
        <v>1980</v>
      </c>
      <c r="U381" s="13" t="s">
        <v>3764</v>
      </c>
    </row>
    <row r="382" spans="1:21" ht="15.75" customHeight="1">
      <c r="A382" s="13" t="s">
        <v>3761</v>
      </c>
      <c r="B382" s="13" t="s">
        <v>3880</v>
      </c>
      <c r="C382" s="13" t="s">
        <v>3881</v>
      </c>
      <c r="E382" s="13" t="s">
        <v>1584</v>
      </c>
      <c r="F382" s="13" t="s">
        <v>3820</v>
      </c>
      <c r="G382" s="13" t="s">
        <v>3882</v>
      </c>
      <c r="H382" s="31" t="s">
        <v>3883</v>
      </c>
      <c r="I382" s="13" t="s">
        <v>2524</v>
      </c>
      <c r="J382" s="13" t="s">
        <v>3884</v>
      </c>
      <c r="K382" s="13" t="s">
        <v>2526</v>
      </c>
      <c r="L382" s="13" t="s">
        <v>3778</v>
      </c>
      <c r="M382" s="13" t="s">
        <v>2723</v>
      </c>
      <c r="N382" s="13" t="s">
        <v>2526</v>
      </c>
      <c r="O382" s="13" t="s">
        <v>87</v>
      </c>
      <c r="P382" s="13" t="s">
        <v>3443</v>
      </c>
      <c r="Q382" s="35" t="s">
        <v>3885</v>
      </c>
      <c r="R382" s="13" t="s">
        <v>2526</v>
      </c>
      <c r="S382" s="13">
        <v>1974</v>
      </c>
      <c r="T382" s="13">
        <v>1975</v>
      </c>
      <c r="U382" s="13" t="s">
        <v>3764</v>
      </c>
    </row>
    <row r="383" spans="1:21" ht="15.75" customHeight="1">
      <c r="A383" s="13" t="s">
        <v>3761</v>
      </c>
      <c r="B383" s="13" t="s">
        <v>3886</v>
      </c>
      <c r="C383" s="13" t="s">
        <v>3887</v>
      </c>
      <c r="E383" s="13" t="s">
        <v>1584</v>
      </c>
      <c r="F383" s="13" t="s">
        <v>1736</v>
      </c>
      <c r="G383" s="13" t="s">
        <v>3888</v>
      </c>
      <c r="H383" s="13" t="s">
        <v>3047</v>
      </c>
      <c r="I383" s="13" t="s">
        <v>2524</v>
      </c>
      <c r="J383" s="13" t="s">
        <v>3889</v>
      </c>
      <c r="K383" s="13" t="s">
        <v>2526</v>
      </c>
      <c r="L383" s="13" t="s">
        <v>3778</v>
      </c>
      <c r="M383" s="13" t="s">
        <v>3890</v>
      </c>
      <c r="N383" s="13" t="s">
        <v>1584</v>
      </c>
      <c r="O383" s="13" t="s">
        <v>60</v>
      </c>
      <c r="P383" s="13" t="s">
        <v>2871</v>
      </c>
      <c r="Q383" s="33" t="s">
        <v>3891</v>
      </c>
      <c r="R383" s="13" t="s">
        <v>2526</v>
      </c>
      <c r="S383" s="13">
        <v>2001</v>
      </c>
      <c r="T383" s="13">
        <v>2001</v>
      </c>
      <c r="U383" s="13" t="s">
        <v>3764</v>
      </c>
    </row>
    <row r="384" spans="1:21" ht="15.75" customHeight="1">
      <c r="A384" s="13" t="s">
        <v>3761</v>
      </c>
      <c r="B384" s="13" t="s">
        <v>3892</v>
      </c>
      <c r="C384" s="13" t="s">
        <v>3893</v>
      </c>
      <c r="D384" s="13">
        <v>2004</v>
      </c>
      <c r="E384" s="13" t="s">
        <v>2526</v>
      </c>
    </row>
    <row r="385" spans="1:21" ht="15.75" customHeight="1">
      <c r="A385" s="13" t="s">
        <v>3761</v>
      </c>
      <c r="B385" s="13" t="s">
        <v>3894</v>
      </c>
      <c r="C385" s="13" t="s">
        <v>3893</v>
      </c>
      <c r="D385" s="13">
        <v>2000</v>
      </c>
      <c r="E385" s="13" t="s">
        <v>2526</v>
      </c>
    </row>
    <row r="386" spans="1:21" ht="15.75" customHeight="1">
      <c r="A386" s="13" t="s">
        <v>3761</v>
      </c>
      <c r="B386" s="13" t="s">
        <v>3895</v>
      </c>
      <c r="C386" s="13" t="s">
        <v>3896</v>
      </c>
      <c r="D386" s="13">
        <v>1999</v>
      </c>
      <c r="E386" s="13" t="s">
        <v>2526</v>
      </c>
    </row>
    <row r="387" spans="1:21" ht="15.75" customHeight="1">
      <c r="A387" s="13" t="s">
        <v>3761</v>
      </c>
      <c r="B387" s="13" t="s">
        <v>3897</v>
      </c>
      <c r="C387" s="13" t="s">
        <v>3898</v>
      </c>
      <c r="D387" s="13">
        <v>1980</v>
      </c>
      <c r="E387" s="13" t="s">
        <v>2526</v>
      </c>
    </row>
    <row r="388" spans="1:21" ht="15.75" customHeight="1">
      <c r="A388" s="13" t="s">
        <v>3761</v>
      </c>
      <c r="B388" s="13" t="s">
        <v>3899</v>
      </c>
      <c r="C388" s="13" t="s">
        <v>3900</v>
      </c>
      <c r="D388" s="13">
        <v>1996</v>
      </c>
      <c r="E388" s="13" t="s">
        <v>2526</v>
      </c>
    </row>
    <row r="389" spans="1:21" ht="15.75" customHeight="1">
      <c r="A389" s="13" t="s">
        <v>3761</v>
      </c>
      <c r="B389" s="13" t="s">
        <v>3901</v>
      </c>
      <c r="C389" s="13" t="s">
        <v>3902</v>
      </c>
      <c r="D389" s="13">
        <v>1987</v>
      </c>
      <c r="E389" s="13" t="s">
        <v>2526</v>
      </c>
    </row>
    <row r="390" spans="1:21" ht="15.75" customHeight="1">
      <c r="A390" s="13" t="s">
        <v>3761</v>
      </c>
      <c r="B390" s="13" t="s">
        <v>3903</v>
      </c>
      <c r="C390" s="13" t="s">
        <v>3904</v>
      </c>
      <c r="D390" s="13">
        <v>1995</v>
      </c>
      <c r="E390" s="13" t="s">
        <v>1584</v>
      </c>
      <c r="F390" s="13" t="s">
        <v>1736</v>
      </c>
      <c r="G390" s="13" t="s">
        <v>3905</v>
      </c>
      <c r="H390" s="13" t="s">
        <v>3047</v>
      </c>
      <c r="I390" s="13" t="s">
        <v>2524</v>
      </c>
      <c r="J390" s="13" t="s">
        <v>3906</v>
      </c>
      <c r="K390" s="13" t="s">
        <v>2526</v>
      </c>
      <c r="L390" s="13" t="s">
        <v>3907</v>
      </c>
      <c r="M390" s="13" t="s">
        <v>3908</v>
      </c>
      <c r="N390" s="13" t="s">
        <v>1584</v>
      </c>
      <c r="O390" s="13" t="s">
        <v>87</v>
      </c>
      <c r="P390" s="13" t="s">
        <v>2341</v>
      </c>
      <c r="Q390" s="33" t="s">
        <v>3766</v>
      </c>
      <c r="R390" s="13" t="s">
        <v>2526</v>
      </c>
      <c r="S390" s="13">
        <v>1990</v>
      </c>
      <c r="T390" s="13">
        <v>1991</v>
      </c>
      <c r="U390" s="13" t="s">
        <v>3764</v>
      </c>
    </row>
    <row r="391" spans="1:21" ht="15.75" customHeight="1">
      <c r="A391" s="13" t="s">
        <v>3761</v>
      </c>
      <c r="B391" s="13" t="s">
        <v>3909</v>
      </c>
      <c r="C391" s="13" t="s">
        <v>3910</v>
      </c>
      <c r="D391" s="13">
        <v>2004</v>
      </c>
      <c r="E391" s="38" t="s">
        <v>2526</v>
      </c>
    </row>
    <row r="392" spans="1:21" ht="15.75" customHeight="1">
      <c r="A392" s="13" t="s">
        <v>3761</v>
      </c>
      <c r="B392" s="13" t="s">
        <v>3911</v>
      </c>
      <c r="C392" s="13" t="s">
        <v>3910</v>
      </c>
      <c r="D392" s="13">
        <v>1997</v>
      </c>
      <c r="E392" s="13" t="s">
        <v>1584</v>
      </c>
      <c r="F392" s="13" t="s">
        <v>3265</v>
      </c>
      <c r="G392" s="13" t="s">
        <v>3912</v>
      </c>
      <c r="H392" s="13" t="s">
        <v>3913</v>
      </c>
      <c r="I392" s="13" t="s">
        <v>3914</v>
      </c>
      <c r="J392" s="13" t="s">
        <v>3915</v>
      </c>
      <c r="K392" s="13" t="s">
        <v>2526</v>
      </c>
      <c r="L392" s="13" t="s">
        <v>3778</v>
      </c>
      <c r="M392" s="13" t="s">
        <v>3908</v>
      </c>
      <c r="N392" s="13" t="s">
        <v>1584</v>
      </c>
      <c r="O392" s="13" t="s">
        <v>87</v>
      </c>
      <c r="P392" s="13" t="s">
        <v>2341</v>
      </c>
      <c r="Q392" s="33" t="s">
        <v>3766</v>
      </c>
      <c r="R392" s="13" t="s">
        <v>2526</v>
      </c>
      <c r="S392" s="13">
        <v>1990</v>
      </c>
      <c r="T392" s="13">
        <v>1994</v>
      </c>
      <c r="U392" s="13" t="s">
        <v>3764</v>
      </c>
    </row>
    <row r="393" spans="1:21" ht="15.75" customHeight="1">
      <c r="A393" s="13" t="s">
        <v>3761</v>
      </c>
      <c r="B393" s="13" t="s">
        <v>3916</v>
      </c>
      <c r="C393" s="13" t="s">
        <v>3917</v>
      </c>
      <c r="D393" s="13">
        <v>2002</v>
      </c>
      <c r="E393" s="13" t="s">
        <v>1584</v>
      </c>
      <c r="F393" s="13" t="s">
        <v>3918</v>
      </c>
      <c r="G393" s="13" t="s">
        <v>3919</v>
      </c>
      <c r="H393" s="13" t="s">
        <v>3920</v>
      </c>
      <c r="I393" s="13" t="s">
        <v>3914</v>
      </c>
      <c r="J393" s="13" t="s">
        <v>3921</v>
      </c>
      <c r="K393" s="13" t="s">
        <v>2526</v>
      </c>
      <c r="L393" s="13" t="s">
        <v>3778</v>
      </c>
      <c r="M393" s="13" t="s">
        <v>2906</v>
      </c>
      <c r="N393" s="13" t="s">
        <v>2526</v>
      </c>
      <c r="O393" s="13" t="s">
        <v>1513</v>
      </c>
      <c r="P393" s="13" t="s">
        <v>3922</v>
      </c>
      <c r="Q393" s="33" t="s">
        <v>3923</v>
      </c>
      <c r="R393" s="13" t="s">
        <v>2526</v>
      </c>
      <c r="S393" s="13">
        <v>1990</v>
      </c>
      <c r="T393" s="13">
        <v>1997</v>
      </c>
      <c r="U393" s="13" t="s">
        <v>3764</v>
      </c>
    </row>
    <row r="394" spans="1:21" ht="15.75" customHeight="1">
      <c r="A394" s="13" t="s">
        <v>3761</v>
      </c>
      <c r="B394" s="13" t="s">
        <v>3924</v>
      </c>
      <c r="C394" s="13" t="s">
        <v>3925</v>
      </c>
      <c r="D394" s="13">
        <v>1999</v>
      </c>
      <c r="E394" s="38" t="s">
        <v>2526</v>
      </c>
    </row>
    <row r="395" spans="1:21">
      <c r="A395" s="13" t="s">
        <v>3761</v>
      </c>
      <c r="B395" s="13" t="s">
        <v>3926</v>
      </c>
      <c r="C395" s="13" t="s">
        <v>3927</v>
      </c>
      <c r="D395" s="13">
        <v>1989</v>
      </c>
      <c r="E395" s="13" t="s">
        <v>1584</v>
      </c>
      <c r="F395" s="13" t="s">
        <v>3928</v>
      </c>
      <c r="G395" s="13" t="s">
        <v>3803</v>
      </c>
      <c r="H395" s="13" t="s">
        <v>3047</v>
      </c>
      <c r="I395" s="13" t="s">
        <v>2524</v>
      </c>
      <c r="J395" s="13" t="s">
        <v>3929</v>
      </c>
      <c r="K395" s="13" t="s">
        <v>2526</v>
      </c>
      <c r="L395" s="13" t="s">
        <v>3778</v>
      </c>
      <c r="M395" s="13" t="s">
        <v>2906</v>
      </c>
      <c r="N395" s="13" t="s">
        <v>2526</v>
      </c>
      <c r="O395" s="13" t="s">
        <v>1513</v>
      </c>
      <c r="P395" s="13" t="s">
        <v>3930</v>
      </c>
      <c r="Q395" s="33" t="s">
        <v>3931</v>
      </c>
      <c r="R395" s="13" t="s">
        <v>2526</v>
      </c>
      <c r="S395" s="13">
        <v>1987</v>
      </c>
      <c r="T395" s="13">
        <v>1988</v>
      </c>
      <c r="U395" s="13" t="s">
        <v>3764</v>
      </c>
    </row>
    <row r="396" spans="1:21">
      <c r="A396" s="13" t="s">
        <v>3761</v>
      </c>
      <c r="B396" s="13" t="s">
        <v>3932</v>
      </c>
      <c r="C396" s="13" t="s">
        <v>3933</v>
      </c>
      <c r="D396" s="13">
        <v>2000</v>
      </c>
      <c r="E396" s="13" t="s">
        <v>1584</v>
      </c>
      <c r="F396" s="13" t="s">
        <v>3321</v>
      </c>
      <c r="G396" s="13" t="s">
        <v>657</v>
      </c>
      <c r="H396" s="13" t="s">
        <v>3047</v>
      </c>
      <c r="I396" s="13" t="s">
        <v>2524</v>
      </c>
      <c r="J396" s="13" t="s">
        <v>3888</v>
      </c>
      <c r="K396" s="13" t="s">
        <v>2526</v>
      </c>
      <c r="L396" s="13" t="s">
        <v>3934</v>
      </c>
      <c r="M396" s="13" t="s">
        <v>3908</v>
      </c>
      <c r="N396" s="13" t="s">
        <v>2526</v>
      </c>
      <c r="O396" s="13" t="s">
        <v>87</v>
      </c>
      <c r="P396" s="13" t="s">
        <v>2341</v>
      </c>
      <c r="Q396" s="33" t="s">
        <v>3935</v>
      </c>
      <c r="R396" s="13" t="s">
        <v>2526</v>
      </c>
      <c r="S396" s="13">
        <v>1995</v>
      </c>
      <c r="T396" s="13">
        <v>1997</v>
      </c>
      <c r="U396" s="13" t="s">
        <v>3764</v>
      </c>
    </row>
    <row r="397" spans="1:21">
      <c r="A397" s="13" t="s">
        <v>3761</v>
      </c>
      <c r="B397" s="13" t="s">
        <v>3936</v>
      </c>
      <c r="C397" s="13" t="s">
        <v>3937</v>
      </c>
      <c r="D397" s="13">
        <v>2001</v>
      </c>
      <c r="E397" s="13" t="s">
        <v>1584</v>
      </c>
      <c r="F397" s="13" t="s">
        <v>3321</v>
      </c>
      <c r="G397" s="13" t="s">
        <v>3803</v>
      </c>
      <c r="H397" s="31" t="s">
        <v>3938</v>
      </c>
      <c r="I397" s="13" t="s">
        <v>2524</v>
      </c>
      <c r="J397" s="13" t="s">
        <v>3939</v>
      </c>
      <c r="K397" s="13" t="s">
        <v>2526</v>
      </c>
      <c r="L397" s="13" t="s">
        <v>3778</v>
      </c>
      <c r="M397" s="13" t="s">
        <v>2906</v>
      </c>
      <c r="N397" s="13" t="s">
        <v>2526</v>
      </c>
      <c r="O397" s="13" t="s">
        <v>1513</v>
      </c>
      <c r="P397" s="13" t="s">
        <v>3940</v>
      </c>
      <c r="Q397" s="33" t="s">
        <v>3941</v>
      </c>
      <c r="R397" s="13" t="s">
        <v>2526</v>
      </c>
      <c r="S397" s="13">
        <v>1995</v>
      </c>
      <c r="T397" s="13">
        <v>1997</v>
      </c>
      <c r="U397" s="13" t="s">
        <v>3764</v>
      </c>
    </row>
    <row r="398" spans="1:21">
      <c r="A398" s="13" t="s">
        <v>3761</v>
      </c>
      <c r="B398" s="13" t="s">
        <v>3936</v>
      </c>
      <c r="C398" s="13" t="s">
        <v>3937</v>
      </c>
      <c r="D398" s="13">
        <v>2001</v>
      </c>
      <c r="E398" s="13" t="s">
        <v>1584</v>
      </c>
      <c r="F398" s="13" t="s">
        <v>3321</v>
      </c>
      <c r="G398" s="13" t="s">
        <v>3803</v>
      </c>
      <c r="H398" s="31" t="s">
        <v>3942</v>
      </c>
      <c r="I398" s="13" t="s">
        <v>2524</v>
      </c>
      <c r="J398" s="13" t="s">
        <v>3939</v>
      </c>
      <c r="K398" s="13" t="s">
        <v>2526</v>
      </c>
      <c r="L398" s="13" t="s">
        <v>3778</v>
      </c>
      <c r="M398" s="13" t="s">
        <v>2906</v>
      </c>
      <c r="N398" s="13" t="s">
        <v>2526</v>
      </c>
      <c r="O398" s="13" t="s">
        <v>1513</v>
      </c>
      <c r="P398" s="13" t="s">
        <v>3940</v>
      </c>
      <c r="Q398" s="33" t="s">
        <v>3943</v>
      </c>
      <c r="R398" s="13" t="s">
        <v>2526</v>
      </c>
      <c r="S398" s="13">
        <v>1995</v>
      </c>
      <c r="T398" s="13">
        <v>1997</v>
      </c>
      <c r="U398" s="13" t="s">
        <v>3764</v>
      </c>
    </row>
    <row r="399" spans="1:21">
      <c r="A399" s="13" t="s">
        <v>3761</v>
      </c>
      <c r="B399" s="13" t="s">
        <v>3936</v>
      </c>
      <c r="C399" s="13" t="s">
        <v>3937</v>
      </c>
      <c r="D399" s="13">
        <v>2001</v>
      </c>
      <c r="E399" s="13" t="s">
        <v>1584</v>
      </c>
      <c r="F399" s="13" t="s">
        <v>3321</v>
      </c>
      <c r="G399" s="13" t="s">
        <v>3803</v>
      </c>
      <c r="H399" s="31" t="s">
        <v>3944</v>
      </c>
      <c r="I399" s="13" t="s">
        <v>2524</v>
      </c>
      <c r="J399" s="13" t="s">
        <v>3939</v>
      </c>
      <c r="K399" s="13" t="s">
        <v>2526</v>
      </c>
      <c r="L399" s="13" t="s">
        <v>3778</v>
      </c>
      <c r="M399" s="13" t="s">
        <v>2906</v>
      </c>
      <c r="N399" s="13" t="s">
        <v>2526</v>
      </c>
      <c r="O399" s="13" t="s">
        <v>1513</v>
      </c>
      <c r="P399" s="13" t="s">
        <v>3940</v>
      </c>
      <c r="Q399" s="33" t="s">
        <v>3945</v>
      </c>
      <c r="R399" s="13" t="s">
        <v>2526</v>
      </c>
      <c r="S399" s="13">
        <v>1995</v>
      </c>
      <c r="T399" s="13">
        <v>1997</v>
      </c>
      <c r="U399" s="13" t="s">
        <v>3764</v>
      </c>
    </row>
    <row r="400" spans="1:21">
      <c r="A400" s="13" t="s">
        <v>3761</v>
      </c>
      <c r="B400" s="13" t="s">
        <v>3936</v>
      </c>
      <c r="C400" s="13" t="s">
        <v>3937</v>
      </c>
      <c r="D400" s="13">
        <v>2001</v>
      </c>
      <c r="E400" s="13" t="s">
        <v>1584</v>
      </c>
      <c r="F400" s="13" t="s">
        <v>3321</v>
      </c>
      <c r="G400" s="13" t="s">
        <v>3803</v>
      </c>
      <c r="H400" s="31" t="s">
        <v>3946</v>
      </c>
      <c r="I400" s="13" t="s">
        <v>2524</v>
      </c>
      <c r="J400" s="13" t="s">
        <v>3939</v>
      </c>
      <c r="K400" s="13" t="s">
        <v>2526</v>
      </c>
      <c r="L400" s="13" t="s">
        <v>3778</v>
      </c>
      <c r="M400" s="13" t="s">
        <v>2906</v>
      </c>
      <c r="N400" s="13" t="s">
        <v>2526</v>
      </c>
      <c r="O400" s="13" t="s">
        <v>1513</v>
      </c>
      <c r="P400" s="13" t="s">
        <v>3940</v>
      </c>
      <c r="Q400" s="33" t="s">
        <v>3947</v>
      </c>
      <c r="R400" s="13" t="s">
        <v>2526</v>
      </c>
      <c r="S400" s="13">
        <v>1995</v>
      </c>
      <c r="T400" s="13">
        <v>1997</v>
      </c>
      <c r="U400" s="13" t="s">
        <v>3764</v>
      </c>
    </row>
    <row r="401" spans="1:21">
      <c r="A401" s="13" t="s">
        <v>3761</v>
      </c>
      <c r="B401" s="13" t="s">
        <v>3936</v>
      </c>
      <c r="C401" s="13" t="s">
        <v>3937</v>
      </c>
      <c r="D401" s="13">
        <v>2001</v>
      </c>
      <c r="E401" s="13" t="s">
        <v>1584</v>
      </c>
      <c r="F401" s="13" t="s">
        <v>3321</v>
      </c>
      <c r="G401" s="13" t="s">
        <v>3803</v>
      </c>
      <c r="H401" s="31" t="s">
        <v>3948</v>
      </c>
      <c r="I401" s="13" t="s">
        <v>2524</v>
      </c>
      <c r="J401" s="13" t="s">
        <v>3939</v>
      </c>
      <c r="K401" s="13" t="s">
        <v>2526</v>
      </c>
      <c r="L401" s="13" t="s">
        <v>3778</v>
      </c>
      <c r="M401" s="13" t="s">
        <v>2906</v>
      </c>
      <c r="N401" s="13" t="s">
        <v>2526</v>
      </c>
      <c r="O401" s="13" t="s">
        <v>1513</v>
      </c>
      <c r="P401" s="13" t="s">
        <v>3940</v>
      </c>
      <c r="Q401" s="33" t="s">
        <v>3949</v>
      </c>
      <c r="R401" s="13" t="s">
        <v>2526</v>
      </c>
      <c r="S401" s="13">
        <v>1995</v>
      </c>
      <c r="T401" s="13">
        <v>1997</v>
      </c>
      <c r="U401" s="13" t="s">
        <v>3764</v>
      </c>
    </row>
    <row r="402" spans="1:21">
      <c r="A402" s="13" t="s">
        <v>3761</v>
      </c>
      <c r="B402" s="13" t="s">
        <v>3936</v>
      </c>
      <c r="C402" s="13" t="s">
        <v>3937</v>
      </c>
      <c r="D402" s="13">
        <v>2001</v>
      </c>
      <c r="E402" s="13" t="s">
        <v>1584</v>
      </c>
      <c r="F402" s="13" t="s">
        <v>3321</v>
      </c>
      <c r="G402" s="13" t="s">
        <v>3803</v>
      </c>
      <c r="H402" s="31" t="s">
        <v>3950</v>
      </c>
      <c r="I402" s="13" t="s">
        <v>2524</v>
      </c>
      <c r="J402" s="13" t="s">
        <v>3939</v>
      </c>
      <c r="K402" s="13" t="s">
        <v>2526</v>
      </c>
      <c r="L402" s="13" t="s">
        <v>3778</v>
      </c>
      <c r="M402" s="13" t="s">
        <v>2906</v>
      </c>
      <c r="N402" s="13" t="s">
        <v>2526</v>
      </c>
      <c r="O402" s="13" t="s">
        <v>1513</v>
      </c>
      <c r="P402" s="13" t="s">
        <v>3940</v>
      </c>
      <c r="Q402" s="33" t="s">
        <v>3951</v>
      </c>
      <c r="R402" s="13" t="s">
        <v>2526</v>
      </c>
      <c r="S402" s="13">
        <v>1995</v>
      </c>
      <c r="T402" s="13">
        <v>1997</v>
      </c>
      <c r="U402" s="13" t="s">
        <v>3764</v>
      </c>
    </row>
    <row r="403" spans="1:21">
      <c r="A403" s="13" t="s">
        <v>3761</v>
      </c>
      <c r="B403" s="13" t="s">
        <v>3936</v>
      </c>
      <c r="C403" s="13" t="s">
        <v>3937</v>
      </c>
      <c r="D403" s="13">
        <v>2001</v>
      </c>
      <c r="E403" s="13" t="s">
        <v>1584</v>
      </c>
      <c r="F403" s="13" t="s">
        <v>3321</v>
      </c>
      <c r="G403" s="13" t="s">
        <v>3803</v>
      </c>
      <c r="H403" s="13" t="s">
        <v>3952</v>
      </c>
      <c r="I403" s="13" t="s">
        <v>2524</v>
      </c>
      <c r="J403" s="13" t="s">
        <v>3939</v>
      </c>
      <c r="K403" s="13" t="s">
        <v>2526</v>
      </c>
      <c r="L403" s="13" t="s">
        <v>3778</v>
      </c>
      <c r="M403" s="13" t="s">
        <v>2906</v>
      </c>
      <c r="N403" s="13" t="s">
        <v>2526</v>
      </c>
      <c r="O403" s="13" t="s">
        <v>1513</v>
      </c>
      <c r="P403" s="13" t="s">
        <v>3940</v>
      </c>
      <c r="Q403" s="33" t="s">
        <v>3953</v>
      </c>
      <c r="R403" s="13" t="s">
        <v>2526</v>
      </c>
      <c r="S403" s="13">
        <v>1995</v>
      </c>
      <c r="T403" s="13">
        <v>1997</v>
      </c>
      <c r="U403" s="13" t="s">
        <v>3764</v>
      </c>
    </row>
    <row r="404" spans="1:21">
      <c r="A404" s="13" t="s">
        <v>3761</v>
      </c>
      <c r="B404" s="13" t="s">
        <v>3936</v>
      </c>
      <c r="C404" s="13" t="s">
        <v>3937</v>
      </c>
      <c r="D404" s="13">
        <v>2001</v>
      </c>
      <c r="E404" s="13" t="s">
        <v>1584</v>
      </c>
      <c r="F404" s="13" t="s">
        <v>3321</v>
      </c>
      <c r="G404" s="13" t="s">
        <v>3803</v>
      </c>
      <c r="H404" s="13" t="s">
        <v>3954</v>
      </c>
      <c r="I404" s="13" t="s">
        <v>2524</v>
      </c>
      <c r="J404" s="13" t="s">
        <v>3939</v>
      </c>
      <c r="K404" s="13" t="s">
        <v>2526</v>
      </c>
      <c r="L404" s="13" t="s">
        <v>3778</v>
      </c>
      <c r="M404" s="13" t="s">
        <v>2906</v>
      </c>
      <c r="N404" s="13" t="s">
        <v>2526</v>
      </c>
      <c r="O404" s="13" t="s">
        <v>1513</v>
      </c>
      <c r="P404" s="13" t="s">
        <v>3940</v>
      </c>
      <c r="Q404" s="33" t="s">
        <v>3955</v>
      </c>
      <c r="R404" s="13" t="s">
        <v>2526</v>
      </c>
      <c r="S404" s="13">
        <v>1995</v>
      </c>
      <c r="T404" s="13">
        <v>1997</v>
      </c>
      <c r="U404" s="13" t="s">
        <v>3764</v>
      </c>
    </row>
    <row r="405" spans="1:21">
      <c r="A405" s="13" t="s">
        <v>3761</v>
      </c>
      <c r="B405" s="13" t="s">
        <v>3936</v>
      </c>
      <c r="C405" s="13" t="s">
        <v>3937</v>
      </c>
      <c r="D405" s="13">
        <v>2001</v>
      </c>
      <c r="E405" s="13" t="s">
        <v>1584</v>
      </c>
      <c r="F405" s="13" t="s">
        <v>3321</v>
      </c>
      <c r="G405" s="13" t="s">
        <v>3803</v>
      </c>
      <c r="H405" s="13" t="s">
        <v>3956</v>
      </c>
      <c r="I405" s="13" t="s">
        <v>2524</v>
      </c>
      <c r="J405" s="13" t="s">
        <v>3939</v>
      </c>
      <c r="K405" s="13" t="s">
        <v>2526</v>
      </c>
      <c r="L405" s="13" t="s">
        <v>3778</v>
      </c>
      <c r="M405" s="13" t="s">
        <v>2906</v>
      </c>
      <c r="N405" s="13" t="s">
        <v>2526</v>
      </c>
      <c r="O405" s="13" t="s">
        <v>1513</v>
      </c>
      <c r="P405" s="13" t="s">
        <v>3940</v>
      </c>
      <c r="Q405" s="33" t="s">
        <v>3957</v>
      </c>
      <c r="R405" s="13" t="s">
        <v>2526</v>
      </c>
      <c r="S405" s="13">
        <v>1995</v>
      </c>
      <c r="T405" s="13">
        <v>1997</v>
      </c>
      <c r="U405" s="13" t="s">
        <v>3764</v>
      </c>
    </row>
    <row r="406" spans="1:21">
      <c r="A406" s="13" t="s">
        <v>3761</v>
      </c>
      <c r="B406" s="13" t="s">
        <v>3958</v>
      </c>
      <c r="C406" s="13" t="s">
        <v>3937</v>
      </c>
      <c r="D406" s="13">
        <v>2006</v>
      </c>
      <c r="E406" s="13" t="s">
        <v>1584</v>
      </c>
      <c r="F406" s="13" t="s">
        <v>3959</v>
      </c>
      <c r="G406" s="13" t="s">
        <v>3520</v>
      </c>
      <c r="H406" s="13" t="s">
        <v>3960</v>
      </c>
      <c r="I406" s="13" t="s">
        <v>2732</v>
      </c>
      <c r="J406" s="13" t="s">
        <v>3919</v>
      </c>
      <c r="K406" s="13" t="s">
        <v>2526</v>
      </c>
      <c r="L406" s="13" t="s">
        <v>3907</v>
      </c>
      <c r="M406" s="13" t="s">
        <v>2859</v>
      </c>
      <c r="N406" s="13" t="s">
        <v>2526</v>
      </c>
      <c r="O406" s="13" t="s">
        <v>2094</v>
      </c>
      <c r="P406" s="13" t="s">
        <v>2095</v>
      </c>
      <c r="Q406" s="39" t="s">
        <v>3961</v>
      </c>
      <c r="R406" s="13" t="s">
        <v>2526</v>
      </c>
      <c r="S406" s="13">
        <v>1997</v>
      </c>
      <c r="T406" s="13">
        <v>1997</v>
      </c>
      <c r="U406" s="13" t="s">
        <v>3764</v>
      </c>
    </row>
    <row r="407" spans="1:21">
      <c r="A407" s="13" t="s">
        <v>3761</v>
      </c>
      <c r="B407" s="13" t="s">
        <v>3962</v>
      </c>
      <c r="C407" s="13" t="s">
        <v>3963</v>
      </c>
      <c r="D407" s="13">
        <v>1998</v>
      </c>
      <c r="E407" s="13" t="s">
        <v>2526</v>
      </c>
    </row>
    <row r="408" spans="1:21">
      <c r="A408" s="13" t="s">
        <v>3761</v>
      </c>
      <c r="B408" s="13" t="s">
        <v>3964</v>
      </c>
      <c r="C408" s="13" t="s">
        <v>3965</v>
      </c>
      <c r="D408" s="13">
        <v>1998</v>
      </c>
      <c r="E408" s="13" t="s">
        <v>1584</v>
      </c>
      <c r="F408" s="13" t="s">
        <v>3966</v>
      </c>
      <c r="G408" s="13" t="s">
        <v>3967</v>
      </c>
      <c r="H408" s="13" t="s">
        <v>3968</v>
      </c>
      <c r="I408" s="13" t="s">
        <v>2524</v>
      </c>
      <c r="J408" s="13" t="s">
        <v>3969</v>
      </c>
      <c r="K408" s="13" t="s">
        <v>2526</v>
      </c>
      <c r="L408" s="13" t="s">
        <v>3970</v>
      </c>
      <c r="M408" s="13" t="s">
        <v>3442</v>
      </c>
      <c r="N408" s="13" t="s">
        <v>2526</v>
      </c>
      <c r="O408" s="13" t="s">
        <v>60</v>
      </c>
      <c r="P408" s="13" t="s">
        <v>3130</v>
      </c>
      <c r="Q408" s="39" t="s">
        <v>3971</v>
      </c>
      <c r="R408" s="13" t="s">
        <v>1584</v>
      </c>
      <c r="S408" s="13" t="s">
        <v>1736</v>
      </c>
      <c r="T408" s="13" t="s">
        <v>1736</v>
      </c>
      <c r="U408" s="13" t="s">
        <v>3764</v>
      </c>
    </row>
    <row r="409" spans="1:21">
      <c r="A409" s="13" t="s">
        <v>3761</v>
      </c>
      <c r="B409" s="13" t="s">
        <v>3363</v>
      </c>
      <c r="C409" s="13" t="s">
        <v>3972</v>
      </c>
      <c r="D409" s="13">
        <v>2003</v>
      </c>
      <c r="E409" s="13" t="s">
        <v>1584</v>
      </c>
      <c r="F409" s="13" t="s">
        <v>3973</v>
      </c>
      <c r="G409" s="13" t="s">
        <v>3520</v>
      </c>
      <c r="H409" s="13" t="s">
        <v>3047</v>
      </c>
      <c r="I409" s="13" t="s">
        <v>2524</v>
      </c>
      <c r="J409" s="13" t="s">
        <v>3974</v>
      </c>
      <c r="K409" s="13" t="s">
        <v>1584</v>
      </c>
      <c r="L409" s="13" t="s">
        <v>3970</v>
      </c>
      <c r="M409" s="13" t="s">
        <v>3975</v>
      </c>
      <c r="N409" s="13" t="s">
        <v>1584</v>
      </c>
      <c r="O409" s="13" t="s">
        <v>87</v>
      </c>
      <c r="P409" s="13" t="s">
        <v>2341</v>
      </c>
      <c r="Q409" s="33" t="s">
        <v>3766</v>
      </c>
      <c r="R409" s="13" t="s">
        <v>2526</v>
      </c>
      <c r="S409" s="13">
        <v>1997</v>
      </c>
      <c r="T409" s="13">
        <v>2001</v>
      </c>
      <c r="U409" s="13" t="s">
        <v>3764</v>
      </c>
    </row>
    <row r="410" spans="1:21">
      <c r="A410" s="13" t="s">
        <v>3761</v>
      </c>
      <c r="B410" s="13" t="s">
        <v>3976</v>
      </c>
      <c r="C410" s="13" t="s">
        <v>3977</v>
      </c>
      <c r="D410" s="13">
        <v>2009</v>
      </c>
      <c r="E410" s="13" t="s">
        <v>1584</v>
      </c>
      <c r="F410" s="13" t="s">
        <v>3978</v>
      </c>
      <c r="G410" s="13" t="s">
        <v>3520</v>
      </c>
      <c r="H410" s="13" t="s">
        <v>3047</v>
      </c>
      <c r="I410" s="13" t="s">
        <v>2524</v>
      </c>
      <c r="J410" s="13" t="s">
        <v>3979</v>
      </c>
      <c r="K410" s="13" t="s">
        <v>2526</v>
      </c>
      <c r="L410" s="13" t="s">
        <v>3778</v>
      </c>
      <c r="M410" s="13" t="s">
        <v>3442</v>
      </c>
      <c r="N410" s="13" t="s">
        <v>2526</v>
      </c>
      <c r="O410" s="13" t="s">
        <v>2931</v>
      </c>
      <c r="P410" s="13" t="s">
        <v>2932</v>
      </c>
      <c r="Q410" s="33" t="s">
        <v>3980</v>
      </c>
      <c r="R410" s="13" t="s">
        <v>2526</v>
      </c>
      <c r="S410" s="13" t="s">
        <v>1736</v>
      </c>
      <c r="T410" s="13" t="s">
        <v>1736</v>
      </c>
      <c r="U410" s="13" t="s">
        <v>3764</v>
      </c>
    </row>
    <row r="411" spans="1:21">
      <c r="A411" s="13" t="s">
        <v>3761</v>
      </c>
      <c r="B411" s="13" t="s">
        <v>3981</v>
      </c>
      <c r="C411" s="13" t="s">
        <v>3982</v>
      </c>
      <c r="D411" s="13">
        <v>1991</v>
      </c>
      <c r="E411" s="13" t="s">
        <v>2526</v>
      </c>
    </row>
    <row r="412" spans="1:21">
      <c r="A412" s="13" t="s">
        <v>3761</v>
      </c>
      <c r="B412" s="13" t="s">
        <v>3983</v>
      </c>
      <c r="C412" s="13" t="s">
        <v>3984</v>
      </c>
      <c r="D412" s="13">
        <v>1998</v>
      </c>
      <c r="E412" s="13" t="s">
        <v>1584</v>
      </c>
      <c r="F412" s="13" t="s">
        <v>3966</v>
      </c>
      <c r="G412" s="13" t="s">
        <v>3520</v>
      </c>
      <c r="H412" s="13" t="s">
        <v>3047</v>
      </c>
      <c r="I412" s="13" t="s">
        <v>2524</v>
      </c>
      <c r="J412" s="31" t="s">
        <v>3985</v>
      </c>
      <c r="K412" s="13" t="s">
        <v>1584</v>
      </c>
      <c r="L412" s="13" t="s">
        <v>3986</v>
      </c>
      <c r="M412" s="13" t="s">
        <v>3987</v>
      </c>
      <c r="N412" s="13" t="s">
        <v>2526</v>
      </c>
      <c r="O412" s="13" t="s">
        <v>87</v>
      </c>
      <c r="P412" s="13" t="s">
        <v>3443</v>
      </c>
      <c r="Q412" s="33" t="s">
        <v>3988</v>
      </c>
      <c r="R412" s="13" t="s">
        <v>2526</v>
      </c>
      <c r="S412" s="13">
        <v>1993</v>
      </c>
      <c r="T412" s="13">
        <v>1993</v>
      </c>
      <c r="U412" s="13" t="s">
        <v>3764</v>
      </c>
    </row>
    <row r="413" spans="1:21">
      <c r="A413" s="13" t="s">
        <v>3761</v>
      </c>
      <c r="B413" s="13" t="s">
        <v>3983</v>
      </c>
      <c r="C413" s="13" t="s">
        <v>3984</v>
      </c>
      <c r="D413" s="13">
        <v>1998</v>
      </c>
      <c r="E413" s="13" t="s">
        <v>1584</v>
      </c>
      <c r="F413" s="13" t="s">
        <v>3966</v>
      </c>
      <c r="G413" s="13" t="s">
        <v>3520</v>
      </c>
      <c r="H413" s="13" t="s">
        <v>3047</v>
      </c>
      <c r="I413" s="13" t="s">
        <v>2524</v>
      </c>
      <c r="J413" s="31" t="s">
        <v>3989</v>
      </c>
      <c r="K413" s="13" t="s">
        <v>1584</v>
      </c>
      <c r="L413" s="13" t="s">
        <v>3986</v>
      </c>
      <c r="M413" s="13" t="s">
        <v>3987</v>
      </c>
      <c r="N413" s="13" t="s">
        <v>2526</v>
      </c>
      <c r="O413" s="13" t="s">
        <v>87</v>
      </c>
      <c r="P413" s="13" t="s">
        <v>3443</v>
      </c>
      <c r="Q413" s="33" t="s">
        <v>3990</v>
      </c>
      <c r="R413" s="13" t="s">
        <v>2526</v>
      </c>
      <c r="S413" s="13">
        <v>1993</v>
      </c>
      <c r="T413" s="13">
        <v>1993</v>
      </c>
      <c r="U413" s="13" t="s">
        <v>3764</v>
      </c>
    </row>
    <row r="414" spans="1:21">
      <c r="A414" s="13" t="s">
        <v>3761</v>
      </c>
      <c r="B414" s="13" t="s">
        <v>3983</v>
      </c>
      <c r="C414" s="13" t="s">
        <v>3984</v>
      </c>
      <c r="D414" s="13">
        <v>1998</v>
      </c>
      <c r="E414" s="13" t="s">
        <v>1584</v>
      </c>
      <c r="F414" s="13" t="s">
        <v>3966</v>
      </c>
      <c r="G414" s="13" t="s">
        <v>3520</v>
      </c>
      <c r="H414" s="13" t="s">
        <v>3047</v>
      </c>
      <c r="I414" s="13" t="s">
        <v>2524</v>
      </c>
      <c r="J414" s="31" t="s">
        <v>3991</v>
      </c>
      <c r="K414" s="13" t="s">
        <v>1584</v>
      </c>
      <c r="L414" s="13" t="s">
        <v>3986</v>
      </c>
      <c r="M414" s="13" t="s">
        <v>3987</v>
      </c>
      <c r="N414" s="13" t="s">
        <v>2526</v>
      </c>
      <c r="O414" s="13" t="s">
        <v>87</v>
      </c>
      <c r="P414" s="13" t="s">
        <v>3443</v>
      </c>
      <c r="Q414" s="33" t="s">
        <v>3992</v>
      </c>
      <c r="R414" s="13" t="s">
        <v>2526</v>
      </c>
      <c r="S414" s="13">
        <v>1993</v>
      </c>
      <c r="T414" s="13">
        <v>1993</v>
      </c>
      <c r="U414" s="13" t="s">
        <v>3764</v>
      </c>
    </row>
    <row r="415" spans="1:21">
      <c r="A415" s="13" t="s">
        <v>3761</v>
      </c>
      <c r="B415" s="13" t="s">
        <v>3983</v>
      </c>
      <c r="C415" s="13" t="s">
        <v>3984</v>
      </c>
      <c r="D415" s="13">
        <v>1998</v>
      </c>
      <c r="E415" s="13" t="s">
        <v>1584</v>
      </c>
      <c r="F415" s="13" t="s">
        <v>3966</v>
      </c>
      <c r="G415" s="13" t="s">
        <v>3520</v>
      </c>
      <c r="H415" s="13" t="s">
        <v>3047</v>
      </c>
      <c r="I415" s="13" t="s">
        <v>2524</v>
      </c>
      <c r="J415" s="13" t="s">
        <v>3993</v>
      </c>
      <c r="K415" s="13" t="s">
        <v>1584</v>
      </c>
      <c r="L415" s="13" t="s">
        <v>3986</v>
      </c>
      <c r="M415" s="13" t="s">
        <v>3987</v>
      </c>
      <c r="N415" s="13" t="s">
        <v>2526</v>
      </c>
      <c r="O415" s="13" t="s">
        <v>87</v>
      </c>
      <c r="P415" s="13" t="s">
        <v>3443</v>
      </c>
      <c r="Q415" s="40" t="s">
        <v>3994</v>
      </c>
      <c r="R415" s="13" t="s">
        <v>2526</v>
      </c>
      <c r="S415" s="13">
        <v>1993</v>
      </c>
      <c r="T415" s="13">
        <v>1993</v>
      </c>
      <c r="U415" s="13" t="s">
        <v>3764</v>
      </c>
    </row>
    <row r="416" spans="1:21">
      <c r="A416" s="13" t="s">
        <v>3761</v>
      </c>
      <c r="B416" s="13" t="s">
        <v>3983</v>
      </c>
      <c r="C416" s="13" t="s">
        <v>3984</v>
      </c>
      <c r="D416" s="13">
        <v>1998</v>
      </c>
      <c r="E416" s="13" t="s">
        <v>1584</v>
      </c>
      <c r="F416" s="13" t="s">
        <v>3966</v>
      </c>
      <c r="G416" s="13" t="s">
        <v>3520</v>
      </c>
      <c r="H416" s="13" t="s">
        <v>3047</v>
      </c>
      <c r="I416" s="13" t="s">
        <v>2524</v>
      </c>
      <c r="J416" s="13" t="s">
        <v>3993</v>
      </c>
      <c r="K416" s="13" t="s">
        <v>1584</v>
      </c>
      <c r="L416" s="13" t="s">
        <v>3986</v>
      </c>
      <c r="M416" s="13" t="s">
        <v>3987</v>
      </c>
      <c r="N416" s="13" t="s">
        <v>2526</v>
      </c>
      <c r="O416" s="13" t="s">
        <v>87</v>
      </c>
      <c r="P416" s="13" t="s">
        <v>3443</v>
      </c>
      <c r="Q416" s="33" t="s">
        <v>3995</v>
      </c>
      <c r="R416" s="13" t="s">
        <v>2526</v>
      </c>
      <c r="S416" s="13">
        <v>1993</v>
      </c>
      <c r="T416" s="13">
        <v>1993</v>
      </c>
      <c r="U416" s="13" t="s">
        <v>3764</v>
      </c>
    </row>
    <row r="417" spans="1:21">
      <c r="A417" s="13" t="s">
        <v>3761</v>
      </c>
      <c r="B417" s="13" t="s">
        <v>3983</v>
      </c>
      <c r="C417" s="13" t="s">
        <v>3984</v>
      </c>
      <c r="D417" s="13">
        <v>1998</v>
      </c>
      <c r="E417" s="13" t="s">
        <v>1584</v>
      </c>
      <c r="F417" s="13" t="s">
        <v>3966</v>
      </c>
      <c r="G417" s="13" t="s">
        <v>3520</v>
      </c>
      <c r="H417" s="13" t="s">
        <v>3047</v>
      </c>
      <c r="I417" s="13" t="s">
        <v>2524</v>
      </c>
      <c r="J417" s="13" t="s">
        <v>3993</v>
      </c>
      <c r="K417" s="13" t="s">
        <v>1584</v>
      </c>
      <c r="L417" s="13" t="s">
        <v>3986</v>
      </c>
      <c r="M417" s="13" t="s">
        <v>3987</v>
      </c>
      <c r="N417" s="13" t="s">
        <v>2526</v>
      </c>
      <c r="O417" s="13" t="s">
        <v>87</v>
      </c>
      <c r="P417" s="13" t="s">
        <v>3443</v>
      </c>
      <c r="Q417" s="33" t="s">
        <v>3996</v>
      </c>
      <c r="R417" s="13" t="s">
        <v>2526</v>
      </c>
      <c r="S417" s="13">
        <v>1993</v>
      </c>
      <c r="T417" s="13">
        <v>1993</v>
      </c>
      <c r="U417" s="13" t="s">
        <v>3764</v>
      </c>
    </row>
    <row r="418" spans="1:21">
      <c r="A418" s="13" t="s">
        <v>3761</v>
      </c>
      <c r="B418" s="13" t="s">
        <v>3983</v>
      </c>
      <c r="C418" s="13" t="s">
        <v>3984</v>
      </c>
      <c r="D418" s="13">
        <v>1998</v>
      </c>
      <c r="E418" s="13" t="s">
        <v>1584</v>
      </c>
      <c r="F418" s="13" t="s">
        <v>3966</v>
      </c>
      <c r="G418" s="13" t="s">
        <v>3520</v>
      </c>
      <c r="H418" s="13" t="s">
        <v>3047</v>
      </c>
      <c r="I418" s="13" t="s">
        <v>2524</v>
      </c>
      <c r="J418" s="13" t="s">
        <v>3993</v>
      </c>
      <c r="K418" s="13" t="s">
        <v>1584</v>
      </c>
      <c r="L418" s="13" t="s">
        <v>3986</v>
      </c>
      <c r="M418" s="13" t="s">
        <v>3987</v>
      </c>
      <c r="N418" s="13" t="s">
        <v>2526</v>
      </c>
      <c r="O418" s="13" t="s">
        <v>87</v>
      </c>
      <c r="P418" s="13" t="s">
        <v>3443</v>
      </c>
      <c r="Q418" s="33" t="s">
        <v>3997</v>
      </c>
      <c r="R418" s="13" t="s">
        <v>2526</v>
      </c>
      <c r="S418" s="13">
        <v>1993</v>
      </c>
      <c r="T418" s="13">
        <v>1993</v>
      </c>
      <c r="U418" s="13" t="s">
        <v>3764</v>
      </c>
    </row>
    <row r="419" spans="1:21">
      <c r="A419" s="13" t="s">
        <v>3761</v>
      </c>
      <c r="B419" s="13" t="s">
        <v>3983</v>
      </c>
      <c r="C419" s="13" t="s">
        <v>3984</v>
      </c>
      <c r="D419" s="13">
        <v>1998</v>
      </c>
      <c r="E419" s="13" t="s">
        <v>1584</v>
      </c>
      <c r="F419" s="13" t="s">
        <v>3966</v>
      </c>
      <c r="G419" s="13" t="s">
        <v>3520</v>
      </c>
      <c r="H419" s="13" t="s">
        <v>3047</v>
      </c>
      <c r="I419" s="13" t="s">
        <v>2524</v>
      </c>
      <c r="J419" s="13" t="s">
        <v>3993</v>
      </c>
      <c r="K419" s="13" t="s">
        <v>1584</v>
      </c>
      <c r="L419" s="13" t="s">
        <v>3986</v>
      </c>
      <c r="M419" s="13" t="s">
        <v>3987</v>
      </c>
      <c r="N419" s="13" t="s">
        <v>2526</v>
      </c>
      <c r="O419" s="13" t="s">
        <v>87</v>
      </c>
      <c r="P419" s="13" t="s">
        <v>3443</v>
      </c>
      <c r="Q419" s="33" t="s">
        <v>3998</v>
      </c>
      <c r="R419" s="13" t="s">
        <v>2526</v>
      </c>
      <c r="S419" s="13">
        <v>1993</v>
      </c>
      <c r="T419" s="13">
        <v>1993</v>
      </c>
      <c r="U419" s="13" t="s">
        <v>3764</v>
      </c>
    </row>
    <row r="420" spans="1:21">
      <c r="A420" s="13" t="s">
        <v>3761</v>
      </c>
      <c r="B420" s="13" t="s">
        <v>3983</v>
      </c>
      <c r="C420" s="13" t="s">
        <v>3984</v>
      </c>
      <c r="D420" s="13">
        <v>1998</v>
      </c>
      <c r="E420" s="13" t="s">
        <v>1584</v>
      </c>
      <c r="F420" s="13" t="s">
        <v>3966</v>
      </c>
      <c r="G420" s="13" t="s">
        <v>3520</v>
      </c>
      <c r="H420" s="13" t="s">
        <v>3047</v>
      </c>
      <c r="I420" s="13" t="s">
        <v>2524</v>
      </c>
      <c r="J420" s="13" t="s">
        <v>3993</v>
      </c>
      <c r="K420" s="13" t="s">
        <v>1584</v>
      </c>
      <c r="L420" s="13" t="s">
        <v>3986</v>
      </c>
      <c r="M420" s="13" t="s">
        <v>3987</v>
      </c>
      <c r="N420" s="13" t="s">
        <v>2526</v>
      </c>
      <c r="O420" s="13" t="s">
        <v>87</v>
      </c>
      <c r="P420" s="13" t="s">
        <v>3443</v>
      </c>
      <c r="Q420" s="33" t="s">
        <v>3999</v>
      </c>
      <c r="R420" s="13" t="s">
        <v>2526</v>
      </c>
      <c r="S420" s="13">
        <v>1993</v>
      </c>
      <c r="T420" s="13">
        <v>1993</v>
      </c>
      <c r="U420" s="13" t="s">
        <v>3764</v>
      </c>
    </row>
    <row r="421" spans="1:21" ht="26.25">
      <c r="A421" s="13" t="s">
        <v>3761</v>
      </c>
      <c r="B421" s="13" t="s">
        <v>3983</v>
      </c>
      <c r="C421" s="13" t="s">
        <v>3984</v>
      </c>
      <c r="D421" s="13">
        <v>1998</v>
      </c>
      <c r="E421" s="13" t="s">
        <v>1584</v>
      </c>
      <c r="F421" s="13" t="s">
        <v>3966</v>
      </c>
      <c r="G421" s="13" t="s">
        <v>3520</v>
      </c>
      <c r="H421" s="13" t="s">
        <v>3047</v>
      </c>
      <c r="I421" s="13" t="s">
        <v>2524</v>
      </c>
      <c r="J421" s="13" t="s">
        <v>3993</v>
      </c>
      <c r="K421" s="13" t="s">
        <v>1584</v>
      </c>
      <c r="L421" s="13" t="s">
        <v>3986</v>
      </c>
      <c r="M421" s="13" t="s">
        <v>3987</v>
      </c>
      <c r="N421" s="13" t="s">
        <v>2526</v>
      </c>
      <c r="O421" s="13" t="s">
        <v>87</v>
      </c>
      <c r="P421" s="13" t="s">
        <v>3443</v>
      </c>
      <c r="Q421" s="41" t="s">
        <v>4000</v>
      </c>
      <c r="R421" s="13" t="s">
        <v>2526</v>
      </c>
      <c r="S421" s="13">
        <v>1993</v>
      </c>
      <c r="T421" s="13">
        <v>1993</v>
      </c>
      <c r="U421" s="13" t="s">
        <v>3764</v>
      </c>
    </row>
    <row r="422" spans="1:21" ht="26.25">
      <c r="A422" s="13" t="s">
        <v>3761</v>
      </c>
      <c r="B422" s="13" t="s">
        <v>3983</v>
      </c>
      <c r="C422" s="13" t="s">
        <v>3984</v>
      </c>
      <c r="D422" s="13">
        <v>1998</v>
      </c>
      <c r="E422" s="13" t="s">
        <v>1584</v>
      </c>
      <c r="F422" s="13" t="s">
        <v>3966</v>
      </c>
      <c r="G422" s="13" t="s">
        <v>3520</v>
      </c>
      <c r="H422" s="13" t="s">
        <v>3047</v>
      </c>
      <c r="I422" s="13" t="s">
        <v>2524</v>
      </c>
      <c r="J422" s="13" t="s">
        <v>3993</v>
      </c>
      <c r="K422" s="13" t="s">
        <v>1584</v>
      </c>
      <c r="L422" s="13" t="s">
        <v>3986</v>
      </c>
      <c r="M422" s="13" t="s">
        <v>3987</v>
      </c>
      <c r="N422" s="13" t="s">
        <v>2526</v>
      </c>
      <c r="O422" s="13" t="s">
        <v>87</v>
      </c>
      <c r="P422" s="13" t="s">
        <v>3443</v>
      </c>
      <c r="Q422" s="42" t="s">
        <v>4001</v>
      </c>
      <c r="R422" s="13" t="s">
        <v>2526</v>
      </c>
      <c r="S422" s="13">
        <v>1993</v>
      </c>
      <c r="T422" s="13">
        <v>1993</v>
      </c>
      <c r="U422" s="13" t="s">
        <v>3764</v>
      </c>
    </row>
    <row r="423" spans="1:21" ht="26.25">
      <c r="A423" s="13" t="s">
        <v>3761</v>
      </c>
      <c r="B423" s="13" t="s">
        <v>3983</v>
      </c>
      <c r="C423" s="13" t="s">
        <v>3984</v>
      </c>
      <c r="D423" s="13">
        <v>1998</v>
      </c>
      <c r="E423" s="13" t="s">
        <v>1584</v>
      </c>
      <c r="F423" s="13" t="s">
        <v>3966</v>
      </c>
      <c r="G423" s="13" t="s">
        <v>3520</v>
      </c>
      <c r="H423" s="13" t="s">
        <v>3047</v>
      </c>
      <c r="I423" s="13" t="s">
        <v>2524</v>
      </c>
      <c r="J423" s="13" t="s">
        <v>3993</v>
      </c>
      <c r="K423" s="13" t="s">
        <v>1584</v>
      </c>
      <c r="L423" s="13" t="s">
        <v>3986</v>
      </c>
      <c r="M423" s="13" t="s">
        <v>3987</v>
      </c>
      <c r="N423" s="13" t="s">
        <v>2526</v>
      </c>
      <c r="O423" s="13" t="s">
        <v>87</v>
      </c>
      <c r="P423" s="13" t="s">
        <v>3443</v>
      </c>
      <c r="Q423" s="42" t="s">
        <v>4002</v>
      </c>
      <c r="R423" s="13" t="s">
        <v>2526</v>
      </c>
      <c r="S423" s="13">
        <v>1993</v>
      </c>
      <c r="T423" s="13">
        <v>1993</v>
      </c>
      <c r="U423" s="13" t="s">
        <v>3764</v>
      </c>
    </row>
    <row r="424" spans="1:21" ht="26.25">
      <c r="A424" s="13" t="s">
        <v>3761</v>
      </c>
      <c r="B424" s="13" t="s">
        <v>3983</v>
      </c>
      <c r="C424" s="13" t="s">
        <v>3984</v>
      </c>
      <c r="D424" s="13">
        <v>1998</v>
      </c>
      <c r="E424" s="13" t="s">
        <v>1584</v>
      </c>
      <c r="F424" s="13" t="s">
        <v>3966</v>
      </c>
      <c r="G424" s="13" t="s">
        <v>3520</v>
      </c>
      <c r="H424" s="13" t="s">
        <v>3047</v>
      </c>
      <c r="I424" s="13" t="s">
        <v>2524</v>
      </c>
      <c r="J424" s="13" t="s">
        <v>3993</v>
      </c>
      <c r="K424" s="13" t="s">
        <v>1584</v>
      </c>
      <c r="L424" s="13" t="s">
        <v>3986</v>
      </c>
      <c r="M424" s="13" t="s">
        <v>3987</v>
      </c>
      <c r="N424" s="13" t="s">
        <v>2526</v>
      </c>
      <c r="O424" s="13" t="s">
        <v>87</v>
      </c>
      <c r="P424" s="13" t="s">
        <v>3443</v>
      </c>
      <c r="Q424" s="42" t="s">
        <v>4000</v>
      </c>
      <c r="R424" s="13" t="s">
        <v>2526</v>
      </c>
      <c r="S424" s="13">
        <v>1993</v>
      </c>
      <c r="T424" s="13">
        <v>1993</v>
      </c>
      <c r="U424" s="13" t="s">
        <v>3764</v>
      </c>
    </row>
    <row r="425" spans="1:21" ht="26.25">
      <c r="A425" s="13" t="s">
        <v>3761</v>
      </c>
      <c r="B425" s="13" t="s">
        <v>3983</v>
      </c>
      <c r="C425" s="13" t="s">
        <v>3984</v>
      </c>
      <c r="D425" s="13">
        <v>1998</v>
      </c>
      <c r="E425" s="13" t="s">
        <v>1584</v>
      </c>
      <c r="F425" s="13" t="s">
        <v>3966</v>
      </c>
      <c r="G425" s="13" t="s">
        <v>3520</v>
      </c>
      <c r="H425" s="13" t="s">
        <v>3047</v>
      </c>
      <c r="I425" s="13" t="s">
        <v>2524</v>
      </c>
      <c r="J425" s="13" t="s">
        <v>3993</v>
      </c>
      <c r="K425" s="13" t="s">
        <v>1584</v>
      </c>
      <c r="L425" s="13" t="s">
        <v>3986</v>
      </c>
      <c r="M425" s="13" t="s">
        <v>3987</v>
      </c>
      <c r="N425" s="13" t="s">
        <v>2526</v>
      </c>
      <c r="O425" s="13" t="s">
        <v>87</v>
      </c>
      <c r="P425" s="13" t="s">
        <v>3443</v>
      </c>
      <c r="Q425" s="42" t="s">
        <v>4001</v>
      </c>
      <c r="R425" s="13" t="s">
        <v>2526</v>
      </c>
      <c r="S425" s="13">
        <v>1993</v>
      </c>
      <c r="T425" s="13">
        <v>1993</v>
      </c>
      <c r="U425" s="13" t="s">
        <v>3764</v>
      </c>
    </row>
    <row r="426" spans="1:21" ht="26.25">
      <c r="A426" s="13" t="s">
        <v>3761</v>
      </c>
      <c r="B426" s="13" t="s">
        <v>3983</v>
      </c>
      <c r="C426" s="13" t="s">
        <v>3984</v>
      </c>
      <c r="D426" s="13">
        <v>1998</v>
      </c>
      <c r="E426" s="13" t="s">
        <v>1584</v>
      </c>
      <c r="F426" s="13" t="s">
        <v>3966</v>
      </c>
      <c r="G426" s="13" t="s">
        <v>3520</v>
      </c>
      <c r="H426" s="13" t="s">
        <v>3047</v>
      </c>
      <c r="I426" s="13" t="s">
        <v>2524</v>
      </c>
      <c r="J426" s="13" t="s">
        <v>3993</v>
      </c>
      <c r="K426" s="13" t="s">
        <v>1584</v>
      </c>
      <c r="L426" s="13" t="s">
        <v>3986</v>
      </c>
      <c r="M426" s="13" t="s">
        <v>3987</v>
      </c>
      <c r="N426" s="13" t="s">
        <v>2526</v>
      </c>
      <c r="O426" s="13" t="s">
        <v>87</v>
      </c>
      <c r="P426" s="13" t="s">
        <v>3443</v>
      </c>
      <c r="Q426" s="42" t="s">
        <v>4003</v>
      </c>
      <c r="R426" s="13" t="s">
        <v>2526</v>
      </c>
      <c r="S426" s="13">
        <v>1993</v>
      </c>
      <c r="T426" s="13">
        <v>1993</v>
      </c>
      <c r="U426" s="13" t="s">
        <v>3764</v>
      </c>
    </row>
    <row r="427" spans="1:21">
      <c r="A427" s="13" t="s">
        <v>3761</v>
      </c>
      <c r="B427" s="13" t="s">
        <v>4004</v>
      </c>
      <c r="C427" s="13" t="s">
        <v>4005</v>
      </c>
      <c r="D427" s="13">
        <v>2009</v>
      </c>
      <c r="E427" s="13" t="s">
        <v>1584</v>
      </c>
      <c r="F427" s="13" t="s">
        <v>2563</v>
      </c>
      <c r="G427" s="13" t="s">
        <v>3520</v>
      </c>
      <c r="H427" s="13" t="s">
        <v>3047</v>
      </c>
      <c r="I427" s="13" t="s">
        <v>2524</v>
      </c>
      <c r="J427" s="13" t="s">
        <v>4006</v>
      </c>
      <c r="K427" s="13" t="s">
        <v>2526</v>
      </c>
      <c r="L427" s="13" t="s">
        <v>4007</v>
      </c>
      <c r="M427" s="13" t="s">
        <v>2700</v>
      </c>
      <c r="N427" s="13" t="s">
        <v>2526</v>
      </c>
      <c r="O427" s="13" t="s">
        <v>2931</v>
      </c>
      <c r="P427" s="13" t="s">
        <v>2932</v>
      </c>
      <c r="Q427" s="40" t="s">
        <v>4008</v>
      </c>
      <c r="R427" s="13" t="s">
        <v>2526</v>
      </c>
      <c r="S427" s="13">
        <v>2004</v>
      </c>
      <c r="T427" s="13">
        <v>2004</v>
      </c>
      <c r="U427" s="13" t="s">
        <v>3764</v>
      </c>
    </row>
    <row r="428" spans="1:21">
      <c r="A428" s="13" t="s">
        <v>3761</v>
      </c>
      <c r="B428" s="13" t="s">
        <v>4009</v>
      </c>
      <c r="C428" s="13" t="s">
        <v>4010</v>
      </c>
      <c r="D428" s="13">
        <v>1975</v>
      </c>
      <c r="E428" s="38" t="s">
        <v>2526</v>
      </c>
    </row>
    <row r="429" spans="1:21">
      <c r="A429" s="13" t="s">
        <v>3761</v>
      </c>
      <c r="B429" s="13" t="s">
        <v>4011</v>
      </c>
      <c r="C429" s="13" t="s">
        <v>4012</v>
      </c>
      <c r="D429" s="13">
        <v>1996</v>
      </c>
      <c r="E429" s="13" t="s">
        <v>2526</v>
      </c>
    </row>
    <row r="430" spans="1:21">
      <c r="A430" s="13" t="s">
        <v>3761</v>
      </c>
      <c r="B430" s="13" t="s">
        <v>4013</v>
      </c>
      <c r="C430" s="13" t="s">
        <v>4014</v>
      </c>
      <c r="D430" s="13">
        <v>2006</v>
      </c>
      <c r="E430" s="13" t="s">
        <v>2526</v>
      </c>
    </row>
    <row r="431" spans="1:21">
      <c r="A431" s="13" t="s">
        <v>3761</v>
      </c>
      <c r="B431" s="13" t="s">
        <v>4015</v>
      </c>
      <c r="C431" s="13" t="s">
        <v>4016</v>
      </c>
      <c r="D431" s="13">
        <v>2004</v>
      </c>
      <c r="E431" s="13" t="s">
        <v>1584</v>
      </c>
      <c r="F431" s="13" t="s">
        <v>4017</v>
      </c>
      <c r="G431" s="13" t="s">
        <v>3520</v>
      </c>
      <c r="H431" s="13" t="s">
        <v>3047</v>
      </c>
      <c r="I431" s="13" t="s">
        <v>2524</v>
      </c>
      <c r="J431" s="13" t="s">
        <v>4018</v>
      </c>
      <c r="K431" s="13" t="s">
        <v>2526</v>
      </c>
      <c r="L431" s="13" t="s">
        <v>3778</v>
      </c>
      <c r="M431" s="13" t="s">
        <v>2657</v>
      </c>
      <c r="N431" s="13" t="s">
        <v>1584</v>
      </c>
      <c r="O431" s="13" t="s">
        <v>2931</v>
      </c>
      <c r="P431" s="13" t="s">
        <v>320</v>
      </c>
      <c r="Q431" s="39" t="s">
        <v>4019</v>
      </c>
      <c r="R431" s="13" t="s">
        <v>2526</v>
      </c>
      <c r="S431" s="13">
        <v>1997</v>
      </c>
      <c r="T431" s="13">
        <v>2002</v>
      </c>
      <c r="U431" s="13" t="s">
        <v>3764</v>
      </c>
    </row>
    <row r="432" spans="1:21" ht="15.75" customHeight="1">
      <c r="A432" s="13" t="s">
        <v>4020</v>
      </c>
      <c r="B432" s="13" t="s">
        <v>4021</v>
      </c>
      <c r="C432" s="13" t="s">
        <v>4022</v>
      </c>
      <c r="D432" s="13">
        <v>1999</v>
      </c>
      <c r="E432" s="13" t="s">
        <v>1584</v>
      </c>
      <c r="F432" s="13" t="s">
        <v>2563</v>
      </c>
      <c r="G432" s="13" t="s">
        <v>3520</v>
      </c>
      <c r="H432" s="13" t="s">
        <v>3047</v>
      </c>
      <c r="I432" s="13" t="s">
        <v>2524</v>
      </c>
      <c r="J432" s="13" t="s">
        <v>2590</v>
      </c>
      <c r="K432" s="13" t="s">
        <v>2526</v>
      </c>
      <c r="L432" s="13" t="s">
        <v>2527</v>
      </c>
      <c r="M432" s="13" t="s">
        <v>4023</v>
      </c>
      <c r="N432" s="13" t="s">
        <v>1584</v>
      </c>
      <c r="O432" s="13" t="s">
        <v>87</v>
      </c>
      <c r="P432" s="13" t="s">
        <v>2341</v>
      </c>
      <c r="Q432" s="33" t="s">
        <v>3766</v>
      </c>
      <c r="R432" s="13" t="s">
        <v>2526</v>
      </c>
      <c r="S432" s="13">
        <v>1995</v>
      </c>
      <c r="T432" s="13">
        <v>1997</v>
      </c>
      <c r="U432" s="13" t="s">
        <v>3764</v>
      </c>
    </row>
    <row r="433" spans="1:21" ht="15.75" customHeight="1">
      <c r="A433" s="13" t="s">
        <v>4020</v>
      </c>
      <c r="B433" s="13" t="s">
        <v>4024</v>
      </c>
      <c r="C433" s="13" t="s">
        <v>4025</v>
      </c>
      <c r="D433" s="13">
        <v>2008</v>
      </c>
      <c r="E433" s="13" t="s">
        <v>2526</v>
      </c>
    </row>
    <row r="434" spans="1:21" ht="15.75" customHeight="1">
      <c r="A434" s="13" t="s">
        <v>4020</v>
      </c>
      <c r="B434" s="13" t="s">
        <v>4026</v>
      </c>
      <c r="C434" s="13" t="s">
        <v>4027</v>
      </c>
      <c r="D434" s="13">
        <v>2005</v>
      </c>
      <c r="E434" s="13" t="s">
        <v>1584</v>
      </c>
      <c r="F434" s="13" t="s">
        <v>4028</v>
      </c>
      <c r="G434" s="13" t="s">
        <v>4029</v>
      </c>
      <c r="H434" s="31" t="s">
        <v>4030</v>
      </c>
      <c r="I434" s="13" t="s">
        <v>2524</v>
      </c>
      <c r="J434" s="13" t="s">
        <v>2590</v>
      </c>
      <c r="K434" s="13" t="s">
        <v>1584</v>
      </c>
      <c r="L434" s="13" t="s">
        <v>2683</v>
      </c>
      <c r="M434" s="13" t="s">
        <v>2859</v>
      </c>
      <c r="N434" s="13" t="s">
        <v>2526</v>
      </c>
      <c r="O434" s="13" t="s">
        <v>60</v>
      </c>
      <c r="P434" s="13" t="s">
        <v>3130</v>
      </c>
      <c r="Q434" s="13" t="s">
        <v>4031</v>
      </c>
      <c r="R434" s="13" t="s">
        <v>1584</v>
      </c>
    </row>
    <row r="435" spans="1:21" ht="15.75" customHeight="1">
      <c r="A435" s="13" t="s">
        <v>4020</v>
      </c>
      <c r="B435" s="13" t="s">
        <v>4026</v>
      </c>
      <c r="C435" s="13" t="s">
        <v>4027</v>
      </c>
      <c r="D435" s="13">
        <v>2005</v>
      </c>
      <c r="E435" s="13" t="s">
        <v>1584</v>
      </c>
      <c r="F435" s="13" t="s">
        <v>4028</v>
      </c>
      <c r="G435" s="13" t="s">
        <v>4029</v>
      </c>
      <c r="H435" s="31" t="s">
        <v>4032</v>
      </c>
      <c r="I435" s="13" t="s">
        <v>2524</v>
      </c>
      <c r="J435" s="13" t="s">
        <v>2590</v>
      </c>
      <c r="K435" s="13" t="s">
        <v>1584</v>
      </c>
      <c r="L435" s="13" t="s">
        <v>2683</v>
      </c>
      <c r="M435" s="13" t="s">
        <v>2859</v>
      </c>
      <c r="N435" s="13" t="s">
        <v>2526</v>
      </c>
      <c r="O435" s="13" t="s">
        <v>60</v>
      </c>
      <c r="P435" s="13" t="s">
        <v>4033</v>
      </c>
      <c r="Q435" s="33" t="s">
        <v>4034</v>
      </c>
    </row>
    <row r="436" spans="1:21" ht="15.75" customHeight="1">
      <c r="A436" s="13" t="s">
        <v>4020</v>
      </c>
      <c r="B436" s="13" t="s">
        <v>4026</v>
      </c>
      <c r="C436" s="13" t="s">
        <v>4027</v>
      </c>
      <c r="D436" s="13">
        <v>2005</v>
      </c>
      <c r="E436" s="13" t="s">
        <v>1584</v>
      </c>
      <c r="F436" s="13" t="s">
        <v>4028</v>
      </c>
      <c r="G436" s="13" t="s">
        <v>4029</v>
      </c>
      <c r="H436" s="31" t="s">
        <v>4035</v>
      </c>
      <c r="I436" s="13" t="s">
        <v>2524</v>
      </c>
      <c r="J436" s="13" t="s">
        <v>2590</v>
      </c>
      <c r="K436" s="13" t="s">
        <v>1584</v>
      </c>
      <c r="L436" s="13" t="s">
        <v>2683</v>
      </c>
      <c r="M436" s="13" t="s">
        <v>2859</v>
      </c>
      <c r="N436" s="13" t="s">
        <v>2526</v>
      </c>
      <c r="O436" s="13" t="s">
        <v>60</v>
      </c>
      <c r="P436" s="13" t="s">
        <v>4033</v>
      </c>
      <c r="Q436" s="33" t="s">
        <v>4034</v>
      </c>
    </row>
    <row r="437" spans="1:21" ht="15.75" customHeight="1">
      <c r="A437" s="13" t="s">
        <v>4020</v>
      </c>
      <c r="B437" s="13" t="s">
        <v>4026</v>
      </c>
      <c r="C437" s="13" t="s">
        <v>4027</v>
      </c>
      <c r="D437" s="13">
        <v>2005</v>
      </c>
      <c r="E437" s="13" t="s">
        <v>1584</v>
      </c>
      <c r="F437" s="13" t="s">
        <v>4028</v>
      </c>
      <c r="G437" s="13" t="s">
        <v>4029</v>
      </c>
      <c r="H437" s="31" t="s">
        <v>4036</v>
      </c>
      <c r="I437" s="13" t="s">
        <v>2524</v>
      </c>
      <c r="J437" s="13" t="s">
        <v>2590</v>
      </c>
      <c r="K437" s="13" t="s">
        <v>1584</v>
      </c>
      <c r="L437" s="13" t="s">
        <v>2683</v>
      </c>
      <c r="M437" s="13" t="s">
        <v>2859</v>
      </c>
      <c r="N437" s="13" t="s">
        <v>2526</v>
      </c>
      <c r="O437" s="13" t="s">
        <v>60</v>
      </c>
      <c r="P437" s="13" t="s">
        <v>4033</v>
      </c>
      <c r="Q437" s="33" t="s">
        <v>4037</v>
      </c>
    </row>
    <row r="438" spans="1:21" ht="15.75" customHeight="1">
      <c r="A438" s="13" t="s">
        <v>4020</v>
      </c>
      <c r="B438" s="13" t="s">
        <v>4026</v>
      </c>
      <c r="C438" s="13" t="s">
        <v>4027</v>
      </c>
      <c r="D438" s="13">
        <v>2005</v>
      </c>
      <c r="E438" s="13" t="s">
        <v>1584</v>
      </c>
      <c r="F438" s="13" t="s">
        <v>4028</v>
      </c>
      <c r="G438" s="13" t="s">
        <v>4029</v>
      </c>
      <c r="H438" s="31" t="s">
        <v>4038</v>
      </c>
      <c r="I438" s="13" t="s">
        <v>2524</v>
      </c>
      <c r="J438" s="13" t="s">
        <v>2590</v>
      </c>
      <c r="K438" s="13" t="s">
        <v>1584</v>
      </c>
      <c r="L438" s="13" t="s">
        <v>2683</v>
      </c>
      <c r="M438" s="13" t="s">
        <v>2859</v>
      </c>
      <c r="N438" s="13" t="s">
        <v>2526</v>
      </c>
      <c r="O438" s="13" t="s">
        <v>60</v>
      </c>
      <c r="P438" s="13" t="s">
        <v>4033</v>
      </c>
      <c r="Q438" s="33" t="s">
        <v>4037</v>
      </c>
    </row>
    <row r="439" spans="1:21" ht="15.75" customHeight="1">
      <c r="A439" s="13" t="s">
        <v>4020</v>
      </c>
      <c r="B439" s="31" t="s">
        <v>4039</v>
      </c>
      <c r="C439" s="13" t="s">
        <v>4040</v>
      </c>
      <c r="D439" s="13">
        <v>1984</v>
      </c>
      <c r="E439" s="13" t="s">
        <v>2526</v>
      </c>
    </row>
    <row r="440" spans="1:21" ht="15.75" customHeight="1">
      <c r="A440" s="13" t="s">
        <v>4020</v>
      </c>
      <c r="B440" s="13" t="s">
        <v>4041</v>
      </c>
      <c r="C440" s="13" t="s">
        <v>4042</v>
      </c>
      <c r="D440" s="13">
        <v>1994</v>
      </c>
      <c r="E440" s="13" t="s">
        <v>1584</v>
      </c>
      <c r="F440" s="13" t="s">
        <v>2563</v>
      </c>
      <c r="G440" s="13" t="s">
        <v>4043</v>
      </c>
      <c r="H440" s="13" t="s">
        <v>3047</v>
      </c>
      <c r="I440" s="13" t="s">
        <v>2524</v>
      </c>
      <c r="J440" s="13" t="s">
        <v>2590</v>
      </c>
      <c r="K440" s="13" t="s">
        <v>2526</v>
      </c>
      <c r="L440" s="13" t="s">
        <v>2683</v>
      </c>
      <c r="M440" s="13" t="s">
        <v>3442</v>
      </c>
      <c r="N440" s="13" t="s">
        <v>2526</v>
      </c>
      <c r="O440" s="13" t="s">
        <v>87</v>
      </c>
      <c r="P440" s="13" t="s">
        <v>3443</v>
      </c>
      <c r="Q440" s="33" t="s">
        <v>4044</v>
      </c>
      <c r="R440" s="13" t="s">
        <v>1584</v>
      </c>
      <c r="S440" s="13">
        <v>1991</v>
      </c>
      <c r="T440" s="13">
        <v>1991</v>
      </c>
      <c r="U440" s="13" t="s">
        <v>3764</v>
      </c>
    </row>
    <row r="441" spans="1:21" ht="15.75" customHeight="1">
      <c r="A441" s="13" t="s">
        <v>4020</v>
      </c>
      <c r="B441" s="13" t="s">
        <v>4045</v>
      </c>
      <c r="C441" s="13" t="s">
        <v>4046</v>
      </c>
      <c r="D441" s="13">
        <v>2002</v>
      </c>
      <c r="E441" s="13" t="s">
        <v>1584</v>
      </c>
      <c r="F441" s="13" t="s">
        <v>4047</v>
      </c>
      <c r="G441" s="13" t="s">
        <v>4048</v>
      </c>
      <c r="H441" s="31" t="s">
        <v>4049</v>
      </c>
      <c r="I441" s="13" t="s">
        <v>2732</v>
      </c>
      <c r="J441" s="13" t="s">
        <v>4050</v>
      </c>
      <c r="K441" s="13" t="s">
        <v>2526</v>
      </c>
      <c r="L441" s="13" t="s">
        <v>2683</v>
      </c>
      <c r="M441" s="13" t="s">
        <v>2587</v>
      </c>
      <c r="N441" s="13" t="s">
        <v>2526</v>
      </c>
      <c r="O441" s="13" t="s">
        <v>87</v>
      </c>
      <c r="P441" s="13" t="s">
        <v>3585</v>
      </c>
      <c r="Q441" s="33" t="s">
        <v>4051</v>
      </c>
      <c r="R441" s="13" t="s">
        <v>2526</v>
      </c>
      <c r="S441" s="13">
        <v>1993</v>
      </c>
      <c r="T441" s="13">
        <v>1993</v>
      </c>
      <c r="U441" s="13" t="s">
        <v>3764</v>
      </c>
    </row>
    <row r="442" spans="1:21" ht="15.75" customHeight="1">
      <c r="A442" s="13" t="s">
        <v>4020</v>
      </c>
      <c r="B442" s="13" t="s">
        <v>4052</v>
      </c>
      <c r="C442" s="13" t="s">
        <v>4053</v>
      </c>
      <c r="D442" s="13">
        <v>1978</v>
      </c>
      <c r="E442" s="38" t="s">
        <v>1584</v>
      </c>
      <c r="F442" s="13" t="s">
        <v>3769</v>
      </c>
      <c r="G442" s="13" t="s">
        <v>4054</v>
      </c>
      <c r="H442" s="13" t="s">
        <v>4054</v>
      </c>
      <c r="I442" s="13" t="s">
        <v>2524</v>
      </c>
      <c r="J442" s="13" t="s">
        <v>4055</v>
      </c>
      <c r="K442" s="13" t="s">
        <v>2526</v>
      </c>
      <c r="L442" s="13" t="s">
        <v>2527</v>
      </c>
    </row>
    <row r="443" spans="1:21" ht="15.75" customHeight="1">
      <c r="A443" s="13" t="s">
        <v>4020</v>
      </c>
      <c r="B443" s="13" t="s">
        <v>4056</v>
      </c>
      <c r="C443" s="13" t="s">
        <v>4057</v>
      </c>
      <c r="D443" s="13">
        <v>2001</v>
      </c>
      <c r="E443" s="13" t="s">
        <v>1584</v>
      </c>
      <c r="F443" s="13" t="s">
        <v>4058</v>
      </c>
      <c r="G443" s="13" t="s">
        <v>2595</v>
      </c>
      <c r="H443" s="13" t="s">
        <v>3047</v>
      </c>
      <c r="I443" s="13" t="s">
        <v>2524</v>
      </c>
      <c r="J443" s="13" t="s">
        <v>2590</v>
      </c>
      <c r="K443" s="13" t="s">
        <v>2526</v>
      </c>
      <c r="L443" s="13" t="s">
        <v>2683</v>
      </c>
      <c r="M443" s="13" t="s">
        <v>2657</v>
      </c>
      <c r="N443" s="13" t="s">
        <v>1584</v>
      </c>
      <c r="O443" s="13" t="s">
        <v>60</v>
      </c>
      <c r="P443" s="13" t="s">
        <v>4059</v>
      </c>
      <c r="Q443" s="33" t="s">
        <v>4060</v>
      </c>
      <c r="R443" s="13" t="s">
        <v>2526</v>
      </c>
      <c r="S443" s="13">
        <v>1996</v>
      </c>
      <c r="T443" s="13">
        <v>1998</v>
      </c>
      <c r="U443" s="13" t="s">
        <v>3764</v>
      </c>
    </row>
    <row r="444" spans="1:21" ht="15.75" customHeight="1">
      <c r="A444" s="13" t="s">
        <v>4020</v>
      </c>
      <c r="B444" s="13" t="s">
        <v>4061</v>
      </c>
      <c r="C444" s="13" t="s">
        <v>4062</v>
      </c>
      <c r="D444" s="13">
        <v>1980</v>
      </c>
      <c r="E444" s="13" t="s">
        <v>2526</v>
      </c>
    </row>
    <row r="445" spans="1:21" ht="15.75" customHeight="1">
      <c r="A445" s="13" t="s">
        <v>4020</v>
      </c>
      <c r="B445" s="13" t="s">
        <v>4063</v>
      </c>
      <c r="C445" s="13" t="s">
        <v>4064</v>
      </c>
      <c r="D445" s="13">
        <v>2002</v>
      </c>
      <c r="E445" s="13" t="s">
        <v>4065</v>
      </c>
    </row>
    <row r="446" spans="1:21" ht="15.75" customHeight="1">
      <c r="A446" s="13" t="s">
        <v>4020</v>
      </c>
      <c r="B446" s="13" t="s">
        <v>4066</v>
      </c>
      <c r="C446" s="13" t="s">
        <v>4067</v>
      </c>
      <c r="D446" s="13">
        <v>1941</v>
      </c>
      <c r="E446" s="13" t="s">
        <v>1584</v>
      </c>
      <c r="F446" s="13" t="s">
        <v>4068</v>
      </c>
      <c r="G446" s="13" t="s">
        <v>2595</v>
      </c>
      <c r="H446" s="13" t="s">
        <v>3047</v>
      </c>
      <c r="I446" s="13" t="s">
        <v>2524</v>
      </c>
      <c r="J446" s="13" t="s">
        <v>2590</v>
      </c>
      <c r="K446" s="13" t="s">
        <v>2526</v>
      </c>
      <c r="L446" s="13" t="s">
        <v>2683</v>
      </c>
      <c r="M446" s="13" t="s">
        <v>4031</v>
      </c>
      <c r="N446" s="13" t="s">
        <v>4031</v>
      </c>
      <c r="O446" s="13" t="s">
        <v>4031</v>
      </c>
      <c r="P446" s="13" t="s">
        <v>4031</v>
      </c>
      <c r="Q446" s="13" t="s">
        <v>4031</v>
      </c>
      <c r="R446" s="13" t="s">
        <v>1584</v>
      </c>
      <c r="S446" s="13" t="s">
        <v>1736</v>
      </c>
      <c r="T446" s="13" t="s">
        <v>1736</v>
      </c>
      <c r="U446" s="13" t="s">
        <v>3764</v>
      </c>
    </row>
    <row r="447" spans="1:21" ht="15.75" customHeight="1">
      <c r="A447" s="13" t="s">
        <v>4020</v>
      </c>
      <c r="B447" s="13" t="s">
        <v>4069</v>
      </c>
      <c r="C447" s="13" t="s">
        <v>4070</v>
      </c>
      <c r="D447" s="13">
        <v>1988</v>
      </c>
      <c r="E447" s="13" t="s">
        <v>1584</v>
      </c>
      <c r="F447" s="13" t="s">
        <v>4071</v>
      </c>
      <c r="G447" s="13" t="s">
        <v>4072</v>
      </c>
      <c r="H447" s="13" t="s">
        <v>3047</v>
      </c>
      <c r="I447" s="13" t="s">
        <v>2524</v>
      </c>
      <c r="J447" s="13" t="s">
        <v>2590</v>
      </c>
      <c r="K447" s="13" t="s">
        <v>2526</v>
      </c>
      <c r="L447" s="13" t="s">
        <v>2683</v>
      </c>
      <c r="M447" s="13" t="s">
        <v>2587</v>
      </c>
      <c r="N447" s="13" t="s">
        <v>2526</v>
      </c>
      <c r="O447" s="13" t="s">
        <v>87</v>
      </c>
      <c r="P447" s="13" t="s">
        <v>3443</v>
      </c>
      <c r="Q447" s="33" t="s">
        <v>4073</v>
      </c>
      <c r="R447" s="13" t="s">
        <v>2526</v>
      </c>
      <c r="S447" s="13" t="s">
        <v>1736</v>
      </c>
      <c r="T447" s="13" t="s">
        <v>1736</v>
      </c>
      <c r="U447" s="13" t="s">
        <v>3764</v>
      </c>
    </row>
    <row r="448" spans="1:21" ht="15.75" customHeight="1">
      <c r="A448" s="13" t="s">
        <v>4020</v>
      </c>
      <c r="B448" s="13" t="s">
        <v>4074</v>
      </c>
      <c r="C448" s="13" t="s">
        <v>4075</v>
      </c>
      <c r="D448" s="13">
        <v>1989</v>
      </c>
      <c r="E448" s="13" t="s">
        <v>2526</v>
      </c>
    </row>
    <row r="449" spans="1:21" ht="15.75" customHeight="1">
      <c r="A449" s="13" t="s">
        <v>4020</v>
      </c>
      <c r="B449" s="13" t="s">
        <v>4076</v>
      </c>
      <c r="C449" s="13" t="s">
        <v>3813</v>
      </c>
      <c r="D449" s="13">
        <v>2005</v>
      </c>
      <c r="E449" s="13" t="s">
        <v>2526</v>
      </c>
    </row>
    <row r="450" spans="1:21" ht="15.75" customHeight="1">
      <c r="A450" s="13" t="s">
        <v>4020</v>
      </c>
      <c r="B450" s="13" t="s">
        <v>4077</v>
      </c>
      <c r="C450" s="13" t="s">
        <v>4078</v>
      </c>
      <c r="D450" s="13">
        <v>2006</v>
      </c>
      <c r="E450" s="13" t="s">
        <v>1584</v>
      </c>
      <c r="F450" s="13" t="s">
        <v>3565</v>
      </c>
      <c r="G450" s="13" t="s">
        <v>4079</v>
      </c>
      <c r="H450" s="13" t="s">
        <v>3047</v>
      </c>
      <c r="I450" s="13" t="s">
        <v>2524</v>
      </c>
      <c r="J450" s="13" t="s">
        <v>2590</v>
      </c>
      <c r="K450" s="13" t="s">
        <v>2526</v>
      </c>
      <c r="L450" s="13" t="s">
        <v>2527</v>
      </c>
      <c r="M450" s="13" t="s">
        <v>4080</v>
      </c>
      <c r="N450" s="13" t="s">
        <v>2526</v>
      </c>
      <c r="O450" s="13" t="s">
        <v>87</v>
      </c>
      <c r="P450" s="13" t="s">
        <v>3443</v>
      </c>
      <c r="Q450" s="13" t="s">
        <v>4081</v>
      </c>
      <c r="R450" s="13" t="s">
        <v>1584</v>
      </c>
      <c r="S450" s="13">
        <v>2002</v>
      </c>
      <c r="T450" s="13">
        <v>2003</v>
      </c>
      <c r="U450" s="13" t="s">
        <v>3764</v>
      </c>
    </row>
    <row r="451" spans="1:21" ht="15.75" customHeight="1">
      <c r="A451" s="13" t="s">
        <v>4020</v>
      </c>
      <c r="B451" s="13" t="s">
        <v>4082</v>
      </c>
      <c r="C451" s="13" t="s">
        <v>4083</v>
      </c>
      <c r="D451" s="13">
        <v>1998</v>
      </c>
      <c r="E451" s="13" t="s">
        <v>1584</v>
      </c>
      <c r="F451" s="13" t="s">
        <v>3565</v>
      </c>
      <c r="G451" s="13" t="s">
        <v>4084</v>
      </c>
      <c r="H451" s="13" t="s">
        <v>3047</v>
      </c>
      <c r="I451" s="13" t="s">
        <v>2524</v>
      </c>
      <c r="J451" s="13" t="s">
        <v>2590</v>
      </c>
      <c r="K451" s="13" t="s">
        <v>2526</v>
      </c>
      <c r="L451" s="13" t="s">
        <v>2527</v>
      </c>
      <c r="M451" s="13" t="s">
        <v>4085</v>
      </c>
      <c r="N451" s="13" t="s">
        <v>2526</v>
      </c>
      <c r="O451" s="13" t="s">
        <v>4086</v>
      </c>
      <c r="P451" s="13" t="s">
        <v>4087</v>
      </c>
      <c r="Q451" s="13" t="s">
        <v>4088</v>
      </c>
      <c r="R451" s="13" t="s">
        <v>2526</v>
      </c>
      <c r="S451" s="13">
        <v>1994</v>
      </c>
      <c r="T451" s="13">
        <v>1996</v>
      </c>
      <c r="U451" s="13" t="s">
        <v>3764</v>
      </c>
    </row>
    <row r="452" spans="1:21" ht="15.75" customHeight="1">
      <c r="A452" s="13" t="s">
        <v>4020</v>
      </c>
      <c r="B452" s="13" t="s">
        <v>4089</v>
      </c>
      <c r="C452" s="13" t="s">
        <v>4090</v>
      </c>
      <c r="D452" s="13">
        <v>1998</v>
      </c>
      <c r="E452" s="13" t="s">
        <v>2526</v>
      </c>
    </row>
    <row r="453" spans="1:21" ht="15.75" customHeight="1">
      <c r="A453" s="13" t="s">
        <v>4020</v>
      </c>
      <c r="B453" s="13" t="s">
        <v>4091</v>
      </c>
      <c r="C453" s="13" t="s">
        <v>3819</v>
      </c>
      <c r="D453" s="13">
        <v>2006</v>
      </c>
      <c r="E453" s="13" t="s">
        <v>1584</v>
      </c>
      <c r="F453" s="13" t="s">
        <v>4092</v>
      </c>
      <c r="G453" s="13" t="s">
        <v>4084</v>
      </c>
      <c r="H453" s="13" t="s">
        <v>3047</v>
      </c>
      <c r="I453" s="13" t="s">
        <v>2524</v>
      </c>
      <c r="J453" s="13" t="s">
        <v>4006</v>
      </c>
      <c r="K453" s="13" t="s">
        <v>2526</v>
      </c>
      <c r="L453" s="13" t="s">
        <v>2527</v>
      </c>
      <c r="M453" s="13" t="s">
        <v>3442</v>
      </c>
      <c r="N453" s="13" t="s">
        <v>2526</v>
      </c>
      <c r="O453" s="13" t="s">
        <v>2931</v>
      </c>
      <c r="P453" s="13" t="s">
        <v>2932</v>
      </c>
      <c r="Q453" s="13" t="s">
        <v>4093</v>
      </c>
      <c r="R453" s="13" t="s">
        <v>2526</v>
      </c>
      <c r="S453" s="13">
        <v>2004</v>
      </c>
      <c r="T453" s="13">
        <v>2004</v>
      </c>
      <c r="U453" s="13" t="s">
        <v>3764</v>
      </c>
    </row>
    <row r="454" spans="1:21" ht="15.75" customHeight="1">
      <c r="A454" s="13" t="s">
        <v>4020</v>
      </c>
      <c r="B454" s="13" t="s">
        <v>4094</v>
      </c>
      <c r="C454" s="13" t="s">
        <v>4095</v>
      </c>
      <c r="D454" s="13">
        <v>1991</v>
      </c>
      <c r="E454" s="38" t="s">
        <v>4096</v>
      </c>
    </row>
    <row r="455" spans="1:21" ht="15.75" customHeight="1">
      <c r="A455" s="13" t="s">
        <v>4020</v>
      </c>
      <c r="B455" s="13" t="s">
        <v>3658</v>
      </c>
      <c r="C455" s="13" t="s">
        <v>4097</v>
      </c>
      <c r="D455" s="13">
        <v>2002</v>
      </c>
      <c r="E455" s="13" t="s">
        <v>1584</v>
      </c>
      <c r="F455" s="13" t="s">
        <v>4098</v>
      </c>
      <c r="G455" s="13" t="s">
        <v>655</v>
      </c>
      <c r="H455" s="13" t="s">
        <v>3047</v>
      </c>
      <c r="I455" s="13" t="s">
        <v>2524</v>
      </c>
      <c r="J455" s="31" t="s">
        <v>4099</v>
      </c>
      <c r="K455" s="13" t="s">
        <v>1584</v>
      </c>
      <c r="L455" s="13" t="s">
        <v>2527</v>
      </c>
      <c r="M455" s="13" t="s">
        <v>4100</v>
      </c>
      <c r="N455" s="13" t="s">
        <v>1584</v>
      </c>
      <c r="O455" s="13" t="s">
        <v>2578</v>
      </c>
      <c r="P455" s="13" t="s">
        <v>4101</v>
      </c>
      <c r="Q455" s="13" t="s">
        <v>4102</v>
      </c>
      <c r="R455" s="13" t="s">
        <v>2526</v>
      </c>
      <c r="S455" s="13" t="s">
        <v>1736</v>
      </c>
      <c r="T455" s="13" t="s">
        <v>1736</v>
      </c>
      <c r="U455" s="13" t="s">
        <v>3764</v>
      </c>
    </row>
    <row r="456" spans="1:21" ht="15.75" customHeight="1">
      <c r="A456" s="13" t="s">
        <v>4020</v>
      </c>
      <c r="B456" s="13" t="s">
        <v>3658</v>
      </c>
      <c r="C456" s="13" t="s">
        <v>4097</v>
      </c>
      <c r="D456" s="13">
        <v>2002</v>
      </c>
      <c r="E456" s="13" t="s">
        <v>1584</v>
      </c>
      <c r="F456" s="13" t="s">
        <v>4098</v>
      </c>
      <c r="G456" s="13" t="s">
        <v>655</v>
      </c>
      <c r="H456" s="13" t="s">
        <v>3047</v>
      </c>
      <c r="I456" s="13" t="s">
        <v>2524</v>
      </c>
      <c r="J456" s="31" t="s">
        <v>4103</v>
      </c>
      <c r="L456" s="13" t="s">
        <v>2527</v>
      </c>
      <c r="M456" s="13" t="s">
        <v>4100</v>
      </c>
      <c r="N456" s="13" t="s">
        <v>1584</v>
      </c>
      <c r="O456" s="13" t="s">
        <v>2578</v>
      </c>
      <c r="P456" s="13" t="s">
        <v>4101</v>
      </c>
      <c r="Q456" s="13" t="s">
        <v>4102</v>
      </c>
      <c r="R456" s="13" t="s">
        <v>2526</v>
      </c>
      <c r="S456" s="13" t="s">
        <v>1736</v>
      </c>
      <c r="T456" s="13" t="s">
        <v>1736</v>
      </c>
      <c r="U456" s="13" t="s">
        <v>3764</v>
      </c>
    </row>
    <row r="457" spans="1:21" ht="15.75" customHeight="1">
      <c r="A457" s="13" t="s">
        <v>4020</v>
      </c>
      <c r="B457" s="13" t="s">
        <v>3658</v>
      </c>
      <c r="C457" s="13" t="s">
        <v>4097</v>
      </c>
      <c r="D457" s="13">
        <v>2002</v>
      </c>
      <c r="E457" s="13" t="s">
        <v>1584</v>
      </c>
      <c r="F457" s="13" t="s">
        <v>4098</v>
      </c>
      <c r="G457" s="13" t="s">
        <v>655</v>
      </c>
      <c r="H457" s="13" t="s">
        <v>3047</v>
      </c>
      <c r="I457" s="13" t="s">
        <v>2524</v>
      </c>
      <c r="J457" s="31" t="s">
        <v>4104</v>
      </c>
      <c r="L457" s="13" t="s">
        <v>2527</v>
      </c>
      <c r="M457" s="13" t="s">
        <v>4100</v>
      </c>
      <c r="N457" s="13" t="s">
        <v>1584</v>
      </c>
      <c r="O457" s="13" t="s">
        <v>2578</v>
      </c>
      <c r="P457" s="13" t="s">
        <v>4101</v>
      </c>
      <c r="Q457" s="13" t="s">
        <v>4102</v>
      </c>
      <c r="R457" s="13" t="s">
        <v>2526</v>
      </c>
      <c r="S457" s="13" t="s">
        <v>1736</v>
      </c>
      <c r="T457" s="13" t="s">
        <v>1736</v>
      </c>
      <c r="U457" s="13" t="s">
        <v>3764</v>
      </c>
    </row>
    <row r="458" spans="1:21" ht="15.75" customHeight="1">
      <c r="A458" s="13" t="s">
        <v>4020</v>
      </c>
      <c r="B458" s="13" t="s">
        <v>4105</v>
      </c>
      <c r="C458" s="13" t="s">
        <v>4106</v>
      </c>
      <c r="D458" s="13">
        <v>1956</v>
      </c>
      <c r="E458" s="13" t="s">
        <v>2526</v>
      </c>
    </row>
    <row r="459" spans="1:21" ht="15.75" customHeight="1">
      <c r="A459" s="13" t="s">
        <v>4020</v>
      </c>
      <c r="B459" s="13" t="s">
        <v>4107</v>
      </c>
      <c r="C459" s="13" t="s">
        <v>4106</v>
      </c>
      <c r="D459" s="13">
        <v>1960</v>
      </c>
      <c r="E459" s="13" t="s">
        <v>2526</v>
      </c>
    </row>
    <row r="460" spans="1:21" ht="15.75" customHeight="1">
      <c r="A460" s="13" t="s">
        <v>4020</v>
      </c>
      <c r="B460" s="13" t="s">
        <v>4108</v>
      </c>
      <c r="C460" s="13" t="s">
        <v>4106</v>
      </c>
      <c r="D460" s="13">
        <v>1961</v>
      </c>
      <c r="E460" s="13" t="s">
        <v>2526</v>
      </c>
    </row>
    <row r="461" spans="1:21" ht="15.75" customHeight="1">
      <c r="A461" s="13" t="s">
        <v>4020</v>
      </c>
      <c r="B461" s="13" t="s">
        <v>4109</v>
      </c>
      <c r="C461" s="13" t="s">
        <v>4110</v>
      </c>
      <c r="D461" s="13">
        <v>1998</v>
      </c>
      <c r="E461" s="13" t="s">
        <v>1584</v>
      </c>
      <c r="F461" s="13" t="s">
        <v>4111</v>
      </c>
      <c r="G461" s="13" t="s">
        <v>2595</v>
      </c>
      <c r="H461" s="31" t="s">
        <v>4112</v>
      </c>
      <c r="I461" s="13" t="s">
        <v>2524</v>
      </c>
      <c r="J461" s="13" t="s">
        <v>2590</v>
      </c>
      <c r="K461" s="13" t="s">
        <v>1584</v>
      </c>
      <c r="L461" s="13" t="s">
        <v>4113</v>
      </c>
      <c r="M461" s="13" t="s">
        <v>4114</v>
      </c>
      <c r="N461" s="13" t="s">
        <v>2526</v>
      </c>
      <c r="O461" s="13" t="s">
        <v>60</v>
      </c>
      <c r="P461" s="13" t="s">
        <v>4033</v>
      </c>
      <c r="Q461" s="13" t="s">
        <v>4031</v>
      </c>
      <c r="R461" s="13" t="s">
        <v>1584</v>
      </c>
      <c r="S461" s="13" t="s">
        <v>1736</v>
      </c>
      <c r="T461" s="13" t="s">
        <v>1736</v>
      </c>
      <c r="U461" s="13" t="s">
        <v>3764</v>
      </c>
    </row>
    <row r="462" spans="1:21" ht="15.75" customHeight="1">
      <c r="A462" s="13" t="s">
        <v>4020</v>
      </c>
      <c r="B462" s="13" t="s">
        <v>4109</v>
      </c>
      <c r="C462" s="13" t="s">
        <v>4110</v>
      </c>
      <c r="D462" s="13">
        <v>1998</v>
      </c>
      <c r="E462" s="13" t="s">
        <v>1584</v>
      </c>
      <c r="F462" s="13" t="s">
        <v>4111</v>
      </c>
      <c r="G462" s="13" t="s">
        <v>2595</v>
      </c>
      <c r="H462" s="31" t="s">
        <v>4115</v>
      </c>
      <c r="I462" s="13" t="s">
        <v>2524</v>
      </c>
      <c r="J462" s="13" t="s">
        <v>2590</v>
      </c>
      <c r="K462" s="13" t="s">
        <v>1584</v>
      </c>
      <c r="L462" s="13" t="s">
        <v>4113</v>
      </c>
      <c r="M462" s="13" t="s">
        <v>4114</v>
      </c>
      <c r="N462" s="13" t="s">
        <v>2526</v>
      </c>
      <c r="O462" s="13" t="s">
        <v>60</v>
      </c>
      <c r="P462" s="13" t="s">
        <v>4033</v>
      </c>
      <c r="Q462" s="13" t="s">
        <v>4031</v>
      </c>
      <c r="R462" s="13" t="s">
        <v>1584</v>
      </c>
      <c r="S462" s="13" t="s">
        <v>1736</v>
      </c>
      <c r="T462" s="13" t="s">
        <v>1736</v>
      </c>
      <c r="U462" s="13" t="s">
        <v>3764</v>
      </c>
    </row>
    <row r="463" spans="1:21" ht="15.75" customHeight="1">
      <c r="A463" s="13" t="s">
        <v>4020</v>
      </c>
      <c r="B463" s="13" t="s">
        <v>4116</v>
      </c>
      <c r="C463" s="13" t="s">
        <v>4117</v>
      </c>
      <c r="D463" s="13">
        <v>2010</v>
      </c>
      <c r="E463" s="13" t="s">
        <v>1584</v>
      </c>
      <c r="F463" s="13" t="s">
        <v>2595</v>
      </c>
      <c r="G463" s="13" t="s">
        <v>3520</v>
      </c>
      <c r="H463" s="13" t="s">
        <v>3047</v>
      </c>
      <c r="I463" s="13" t="s">
        <v>2524</v>
      </c>
      <c r="J463" s="31" t="s">
        <v>504</v>
      </c>
      <c r="K463" s="13" t="s">
        <v>1584</v>
      </c>
      <c r="L463" s="13" t="s">
        <v>2527</v>
      </c>
      <c r="M463" s="13" t="s">
        <v>2700</v>
      </c>
      <c r="N463" s="13" t="s">
        <v>2526</v>
      </c>
      <c r="O463" s="13" t="s">
        <v>2931</v>
      </c>
      <c r="P463" s="13" t="s">
        <v>2932</v>
      </c>
      <c r="Q463" s="43" t="s">
        <v>4118</v>
      </c>
      <c r="R463" s="43" t="s">
        <v>2526</v>
      </c>
      <c r="S463" s="13">
        <v>2004</v>
      </c>
      <c r="T463" s="13">
        <v>2005</v>
      </c>
      <c r="U463" s="13" t="s">
        <v>3764</v>
      </c>
    </row>
    <row r="464" spans="1:21" ht="15.75" customHeight="1">
      <c r="A464" s="13" t="s">
        <v>4020</v>
      </c>
      <c r="B464" s="13" t="s">
        <v>4116</v>
      </c>
      <c r="C464" s="13" t="s">
        <v>4117</v>
      </c>
      <c r="D464" s="13">
        <v>2010</v>
      </c>
      <c r="E464" s="13" t="s">
        <v>1584</v>
      </c>
      <c r="F464" s="13" t="s">
        <v>2595</v>
      </c>
      <c r="G464" s="13" t="s">
        <v>3520</v>
      </c>
      <c r="H464" s="13" t="s">
        <v>3047</v>
      </c>
      <c r="I464" s="13" t="s">
        <v>2524</v>
      </c>
      <c r="J464" s="31" t="s">
        <v>4119</v>
      </c>
      <c r="K464" s="13" t="s">
        <v>1584</v>
      </c>
      <c r="L464" s="13" t="s">
        <v>2527</v>
      </c>
      <c r="M464" s="13" t="s">
        <v>2700</v>
      </c>
      <c r="N464" s="13" t="s">
        <v>2526</v>
      </c>
      <c r="O464" s="13" t="s">
        <v>2931</v>
      </c>
      <c r="P464" s="13" t="s">
        <v>2932</v>
      </c>
      <c r="Q464" s="43" t="s">
        <v>4120</v>
      </c>
      <c r="R464" s="13" t="s">
        <v>2526</v>
      </c>
      <c r="S464" s="13">
        <v>2004</v>
      </c>
      <c r="T464" s="13">
        <v>2005</v>
      </c>
      <c r="U464" s="13" t="s">
        <v>3764</v>
      </c>
    </row>
    <row r="465" spans="1:21" ht="15.75" customHeight="1">
      <c r="A465" s="13" t="s">
        <v>4020</v>
      </c>
      <c r="B465" s="13" t="s">
        <v>4116</v>
      </c>
      <c r="C465" s="13" t="s">
        <v>4117</v>
      </c>
      <c r="D465" s="13">
        <v>2010</v>
      </c>
      <c r="E465" s="13" t="s">
        <v>1584</v>
      </c>
      <c r="F465" s="13" t="s">
        <v>2595</v>
      </c>
      <c r="G465" s="13" t="s">
        <v>3520</v>
      </c>
      <c r="H465" s="13" t="s">
        <v>3047</v>
      </c>
      <c r="I465" s="13" t="s">
        <v>2524</v>
      </c>
      <c r="J465" s="31" t="s">
        <v>4121</v>
      </c>
      <c r="K465" s="13" t="s">
        <v>1584</v>
      </c>
      <c r="L465" s="13" t="s">
        <v>2527</v>
      </c>
      <c r="M465" s="13" t="s">
        <v>2700</v>
      </c>
      <c r="N465" s="13" t="s">
        <v>2526</v>
      </c>
      <c r="O465" s="13" t="s">
        <v>2931</v>
      </c>
      <c r="P465" s="13" t="s">
        <v>2932</v>
      </c>
      <c r="Q465" s="43" t="s">
        <v>4122</v>
      </c>
      <c r="R465" s="13" t="s">
        <v>2526</v>
      </c>
      <c r="S465" s="13">
        <v>2004</v>
      </c>
      <c r="T465" s="13">
        <v>2005</v>
      </c>
      <c r="U465" s="13" t="s">
        <v>3764</v>
      </c>
    </row>
    <row r="466" spans="1:21" ht="15.75" customHeight="1">
      <c r="A466" s="13" t="s">
        <v>4020</v>
      </c>
      <c r="B466" s="13" t="s">
        <v>4123</v>
      </c>
      <c r="C466" s="13" t="s">
        <v>4124</v>
      </c>
      <c r="D466" s="13">
        <v>1977</v>
      </c>
      <c r="E466" s="13" t="s">
        <v>2526</v>
      </c>
    </row>
    <row r="467" spans="1:21" ht="15.75" customHeight="1">
      <c r="A467" s="13" t="s">
        <v>4020</v>
      </c>
      <c r="B467" s="13" t="s">
        <v>4125</v>
      </c>
      <c r="C467" s="13" t="s">
        <v>4124</v>
      </c>
      <c r="D467" s="13">
        <v>1979</v>
      </c>
      <c r="E467" s="13" t="s">
        <v>2526</v>
      </c>
    </row>
    <row r="468" spans="1:21" ht="15.75" customHeight="1">
      <c r="A468" s="13" t="s">
        <v>4020</v>
      </c>
      <c r="B468" s="13" t="s">
        <v>4126</v>
      </c>
      <c r="C468" s="13" t="s">
        <v>4127</v>
      </c>
      <c r="D468" s="13">
        <v>1992</v>
      </c>
      <c r="E468" s="13" t="s">
        <v>1584</v>
      </c>
      <c r="F468" s="13" t="s">
        <v>4128</v>
      </c>
      <c r="G468" s="13" t="s">
        <v>3520</v>
      </c>
      <c r="H468" s="13" t="s">
        <v>3047</v>
      </c>
      <c r="I468" s="13" t="s">
        <v>2524</v>
      </c>
      <c r="J468" s="13" t="s">
        <v>2590</v>
      </c>
      <c r="K468" s="13" t="s">
        <v>2526</v>
      </c>
      <c r="L468" s="13" t="s">
        <v>4129</v>
      </c>
      <c r="M468" s="13" t="s">
        <v>4130</v>
      </c>
      <c r="N468" s="13" t="s">
        <v>2526</v>
      </c>
      <c r="O468" s="13" t="s">
        <v>1736</v>
      </c>
      <c r="P468" s="13" t="s">
        <v>1736</v>
      </c>
      <c r="Q468" s="13" t="s">
        <v>4031</v>
      </c>
      <c r="R468" s="13" t="s">
        <v>1736</v>
      </c>
      <c r="S468" s="13" t="s">
        <v>1736</v>
      </c>
      <c r="T468" s="13" t="s">
        <v>1736</v>
      </c>
      <c r="U468" s="13" t="s">
        <v>3764</v>
      </c>
    </row>
    <row r="469" spans="1:21" ht="15.75" customHeight="1">
      <c r="A469" s="13" t="s">
        <v>4020</v>
      </c>
      <c r="B469" s="13" t="s">
        <v>4131</v>
      </c>
      <c r="C469" s="13" t="s">
        <v>4132</v>
      </c>
      <c r="D469" s="13">
        <v>2001</v>
      </c>
      <c r="E469" s="13" t="s">
        <v>1584</v>
      </c>
      <c r="F469" s="13" t="s">
        <v>4133</v>
      </c>
      <c r="G469" s="13" t="s">
        <v>2595</v>
      </c>
      <c r="H469" s="13" t="s">
        <v>3047</v>
      </c>
      <c r="I469" s="13" t="s">
        <v>2524</v>
      </c>
      <c r="J469" s="13" t="s">
        <v>2590</v>
      </c>
      <c r="K469" s="13" t="s">
        <v>2526</v>
      </c>
      <c r="L469" s="13" t="s">
        <v>2683</v>
      </c>
      <c r="M469" s="13" t="s">
        <v>3442</v>
      </c>
      <c r="N469" s="13" t="s">
        <v>2526</v>
      </c>
      <c r="O469" s="13" t="s">
        <v>180</v>
      </c>
      <c r="P469" s="13" t="s">
        <v>2621</v>
      </c>
      <c r="Q469" s="33" t="s">
        <v>3846</v>
      </c>
      <c r="R469" s="13" t="s">
        <v>2526</v>
      </c>
      <c r="S469" s="13">
        <v>1999</v>
      </c>
      <c r="T469" s="13">
        <v>1999</v>
      </c>
      <c r="U469" s="13" t="s">
        <v>3764</v>
      </c>
    </row>
    <row r="470" spans="1:21" ht="15.75" customHeight="1">
      <c r="A470" s="13" t="s">
        <v>4020</v>
      </c>
      <c r="B470" s="13" t="s">
        <v>4134</v>
      </c>
      <c r="C470" s="13" t="s">
        <v>4132</v>
      </c>
      <c r="D470" s="13">
        <v>2005</v>
      </c>
      <c r="E470" s="13" t="s">
        <v>1584</v>
      </c>
      <c r="F470" s="13" t="s">
        <v>2563</v>
      </c>
      <c r="G470" s="13" t="s">
        <v>3803</v>
      </c>
      <c r="H470" s="13" t="s">
        <v>4135</v>
      </c>
      <c r="I470" s="13" t="s">
        <v>2524</v>
      </c>
      <c r="J470" s="13" t="s">
        <v>2590</v>
      </c>
      <c r="K470" s="13" t="s">
        <v>1584</v>
      </c>
      <c r="L470" s="13" t="s">
        <v>2527</v>
      </c>
      <c r="M470" s="13" t="s">
        <v>3442</v>
      </c>
      <c r="N470" s="13" t="s">
        <v>2526</v>
      </c>
      <c r="O470" s="13" t="s">
        <v>180</v>
      </c>
      <c r="P470" s="13" t="s">
        <v>2621</v>
      </c>
      <c r="Q470" s="33" t="s">
        <v>3846</v>
      </c>
      <c r="R470" s="13" t="s">
        <v>2526</v>
      </c>
      <c r="S470" s="13">
        <v>1998</v>
      </c>
      <c r="T470" s="13">
        <v>2000</v>
      </c>
      <c r="U470" s="13" t="s">
        <v>3764</v>
      </c>
    </row>
    <row r="471" spans="1:21" ht="15.75" customHeight="1">
      <c r="A471" s="13" t="s">
        <v>4020</v>
      </c>
      <c r="B471" s="13" t="s">
        <v>4134</v>
      </c>
      <c r="C471" s="13" t="s">
        <v>4132</v>
      </c>
      <c r="D471" s="13">
        <v>2005</v>
      </c>
      <c r="E471" s="13" t="s">
        <v>1584</v>
      </c>
      <c r="F471" s="13" t="s">
        <v>2563</v>
      </c>
      <c r="G471" s="13" t="s">
        <v>3803</v>
      </c>
      <c r="H471" s="13" t="s">
        <v>4135</v>
      </c>
      <c r="I471" s="13" t="s">
        <v>2524</v>
      </c>
      <c r="J471" s="13" t="s">
        <v>2590</v>
      </c>
      <c r="K471" s="13" t="s">
        <v>1584</v>
      </c>
      <c r="L471" s="13" t="s">
        <v>2527</v>
      </c>
      <c r="M471" s="13" t="s">
        <v>3442</v>
      </c>
      <c r="N471" s="13" t="s">
        <v>2526</v>
      </c>
      <c r="O471" s="13" t="s">
        <v>180</v>
      </c>
      <c r="P471" s="13" t="s">
        <v>2621</v>
      </c>
      <c r="Q471" s="33" t="s">
        <v>4136</v>
      </c>
      <c r="R471" s="13" t="s">
        <v>2526</v>
      </c>
      <c r="S471" s="13">
        <v>1998</v>
      </c>
      <c r="T471" s="13">
        <v>2000</v>
      </c>
    </row>
    <row r="472" spans="1:21" ht="15.75" customHeight="1">
      <c r="A472" s="13" t="s">
        <v>4020</v>
      </c>
      <c r="B472" s="13" t="s">
        <v>4137</v>
      </c>
      <c r="C472" s="13" t="s">
        <v>4138</v>
      </c>
      <c r="D472" s="13">
        <v>1950</v>
      </c>
      <c r="E472" s="13" t="s">
        <v>2526</v>
      </c>
    </row>
    <row r="473" spans="1:21" ht="15.75" customHeight="1">
      <c r="A473" s="13" t="s">
        <v>4020</v>
      </c>
      <c r="B473" s="13" t="s">
        <v>4139</v>
      </c>
      <c r="C473" s="13" t="s">
        <v>4140</v>
      </c>
      <c r="D473" s="13">
        <v>1997</v>
      </c>
      <c r="E473" s="38" t="s">
        <v>4141</v>
      </c>
    </row>
    <row r="474" spans="1:21" ht="15.75" customHeight="1">
      <c r="A474" s="13" t="s">
        <v>4020</v>
      </c>
      <c r="B474" s="13" t="s">
        <v>4142</v>
      </c>
      <c r="C474" s="13" t="s">
        <v>3842</v>
      </c>
      <c r="D474" s="13">
        <v>1996</v>
      </c>
      <c r="E474" s="13" t="s">
        <v>1584</v>
      </c>
      <c r="F474" s="13" t="s">
        <v>3743</v>
      </c>
      <c r="G474" s="13" t="s">
        <v>3803</v>
      </c>
      <c r="H474" s="13" t="s">
        <v>3552</v>
      </c>
      <c r="I474" s="13" t="s">
        <v>2524</v>
      </c>
      <c r="J474" s="13" t="s">
        <v>3939</v>
      </c>
      <c r="K474" s="13" t="s">
        <v>1584</v>
      </c>
      <c r="L474" s="13" t="s">
        <v>3844</v>
      </c>
      <c r="M474" s="13" t="s">
        <v>3442</v>
      </c>
      <c r="N474" s="13" t="s">
        <v>2526</v>
      </c>
      <c r="O474" s="13" t="s">
        <v>180</v>
      </c>
      <c r="P474" s="13" t="s">
        <v>2621</v>
      </c>
      <c r="Q474" s="33" t="s">
        <v>4136</v>
      </c>
      <c r="R474" s="13" t="s">
        <v>2526</v>
      </c>
      <c r="S474" s="13" t="s">
        <v>1736</v>
      </c>
      <c r="T474" s="13" t="s">
        <v>1736</v>
      </c>
      <c r="U474" s="13" t="s">
        <v>3764</v>
      </c>
    </row>
    <row r="475" spans="1:21" ht="15.75" customHeight="1">
      <c r="A475" s="13" t="s">
        <v>4020</v>
      </c>
      <c r="B475" s="13" t="s">
        <v>4142</v>
      </c>
      <c r="C475" s="13" t="s">
        <v>3842</v>
      </c>
      <c r="D475" s="13">
        <v>1996</v>
      </c>
      <c r="E475" s="13" t="s">
        <v>1584</v>
      </c>
      <c r="F475" s="13" t="s">
        <v>3743</v>
      </c>
      <c r="G475" s="13" t="s">
        <v>3803</v>
      </c>
      <c r="H475" s="13" t="s">
        <v>3552</v>
      </c>
      <c r="I475" s="13" t="s">
        <v>2524</v>
      </c>
      <c r="J475" s="13" t="s">
        <v>3939</v>
      </c>
      <c r="K475" s="13" t="s">
        <v>1584</v>
      </c>
      <c r="L475" s="13" t="s">
        <v>3844</v>
      </c>
      <c r="M475" s="13" t="s">
        <v>3442</v>
      </c>
      <c r="N475" s="13" t="s">
        <v>2526</v>
      </c>
      <c r="O475" s="13" t="s">
        <v>180</v>
      </c>
      <c r="P475" s="13" t="s">
        <v>2621</v>
      </c>
      <c r="Q475" s="33" t="s">
        <v>3846</v>
      </c>
      <c r="R475" s="13" t="s">
        <v>2526</v>
      </c>
      <c r="S475" s="13" t="s">
        <v>1736</v>
      </c>
      <c r="T475" s="13" t="s">
        <v>1736</v>
      </c>
      <c r="U475" s="13" t="s">
        <v>3764</v>
      </c>
    </row>
    <row r="476" spans="1:21" ht="15.75" customHeight="1">
      <c r="A476" s="13" t="s">
        <v>4020</v>
      </c>
      <c r="B476" s="13" t="s">
        <v>4143</v>
      </c>
      <c r="C476" s="13" t="s">
        <v>4144</v>
      </c>
      <c r="D476" s="13">
        <v>2010</v>
      </c>
      <c r="E476" s="13" t="s">
        <v>1584</v>
      </c>
      <c r="F476" s="13" t="s">
        <v>4145</v>
      </c>
      <c r="G476" s="13" t="s">
        <v>3520</v>
      </c>
      <c r="H476" s="13" t="s">
        <v>3047</v>
      </c>
      <c r="I476" s="13" t="s">
        <v>2524</v>
      </c>
      <c r="J476" s="13" t="s">
        <v>2601</v>
      </c>
      <c r="K476" s="13" t="s">
        <v>2526</v>
      </c>
      <c r="L476" s="13" t="s">
        <v>4146</v>
      </c>
      <c r="M476" s="13" t="s">
        <v>2859</v>
      </c>
      <c r="N476" s="13" t="s">
        <v>2526</v>
      </c>
      <c r="O476" s="13" t="s">
        <v>2931</v>
      </c>
      <c r="P476" s="13" t="s">
        <v>2932</v>
      </c>
      <c r="Q476" s="13" t="s">
        <v>4147</v>
      </c>
      <c r="R476" s="13" t="s">
        <v>1584</v>
      </c>
      <c r="S476" s="13" t="s">
        <v>1736</v>
      </c>
      <c r="T476" s="13" t="s">
        <v>1736</v>
      </c>
      <c r="U476" s="13" t="s">
        <v>3764</v>
      </c>
    </row>
    <row r="477" spans="1:21" ht="15.75" customHeight="1">
      <c r="A477" s="13" t="s">
        <v>4020</v>
      </c>
      <c r="B477" s="13" t="s">
        <v>4148</v>
      </c>
      <c r="C477" s="13" t="s">
        <v>4149</v>
      </c>
      <c r="D477" s="13">
        <v>1958</v>
      </c>
      <c r="E477" s="13" t="s">
        <v>1584</v>
      </c>
      <c r="F477" s="13" t="s">
        <v>3565</v>
      </c>
      <c r="G477" s="13" t="s">
        <v>4150</v>
      </c>
      <c r="H477" s="13" t="s">
        <v>1736</v>
      </c>
      <c r="I477" s="13" t="s">
        <v>2732</v>
      </c>
      <c r="J477" s="13" t="s">
        <v>4050</v>
      </c>
      <c r="K477" s="13" t="s">
        <v>2526</v>
      </c>
      <c r="L477" s="13" t="s">
        <v>4151</v>
      </c>
      <c r="M477" s="13" t="s">
        <v>4152</v>
      </c>
      <c r="N477" s="13" t="s">
        <v>2526</v>
      </c>
      <c r="O477" s="13" t="s">
        <v>4153</v>
      </c>
      <c r="P477" s="13" t="s">
        <v>4152</v>
      </c>
      <c r="Q477" s="13" t="s">
        <v>4031</v>
      </c>
      <c r="R477" s="13" t="s">
        <v>1584</v>
      </c>
      <c r="S477" s="13" t="s">
        <v>1736</v>
      </c>
      <c r="T477" s="13" t="s">
        <v>1736</v>
      </c>
      <c r="U477" s="13" t="s">
        <v>3764</v>
      </c>
    </row>
    <row r="478" spans="1:21" ht="15.75" customHeight="1">
      <c r="A478" s="13" t="s">
        <v>4020</v>
      </c>
      <c r="B478" s="13" t="s">
        <v>4154</v>
      </c>
      <c r="C478" s="13" t="s">
        <v>4155</v>
      </c>
      <c r="D478" s="13">
        <v>1947</v>
      </c>
      <c r="E478" s="38" t="s">
        <v>4141</v>
      </c>
    </row>
    <row r="479" spans="1:21" ht="15.75" customHeight="1">
      <c r="A479" s="13" t="s">
        <v>4020</v>
      </c>
      <c r="B479" s="13" t="s">
        <v>4156</v>
      </c>
      <c r="C479" s="13" t="s">
        <v>4157</v>
      </c>
      <c r="D479" s="13">
        <v>2002</v>
      </c>
      <c r="E479" s="13" t="s">
        <v>1584</v>
      </c>
      <c r="F479" s="13" t="s">
        <v>4158</v>
      </c>
      <c r="G479" s="13" t="s">
        <v>4159</v>
      </c>
      <c r="H479" s="13" t="s">
        <v>3047</v>
      </c>
      <c r="I479" s="13" t="s">
        <v>2524</v>
      </c>
      <c r="J479" s="13" t="s">
        <v>3778</v>
      </c>
      <c r="K479" s="13" t="s">
        <v>2526</v>
      </c>
      <c r="L479" s="13" t="s">
        <v>3844</v>
      </c>
      <c r="M479" s="13" t="s">
        <v>4160</v>
      </c>
      <c r="N479" s="13" t="s">
        <v>2526</v>
      </c>
      <c r="O479" s="13" t="s">
        <v>180</v>
      </c>
      <c r="P479" s="13" t="s">
        <v>4161</v>
      </c>
      <c r="Q479" s="33" t="s">
        <v>4162</v>
      </c>
      <c r="R479" s="13" t="s">
        <v>2526</v>
      </c>
      <c r="S479" s="13">
        <v>1995</v>
      </c>
      <c r="T479" s="13">
        <v>1998</v>
      </c>
      <c r="U479" s="13" t="s">
        <v>3764</v>
      </c>
    </row>
    <row r="480" spans="1:21">
      <c r="A480" s="13" t="s">
        <v>4020</v>
      </c>
      <c r="B480" s="13" t="s">
        <v>4163</v>
      </c>
      <c r="C480" s="13" t="s">
        <v>4164</v>
      </c>
      <c r="D480" s="13">
        <v>1991</v>
      </c>
      <c r="E480" s="13" t="s">
        <v>2526</v>
      </c>
    </row>
    <row r="481" spans="1:21">
      <c r="A481" s="13" t="s">
        <v>4020</v>
      </c>
      <c r="B481" s="13" t="s">
        <v>4165</v>
      </c>
      <c r="C481" s="13" t="s">
        <v>3860</v>
      </c>
      <c r="D481" s="13">
        <v>1984</v>
      </c>
      <c r="E481" s="13" t="s">
        <v>1584</v>
      </c>
      <c r="F481" s="13" t="s">
        <v>3565</v>
      </c>
      <c r="G481" s="13" t="s">
        <v>3861</v>
      </c>
      <c r="H481" s="13" t="s">
        <v>3679</v>
      </c>
      <c r="I481" s="13" t="s">
        <v>2524</v>
      </c>
      <c r="J481" s="13" t="s">
        <v>2595</v>
      </c>
      <c r="K481" s="13" t="s">
        <v>1584</v>
      </c>
      <c r="L481" s="13" t="s">
        <v>3235</v>
      </c>
      <c r="M481" s="44" t="s">
        <v>4166</v>
      </c>
      <c r="N481" s="13" t="s">
        <v>2526</v>
      </c>
      <c r="O481" s="13" t="s">
        <v>76</v>
      </c>
      <c r="P481" s="13" t="s">
        <v>2094</v>
      </c>
      <c r="Q481" s="33" t="s">
        <v>3863</v>
      </c>
      <c r="R481" s="13" t="s">
        <v>2526</v>
      </c>
      <c r="S481" s="13" t="s">
        <v>1736</v>
      </c>
      <c r="T481" s="13" t="s">
        <v>1736</v>
      </c>
      <c r="U481" s="13" t="s">
        <v>3764</v>
      </c>
    </row>
    <row r="482" spans="1:21">
      <c r="A482" s="13" t="s">
        <v>4020</v>
      </c>
      <c r="B482" s="13"/>
      <c r="C482" s="13"/>
      <c r="D482" s="13"/>
      <c r="H482" s="13" t="s">
        <v>4167</v>
      </c>
    </row>
    <row r="483" spans="1:21">
      <c r="A483" s="13" t="s">
        <v>4020</v>
      </c>
      <c r="B483" s="13" t="s">
        <v>3733</v>
      </c>
      <c r="C483" s="13" t="s">
        <v>4168</v>
      </c>
      <c r="D483" s="13">
        <v>1996</v>
      </c>
      <c r="E483" s="13" t="s">
        <v>1584</v>
      </c>
      <c r="F483" s="13" t="s">
        <v>4169</v>
      </c>
      <c r="G483" s="13" t="s">
        <v>4170</v>
      </c>
      <c r="H483" s="13" t="s">
        <v>3047</v>
      </c>
      <c r="I483" s="13" t="s">
        <v>2524</v>
      </c>
      <c r="J483" s="13" t="s">
        <v>4171</v>
      </c>
      <c r="K483" s="13" t="s">
        <v>2526</v>
      </c>
      <c r="L483" s="13" t="s">
        <v>3235</v>
      </c>
      <c r="M483" s="13" t="s">
        <v>4114</v>
      </c>
      <c r="N483" s="13" t="s">
        <v>2526</v>
      </c>
      <c r="O483" s="13" t="s">
        <v>87</v>
      </c>
      <c r="P483" s="13" t="s">
        <v>3443</v>
      </c>
      <c r="Q483" s="33" t="s">
        <v>4172</v>
      </c>
      <c r="R483" s="13" t="s">
        <v>1584</v>
      </c>
      <c r="S483" s="13">
        <v>1984</v>
      </c>
      <c r="T483" s="13">
        <v>1986</v>
      </c>
      <c r="U483" s="13" t="s">
        <v>3764</v>
      </c>
    </row>
    <row r="484" spans="1:21">
      <c r="A484" s="13" t="s">
        <v>4020</v>
      </c>
      <c r="B484" s="13" t="s">
        <v>4173</v>
      </c>
      <c r="C484" s="13" t="s">
        <v>4174</v>
      </c>
      <c r="D484" s="13">
        <v>1983</v>
      </c>
      <c r="E484" s="13" t="s">
        <v>2526</v>
      </c>
    </row>
    <row r="485" spans="1:21">
      <c r="A485" s="13" t="s">
        <v>4020</v>
      </c>
      <c r="B485" s="13" t="s">
        <v>4175</v>
      </c>
      <c r="C485" s="13" t="s">
        <v>3870</v>
      </c>
      <c r="D485" s="13">
        <v>2006</v>
      </c>
      <c r="E485" s="13" t="s">
        <v>1584</v>
      </c>
      <c r="F485" s="13" t="s">
        <v>4176</v>
      </c>
      <c r="G485" s="13" t="s">
        <v>3520</v>
      </c>
      <c r="H485" s="13" t="s">
        <v>3047</v>
      </c>
      <c r="I485" s="13" t="s">
        <v>2524</v>
      </c>
      <c r="J485" s="13" t="s">
        <v>4177</v>
      </c>
      <c r="K485" s="13" t="s">
        <v>4178</v>
      </c>
      <c r="L485" s="13" t="s">
        <v>4179</v>
      </c>
      <c r="M485" s="13" t="s">
        <v>4114</v>
      </c>
      <c r="N485" s="13" t="s">
        <v>2526</v>
      </c>
      <c r="O485" s="13" t="s">
        <v>4086</v>
      </c>
      <c r="P485" s="13" t="s">
        <v>4180</v>
      </c>
      <c r="Q485" s="13" t="s">
        <v>1736</v>
      </c>
      <c r="R485" s="13" t="s">
        <v>2526</v>
      </c>
      <c r="S485" s="13">
        <v>2001</v>
      </c>
      <c r="T485" s="13">
        <v>2003</v>
      </c>
      <c r="U485" s="13" t="s">
        <v>3764</v>
      </c>
    </row>
    <row r="486" spans="1:21">
      <c r="A486" s="13" t="s">
        <v>4020</v>
      </c>
      <c r="B486" s="13" t="s">
        <v>4181</v>
      </c>
      <c r="C486" s="13" t="s">
        <v>4182</v>
      </c>
      <c r="D486" s="13">
        <v>2006</v>
      </c>
      <c r="E486" s="13" t="s">
        <v>1584</v>
      </c>
      <c r="F486" s="13" t="s">
        <v>4183</v>
      </c>
      <c r="G486" s="13" t="s">
        <v>3520</v>
      </c>
      <c r="H486" s="13" t="s">
        <v>3047</v>
      </c>
      <c r="I486" s="13" t="s">
        <v>2524</v>
      </c>
      <c r="J486" s="13" t="s">
        <v>3743</v>
      </c>
      <c r="K486" s="13" t="s">
        <v>1584</v>
      </c>
      <c r="L486" s="13" t="s">
        <v>3235</v>
      </c>
      <c r="M486" s="13" t="s">
        <v>3442</v>
      </c>
      <c r="N486" s="13" t="s">
        <v>2526</v>
      </c>
      <c r="O486" s="13" t="s">
        <v>2931</v>
      </c>
      <c r="P486" s="13" t="s">
        <v>2932</v>
      </c>
      <c r="Q486" s="33" t="s">
        <v>4184</v>
      </c>
      <c r="R486" s="13" t="s">
        <v>2526</v>
      </c>
      <c r="S486" s="13">
        <v>2003</v>
      </c>
      <c r="T486" s="13">
        <v>2003</v>
      </c>
      <c r="U486" s="13" t="s">
        <v>3764</v>
      </c>
    </row>
    <row r="487" spans="1:21">
      <c r="A487" s="13" t="s">
        <v>4020</v>
      </c>
      <c r="B487" s="13" t="s">
        <v>4181</v>
      </c>
      <c r="C487" s="13" t="s">
        <v>4182</v>
      </c>
      <c r="D487" s="13">
        <v>2006</v>
      </c>
      <c r="E487" s="13" t="s">
        <v>1584</v>
      </c>
      <c r="F487" s="13" t="s">
        <v>4183</v>
      </c>
      <c r="G487" s="13" t="s">
        <v>3520</v>
      </c>
      <c r="H487" s="13" t="s">
        <v>3047</v>
      </c>
      <c r="I487" s="13" t="s">
        <v>2524</v>
      </c>
      <c r="J487" s="13" t="s">
        <v>3743</v>
      </c>
      <c r="K487" s="13" t="s">
        <v>1584</v>
      </c>
      <c r="L487" s="13" t="s">
        <v>3235</v>
      </c>
      <c r="M487" s="13" t="s">
        <v>3442</v>
      </c>
      <c r="N487" s="13" t="s">
        <v>2526</v>
      </c>
      <c r="O487" s="13" t="s">
        <v>2931</v>
      </c>
      <c r="P487" s="13" t="s">
        <v>2932</v>
      </c>
      <c r="Q487" s="33" t="s">
        <v>4185</v>
      </c>
      <c r="R487" s="13" t="s">
        <v>2526</v>
      </c>
      <c r="S487" s="13">
        <v>2003</v>
      </c>
      <c r="T487" s="13">
        <v>2003</v>
      </c>
    </row>
    <row r="488" spans="1:21">
      <c r="A488" s="13" t="s">
        <v>4020</v>
      </c>
      <c r="B488" s="13" t="s">
        <v>4181</v>
      </c>
      <c r="C488" s="13" t="s">
        <v>4182</v>
      </c>
      <c r="D488" s="13">
        <v>2006</v>
      </c>
      <c r="E488" s="13" t="s">
        <v>1584</v>
      </c>
      <c r="F488" s="13" t="s">
        <v>4183</v>
      </c>
      <c r="G488" s="13" t="s">
        <v>3520</v>
      </c>
      <c r="H488" s="13" t="s">
        <v>3047</v>
      </c>
      <c r="I488" s="13" t="s">
        <v>2524</v>
      </c>
      <c r="J488" s="13" t="s">
        <v>3743</v>
      </c>
      <c r="K488" s="13" t="s">
        <v>1584</v>
      </c>
      <c r="L488" s="13" t="s">
        <v>3235</v>
      </c>
      <c r="M488" s="13" t="s">
        <v>3442</v>
      </c>
      <c r="N488" s="13" t="s">
        <v>2526</v>
      </c>
      <c r="O488" s="13" t="s">
        <v>2931</v>
      </c>
      <c r="P488" s="13" t="s">
        <v>2932</v>
      </c>
      <c r="Q488" s="33" t="s">
        <v>4186</v>
      </c>
      <c r="R488" s="13" t="s">
        <v>2526</v>
      </c>
      <c r="S488" s="13">
        <v>2003</v>
      </c>
      <c r="T488" s="13">
        <v>2003</v>
      </c>
    </row>
    <row r="489" spans="1:21">
      <c r="A489" s="13" t="s">
        <v>4020</v>
      </c>
      <c r="B489" s="13" t="s">
        <v>4187</v>
      </c>
      <c r="C489" s="13" t="s">
        <v>4188</v>
      </c>
      <c r="D489" s="13">
        <v>1984</v>
      </c>
      <c r="E489" s="13" t="s">
        <v>1584</v>
      </c>
      <c r="F489" s="13" t="s">
        <v>2530</v>
      </c>
      <c r="G489" s="13" t="s">
        <v>3799</v>
      </c>
      <c r="H489" s="13" t="s">
        <v>4189</v>
      </c>
      <c r="I489" s="13" t="s">
        <v>2524</v>
      </c>
      <c r="J489" s="13" t="s">
        <v>841</v>
      </c>
      <c r="K489" s="13" t="s">
        <v>1584</v>
      </c>
      <c r="L489" s="13" t="s">
        <v>3854</v>
      </c>
      <c r="M489" s="13" t="s">
        <v>2859</v>
      </c>
      <c r="N489" s="13" t="s">
        <v>2526</v>
      </c>
      <c r="O489" s="13" t="s">
        <v>180</v>
      </c>
      <c r="P489" s="13" t="s">
        <v>3245</v>
      </c>
      <c r="Q489" s="36" t="s">
        <v>4190</v>
      </c>
      <c r="R489" s="13" t="s">
        <v>2526</v>
      </c>
      <c r="S489" s="13" t="s">
        <v>1736</v>
      </c>
      <c r="T489" s="13" t="s">
        <v>1736</v>
      </c>
      <c r="U489" s="13" t="s">
        <v>3764</v>
      </c>
    </row>
    <row r="490" spans="1:21">
      <c r="A490" s="13" t="s">
        <v>4020</v>
      </c>
      <c r="B490" s="13" t="s">
        <v>4187</v>
      </c>
      <c r="C490" s="13" t="s">
        <v>4188</v>
      </c>
      <c r="D490" s="13">
        <v>1984</v>
      </c>
      <c r="E490" s="13" t="s">
        <v>1584</v>
      </c>
      <c r="F490" s="13" t="s">
        <v>2530</v>
      </c>
      <c r="G490" s="13" t="s">
        <v>3799</v>
      </c>
      <c r="H490" s="13" t="s">
        <v>863</v>
      </c>
      <c r="I490" s="13" t="s">
        <v>2524</v>
      </c>
      <c r="J490" s="13" t="s">
        <v>4191</v>
      </c>
      <c r="K490" s="13" t="s">
        <v>1584</v>
      </c>
      <c r="L490" s="13" t="s">
        <v>3854</v>
      </c>
      <c r="M490" s="13" t="s">
        <v>2859</v>
      </c>
      <c r="N490" s="13" t="s">
        <v>2526</v>
      </c>
      <c r="O490" s="13" t="s">
        <v>180</v>
      </c>
      <c r="P490" s="13" t="s">
        <v>4086</v>
      </c>
      <c r="Q490" s="36" t="s">
        <v>4192</v>
      </c>
      <c r="R490" s="13" t="s">
        <v>2526</v>
      </c>
      <c r="S490" s="13" t="s">
        <v>1736</v>
      </c>
      <c r="T490" s="13" t="s">
        <v>1736</v>
      </c>
      <c r="U490" s="13" t="s">
        <v>3764</v>
      </c>
    </row>
    <row r="491" spans="1:21">
      <c r="A491" s="13" t="s">
        <v>4020</v>
      </c>
      <c r="B491" s="13" t="s">
        <v>4187</v>
      </c>
      <c r="C491" s="13" t="s">
        <v>4188</v>
      </c>
      <c r="D491" s="13">
        <v>1984</v>
      </c>
      <c r="E491" s="13" t="s">
        <v>1584</v>
      </c>
      <c r="F491" s="13" t="s">
        <v>2530</v>
      </c>
      <c r="G491" s="13" t="s">
        <v>3799</v>
      </c>
      <c r="H491" s="13" t="s">
        <v>4193</v>
      </c>
      <c r="I491" s="13" t="s">
        <v>2524</v>
      </c>
      <c r="J491" s="13" t="s">
        <v>4191</v>
      </c>
      <c r="K491" s="13" t="s">
        <v>1584</v>
      </c>
      <c r="L491" s="13" t="s">
        <v>3854</v>
      </c>
      <c r="M491" s="13" t="s">
        <v>2859</v>
      </c>
      <c r="N491" s="13" t="s">
        <v>2526</v>
      </c>
      <c r="O491" s="13" t="s">
        <v>180</v>
      </c>
      <c r="P491" s="13" t="s">
        <v>2621</v>
      </c>
      <c r="Q491" s="36" t="s">
        <v>4194</v>
      </c>
      <c r="R491" s="13" t="s">
        <v>2526</v>
      </c>
      <c r="S491" s="13" t="s">
        <v>1736</v>
      </c>
      <c r="T491" s="13" t="s">
        <v>1736</v>
      </c>
      <c r="U491" s="13" t="s">
        <v>3764</v>
      </c>
    </row>
    <row r="492" spans="1:21">
      <c r="A492" s="13" t="s">
        <v>4020</v>
      </c>
      <c r="B492" s="13" t="s">
        <v>4187</v>
      </c>
      <c r="C492" s="13" t="s">
        <v>4188</v>
      </c>
      <c r="D492" s="13">
        <v>1984</v>
      </c>
      <c r="E492" s="13" t="s">
        <v>1584</v>
      </c>
      <c r="F492" s="13" t="s">
        <v>2530</v>
      </c>
      <c r="G492" s="13" t="s">
        <v>3799</v>
      </c>
      <c r="H492" s="13" t="s">
        <v>4195</v>
      </c>
      <c r="I492" s="13" t="s">
        <v>2524</v>
      </c>
      <c r="J492" s="13" t="s">
        <v>4191</v>
      </c>
      <c r="K492" s="13" t="s">
        <v>1584</v>
      </c>
      <c r="L492" s="13" t="s">
        <v>3854</v>
      </c>
      <c r="M492" s="13" t="s">
        <v>2859</v>
      </c>
      <c r="N492" s="13" t="s">
        <v>2526</v>
      </c>
      <c r="O492" s="13" t="s">
        <v>180</v>
      </c>
      <c r="P492" s="13" t="s">
        <v>2621</v>
      </c>
      <c r="Q492" s="36" t="s">
        <v>4194</v>
      </c>
      <c r="R492" s="13" t="s">
        <v>2526</v>
      </c>
      <c r="S492" s="13" t="s">
        <v>1736</v>
      </c>
      <c r="T492" s="13" t="s">
        <v>1736</v>
      </c>
      <c r="U492" s="13" t="s">
        <v>3764</v>
      </c>
    </row>
    <row r="493" spans="1:21">
      <c r="A493" s="13" t="s">
        <v>4020</v>
      </c>
      <c r="B493" s="13" t="s">
        <v>4187</v>
      </c>
      <c r="C493" s="13" t="s">
        <v>4188</v>
      </c>
      <c r="D493" s="13">
        <v>1984</v>
      </c>
      <c r="E493" s="13" t="s">
        <v>1584</v>
      </c>
      <c r="F493" s="13" t="s">
        <v>2530</v>
      </c>
      <c r="G493" s="13" t="s">
        <v>3799</v>
      </c>
      <c r="H493" s="13" t="s">
        <v>841</v>
      </c>
      <c r="I493" s="13" t="s">
        <v>2524</v>
      </c>
      <c r="J493" s="13" t="s">
        <v>4191</v>
      </c>
      <c r="K493" s="13" t="s">
        <v>1584</v>
      </c>
      <c r="L493" s="13" t="s">
        <v>3854</v>
      </c>
      <c r="M493" s="13" t="s">
        <v>2859</v>
      </c>
      <c r="N493" s="13" t="s">
        <v>2526</v>
      </c>
      <c r="O493" s="13" t="s">
        <v>180</v>
      </c>
      <c r="P493" s="13" t="s">
        <v>2621</v>
      </c>
      <c r="Q493" s="36" t="s">
        <v>4194</v>
      </c>
      <c r="R493" s="13" t="s">
        <v>2526</v>
      </c>
      <c r="S493" s="13" t="s">
        <v>1736</v>
      </c>
      <c r="T493" s="13" t="s">
        <v>1736</v>
      </c>
      <c r="U493" s="13" t="s">
        <v>3764</v>
      </c>
    </row>
    <row r="494" spans="1:21">
      <c r="A494" s="13" t="s">
        <v>4020</v>
      </c>
      <c r="B494" s="13" t="s">
        <v>4187</v>
      </c>
      <c r="C494" s="13" t="s">
        <v>4188</v>
      </c>
      <c r="D494" s="13">
        <v>1984</v>
      </c>
      <c r="E494" s="13" t="s">
        <v>1584</v>
      </c>
      <c r="F494" s="13" t="s">
        <v>2530</v>
      </c>
      <c r="G494" s="13" t="s">
        <v>3799</v>
      </c>
      <c r="H494" s="13" t="s">
        <v>4196</v>
      </c>
      <c r="I494" s="13" t="s">
        <v>2524</v>
      </c>
      <c r="J494" s="13" t="s">
        <v>4191</v>
      </c>
      <c r="K494" s="13" t="s">
        <v>1584</v>
      </c>
      <c r="L494" s="13" t="s">
        <v>3854</v>
      </c>
      <c r="M494" s="13" t="s">
        <v>2859</v>
      </c>
      <c r="N494" s="13" t="s">
        <v>2526</v>
      </c>
      <c r="O494" s="13" t="s">
        <v>180</v>
      </c>
      <c r="P494" s="13" t="s">
        <v>2621</v>
      </c>
      <c r="Q494" s="36" t="s">
        <v>4194</v>
      </c>
      <c r="R494" s="13" t="s">
        <v>2526</v>
      </c>
      <c r="S494" s="13" t="s">
        <v>1736</v>
      </c>
      <c r="T494" s="13" t="s">
        <v>1736</v>
      </c>
      <c r="U494" s="13" t="s">
        <v>3764</v>
      </c>
    </row>
    <row r="495" spans="1:21">
      <c r="A495" s="13" t="s">
        <v>4020</v>
      </c>
      <c r="B495" s="13" t="s">
        <v>4187</v>
      </c>
      <c r="C495" s="13" t="s">
        <v>4188</v>
      </c>
      <c r="D495" s="13">
        <v>1984</v>
      </c>
      <c r="E495" s="13" t="s">
        <v>1584</v>
      </c>
      <c r="F495" s="13" t="s">
        <v>2530</v>
      </c>
      <c r="G495" s="13" t="s">
        <v>3799</v>
      </c>
      <c r="H495" s="13" t="s">
        <v>2635</v>
      </c>
      <c r="I495" s="13" t="s">
        <v>2524</v>
      </c>
      <c r="J495" s="13" t="s">
        <v>4191</v>
      </c>
      <c r="K495" s="13" t="s">
        <v>1584</v>
      </c>
      <c r="L495" s="13" t="s">
        <v>3854</v>
      </c>
      <c r="M495" s="13" t="s">
        <v>2859</v>
      </c>
      <c r="N495" s="13" t="s">
        <v>2526</v>
      </c>
      <c r="O495" s="13" t="s">
        <v>180</v>
      </c>
      <c r="P495" s="13" t="s">
        <v>2621</v>
      </c>
      <c r="Q495" s="36" t="s">
        <v>4194</v>
      </c>
      <c r="R495" s="13" t="s">
        <v>2526</v>
      </c>
      <c r="S495" s="13" t="s">
        <v>1736</v>
      </c>
      <c r="T495" s="13" t="s">
        <v>1736</v>
      </c>
      <c r="U495" s="13" t="s">
        <v>3764</v>
      </c>
    </row>
    <row r="496" spans="1:21">
      <c r="A496" s="13" t="s">
        <v>4020</v>
      </c>
      <c r="B496" s="13" t="s">
        <v>4197</v>
      </c>
      <c r="C496" s="13" t="s">
        <v>4198</v>
      </c>
      <c r="D496" s="13">
        <v>1967</v>
      </c>
      <c r="E496" s="38" t="s">
        <v>4199</v>
      </c>
    </row>
    <row r="497" spans="1:21">
      <c r="A497" s="13" t="s">
        <v>4020</v>
      </c>
      <c r="B497" s="13" t="s">
        <v>4200</v>
      </c>
      <c r="C497" s="13" t="s">
        <v>4201</v>
      </c>
      <c r="D497" s="13">
        <v>1985</v>
      </c>
      <c r="E497" s="38" t="s">
        <v>4202</v>
      </c>
    </row>
    <row r="498" spans="1:21">
      <c r="A498" s="13" t="s">
        <v>4020</v>
      </c>
      <c r="B498" s="13" t="s">
        <v>4203</v>
      </c>
      <c r="C498" s="13" t="s">
        <v>4201</v>
      </c>
      <c r="D498" s="13">
        <v>1986</v>
      </c>
      <c r="E498" s="13" t="s">
        <v>1584</v>
      </c>
      <c r="F498" s="13" t="s">
        <v>4204</v>
      </c>
      <c r="G498" s="13" t="s">
        <v>4205</v>
      </c>
      <c r="H498" s="13" t="s">
        <v>4206</v>
      </c>
      <c r="I498" s="13" t="s">
        <v>2524</v>
      </c>
      <c r="J498" s="13" t="s">
        <v>2590</v>
      </c>
      <c r="K498" s="13" t="s">
        <v>1584</v>
      </c>
      <c r="L498" s="13" t="s">
        <v>3778</v>
      </c>
      <c r="M498" s="13" t="s">
        <v>4207</v>
      </c>
      <c r="N498" s="13" t="s">
        <v>2526</v>
      </c>
      <c r="O498" s="13" t="s">
        <v>1513</v>
      </c>
      <c r="P498" s="13" t="s">
        <v>3922</v>
      </c>
      <c r="Q498" s="33" t="s">
        <v>4208</v>
      </c>
      <c r="R498" s="13" t="s">
        <v>2526</v>
      </c>
      <c r="S498" s="13">
        <v>1981</v>
      </c>
      <c r="T498" s="13">
        <v>1981</v>
      </c>
      <c r="U498" s="13" t="s">
        <v>3764</v>
      </c>
    </row>
    <row r="499" spans="1:21">
      <c r="A499" s="13" t="s">
        <v>4020</v>
      </c>
      <c r="B499" s="13" t="s">
        <v>4203</v>
      </c>
      <c r="C499" s="13" t="s">
        <v>4201</v>
      </c>
      <c r="D499" s="13">
        <v>1986</v>
      </c>
      <c r="E499" s="13" t="s">
        <v>1584</v>
      </c>
      <c r="F499" s="13" t="s">
        <v>4204</v>
      </c>
      <c r="G499" s="13" t="s">
        <v>4205</v>
      </c>
      <c r="H499" s="13" t="s">
        <v>966</v>
      </c>
      <c r="I499" s="13" t="s">
        <v>2524</v>
      </c>
      <c r="J499" s="13" t="s">
        <v>2590</v>
      </c>
      <c r="K499" s="13" t="s">
        <v>1584</v>
      </c>
      <c r="L499" s="13" t="s">
        <v>3778</v>
      </c>
      <c r="M499" s="13" t="s">
        <v>3442</v>
      </c>
      <c r="N499" s="13" t="s">
        <v>2526</v>
      </c>
      <c r="O499" s="13" t="s">
        <v>180</v>
      </c>
      <c r="P499" s="13" t="s">
        <v>2621</v>
      </c>
      <c r="Q499" s="33" t="s">
        <v>4209</v>
      </c>
      <c r="R499" s="13" t="s">
        <v>2526</v>
      </c>
      <c r="S499" s="13">
        <v>1981</v>
      </c>
      <c r="T499" s="13">
        <v>1983</v>
      </c>
      <c r="U499" s="13" t="s">
        <v>3764</v>
      </c>
    </row>
    <row r="500" spans="1:21">
      <c r="A500" s="13" t="s">
        <v>4020</v>
      </c>
      <c r="B500" s="13" t="s">
        <v>4203</v>
      </c>
      <c r="C500" s="13" t="s">
        <v>4201</v>
      </c>
      <c r="D500" s="13">
        <v>1986</v>
      </c>
      <c r="E500" s="13" t="s">
        <v>1584</v>
      </c>
      <c r="F500" s="13" t="s">
        <v>4204</v>
      </c>
      <c r="G500" s="13" t="s">
        <v>4205</v>
      </c>
      <c r="H500" s="13" t="s">
        <v>966</v>
      </c>
      <c r="I500" s="13" t="s">
        <v>2524</v>
      </c>
      <c r="J500" s="13" t="s">
        <v>2590</v>
      </c>
      <c r="K500" s="13" t="s">
        <v>1584</v>
      </c>
      <c r="L500" s="13" t="s">
        <v>3778</v>
      </c>
      <c r="M500" s="13" t="s">
        <v>3442</v>
      </c>
      <c r="N500" s="13" t="s">
        <v>2526</v>
      </c>
      <c r="O500" s="13" t="s">
        <v>180</v>
      </c>
      <c r="P500" s="13" t="s">
        <v>2621</v>
      </c>
      <c r="Q500" s="33" t="s">
        <v>4210</v>
      </c>
      <c r="R500" s="13" t="s">
        <v>2526</v>
      </c>
      <c r="S500" s="13">
        <v>1981</v>
      </c>
      <c r="T500" s="13">
        <v>1981</v>
      </c>
      <c r="U500" s="13" t="s">
        <v>3764</v>
      </c>
    </row>
    <row r="501" spans="1:21">
      <c r="A501" s="13" t="s">
        <v>4020</v>
      </c>
      <c r="B501" s="13" t="s">
        <v>4203</v>
      </c>
      <c r="C501" s="13" t="s">
        <v>4201</v>
      </c>
      <c r="D501" s="13">
        <v>1986</v>
      </c>
      <c r="E501" s="13" t="s">
        <v>1584</v>
      </c>
      <c r="F501" s="13" t="s">
        <v>4204</v>
      </c>
      <c r="G501" s="13" t="s">
        <v>4205</v>
      </c>
      <c r="H501" s="13" t="s">
        <v>966</v>
      </c>
      <c r="I501" s="13" t="s">
        <v>2524</v>
      </c>
      <c r="J501" s="13" t="s">
        <v>2590</v>
      </c>
      <c r="K501" s="13" t="s">
        <v>1584</v>
      </c>
      <c r="L501" s="13" t="s">
        <v>3778</v>
      </c>
      <c r="M501" s="13" t="s">
        <v>3442</v>
      </c>
      <c r="N501" s="13" t="s">
        <v>2526</v>
      </c>
      <c r="O501" s="13" t="s">
        <v>180</v>
      </c>
      <c r="P501" s="13" t="s">
        <v>2621</v>
      </c>
      <c r="Q501" s="33" t="s">
        <v>4211</v>
      </c>
      <c r="R501" s="13" t="s">
        <v>2526</v>
      </c>
      <c r="S501" s="13">
        <v>1982</v>
      </c>
      <c r="T501" s="13">
        <v>1982</v>
      </c>
      <c r="U501" s="13" t="s">
        <v>3764</v>
      </c>
    </row>
    <row r="502" spans="1:21">
      <c r="A502" s="13" t="s">
        <v>4020</v>
      </c>
      <c r="B502" s="13" t="s">
        <v>4203</v>
      </c>
      <c r="C502" s="13" t="s">
        <v>4201</v>
      </c>
      <c r="D502" s="13">
        <v>1986</v>
      </c>
      <c r="E502" s="13" t="s">
        <v>1584</v>
      </c>
      <c r="F502" s="13" t="s">
        <v>4204</v>
      </c>
      <c r="G502" s="13" t="s">
        <v>4205</v>
      </c>
      <c r="H502" s="13" t="s">
        <v>966</v>
      </c>
      <c r="I502" s="13" t="s">
        <v>2524</v>
      </c>
      <c r="J502" s="13" t="s">
        <v>2590</v>
      </c>
      <c r="K502" s="13" t="s">
        <v>1584</v>
      </c>
      <c r="L502" s="13" t="s">
        <v>3778</v>
      </c>
      <c r="M502" s="13" t="s">
        <v>3442</v>
      </c>
      <c r="N502" s="13" t="s">
        <v>2526</v>
      </c>
      <c r="O502" s="13" t="s">
        <v>180</v>
      </c>
      <c r="P502" s="13" t="s">
        <v>2621</v>
      </c>
      <c r="Q502" s="33" t="s">
        <v>4212</v>
      </c>
      <c r="R502" s="13" t="s">
        <v>2526</v>
      </c>
      <c r="S502" s="13">
        <v>1981</v>
      </c>
      <c r="T502" s="13">
        <v>1981</v>
      </c>
      <c r="U502" s="13" t="s">
        <v>3764</v>
      </c>
    </row>
    <row r="503" spans="1:21">
      <c r="A503" s="13" t="s">
        <v>4020</v>
      </c>
      <c r="B503" s="13" t="s">
        <v>4203</v>
      </c>
      <c r="C503" s="13" t="s">
        <v>4201</v>
      </c>
      <c r="D503" s="13">
        <v>1986</v>
      </c>
      <c r="E503" s="13" t="s">
        <v>1584</v>
      </c>
      <c r="F503" s="13" t="s">
        <v>4204</v>
      </c>
      <c r="G503" s="13" t="s">
        <v>4205</v>
      </c>
      <c r="H503" s="13" t="s">
        <v>966</v>
      </c>
      <c r="I503" s="13" t="s">
        <v>2524</v>
      </c>
      <c r="J503" s="13" t="s">
        <v>2590</v>
      </c>
      <c r="K503" s="13" t="s">
        <v>1584</v>
      </c>
      <c r="L503" s="13" t="s">
        <v>3778</v>
      </c>
      <c r="M503" s="13" t="s">
        <v>3442</v>
      </c>
      <c r="N503" s="13" t="s">
        <v>2526</v>
      </c>
      <c r="O503" s="13" t="s">
        <v>180</v>
      </c>
      <c r="P503" s="13" t="s">
        <v>2621</v>
      </c>
      <c r="Q503" s="33" t="s">
        <v>4213</v>
      </c>
      <c r="R503" s="13" t="s">
        <v>2526</v>
      </c>
      <c r="S503" s="13">
        <v>1980</v>
      </c>
      <c r="T503" s="13">
        <v>1981</v>
      </c>
      <c r="U503" s="13" t="s">
        <v>3764</v>
      </c>
    </row>
    <row r="504" spans="1:21">
      <c r="A504" s="13" t="s">
        <v>4020</v>
      </c>
      <c r="B504" s="13" t="s">
        <v>4203</v>
      </c>
      <c r="C504" s="13" t="s">
        <v>4201</v>
      </c>
      <c r="D504" s="13">
        <v>1986</v>
      </c>
      <c r="E504" s="13" t="s">
        <v>1584</v>
      </c>
      <c r="F504" s="13" t="s">
        <v>4204</v>
      </c>
      <c r="G504" s="13" t="s">
        <v>4205</v>
      </c>
      <c r="H504" s="13" t="s">
        <v>966</v>
      </c>
      <c r="I504" s="13" t="s">
        <v>2524</v>
      </c>
      <c r="J504" s="13" t="s">
        <v>2590</v>
      </c>
      <c r="K504" s="13" t="s">
        <v>1584</v>
      </c>
      <c r="L504" s="13" t="s">
        <v>3778</v>
      </c>
      <c r="M504" s="13" t="s">
        <v>3442</v>
      </c>
      <c r="N504" s="13" t="s">
        <v>2526</v>
      </c>
      <c r="O504" s="13" t="s">
        <v>180</v>
      </c>
      <c r="P504" s="13" t="s">
        <v>2621</v>
      </c>
      <c r="Q504" s="33" t="s">
        <v>4214</v>
      </c>
      <c r="R504" s="13" t="s">
        <v>2526</v>
      </c>
      <c r="S504" s="13">
        <v>1984</v>
      </c>
      <c r="T504" s="13">
        <v>1984</v>
      </c>
      <c r="U504" s="13" t="s">
        <v>3764</v>
      </c>
    </row>
    <row r="505" spans="1:21">
      <c r="A505" s="13" t="s">
        <v>4020</v>
      </c>
      <c r="B505" s="13" t="s">
        <v>4203</v>
      </c>
      <c r="C505" s="13" t="s">
        <v>4201</v>
      </c>
      <c r="D505" s="13">
        <v>1986</v>
      </c>
      <c r="E505" s="13" t="s">
        <v>1584</v>
      </c>
      <c r="F505" s="13" t="s">
        <v>4204</v>
      </c>
      <c r="G505" s="13" t="s">
        <v>4205</v>
      </c>
      <c r="H505" s="13" t="s">
        <v>4215</v>
      </c>
      <c r="I505" s="13" t="s">
        <v>2524</v>
      </c>
      <c r="J505" s="13" t="s">
        <v>2590</v>
      </c>
      <c r="K505" s="13" t="s">
        <v>1584</v>
      </c>
      <c r="L505" s="13" t="s">
        <v>3778</v>
      </c>
      <c r="M505" s="13" t="s">
        <v>3442</v>
      </c>
      <c r="N505" s="13" t="s">
        <v>2526</v>
      </c>
      <c r="O505" s="13" t="s">
        <v>180</v>
      </c>
      <c r="P505" s="13" t="s">
        <v>2621</v>
      </c>
      <c r="Q505" s="33" t="s">
        <v>4216</v>
      </c>
      <c r="R505" s="13" t="s">
        <v>2526</v>
      </c>
      <c r="S505" s="13">
        <v>1982</v>
      </c>
      <c r="T505" s="13">
        <v>1982</v>
      </c>
      <c r="U505" s="13" t="s">
        <v>3764</v>
      </c>
    </row>
    <row r="506" spans="1:21">
      <c r="A506" s="13" t="s">
        <v>4020</v>
      </c>
      <c r="B506" s="13" t="s">
        <v>4217</v>
      </c>
      <c r="C506" s="13" t="s">
        <v>4218</v>
      </c>
      <c r="D506" s="13">
        <v>1988</v>
      </c>
      <c r="E506" s="13" t="s">
        <v>1584</v>
      </c>
      <c r="F506" s="13" t="s">
        <v>4219</v>
      </c>
      <c r="G506" s="13" t="s">
        <v>3520</v>
      </c>
      <c r="H506" s="13" t="s">
        <v>4220</v>
      </c>
      <c r="I506" s="13" t="s">
        <v>2524</v>
      </c>
      <c r="J506" s="13" t="s">
        <v>4221</v>
      </c>
      <c r="K506" s="13" t="s">
        <v>1584</v>
      </c>
      <c r="L506" s="13" t="s">
        <v>3778</v>
      </c>
      <c r="M506" s="13" t="s">
        <v>3442</v>
      </c>
      <c r="N506" s="13" t="s">
        <v>2526</v>
      </c>
      <c r="O506" s="13" t="s">
        <v>180</v>
      </c>
      <c r="P506" s="13" t="s">
        <v>2621</v>
      </c>
      <c r="Q506" s="33" t="s">
        <v>4209</v>
      </c>
      <c r="R506" s="13" t="s">
        <v>2526</v>
      </c>
      <c r="S506" s="13">
        <v>1980</v>
      </c>
      <c r="T506" s="13">
        <v>1986</v>
      </c>
      <c r="U506" s="13" t="s">
        <v>3764</v>
      </c>
    </row>
    <row r="507" spans="1:21">
      <c r="A507" s="13" t="s">
        <v>4020</v>
      </c>
      <c r="B507" s="13" t="s">
        <v>4217</v>
      </c>
      <c r="C507" s="13" t="s">
        <v>4218</v>
      </c>
      <c r="D507" s="13">
        <v>1988</v>
      </c>
      <c r="E507" s="13" t="s">
        <v>1584</v>
      </c>
      <c r="F507" s="13" t="s">
        <v>4219</v>
      </c>
      <c r="G507" s="13" t="s">
        <v>3520</v>
      </c>
      <c r="H507" s="13" t="s">
        <v>4220</v>
      </c>
      <c r="I507" s="13" t="s">
        <v>2524</v>
      </c>
      <c r="J507" s="13" t="s">
        <v>4221</v>
      </c>
      <c r="K507" s="13" t="s">
        <v>1584</v>
      </c>
      <c r="L507" s="13" t="s">
        <v>3778</v>
      </c>
      <c r="M507" s="13" t="s">
        <v>3442</v>
      </c>
      <c r="N507" s="13" t="s">
        <v>2526</v>
      </c>
      <c r="O507" s="13" t="s">
        <v>180</v>
      </c>
      <c r="P507" s="13" t="s">
        <v>2621</v>
      </c>
      <c r="Q507" s="33" t="s">
        <v>4213</v>
      </c>
      <c r="R507" s="13" t="s">
        <v>2526</v>
      </c>
      <c r="S507" s="13" t="s">
        <v>1736</v>
      </c>
      <c r="T507" s="13" t="s">
        <v>1736</v>
      </c>
      <c r="U507" s="13" t="s">
        <v>3764</v>
      </c>
    </row>
    <row r="508" spans="1:21">
      <c r="A508" s="13" t="s">
        <v>4020</v>
      </c>
      <c r="B508" s="13" t="s">
        <v>4217</v>
      </c>
      <c r="C508" s="13" t="s">
        <v>4218</v>
      </c>
      <c r="D508" s="13">
        <v>1988</v>
      </c>
      <c r="E508" s="13" t="s">
        <v>1584</v>
      </c>
      <c r="F508" s="13" t="s">
        <v>4219</v>
      </c>
      <c r="G508" s="13" t="s">
        <v>3520</v>
      </c>
      <c r="H508" s="13" t="s">
        <v>4222</v>
      </c>
      <c r="I508" s="13" t="s">
        <v>2524</v>
      </c>
      <c r="J508" s="13" t="s">
        <v>4221</v>
      </c>
      <c r="K508" s="13" t="s">
        <v>1584</v>
      </c>
      <c r="L508" s="13" t="s">
        <v>3778</v>
      </c>
      <c r="M508" s="13" t="s">
        <v>4207</v>
      </c>
      <c r="N508" s="13" t="s">
        <v>2526</v>
      </c>
      <c r="O508" s="13" t="s">
        <v>1513</v>
      </c>
      <c r="P508" s="13" t="s">
        <v>3922</v>
      </c>
      <c r="Q508" s="33" t="s">
        <v>4208</v>
      </c>
      <c r="R508" s="13" t="s">
        <v>2526</v>
      </c>
      <c r="S508" s="13">
        <v>1981</v>
      </c>
      <c r="T508" s="13">
        <v>1981</v>
      </c>
      <c r="U508" s="13" t="s">
        <v>3764</v>
      </c>
    </row>
    <row r="509" spans="1:21">
      <c r="A509" s="13" t="s">
        <v>4020</v>
      </c>
      <c r="B509" s="13" t="s">
        <v>4217</v>
      </c>
      <c r="C509" s="13" t="s">
        <v>4218</v>
      </c>
      <c r="D509" s="13">
        <v>1988</v>
      </c>
      <c r="E509" s="13" t="s">
        <v>1584</v>
      </c>
      <c r="F509" s="13" t="s">
        <v>4219</v>
      </c>
      <c r="G509" s="13" t="s">
        <v>3520</v>
      </c>
      <c r="H509" s="13" t="s">
        <v>4215</v>
      </c>
      <c r="I509" s="13" t="s">
        <v>2524</v>
      </c>
      <c r="J509" s="13" t="s">
        <v>4221</v>
      </c>
      <c r="K509" s="13" t="s">
        <v>1584</v>
      </c>
      <c r="L509" s="13" t="s">
        <v>3778</v>
      </c>
      <c r="M509" s="13" t="s">
        <v>3442</v>
      </c>
      <c r="N509" s="13" t="s">
        <v>2526</v>
      </c>
      <c r="O509" s="13" t="s">
        <v>180</v>
      </c>
      <c r="P509" s="13" t="s">
        <v>2621</v>
      </c>
      <c r="Q509" s="33" t="s">
        <v>4216</v>
      </c>
      <c r="R509" s="13" t="s">
        <v>2526</v>
      </c>
      <c r="S509" s="13" t="s">
        <v>1736</v>
      </c>
      <c r="T509" s="13" t="s">
        <v>1736</v>
      </c>
      <c r="U509" s="13" t="s">
        <v>3764</v>
      </c>
    </row>
    <row r="510" spans="1:21">
      <c r="A510" s="13" t="s">
        <v>4020</v>
      </c>
      <c r="B510" s="13" t="s">
        <v>4223</v>
      </c>
      <c r="C510" s="13" t="s">
        <v>4224</v>
      </c>
      <c r="D510" s="13">
        <v>2009</v>
      </c>
      <c r="E510" s="13" t="s">
        <v>1584</v>
      </c>
      <c r="F510" s="13" t="s">
        <v>4225</v>
      </c>
      <c r="G510" s="13" t="s">
        <v>3520</v>
      </c>
      <c r="H510" s="13" t="s">
        <v>3047</v>
      </c>
      <c r="I510" s="13" t="s">
        <v>2524</v>
      </c>
      <c r="J510" s="13" t="s">
        <v>4226</v>
      </c>
      <c r="K510" s="13" t="s">
        <v>1584</v>
      </c>
      <c r="L510" s="13" t="s">
        <v>3778</v>
      </c>
      <c r="M510" s="13" t="s">
        <v>3442</v>
      </c>
      <c r="N510" s="13" t="s">
        <v>2526</v>
      </c>
      <c r="O510" s="13" t="s">
        <v>2931</v>
      </c>
      <c r="P510" s="13" t="s">
        <v>2932</v>
      </c>
      <c r="Q510" s="13" t="s">
        <v>4227</v>
      </c>
      <c r="R510" s="13" t="s">
        <v>2526</v>
      </c>
      <c r="S510" s="13">
        <v>2004</v>
      </c>
      <c r="T510" s="13">
        <v>2005</v>
      </c>
      <c r="U510" s="13" t="s">
        <v>3764</v>
      </c>
    </row>
    <row r="511" spans="1:21">
      <c r="A511" s="13" t="s">
        <v>4020</v>
      </c>
      <c r="B511" s="13" t="s">
        <v>4223</v>
      </c>
      <c r="C511" s="13" t="s">
        <v>4224</v>
      </c>
      <c r="D511" s="13">
        <v>2009</v>
      </c>
      <c r="E511" s="13" t="s">
        <v>1584</v>
      </c>
      <c r="F511" s="13" t="s">
        <v>4225</v>
      </c>
      <c r="G511" s="13" t="s">
        <v>3520</v>
      </c>
      <c r="H511" s="13" t="s">
        <v>3047</v>
      </c>
      <c r="I511" s="13" t="s">
        <v>2524</v>
      </c>
      <c r="J511" s="13" t="s">
        <v>4226</v>
      </c>
      <c r="K511" s="13" t="s">
        <v>1584</v>
      </c>
      <c r="L511" s="13" t="s">
        <v>3778</v>
      </c>
      <c r="M511" s="13" t="s">
        <v>3442</v>
      </c>
      <c r="N511" s="13" t="s">
        <v>2526</v>
      </c>
      <c r="O511" s="13" t="s">
        <v>2931</v>
      </c>
      <c r="P511" s="13" t="s">
        <v>2932</v>
      </c>
      <c r="Q511" s="13" t="s">
        <v>4228</v>
      </c>
      <c r="R511" s="13" t="s">
        <v>2526</v>
      </c>
      <c r="S511" s="13">
        <v>2004</v>
      </c>
      <c r="T511" s="13">
        <v>2005</v>
      </c>
      <c r="U511" s="13" t="s">
        <v>3764</v>
      </c>
    </row>
    <row r="512" spans="1:21">
      <c r="A512" s="13" t="s">
        <v>4020</v>
      </c>
      <c r="B512" s="13" t="s">
        <v>4223</v>
      </c>
      <c r="C512" s="13" t="s">
        <v>4224</v>
      </c>
      <c r="D512" s="13">
        <v>2009</v>
      </c>
      <c r="E512" s="13" t="s">
        <v>1584</v>
      </c>
      <c r="F512" s="13" t="s">
        <v>4225</v>
      </c>
      <c r="G512" s="13" t="s">
        <v>3520</v>
      </c>
      <c r="H512" s="13" t="s">
        <v>3047</v>
      </c>
      <c r="I512" s="13" t="s">
        <v>2524</v>
      </c>
      <c r="J512" s="13" t="s">
        <v>4226</v>
      </c>
      <c r="K512" s="13" t="s">
        <v>1584</v>
      </c>
      <c r="L512" s="13" t="s">
        <v>3778</v>
      </c>
      <c r="M512" s="13" t="s">
        <v>3442</v>
      </c>
      <c r="N512" s="13" t="s">
        <v>2526</v>
      </c>
      <c r="O512" s="13" t="s">
        <v>2931</v>
      </c>
      <c r="P512" s="13" t="s">
        <v>2932</v>
      </c>
      <c r="Q512" s="13" t="s">
        <v>4229</v>
      </c>
      <c r="R512" s="13" t="s">
        <v>2526</v>
      </c>
      <c r="S512" s="13">
        <v>2004</v>
      </c>
      <c r="T512" s="13">
        <v>2005</v>
      </c>
      <c r="U512" s="13" t="s">
        <v>3764</v>
      </c>
    </row>
    <row r="513" spans="1:21">
      <c r="A513" s="13" t="s">
        <v>4020</v>
      </c>
      <c r="B513" s="13" t="s">
        <v>4223</v>
      </c>
      <c r="C513" s="13" t="s">
        <v>4224</v>
      </c>
      <c r="D513" s="13">
        <v>2009</v>
      </c>
      <c r="E513" s="13" t="s">
        <v>1584</v>
      </c>
      <c r="F513" s="13" t="s">
        <v>4225</v>
      </c>
      <c r="G513" s="13" t="s">
        <v>3520</v>
      </c>
      <c r="H513" s="13" t="s">
        <v>3047</v>
      </c>
      <c r="I513" s="13" t="s">
        <v>2524</v>
      </c>
      <c r="J513" s="13" t="s">
        <v>4226</v>
      </c>
      <c r="K513" s="13" t="s">
        <v>1584</v>
      </c>
      <c r="L513" s="13" t="s">
        <v>3778</v>
      </c>
      <c r="M513" s="13" t="s">
        <v>3442</v>
      </c>
      <c r="N513" s="13" t="s">
        <v>2526</v>
      </c>
      <c r="O513" s="13" t="s">
        <v>2931</v>
      </c>
      <c r="P513" s="13" t="s">
        <v>2932</v>
      </c>
      <c r="Q513" s="13" t="s">
        <v>4230</v>
      </c>
      <c r="R513" s="13" t="s">
        <v>2526</v>
      </c>
      <c r="S513" s="13">
        <v>2004</v>
      </c>
      <c r="T513" s="13">
        <v>2005</v>
      </c>
      <c r="U513" s="13" t="s">
        <v>3764</v>
      </c>
    </row>
    <row r="514" spans="1:21">
      <c r="A514" s="13" t="s">
        <v>4020</v>
      </c>
      <c r="B514" s="13" t="s">
        <v>4223</v>
      </c>
      <c r="C514" s="13" t="s">
        <v>4224</v>
      </c>
      <c r="D514" s="13">
        <v>2009</v>
      </c>
      <c r="E514" s="13" t="s">
        <v>1584</v>
      </c>
      <c r="F514" s="13" t="s">
        <v>4225</v>
      </c>
      <c r="G514" s="13" t="s">
        <v>3520</v>
      </c>
      <c r="H514" s="13" t="s">
        <v>3047</v>
      </c>
      <c r="I514" s="13" t="s">
        <v>2524</v>
      </c>
      <c r="J514" s="13" t="s">
        <v>4226</v>
      </c>
      <c r="K514" s="13" t="s">
        <v>1584</v>
      </c>
      <c r="L514" s="13" t="s">
        <v>3778</v>
      </c>
      <c r="M514" s="13" t="s">
        <v>3442</v>
      </c>
      <c r="N514" s="13" t="s">
        <v>2526</v>
      </c>
      <c r="O514" s="13" t="s">
        <v>2931</v>
      </c>
      <c r="P514" s="13" t="s">
        <v>2932</v>
      </c>
      <c r="Q514" s="13" t="s">
        <v>4118</v>
      </c>
      <c r="R514" s="13" t="s">
        <v>2526</v>
      </c>
      <c r="S514" s="13">
        <v>2004</v>
      </c>
      <c r="T514" s="13">
        <v>2005</v>
      </c>
      <c r="U514" s="13" t="s">
        <v>3764</v>
      </c>
    </row>
    <row r="515" spans="1:21">
      <c r="A515" s="13" t="s">
        <v>4020</v>
      </c>
      <c r="B515" s="13" t="s">
        <v>4223</v>
      </c>
      <c r="C515" s="13" t="s">
        <v>4224</v>
      </c>
      <c r="D515" s="13">
        <v>2009</v>
      </c>
      <c r="E515" s="13" t="s">
        <v>1584</v>
      </c>
      <c r="F515" s="13" t="s">
        <v>4225</v>
      </c>
      <c r="G515" s="13" t="s">
        <v>3520</v>
      </c>
      <c r="H515" s="13" t="s">
        <v>3047</v>
      </c>
      <c r="I515" s="13" t="s">
        <v>2524</v>
      </c>
      <c r="J515" s="13" t="s">
        <v>4226</v>
      </c>
      <c r="K515" s="13" t="s">
        <v>1584</v>
      </c>
      <c r="L515" s="13" t="s">
        <v>3778</v>
      </c>
      <c r="M515" s="13" t="s">
        <v>3442</v>
      </c>
      <c r="N515" s="13" t="s">
        <v>2526</v>
      </c>
      <c r="O515" s="13" t="s">
        <v>2931</v>
      </c>
      <c r="P515" s="13" t="s">
        <v>2932</v>
      </c>
      <c r="Q515" s="13" t="s">
        <v>4231</v>
      </c>
      <c r="R515" s="13" t="s">
        <v>2526</v>
      </c>
      <c r="S515" s="13">
        <v>2004</v>
      </c>
      <c r="T515" s="13">
        <v>2005</v>
      </c>
      <c r="U515" s="13" t="s">
        <v>3764</v>
      </c>
    </row>
    <row r="516" spans="1:21">
      <c r="A516" s="13" t="s">
        <v>4020</v>
      </c>
      <c r="B516" s="13" t="s">
        <v>4223</v>
      </c>
      <c r="C516" s="13" t="s">
        <v>4224</v>
      </c>
      <c r="D516" s="13">
        <v>2009</v>
      </c>
      <c r="E516" s="13" t="s">
        <v>1584</v>
      </c>
      <c r="F516" s="13" t="s">
        <v>4225</v>
      </c>
      <c r="G516" s="13" t="s">
        <v>3520</v>
      </c>
      <c r="H516" s="13" t="s">
        <v>3047</v>
      </c>
      <c r="I516" s="13" t="s">
        <v>2524</v>
      </c>
      <c r="J516" s="13" t="s">
        <v>4226</v>
      </c>
      <c r="K516" s="13" t="s">
        <v>1584</v>
      </c>
      <c r="L516" s="13" t="s">
        <v>3778</v>
      </c>
      <c r="M516" s="13" t="s">
        <v>3442</v>
      </c>
      <c r="N516" s="13" t="s">
        <v>2526</v>
      </c>
      <c r="O516" s="13" t="s">
        <v>2931</v>
      </c>
      <c r="P516" s="13" t="s">
        <v>2932</v>
      </c>
      <c r="Q516" s="13" t="s">
        <v>4232</v>
      </c>
      <c r="R516" s="13" t="s">
        <v>2526</v>
      </c>
      <c r="S516" s="13">
        <v>2004</v>
      </c>
      <c r="T516" s="13">
        <v>2005</v>
      </c>
      <c r="U516" s="13" t="s">
        <v>3764</v>
      </c>
    </row>
    <row r="517" spans="1:21">
      <c r="A517" s="13" t="s">
        <v>4020</v>
      </c>
      <c r="B517" s="13" t="s">
        <v>4223</v>
      </c>
      <c r="C517" s="13" t="s">
        <v>4224</v>
      </c>
      <c r="D517" s="13">
        <v>2009</v>
      </c>
      <c r="E517" s="13" t="s">
        <v>1584</v>
      </c>
      <c r="F517" s="13" t="s">
        <v>4225</v>
      </c>
      <c r="G517" s="13" t="s">
        <v>3520</v>
      </c>
      <c r="H517" s="13" t="s">
        <v>3047</v>
      </c>
      <c r="I517" s="13" t="s">
        <v>2524</v>
      </c>
      <c r="J517" s="13" t="s">
        <v>4226</v>
      </c>
      <c r="K517" s="13" t="s">
        <v>1584</v>
      </c>
      <c r="L517" s="13" t="s">
        <v>3778</v>
      </c>
      <c r="M517" s="13" t="s">
        <v>3442</v>
      </c>
      <c r="N517" s="13" t="s">
        <v>2526</v>
      </c>
      <c r="O517" s="13" t="s">
        <v>2931</v>
      </c>
      <c r="P517" s="13" t="s">
        <v>2932</v>
      </c>
      <c r="Q517" s="13" t="s">
        <v>4233</v>
      </c>
      <c r="R517" s="13" t="s">
        <v>2526</v>
      </c>
      <c r="S517" s="13">
        <v>2004</v>
      </c>
      <c r="T517" s="13">
        <v>2005</v>
      </c>
      <c r="U517" s="13" t="s">
        <v>3764</v>
      </c>
    </row>
    <row r="518" spans="1:21">
      <c r="A518" s="13" t="s">
        <v>4020</v>
      </c>
      <c r="B518" s="13" t="s">
        <v>4223</v>
      </c>
      <c r="C518" s="13" t="s">
        <v>4224</v>
      </c>
      <c r="D518" s="13">
        <v>2009</v>
      </c>
      <c r="E518" s="13" t="s">
        <v>1584</v>
      </c>
      <c r="F518" s="13" t="s">
        <v>4225</v>
      </c>
      <c r="G518" s="13" t="s">
        <v>3520</v>
      </c>
      <c r="H518" s="13" t="s">
        <v>3047</v>
      </c>
      <c r="I518" s="13" t="s">
        <v>2524</v>
      </c>
      <c r="J518" s="13" t="s">
        <v>4226</v>
      </c>
      <c r="K518" s="13" t="s">
        <v>1584</v>
      </c>
      <c r="L518" s="13" t="s">
        <v>3778</v>
      </c>
      <c r="M518" s="13" t="s">
        <v>3442</v>
      </c>
      <c r="N518" s="13" t="s">
        <v>2526</v>
      </c>
      <c r="O518" s="13" t="s">
        <v>2931</v>
      </c>
      <c r="P518" s="13" t="s">
        <v>2932</v>
      </c>
      <c r="Q518" s="13" t="s">
        <v>4234</v>
      </c>
      <c r="R518" s="13" t="s">
        <v>2526</v>
      </c>
      <c r="S518" s="13">
        <v>2004</v>
      </c>
      <c r="T518" s="13">
        <v>2005</v>
      </c>
      <c r="U518" s="13" t="s">
        <v>3764</v>
      </c>
    </row>
    <row r="519" spans="1:21">
      <c r="A519" s="13" t="s">
        <v>4020</v>
      </c>
      <c r="B519" s="13" t="s">
        <v>4223</v>
      </c>
      <c r="C519" s="13" t="s">
        <v>4224</v>
      </c>
      <c r="D519" s="13">
        <v>2009</v>
      </c>
      <c r="E519" s="13" t="s">
        <v>1584</v>
      </c>
      <c r="F519" s="13" t="s">
        <v>4225</v>
      </c>
      <c r="G519" s="13" t="s">
        <v>3520</v>
      </c>
      <c r="H519" s="13" t="s">
        <v>3047</v>
      </c>
      <c r="I519" s="13" t="s">
        <v>2524</v>
      </c>
      <c r="J519" s="13" t="s">
        <v>4226</v>
      </c>
      <c r="K519" s="13" t="s">
        <v>1584</v>
      </c>
      <c r="L519" s="13" t="s">
        <v>3778</v>
      </c>
      <c r="M519" s="13" t="s">
        <v>3442</v>
      </c>
      <c r="N519" s="13" t="s">
        <v>2526</v>
      </c>
      <c r="O519" s="13" t="s">
        <v>2931</v>
      </c>
      <c r="P519" s="13" t="s">
        <v>2932</v>
      </c>
      <c r="Q519" s="13" t="s">
        <v>4235</v>
      </c>
      <c r="R519" s="13" t="s">
        <v>2526</v>
      </c>
      <c r="S519" s="13">
        <v>2004</v>
      </c>
      <c r="T519" s="13">
        <v>2005</v>
      </c>
      <c r="U519" s="13" t="s">
        <v>3764</v>
      </c>
    </row>
    <row r="520" spans="1:21">
      <c r="A520" s="13" t="s">
        <v>4020</v>
      </c>
      <c r="B520" s="13" t="s">
        <v>4223</v>
      </c>
      <c r="C520" s="13" t="s">
        <v>4224</v>
      </c>
      <c r="D520" s="13">
        <v>2009</v>
      </c>
      <c r="E520" s="13" t="s">
        <v>1584</v>
      </c>
      <c r="F520" s="13" t="s">
        <v>4225</v>
      </c>
      <c r="G520" s="13" t="s">
        <v>3520</v>
      </c>
      <c r="H520" s="13" t="s">
        <v>3047</v>
      </c>
      <c r="I520" s="13" t="s">
        <v>2524</v>
      </c>
      <c r="J520" s="13" t="s">
        <v>4226</v>
      </c>
      <c r="K520" s="13" t="s">
        <v>1584</v>
      </c>
      <c r="L520" s="13" t="s">
        <v>3778</v>
      </c>
      <c r="M520" s="13" t="s">
        <v>3442</v>
      </c>
      <c r="N520" s="13" t="s">
        <v>2526</v>
      </c>
      <c r="O520" s="13" t="s">
        <v>2931</v>
      </c>
      <c r="P520" s="13" t="s">
        <v>2932</v>
      </c>
      <c r="Q520" s="13" t="s">
        <v>4236</v>
      </c>
      <c r="R520" s="13" t="s">
        <v>2526</v>
      </c>
      <c r="S520" s="13">
        <v>2004</v>
      </c>
      <c r="T520" s="13">
        <v>2005</v>
      </c>
      <c r="U520" s="13" t="s">
        <v>3764</v>
      </c>
    </row>
    <row r="521" spans="1:21">
      <c r="A521" s="13" t="s">
        <v>4020</v>
      </c>
      <c r="B521" s="13" t="s">
        <v>4223</v>
      </c>
      <c r="C521" s="13" t="s">
        <v>4224</v>
      </c>
      <c r="D521" s="13">
        <v>2009</v>
      </c>
      <c r="E521" s="13" t="s">
        <v>1584</v>
      </c>
      <c r="F521" s="13" t="s">
        <v>4225</v>
      </c>
      <c r="G521" s="13" t="s">
        <v>3520</v>
      </c>
      <c r="H521" s="13" t="s">
        <v>3047</v>
      </c>
      <c r="I521" s="13" t="s">
        <v>2524</v>
      </c>
      <c r="J521" s="13" t="s">
        <v>4226</v>
      </c>
      <c r="K521" s="13" t="s">
        <v>1584</v>
      </c>
      <c r="L521" s="13" t="s">
        <v>3778</v>
      </c>
      <c r="M521" s="13" t="s">
        <v>3442</v>
      </c>
      <c r="N521" s="13" t="s">
        <v>2526</v>
      </c>
      <c r="O521" s="13" t="s">
        <v>2931</v>
      </c>
      <c r="P521" s="13" t="s">
        <v>2932</v>
      </c>
      <c r="Q521" s="13" t="s">
        <v>4237</v>
      </c>
      <c r="R521" s="13" t="s">
        <v>2526</v>
      </c>
      <c r="S521" s="13">
        <v>2004</v>
      </c>
      <c r="T521" s="13">
        <v>2005</v>
      </c>
      <c r="U521" s="13" t="s">
        <v>3764</v>
      </c>
    </row>
    <row r="522" spans="1:21">
      <c r="A522" s="13" t="s">
        <v>4020</v>
      </c>
      <c r="B522" s="13" t="s">
        <v>4223</v>
      </c>
      <c r="C522" s="13" t="s">
        <v>4224</v>
      </c>
      <c r="D522" s="13">
        <v>2009</v>
      </c>
      <c r="E522" s="13" t="s">
        <v>1584</v>
      </c>
      <c r="F522" s="13" t="s">
        <v>4225</v>
      </c>
      <c r="G522" s="13" t="s">
        <v>3520</v>
      </c>
      <c r="H522" s="13" t="s">
        <v>3047</v>
      </c>
      <c r="I522" s="13" t="s">
        <v>2524</v>
      </c>
      <c r="J522" s="13" t="s">
        <v>4226</v>
      </c>
      <c r="K522" s="13" t="s">
        <v>1584</v>
      </c>
      <c r="L522" s="13" t="s">
        <v>3778</v>
      </c>
      <c r="M522" s="13" t="s">
        <v>3442</v>
      </c>
      <c r="N522" s="13" t="s">
        <v>2526</v>
      </c>
      <c r="O522" s="13" t="s">
        <v>2931</v>
      </c>
      <c r="P522" s="13" t="s">
        <v>2932</v>
      </c>
      <c r="Q522" s="13" t="s">
        <v>4238</v>
      </c>
      <c r="R522" s="13" t="s">
        <v>2526</v>
      </c>
      <c r="S522" s="13">
        <v>2004</v>
      </c>
      <c r="T522" s="13">
        <v>2005</v>
      </c>
      <c r="U522" s="13" t="s">
        <v>3764</v>
      </c>
    </row>
    <row r="523" spans="1:21">
      <c r="A523" s="13" t="s">
        <v>4020</v>
      </c>
      <c r="B523" s="13" t="s">
        <v>4223</v>
      </c>
      <c r="C523" s="13" t="s">
        <v>4224</v>
      </c>
      <c r="D523" s="13">
        <v>2009</v>
      </c>
      <c r="E523" s="13" t="s">
        <v>1584</v>
      </c>
      <c r="F523" s="13" t="s">
        <v>4225</v>
      </c>
      <c r="G523" s="13" t="s">
        <v>3520</v>
      </c>
      <c r="H523" s="13" t="s">
        <v>3047</v>
      </c>
      <c r="I523" s="13" t="s">
        <v>2524</v>
      </c>
      <c r="J523" s="13" t="s">
        <v>4226</v>
      </c>
      <c r="K523" s="13" t="s">
        <v>1584</v>
      </c>
      <c r="L523" s="13" t="s">
        <v>3778</v>
      </c>
      <c r="M523" s="13" t="s">
        <v>3442</v>
      </c>
      <c r="N523" s="13" t="s">
        <v>2526</v>
      </c>
      <c r="O523" s="13" t="s">
        <v>2931</v>
      </c>
      <c r="P523" s="13" t="s">
        <v>2932</v>
      </c>
      <c r="Q523" s="13" t="s">
        <v>4239</v>
      </c>
      <c r="R523" s="13" t="s">
        <v>2526</v>
      </c>
      <c r="S523" s="13">
        <v>2004</v>
      </c>
      <c r="T523" s="13">
        <v>2005</v>
      </c>
      <c r="U523" s="13" t="s">
        <v>3764</v>
      </c>
    </row>
    <row r="524" spans="1:21">
      <c r="A524" s="13" t="s">
        <v>4020</v>
      </c>
      <c r="B524" s="13" t="s">
        <v>4223</v>
      </c>
      <c r="C524" s="13" t="s">
        <v>4224</v>
      </c>
      <c r="D524" s="13">
        <v>2009</v>
      </c>
      <c r="E524" s="13" t="s">
        <v>1584</v>
      </c>
      <c r="F524" s="13" t="s">
        <v>4225</v>
      </c>
      <c r="G524" s="13" t="s">
        <v>3520</v>
      </c>
      <c r="H524" s="13" t="s">
        <v>3047</v>
      </c>
      <c r="I524" s="13" t="s">
        <v>2524</v>
      </c>
      <c r="J524" s="13" t="s">
        <v>4226</v>
      </c>
      <c r="K524" s="13" t="s">
        <v>1584</v>
      </c>
      <c r="L524" s="13" t="s">
        <v>3778</v>
      </c>
      <c r="M524" s="13" t="s">
        <v>3442</v>
      </c>
      <c r="N524" s="13" t="s">
        <v>2526</v>
      </c>
      <c r="O524" s="13" t="s">
        <v>2931</v>
      </c>
      <c r="P524" s="13" t="s">
        <v>2932</v>
      </c>
      <c r="Q524" s="13" t="s">
        <v>4240</v>
      </c>
      <c r="R524" s="13" t="s">
        <v>2526</v>
      </c>
      <c r="S524" s="13">
        <v>2004</v>
      </c>
      <c r="T524" s="13">
        <v>2005</v>
      </c>
      <c r="U524" s="13" t="s">
        <v>3764</v>
      </c>
    </row>
    <row r="525" spans="1:21">
      <c r="A525" s="13" t="s">
        <v>4020</v>
      </c>
      <c r="B525" s="13" t="s">
        <v>4223</v>
      </c>
      <c r="C525" s="13" t="s">
        <v>4224</v>
      </c>
      <c r="D525" s="13">
        <v>2009</v>
      </c>
      <c r="E525" s="13" t="s">
        <v>1584</v>
      </c>
      <c r="F525" s="13" t="s">
        <v>4225</v>
      </c>
      <c r="G525" s="13" t="s">
        <v>3520</v>
      </c>
      <c r="H525" s="13" t="s">
        <v>3047</v>
      </c>
      <c r="I525" s="13" t="s">
        <v>2524</v>
      </c>
      <c r="J525" s="13" t="s">
        <v>4226</v>
      </c>
      <c r="K525" s="13" t="s">
        <v>1584</v>
      </c>
      <c r="L525" s="13" t="s">
        <v>3778</v>
      </c>
      <c r="M525" s="13" t="s">
        <v>3442</v>
      </c>
      <c r="N525" s="13" t="s">
        <v>2526</v>
      </c>
      <c r="O525" s="13" t="s">
        <v>2931</v>
      </c>
      <c r="P525" s="13" t="s">
        <v>2932</v>
      </c>
      <c r="Q525" s="13" t="s">
        <v>4241</v>
      </c>
      <c r="R525" s="13" t="s">
        <v>2526</v>
      </c>
      <c r="S525" s="13">
        <v>2004</v>
      </c>
      <c r="T525" s="13">
        <v>2005</v>
      </c>
      <c r="U525" s="13" t="s">
        <v>3764</v>
      </c>
    </row>
    <row r="526" spans="1:21">
      <c r="A526" s="13" t="s">
        <v>4020</v>
      </c>
      <c r="B526" s="13" t="s">
        <v>4223</v>
      </c>
      <c r="C526" s="13" t="s">
        <v>4224</v>
      </c>
      <c r="D526" s="13">
        <v>2009</v>
      </c>
      <c r="E526" s="13" t="s">
        <v>1584</v>
      </c>
      <c r="F526" s="13" t="s">
        <v>4225</v>
      </c>
      <c r="G526" s="13" t="s">
        <v>3520</v>
      </c>
      <c r="H526" s="13" t="s">
        <v>3047</v>
      </c>
      <c r="I526" s="13" t="s">
        <v>2524</v>
      </c>
      <c r="J526" s="13" t="s">
        <v>4226</v>
      </c>
      <c r="K526" s="13" t="s">
        <v>1584</v>
      </c>
      <c r="L526" s="13" t="s">
        <v>3778</v>
      </c>
      <c r="M526" s="13" t="s">
        <v>3442</v>
      </c>
      <c r="N526" s="13" t="s">
        <v>2526</v>
      </c>
      <c r="O526" s="13" t="s">
        <v>2931</v>
      </c>
      <c r="P526" s="13" t="s">
        <v>2932</v>
      </c>
      <c r="Q526" s="13" t="s">
        <v>4242</v>
      </c>
      <c r="R526" s="13" t="s">
        <v>2526</v>
      </c>
      <c r="S526" s="13">
        <v>2004</v>
      </c>
      <c r="T526" s="13">
        <v>2005</v>
      </c>
      <c r="U526" s="13" t="s">
        <v>3764</v>
      </c>
    </row>
    <row r="527" spans="1:21">
      <c r="A527" s="13" t="s">
        <v>4020</v>
      </c>
      <c r="B527" s="13" t="s">
        <v>4223</v>
      </c>
      <c r="C527" s="13" t="s">
        <v>4224</v>
      </c>
      <c r="D527" s="13">
        <v>2009</v>
      </c>
      <c r="E527" s="13" t="s">
        <v>1584</v>
      </c>
      <c r="F527" s="13" t="s">
        <v>4225</v>
      </c>
      <c r="G527" s="13" t="s">
        <v>3520</v>
      </c>
      <c r="H527" s="13" t="s">
        <v>3047</v>
      </c>
      <c r="I527" s="13" t="s">
        <v>2524</v>
      </c>
      <c r="J527" s="13" t="s">
        <v>4226</v>
      </c>
      <c r="K527" s="13" t="s">
        <v>1584</v>
      </c>
      <c r="L527" s="13" t="s">
        <v>3778</v>
      </c>
      <c r="M527" s="13" t="s">
        <v>3442</v>
      </c>
      <c r="N527" s="13" t="s">
        <v>2526</v>
      </c>
      <c r="O527" s="13" t="s">
        <v>2931</v>
      </c>
      <c r="P527" s="13" t="s">
        <v>2932</v>
      </c>
      <c r="Q527" s="13" t="s">
        <v>4241</v>
      </c>
      <c r="R527" s="13" t="s">
        <v>2526</v>
      </c>
      <c r="S527" s="13">
        <v>2004</v>
      </c>
      <c r="T527" s="13">
        <v>2005</v>
      </c>
      <c r="U527" s="13" t="s">
        <v>3764</v>
      </c>
    </row>
    <row r="528" spans="1:21">
      <c r="A528" s="13" t="s">
        <v>4020</v>
      </c>
      <c r="B528" s="13" t="s">
        <v>4223</v>
      </c>
      <c r="C528" s="13" t="s">
        <v>4224</v>
      </c>
      <c r="D528" s="13">
        <v>2009</v>
      </c>
      <c r="E528" s="13" t="s">
        <v>1584</v>
      </c>
      <c r="F528" s="13" t="s">
        <v>4225</v>
      </c>
      <c r="G528" s="13" t="s">
        <v>3520</v>
      </c>
      <c r="H528" s="13" t="s">
        <v>3047</v>
      </c>
      <c r="I528" s="13" t="s">
        <v>2524</v>
      </c>
      <c r="J528" s="13" t="s">
        <v>4226</v>
      </c>
      <c r="K528" s="13" t="s">
        <v>1584</v>
      </c>
      <c r="L528" s="13" t="s">
        <v>3778</v>
      </c>
      <c r="M528" s="13" t="s">
        <v>3442</v>
      </c>
      <c r="N528" s="13" t="s">
        <v>2526</v>
      </c>
      <c r="O528" s="13" t="s">
        <v>2931</v>
      </c>
      <c r="P528" s="13" t="s">
        <v>2932</v>
      </c>
      <c r="Q528" s="13" t="s">
        <v>4243</v>
      </c>
      <c r="R528" s="13" t="s">
        <v>2526</v>
      </c>
      <c r="S528" s="13">
        <v>2004</v>
      </c>
      <c r="T528" s="13">
        <v>2005</v>
      </c>
      <c r="U528" s="13" t="s">
        <v>3764</v>
      </c>
    </row>
    <row r="529" spans="1:21">
      <c r="A529" s="13" t="s">
        <v>4020</v>
      </c>
      <c r="B529" s="13" t="s">
        <v>4223</v>
      </c>
      <c r="C529" s="13" t="s">
        <v>4224</v>
      </c>
      <c r="D529" s="13">
        <v>2009</v>
      </c>
      <c r="E529" s="13" t="s">
        <v>1584</v>
      </c>
      <c r="F529" s="13" t="s">
        <v>4225</v>
      </c>
      <c r="G529" s="13" t="s">
        <v>3520</v>
      </c>
      <c r="H529" s="13" t="s">
        <v>3047</v>
      </c>
      <c r="I529" s="13" t="s">
        <v>2524</v>
      </c>
      <c r="J529" s="13" t="s">
        <v>4226</v>
      </c>
      <c r="K529" s="13" t="s">
        <v>1584</v>
      </c>
      <c r="L529" s="13" t="s">
        <v>3778</v>
      </c>
      <c r="M529" s="13" t="s">
        <v>3442</v>
      </c>
      <c r="N529" s="13" t="s">
        <v>2526</v>
      </c>
      <c r="O529" s="13" t="s">
        <v>2931</v>
      </c>
      <c r="P529" s="13" t="s">
        <v>2932</v>
      </c>
      <c r="Q529" s="13" t="s">
        <v>4244</v>
      </c>
      <c r="R529" s="13" t="s">
        <v>2526</v>
      </c>
      <c r="S529" s="13">
        <v>2004</v>
      </c>
      <c r="T529" s="13">
        <v>2005</v>
      </c>
      <c r="U529" s="13" t="s">
        <v>3764</v>
      </c>
    </row>
    <row r="530" spans="1:21">
      <c r="A530" s="13" t="s">
        <v>4020</v>
      </c>
      <c r="B530" s="13" t="s">
        <v>4223</v>
      </c>
      <c r="C530" s="13" t="s">
        <v>4224</v>
      </c>
      <c r="D530" s="13">
        <v>2009</v>
      </c>
      <c r="E530" s="13" t="s">
        <v>1584</v>
      </c>
      <c r="F530" s="13" t="s">
        <v>4225</v>
      </c>
      <c r="G530" s="13" t="s">
        <v>3520</v>
      </c>
      <c r="H530" s="13" t="s">
        <v>3047</v>
      </c>
      <c r="I530" s="13" t="s">
        <v>2524</v>
      </c>
      <c r="J530" s="13" t="s">
        <v>4226</v>
      </c>
      <c r="K530" s="13" t="s">
        <v>1584</v>
      </c>
      <c r="L530" s="13" t="s">
        <v>3778</v>
      </c>
      <c r="M530" s="13" t="s">
        <v>3442</v>
      </c>
      <c r="N530" s="13" t="s">
        <v>2526</v>
      </c>
      <c r="O530" s="13" t="s">
        <v>2931</v>
      </c>
      <c r="P530" s="13" t="s">
        <v>2932</v>
      </c>
      <c r="Q530" s="13" t="s">
        <v>4245</v>
      </c>
      <c r="R530" s="13" t="s">
        <v>2526</v>
      </c>
      <c r="S530" s="13">
        <v>2004</v>
      </c>
      <c r="T530" s="13">
        <v>2005</v>
      </c>
      <c r="U530" s="13" t="s">
        <v>3764</v>
      </c>
    </row>
    <row r="531" spans="1:21">
      <c r="A531" s="13" t="s">
        <v>4020</v>
      </c>
      <c r="B531" s="13" t="s">
        <v>4223</v>
      </c>
      <c r="C531" s="13" t="s">
        <v>4224</v>
      </c>
      <c r="D531" s="13">
        <v>2009</v>
      </c>
      <c r="E531" s="13" t="s">
        <v>1584</v>
      </c>
      <c r="F531" s="13" t="s">
        <v>4225</v>
      </c>
      <c r="G531" s="13" t="s">
        <v>3520</v>
      </c>
      <c r="H531" s="13" t="s">
        <v>3047</v>
      </c>
      <c r="I531" s="13" t="s">
        <v>2524</v>
      </c>
      <c r="J531" s="13" t="s">
        <v>4226</v>
      </c>
      <c r="K531" s="13" t="s">
        <v>1584</v>
      </c>
      <c r="L531" s="13" t="s">
        <v>3778</v>
      </c>
      <c r="M531" s="13" t="s">
        <v>3442</v>
      </c>
      <c r="N531" s="13" t="s">
        <v>2526</v>
      </c>
      <c r="O531" s="13" t="s">
        <v>2931</v>
      </c>
      <c r="P531" s="13" t="s">
        <v>2932</v>
      </c>
      <c r="Q531" s="13" t="s">
        <v>4246</v>
      </c>
      <c r="R531" s="13" t="s">
        <v>2526</v>
      </c>
      <c r="S531" s="13">
        <v>2004</v>
      </c>
      <c r="T531" s="13">
        <v>2005</v>
      </c>
      <c r="U531" s="13" t="s">
        <v>3764</v>
      </c>
    </row>
    <row r="532" spans="1:21">
      <c r="A532" s="13" t="s">
        <v>4020</v>
      </c>
      <c r="B532" s="13" t="s">
        <v>4247</v>
      </c>
      <c r="C532" s="13" t="s">
        <v>4248</v>
      </c>
      <c r="D532" s="13">
        <v>2001</v>
      </c>
      <c r="E532" s="13" t="s">
        <v>1584</v>
      </c>
      <c r="F532" s="13" t="s">
        <v>4249</v>
      </c>
      <c r="G532" s="13" t="s">
        <v>4250</v>
      </c>
      <c r="H532" s="13" t="s">
        <v>3047</v>
      </c>
      <c r="I532" s="13" t="s">
        <v>2524</v>
      </c>
      <c r="J532" s="31" t="s">
        <v>4251</v>
      </c>
      <c r="K532" s="13" t="s">
        <v>1584</v>
      </c>
      <c r="L532" s="13" t="s">
        <v>3778</v>
      </c>
      <c r="M532" s="13" t="s">
        <v>3442</v>
      </c>
      <c r="N532" s="13" t="s">
        <v>2526</v>
      </c>
      <c r="O532" s="13" t="s">
        <v>2931</v>
      </c>
      <c r="P532" s="13" t="s">
        <v>2932</v>
      </c>
      <c r="Q532" s="33" t="s">
        <v>3868</v>
      </c>
      <c r="R532" s="13" t="s">
        <v>2526</v>
      </c>
      <c r="S532" s="13">
        <v>1998</v>
      </c>
      <c r="T532" s="13">
        <v>1998</v>
      </c>
      <c r="U532" s="13" t="s">
        <v>3764</v>
      </c>
    </row>
    <row r="533" spans="1:21">
      <c r="A533" s="13" t="s">
        <v>4020</v>
      </c>
      <c r="B533" s="13" t="s">
        <v>4247</v>
      </c>
      <c r="C533" s="13" t="s">
        <v>4248</v>
      </c>
      <c r="D533" s="13">
        <v>2001</v>
      </c>
      <c r="E533" s="13" t="s">
        <v>1584</v>
      </c>
      <c r="F533" s="13" t="s">
        <v>4249</v>
      </c>
      <c r="G533" s="13" t="s">
        <v>4250</v>
      </c>
      <c r="H533" s="13" t="s">
        <v>3047</v>
      </c>
      <c r="I533" s="13" t="s">
        <v>2524</v>
      </c>
      <c r="J533" s="31" t="s">
        <v>4252</v>
      </c>
      <c r="K533" s="13" t="s">
        <v>1584</v>
      </c>
      <c r="L533" s="13" t="s">
        <v>3778</v>
      </c>
      <c r="M533" s="13" t="s">
        <v>3442</v>
      </c>
      <c r="N533" s="13" t="s">
        <v>2526</v>
      </c>
      <c r="O533" s="13" t="s">
        <v>2931</v>
      </c>
      <c r="P533" s="13" t="s">
        <v>2932</v>
      </c>
      <c r="Q533" s="33" t="s">
        <v>4253</v>
      </c>
      <c r="R533" s="13" t="s">
        <v>2526</v>
      </c>
      <c r="S533" s="13">
        <v>1998</v>
      </c>
      <c r="T533" s="13">
        <v>1998</v>
      </c>
      <c r="U533" s="13" t="s">
        <v>3764</v>
      </c>
    </row>
    <row r="534" spans="1:21">
      <c r="A534" s="13" t="s">
        <v>4020</v>
      </c>
      <c r="B534" s="13" t="s">
        <v>4247</v>
      </c>
      <c r="C534" s="13" t="s">
        <v>4248</v>
      </c>
      <c r="D534" s="13">
        <v>2001</v>
      </c>
      <c r="E534" s="13" t="s">
        <v>1584</v>
      </c>
      <c r="F534" s="13" t="s">
        <v>4249</v>
      </c>
      <c r="G534" s="13" t="s">
        <v>4250</v>
      </c>
      <c r="H534" s="13" t="s">
        <v>3047</v>
      </c>
      <c r="I534" s="13" t="s">
        <v>2524</v>
      </c>
      <c r="J534" s="31" t="s">
        <v>4254</v>
      </c>
      <c r="K534" s="13" t="s">
        <v>1584</v>
      </c>
      <c r="L534" s="13" t="s">
        <v>3778</v>
      </c>
      <c r="M534" s="13" t="s">
        <v>3442</v>
      </c>
      <c r="N534" s="13" t="s">
        <v>2526</v>
      </c>
      <c r="O534" s="13" t="s">
        <v>2931</v>
      </c>
      <c r="P534" s="13" t="s">
        <v>2932</v>
      </c>
      <c r="Q534" s="33" t="s">
        <v>4255</v>
      </c>
      <c r="R534" s="13" t="s">
        <v>2526</v>
      </c>
      <c r="S534" s="13">
        <v>1998</v>
      </c>
      <c r="T534" s="13">
        <v>1998</v>
      </c>
      <c r="U534" s="13" t="s">
        <v>3764</v>
      </c>
    </row>
    <row r="535" spans="1:21">
      <c r="A535" s="13" t="s">
        <v>4020</v>
      </c>
      <c r="B535" s="13" t="s">
        <v>4256</v>
      </c>
      <c r="C535" s="13" t="s">
        <v>4257</v>
      </c>
      <c r="D535" s="13">
        <v>1991</v>
      </c>
      <c r="E535" s="38" t="s">
        <v>4096</v>
      </c>
    </row>
    <row r="536" spans="1:21">
      <c r="A536" s="13" t="s">
        <v>4020</v>
      </c>
      <c r="B536" s="13" t="s">
        <v>4258</v>
      </c>
      <c r="C536" s="13" t="s">
        <v>4259</v>
      </c>
      <c r="D536" s="13">
        <v>1995</v>
      </c>
      <c r="E536" s="13" t="s">
        <v>2526</v>
      </c>
    </row>
    <row r="537" spans="1:21">
      <c r="A537" s="13" t="s">
        <v>4020</v>
      </c>
      <c r="B537" s="13" t="s">
        <v>4260</v>
      </c>
      <c r="C537" s="13" t="s">
        <v>4261</v>
      </c>
      <c r="D537" s="13">
        <v>2005</v>
      </c>
      <c r="E537" s="13" t="s">
        <v>1584</v>
      </c>
      <c r="F537" s="13" t="s">
        <v>2563</v>
      </c>
      <c r="G537" s="13" t="s">
        <v>4262</v>
      </c>
      <c r="H537" s="13" t="s">
        <v>4263</v>
      </c>
      <c r="I537" s="13" t="s">
        <v>2524</v>
      </c>
      <c r="J537" s="13" t="s">
        <v>2590</v>
      </c>
      <c r="K537" s="13" t="s">
        <v>2526</v>
      </c>
      <c r="L537" s="13" t="s">
        <v>3844</v>
      </c>
      <c r="M537" s="13" t="s">
        <v>3442</v>
      </c>
      <c r="N537" s="13" t="s">
        <v>2526</v>
      </c>
      <c r="O537" s="13" t="s">
        <v>2931</v>
      </c>
      <c r="P537" s="13" t="s">
        <v>2932</v>
      </c>
      <c r="Q537" s="33" t="s">
        <v>4264</v>
      </c>
      <c r="R537" s="13" t="s">
        <v>2526</v>
      </c>
      <c r="S537" s="13">
        <v>2001</v>
      </c>
      <c r="T537" s="13">
        <v>2002</v>
      </c>
      <c r="U537" s="13" t="s">
        <v>3764</v>
      </c>
    </row>
    <row r="538" spans="1:21">
      <c r="A538" s="13" t="s">
        <v>4020</v>
      </c>
      <c r="B538" s="13" t="s">
        <v>4260</v>
      </c>
      <c r="C538" s="13" t="s">
        <v>4261</v>
      </c>
      <c r="D538" s="13">
        <v>2005</v>
      </c>
      <c r="E538" s="13" t="s">
        <v>1584</v>
      </c>
      <c r="F538" s="13" t="s">
        <v>2563</v>
      </c>
      <c r="G538" s="13" t="s">
        <v>4262</v>
      </c>
      <c r="H538" s="13" t="s">
        <v>4263</v>
      </c>
      <c r="I538" s="13" t="s">
        <v>2524</v>
      </c>
      <c r="J538" s="13" t="s">
        <v>2590</v>
      </c>
      <c r="K538" s="13" t="s">
        <v>2526</v>
      </c>
      <c r="L538" s="13" t="s">
        <v>3844</v>
      </c>
      <c r="M538" s="13" t="s">
        <v>3442</v>
      </c>
      <c r="N538" s="13" t="s">
        <v>2526</v>
      </c>
      <c r="O538" s="13" t="s">
        <v>2931</v>
      </c>
      <c r="P538" s="13" t="s">
        <v>2932</v>
      </c>
      <c r="Q538" s="33" t="s">
        <v>4265</v>
      </c>
      <c r="R538" s="13" t="s">
        <v>2526</v>
      </c>
      <c r="S538" s="13">
        <v>2001</v>
      </c>
      <c r="T538" s="13">
        <v>2002</v>
      </c>
      <c r="U538" s="13" t="s">
        <v>3764</v>
      </c>
    </row>
    <row r="539" spans="1:21">
      <c r="A539" s="13" t="s">
        <v>4020</v>
      </c>
      <c r="B539" s="13" t="s">
        <v>4260</v>
      </c>
      <c r="C539" s="13" t="s">
        <v>4261</v>
      </c>
      <c r="D539" s="13">
        <v>2005</v>
      </c>
      <c r="E539" s="13" t="s">
        <v>1584</v>
      </c>
      <c r="F539" s="13" t="s">
        <v>2563</v>
      </c>
      <c r="G539" s="13" t="s">
        <v>4262</v>
      </c>
      <c r="H539" s="13" t="s">
        <v>4263</v>
      </c>
      <c r="I539" s="13" t="s">
        <v>2524</v>
      </c>
      <c r="J539" s="13" t="s">
        <v>2590</v>
      </c>
      <c r="K539" s="13" t="s">
        <v>2526</v>
      </c>
      <c r="L539" s="13" t="s">
        <v>3844</v>
      </c>
      <c r="M539" s="13" t="s">
        <v>3442</v>
      </c>
      <c r="N539" s="13" t="s">
        <v>2526</v>
      </c>
      <c r="O539" s="13" t="s">
        <v>2931</v>
      </c>
      <c r="P539" s="13" t="s">
        <v>2932</v>
      </c>
      <c r="Q539" s="33" t="s">
        <v>4266</v>
      </c>
      <c r="R539" s="13" t="s">
        <v>2526</v>
      </c>
      <c r="S539" s="13">
        <v>2001</v>
      </c>
      <c r="T539" s="13">
        <v>2002</v>
      </c>
      <c r="U539" s="13" t="s">
        <v>3764</v>
      </c>
    </row>
    <row r="540" spans="1:21">
      <c r="A540" s="13" t="s">
        <v>4020</v>
      </c>
      <c r="B540" s="13" t="s">
        <v>4260</v>
      </c>
      <c r="C540" s="13" t="s">
        <v>4261</v>
      </c>
      <c r="D540" s="13">
        <v>2005</v>
      </c>
      <c r="E540" s="13" t="s">
        <v>1584</v>
      </c>
      <c r="F540" s="13" t="s">
        <v>2563</v>
      </c>
      <c r="G540" s="13" t="s">
        <v>4262</v>
      </c>
      <c r="H540" s="13" t="s">
        <v>4263</v>
      </c>
      <c r="I540" s="13" t="s">
        <v>2524</v>
      </c>
      <c r="J540" s="13" t="s">
        <v>2590</v>
      </c>
      <c r="K540" s="13" t="s">
        <v>2526</v>
      </c>
      <c r="L540" s="13" t="s">
        <v>3844</v>
      </c>
      <c r="M540" s="13" t="s">
        <v>3442</v>
      </c>
      <c r="N540" s="13" t="s">
        <v>2526</v>
      </c>
      <c r="O540" s="13" t="s">
        <v>2931</v>
      </c>
      <c r="P540" s="13" t="s">
        <v>2932</v>
      </c>
      <c r="Q540" s="33" t="s">
        <v>4267</v>
      </c>
      <c r="R540" s="13" t="s">
        <v>2526</v>
      </c>
      <c r="S540" s="13">
        <v>2001</v>
      </c>
      <c r="T540" s="13">
        <v>2002</v>
      </c>
      <c r="U540" s="13" t="s">
        <v>3764</v>
      </c>
    </row>
    <row r="541" spans="1:21">
      <c r="A541" s="13" t="s">
        <v>4020</v>
      </c>
      <c r="B541" s="13" t="s">
        <v>4268</v>
      </c>
      <c r="C541" s="13" t="s">
        <v>3904</v>
      </c>
      <c r="D541" s="13">
        <v>1996</v>
      </c>
      <c r="E541" s="13" t="s">
        <v>1584</v>
      </c>
      <c r="F541" s="13" t="s">
        <v>4269</v>
      </c>
      <c r="G541" s="13" t="s">
        <v>3520</v>
      </c>
      <c r="H541" s="13" t="s">
        <v>3047</v>
      </c>
      <c r="I541" s="13" t="s">
        <v>2524</v>
      </c>
      <c r="J541" s="13" t="s">
        <v>2590</v>
      </c>
      <c r="K541" s="13" t="s">
        <v>2526</v>
      </c>
      <c r="L541" s="13" t="s">
        <v>2683</v>
      </c>
      <c r="M541" s="13" t="s">
        <v>4023</v>
      </c>
      <c r="N541" s="13" t="s">
        <v>1584</v>
      </c>
      <c r="O541" s="13" t="s">
        <v>87</v>
      </c>
      <c r="P541" s="13" t="s">
        <v>2341</v>
      </c>
      <c r="Q541" s="33" t="s">
        <v>3766</v>
      </c>
      <c r="R541" s="13" t="s">
        <v>2526</v>
      </c>
      <c r="S541" s="13">
        <v>1990</v>
      </c>
      <c r="T541" s="13">
        <v>1995</v>
      </c>
      <c r="U541" s="13" t="s">
        <v>3764</v>
      </c>
    </row>
    <row r="542" spans="1:21">
      <c r="A542" s="13" t="s">
        <v>4020</v>
      </c>
      <c r="B542" s="13" t="s">
        <v>4270</v>
      </c>
      <c r="C542" s="13" t="s">
        <v>4271</v>
      </c>
      <c r="D542" s="13">
        <v>1992</v>
      </c>
      <c r="E542" s="13" t="s">
        <v>2526</v>
      </c>
    </row>
    <row r="543" spans="1:21">
      <c r="A543" s="13" t="s">
        <v>4020</v>
      </c>
      <c r="B543" s="13" t="s">
        <v>4272</v>
      </c>
      <c r="C543" s="13" t="s">
        <v>4273</v>
      </c>
      <c r="D543" s="13">
        <v>2004</v>
      </c>
      <c r="E543" s="38" t="s">
        <v>4274</v>
      </c>
    </row>
    <row r="544" spans="1:21">
      <c r="A544" s="13" t="s">
        <v>4020</v>
      </c>
      <c r="B544" s="13" t="s">
        <v>4275</v>
      </c>
      <c r="C544" s="13" t="s">
        <v>4276</v>
      </c>
      <c r="D544" s="13">
        <v>2010</v>
      </c>
      <c r="E544" s="13" t="s">
        <v>1584</v>
      </c>
      <c r="F544" s="13" t="s">
        <v>4277</v>
      </c>
      <c r="G544" s="13" t="s">
        <v>3520</v>
      </c>
      <c r="H544" s="13" t="s">
        <v>3047</v>
      </c>
      <c r="I544" s="13" t="s">
        <v>2524</v>
      </c>
      <c r="J544" s="13" t="s">
        <v>4278</v>
      </c>
      <c r="K544" s="13" t="s">
        <v>2526</v>
      </c>
      <c r="L544" s="13" t="s">
        <v>2527</v>
      </c>
      <c r="M544" s="13" t="s">
        <v>2700</v>
      </c>
      <c r="N544" s="13" t="s">
        <v>2526</v>
      </c>
      <c r="O544" s="13" t="s">
        <v>3780</v>
      </c>
      <c r="P544" s="13" t="s">
        <v>4279</v>
      </c>
      <c r="Q544" s="33" t="s">
        <v>4280</v>
      </c>
      <c r="R544" s="13" t="s">
        <v>1584</v>
      </c>
      <c r="S544" s="13">
        <v>2004</v>
      </c>
      <c r="T544" s="13">
        <v>2007</v>
      </c>
      <c r="U544" s="13" t="s">
        <v>3764</v>
      </c>
    </row>
    <row r="545" spans="1:21">
      <c r="A545" s="13" t="s">
        <v>4020</v>
      </c>
      <c r="B545" s="13" t="s">
        <v>4281</v>
      </c>
      <c r="C545" s="13" t="s">
        <v>4282</v>
      </c>
      <c r="D545" s="13">
        <v>1989</v>
      </c>
      <c r="E545" s="13" t="s">
        <v>2526</v>
      </c>
    </row>
    <row r="546" spans="1:21">
      <c r="A546" s="13" t="s">
        <v>4020</v>
      </c>
      <c r="B546" s="13" t="s">
        <v>4283</v>
      </c>
      <c r="C546" s="13" t="s">
        <v>4284</v>
      </c>
      <c r="D546" s="13">
        <v>1993</v>
      </c>
      <c r="E546" s="38" t="s">
        <v>4096</v>
      </c>
    </row>
    <row r="547" spans="1:21">
      <c r="A547" s="13" t="s">
        <v>4020</v>
      </c>
      <c r="B547" s="31" t="s">
        <v>4285</v>
      </c>
      <c r="C547" s="13" t="s">
        <v>4286</v>
      </c>
      <c r="D547" s="13">
        <v>1994</v>
      </c>
      <c r="E547" s="38" t="s">
        <v>4274</v>
      </c>
    </row>
    <row r="548" spans="1:21">
      <c r="A548" s="13" t="s">
        <v>4020</v>
      </c>
      <c r="B548" s="13" t="s">
        <v>4287</v>
      </c>
      <c r="C548" s="13" t="s">
        <v>4288</v>
      </c>
      <c r="D548" s="13">
        <v>1979</v>
      </c>
      <c r="E548" s="13" t="s">
        <v>1584</v>
      </c>
      <c r="F548" s="13" t="s">
        <v>3743</v>
      </c>
      <c r="G548" s="13" t="s">
        <v>3520</v>
      </c>
      <c r="H548" s="13" t="s">
        <v>3690</v>
      </c>
      <c r="I548" s="13" t="s">
        <v>2524</v>
      </c>
      <c r="J548" s="13" t="s">
        <v>2590</v>
      </c>
      <c r="K548" s="13" t="s">
        <v>2526</v>
      </c>
      <c r="L548" s="13" t="s">
        <v>2683</v>
      </c>
      <c r="M548" s="13" t="s">
        <v>4114</v>
      </c>
      <c r="N548" s="13" t="s">
        <v>2526</v>
      </c>
      <c r="O548" s="13" t="s">
        <v>60</v>
      </c>
      <c r="P548" s="13" t="s">
        <v>3220</v>
      </c>
      <c r="Q548" s="34" t="s">
        <v>4289</v>
      </c>
      <c r="R548" s="13" t="s">
        <v>2526</v>
      </c>
      <c r="S548" s="13">
        <v>1971</v>
      </c>
      <c r="T548" s="13">
        <v>1972</v>
      </c>
      <c r="U548" s="13" t="s">
        <v>3764</v>
      </c>
    </row>
    <row r="549" spans="1:21">
      <c r="A549" s="13" t="s">
        <v>4020</v>
      </c>
      <c r="B549" s="13" t="s">
        <v>4287</v>
      </c>
      <c r="C549" s="13" t="s">
        <v>4288</v>
      </c>
      <c r="D549" s="13">
        <v>1979</v>
      </c>
      <c r="E549" s="13" t="s">
        <v>1584</v>
      </c>
      <c r="F549" s="13" t="s">
        <v>3743</v>
      </c>
      <c r="G549" s="13" t="s">
        <v>3520</v>
      </c>
      <c r="H549" s="13" t="s">
        <v>3690</v>
      </c>
      <c r="I549" s="13" t="s">
        <v>2524</v>
      </c>
      <c r="J549" s="13" t="s">
        <v>2590</v>
      </c>
      <c r="K549" s="13" t="s">
        <v>2526</v>
      </c>
      <c r="L549" s="13" t="s">
        <v>2683</v>
      </c>
      <c r="M549" s="13" t="s">
        <v>4114</v>
      </c>
      <c r="N549" s="13" t="s">
        <v>2526</v>
      </c>
      <c r="O549" s="13" t="s">
        <v>60</v>
      </c>
      <c r="P549" s="13" t="s">
        <v>3220</v>
      </c>
      <c r="Q549" s="39" t="s">
        <v>4290</v>
      </c>
      <c r="R549" s="13" t="s">
        <v>2526</v>
      </c>
      <c r="S549" s="13">
        <v>1971</v>
      </c>
      <c r="T549" s="13">
        <v>1972</v>
      </c>
      <c r="U549" s="13" t="s">
        <v>3764</v>
      </c>
    </row>
    <row r="550" spans="1:21">
      <c r="A550" s="13" t="s">
        <v>4020</v>
      </c>
      <c r="B550" s="13" t="s">
        <v>4291</v>
      </c>
      <c r="C550" s="13" t="s">
        <v>4292</v>
      </c>
      <c r="D550" s="13">
        <v>1995</v>
      </c>
      <c r="E550" s="13" t="s">
        <v>1584</v>
      </c>
      <c r="F550" s="13" t="s">
        <v>4293</v>
      </c>
      <c r="G550" s="13" t="s">
        <v>3520</v>
      </c>
      <c r="H550" s="13" t="s">
        <v>3047</v>
      </c>
      <c r="I550" s="13" t="s">
        <v>2524</v>
      </c>
      <c r="J550" s="13" t="s">
        <v>4294</v>
      </c>
      <c r="K550" s="13" t="s">
        <v>1584</v>
      </c>
      <c r="L550" s="13" t="s">
        <v>2527</v>
      </c>
      <c r="M550" s="13" t="s">
        <v>2700</v>
      </c>
      <c r="N550" s="13" t="s">
        <v>2526</v>
      </c>
      <c r="O550" s="13" t="s">
        <v>2931</v>
      </c>
      <c r="P550" s="13" t="s">
        <v>320</v>
      </c>
      <c r="Q550" s="13" t="s">
        <v>4295</v>
      </c>
      <c r="R550" s="13" t="s">
        <v>2526</v>
      </c>
      <c r="S550" s="13">
        <v>1992</v>
      </c>
      <c r="T550" s="13">
        <v>1992</v>
      </c>
      <c r="U550" s="13" t="s">
        <v>3764</v>
      </c>
    </row>
    <row r="551" spans="1:21">
      <c r="A551" s="13" t="s">
        <v>4020</v>
      </c>
      <c r="B551" s="13" t="s">
        <v>4291</v>
      </c>
      <c r="C551" s="13" t="s">
        <v>4292</v>
      </c>
      <c r="D551" s="13">
        <v>1995</v>
      </c>
      <c r="E551" s="13" t="s">
        <v>1584</v>
      </c>
      <c r="F551" s="13" t="s">
        <v>4296</v>
      </c>
      <c r="G551" s="13" t="s">
        <v>2058</v>
      </c>
      <c r="H551" s="13" t="s">
        <v>3047</v>
      </c>
      <c r="I551" s="13" t="s">
        <v>2524</v>
      </c>
      <c r="J551" s="13" t="s">
        <v>4297</v>
      </c>
      <c r="K551" s="13" t="s">
        <v>1584</v>
      </c>
      <c r="L551" s="13" t="s">
        <v>2527</v>
      </c>
      <c r="N551" s="13" t="s">
        <v>2526</v>
      </c>
      <c r="O551" s="13" t="s">
        <v>2931</v>
      </c>
      <c r="P551" s="13" t="s">
        <v>4298</v>
      </c>
      <c r="Q551" s="33" t="s">
        <v>4295</v>
      </c>
      <c r="R551" s="13" t="s">
        <v>2526</v>
      </c>
      <c r="S551" s="13">
        <v>1992</v>
      </c>
      <c r="T551" s="13">
        <v>1992</v>
      </c>
      <c r="U551" s="13" t="s">
        <v>3764</v>
      </c>
    </row>
    <row r="552" spans="1:21">
      <c r="A552" s="13" t="s">
        <v>4020</v>
      </c>
      <c r="B552" s="13" t="s">
        <v>4299</v>
      </c>
      <c r="C552" s="13" t="s">
        <v>4300</v>
      </c>
      <c r="D552" s="13">
        <v>1998</v>
      </c>
      <c r="E552" s="13" t="s">
        <v>2526</v>
      </c>
    </row>
    <row r="553" spans="1:21">
      <c r="A553" s="13" t="s">
        <v>4020</v>
      </c>
      <c r="B553" s="13" t="s">
        <v>4301</v>
      </c>
      <c r="C553" s="13" t="s">
        <v>4302</v>
      </c>
      <c r="D553" s="13">
        <v>2008</v>
      </c>
      <c r="E553" s="13" t="s">
        <v>2526</v>
      </c>
      <c r="F553" s="13"/>
    </row>
    <row r="554" spans="1:21">
      <c r="A554" s="13" t="s">
        <v>4020</v>
      </c>
      <c r="B554" s="13" t="s">
        <v>4303</v>
      </c>
      <c r="C554" s="13" t="s">
        <v>4304</v>
      </c>
      <c r="D554" s="13">
        <v>2003</v>
      </c>
      <c r="E554" s="13" t="s">
        <v>1584</v>
      </c>
      <c r="F554" s="13" t="s">
        <v>4305</v>
      </c>
      <c r="G554" s="13" t="s">
        <v>3520</v>
      </c>
      <c r="H554" s="13" t="s">
        <v>4306</v>
      </c>
      <c r="I554" s="13" t="s">
        <v>2524</v>
      </c>
      <c r="J554" s="13" t="s">
        <v>4307</v>
      </c>
      <c r="K554" s="13" t="s">
        <v>2526</v>
      </c>
      <c r="L554" s="13" t="s">
        <v>2683</v>
      </c>
      <c r="M554" s="13" t="s">
        <v>2859</v>
      </c>
      <c r="N554" s="13" t="s">
        <v>2526</v>
      </c>
      <c r="O554" s="13" t="s">
        <v>4308</v>
      </c>
      <c r="P554" s="13" t="s">
        <v>1736</v>
      </c>
      <c r="Q554" s="33" t="s">
        <v>4309</v>
      </c>
      <c r="R554" s="13" t="s">
        <v>2526</v>
      </c>
      <c r="S554" s="13" t="s">
        <v>1736</v>
      </c>
      <c r="T554" s="13" t="s">
        <v>1736</v>
      </c>
      <c r="U554" s="13" t="s">
        <v>3764</v>
      </c>
    </row>
    <row r="555" spans="1:21">
      <c r="A555" s="13" t="s">
        <v>4020</v>
      </c>
      <c r="B555" s="31" t="s">
        <v>4310</v>
      </c>
      <c r="C555" s="13" t="s">
        <v>3982</v>
      </c>
      <c r="D555" s="13">
        <v>2004</v>
      </c>
      <c r="E555" s="38" t="s">
        <v>4274</v>
      </c>
    </row>
    <row r="556" spans="1:21">
      <c r="A556" s="13" t="s">
        <v>4020</v>
      </c>
      <c r="B556" s="13" t="s">
        <v>4311</v>
      </c>
      <c r="C556" s="13" t="s">
        <v>4312</v>
      </c>
      <c r="D556" s="13">
        <v>1991</v>
      </c>
      <c r="E556" s="13" t="s">
        <v>2526</v>
      </c>
    </row>
    <row r="557" spans="1:21">
      <c r="A557" s="13" t="s">
        <v>4020</v>
      </c>
      <c r="B557" s="13" t="s">
        <v>4313</v>
      </c>
      <c r="C557" s="13" t="s">
        <v>4314</v>
      </c>
      <c r="D557" s="13">
        <v>1976</v>
      </c>
      <c r="E557" s="13" t="s">
        <v>2526</v>
      </c>
      <c r="Q557" s="33"/>
    </row>
    <row r="558" spans="1:21">
      <c r="A558" s="13" t="s">
        <v>4020</v>
      </c>
      <c r="B558" s="13" t="s">
        <v>3983</v>
      </c>
      <c r="C558" s="13" t="s">
        <v>3984</v>
      </c>
      <c r="D558" s="13">
        <v>1998</v>
      </c>
      <c r="E558" s="13" t="s">
        <v>1584</v>
      </c>
      <c r="F558" s="13" t="s">
        <v>3966</v>
      </c>
      <c r="G558" s="13" t="s">
        <v>3520</v>
      </c>
      <c r="H558" s="13" t="s">
        <v>3047</v>
      </c>
      <c r="I558" s="13" t="s">
        <v>2524</v>
      </c>
      <c r="J558" s="31" t="s">
        <v>3985</v>
      </c>
      <c r="K558" s="13" t="s">
        <v>1584</v>
      </c>
      <c r="L558" s="13" t="s">
        <v>3986</v>
      </c>
      <c r="M558" s="13" t="s">
        <v>3987</v>
      </c>
      <c r="N558" s="13" t="s">
        <v>2526</v>
      </c>
      <c r="O558" s="13" t="s">
        <v>87</v>
      </c>
      <c r="P558" s="13" t="s">
        <v>3443</v>
      </c>
      <c r="Q558" s="33" t="s">
        <v>3988</v>
      </c>
      <c r="R558" s="13" t="s">
        <v>2526</v>
      </c>
      <c r="S558" s="13">
        <v>1993</v>
      </c>
      <c r="T558" s="13">
        <v>1993</v>
      </c>
      <c r="U558" s="13" t="s">
        <v>3764</v>
      </c>
    </row>
    <row r="559" spans="1:21">
      <c r="A559" s="13" t="s">
        <v>4020</v>
      </c>
      <c r="B559" s="13" t="s">
        <v>3983</v>
      </c>
      <c r="C559" s="13" t="s">
        <v>3984</v>
      </c>
      <c r="D559" s="13">
        <v>1998</v>
      </c>
      <c r="E559" s="13" t="s">
        <v>1584</v>
      </c>
      <c r="F559" s="13" t="s">
        <v>3966</v>
      </c>
      <c r="G559" s="13" t="s">
        <v>3520</v>
      </c>
      <c r="H559" s="13" t="s">
        <v>3047</v>
      </c>
      <c r="I559" s="13" t="s">
        <v>2524</v>
      </c>
      <c r="J559" s="31" t="s">
        <v>3989</v>
      </c>
      <c r="K559" s="13" t="s">
        <v>1584</v>
      </c>
      <c r="L559" s="13" t="s">
        <v>3986</v>
      </c>
      <c r="M559" s="13" t="s">
        <v>3987</v>
      </c>
      <c r="N559" s="13" t="s">
        <v>2526</v>
      </c>
      <c r="O559" s="13" t="s">
        <v>87</v>
      </c>
      <c r="P559" s="13" t="s">
        <v>3443</v>
      </c>
      <c r="Q559" s="33" t="s">
        <v>3990</v>
      </c>
      <c r="R559" s="13" t="s">
        <v>2526</v>
      </c>
      <c r="S559" s="13">
        <v>1993</v>
      </c>
      <c r="T559" s="13">
        <v>1993</v>
      </c>
      <c r="U559" s="13" t="s">
        <v>3764</v>
      </c>
    </row>
    <row r="560" spans="1:21">
      <c r="A560" s="13" t="s">
        <v>4020</v>
      </c>
      <c r="B560" s="13" t="s">
        <v>3983</v>
      </c>
      <c r="C560" s="13" t="s">
        <v>3984</v>
      </c>
      <c r="D560" s="13">
        <v>1998</v>
      </c>
      <c r="E560" s="13" t="s">
        <v>1584</v>
      </c>
      <c r="F560" s="13" t="s">
        <v>3966</v>
      </c>
      <c r="G560" s="13" t="s">
        <v>3520</v>
      </c>
      <c r="H560" s="13" t="s">
        <v>3047</v>
      </c>
      <c r="I560" s="13" t="s">
        <v>2524</v>
      </c>
      <c r="J560" s="31" t="s">
        <v>3991</v>
      </c>
      <c r="K560" s="13" t="s">
        <v>1584</v>
      </c>
      <c r="L560" s="13" t="s">
        <v>3986</v>
      </c>
      <c r="M560" s="13" t="s">
        <v>3987</v>
      </c>
      <c r="N560" s="13" t="s">
        <v>2526</v>
      </c>
      <c r="O560" s="13" t="s">
        <v>87</v>
      </c>
      <c r="P560" s="13" t="s">
        <v>3443</v>
      </c>
      <c r="Q560" s="33" t="s">
        <v>3992</v>
      </c>
      <c r="R560" s="13" t="s">
        <v>2526</v>
      </c>
      <c r="S560" s="13">
        <v>1993</v>
      </c>
      <c r="T560" s="13">
        <v>1993</v>
      </c>
      <c r="U560" s="13" t="s">
        <v>3764</v>
      </c>
    </row>
    <row r="561" spans="1:21">
      <c r="A561" s="13" t="s">
        <v>4020</v>
      </c>
      <c r="B561" s="13" t="s">
        <v>3983</v>
      </c>
      <c r="C561" s="13" t="s">
        <v>3984</v>
      </c>
      <c r="D561" s="13">
        <v>1998</v>
      </c>
      <c r="E561" s="13" t="s">
        <v>1584</v>
      </c>
      <c r="F561" s="13" t="s">
        <v>3966</v>
      </c>
      <c r="G561" s="13" t="s">
        <v>3520</v>
      </c>
      <c r="H561" s="13" t="s">
        <v>3047</v>
      </c>
      <c r="I561" s="13" t="s">
        <v>2524</v>
      </c>
      <c r="J561" s="13" t="s">
        <v>3993</v>
      </c>
      <c r="K561" s="13" t="s">
        <v>1584</v>
      </c>
      <c r="L561" s="13" t="s">
        <v>3986</v>
      </c>
      <c r="M561" s="13" t="s">
        <v>3987</v>
      </c>
      <c r="N561" s="13" t="s">
        <v>2526</v>
      </c>
      <c r="O561" s="13" t="s">
        <v>87</v>
      </c>
      <c r="P561" s="13" t="s">
        <v>3443</v>
      </c>
      <c r="Q561" s="40" t="s">
        <v>3994</v>
      </c>
      <c r="R561" s="13" t="s">
        <v>2526</v>
      </c>
      <c r="S561" s="13">
        <v>1993</v>
      </c>
      <c r="T561" s="13">
        <v>1993</v>
      </c>
      <c r="U561" s="13" t="s">
        <v>3764</v>
      </c>
    </row>
    <row r="562" spans="1:21">
      <c r="A562" s="13" t="s">
        <v>4020</v>
      </c>
      <c r="B562" s="13" t="s">
        <v>3983</v>
      </c>
      <c r="C562" s="13" t="s">
        <v>3984</v>
      </c>
      <c r="D562" s="13">
        <v>1998</v>
      </c>
      <c r="E562" s="13" t="s">
        <v>1584</v>
      </c>
      <c r="F562" s="13" t="s">
        <v>3966</v>
      </c>
      <c r="G562" s="13" t="s">
        <v>3520</v>
      </c>
      <c r="H562" s="13" t="s">
        <v>3047</v>
      </c>
      <c r="I562" s="13" t="s">
        <v>2524</v>
      </c>
      <c r="J562" s="13" t="s">
        <v>3993</v>
      </c>
      <c r="K562" s="13" t="s">
        <v>1584</v>
      </c>
      <c r="L562" s="13" t="s">
        <v>3986</v>
      </c>
      <c r="M562" s="13" t="s">
        <v>3987</v>
      </c>
      <c r="N562" s="13" t="s">
        <v>2526</v>
      </c>
      <c r="O562" s="13" t="s">
        <v>87</v>
      </c>
      <c r="P562" s="13" t="s">
        <v>3443</v>
      </c>
      <c r="Q562" s="33" t="s">
        <v>3995</v>
      </c>
      <c r="R562" s="13" t="s">
        <v>2526</v>
      </c>
      <c r="S562" s="13">
        <v>1993</v>
      </c>
      <c r="T562" s="13">
        <v>1993</v>
      </c>
      <c r="U562" s="13" t="s">
        <v>3764</v>
      </c>
    </row>
    <row r="563" spans="1:21">
      <c r="A563" s="13" t="s">
        <v>4020</v>
      </c>
      <c r="B563" s="13" t="s">
        <v>3983</v>
      </c>
      <c r="C563" s="13" t="s">
        <v>3984</v>
      </c>
      <c r="D563" s="13">
        <v>1998</v>
      </c>
      <c r="E563" s="13" t="s">
        <v>1584</v>
      </c>
      <c r="F563" s="13" t="s">
        <v>3966</v>
      </c>
      <c r="G563" s="13" t="s">
        <v>3520</v>
      </c>
      <c r="H563" s="13" t="s">
        <v>3047</v>
      </c>
      <c r="I563" s="13" t="s">
        <v>2524</v>
      </c>
      <c r="J563" s="13" t="s">
        <v>3993</v>
      </c>
      <c r="K563" s="13" t="s">
        <v>1584</v>
      </c>
      <c r="L563" s="13" t="s">
        <v>3986</v>
      </c>
      <c r="M563" s="13" t="s">
        <v>3987</v>
      </c>
      <c r="N563" s="13" t="s">
        <v>2526</v>
      </c>
      <c r="O563" s="13" t="s">
        <v>87</v>
      </c>
      <c r="P563" s="13" t="s">
        <v>3443</v>
      </c>
      <c r="Q563" s="33" t="s">
        <v>3996</v>
      </c>
      <c r="R563" s="13" t="s">
        <v>2526</v>
      </c>
      <c r="S563" s="13">
        <v>1993</v>
      </c>
      <c r="T563" s="13">
        <v>1993</v>
      </c>
      <c r="U563" s="13" t="s">
        <v>3764</v>
      </c>
    </row>
    <row r="564" spans="1:21">
      <c r="A564" s="13" t="s">
        <v>4020</v>
      </c>
      <c r="B564" s="13" t="s">
        <v>3983</v>
      </c>
      <c r="C564" s="13" t="s">
        <v>3984</v>
      </c>
      <c r="D564" s="13">
        <v>1998</v>
      </c>
      <c r="E564" s="13" t="s">
        <v>1584</v>
      </c>
      <c r="F564" s="13" t="s">
        <v>3966</v>
      </c>
      <c r="G564" s="13" t="s">
        <v>3520</v>
      </c>
      <c r="H564" s="13" t="s">
        <v>3047</v>
      </c>
      <c r="I564" s="13" t="s">
        <v>2524</v>
      </c>
      <c r="J564" s="13" t="s">
        <v>3993</v>
      </c>
      <c r="K564" s="13" t="s">
        <v>1584</v>
      </c>
      <c r="L564" s="13" t="s">
        <v>3986</v>
      </c>
      <c r="M564" s="13" t="s">
        <v>3987</v>
      </c>
      <c r="N564" s="13" t="s">
        <v>2526</v>
      </c>
      <c r="O564" s="13" t="s">
        <v>87</v>
      </c>
      <c r="P564" s="13" t="s">
        <v>3443</v>
      </c>
      <c r="Q564" s="33" t="s">
        <v>3997</v>
      </c>
      <c r="R564" s="13" t="s">
        <v>2526</v>
      </c>
      <c r="S564" s="13">
        <v>1993</v>
      </c>
      <c r="T564" s="13">
        <v>1993</v>
      </c>
      <c r="U564" s="13" t="s">
        <v>3764</v>
      </c>
    </row>
    <row r="565" spans="1:21">
      <c r="A565" s="13" t="s">
        <v>4020</v>
      </c>
      <c r="B565" s="13" t="s">
        <v>3983</v>
      </c>
      <c r="C565" s="13" t="s">
        <v>3984</v>
      </c>
      <c r="D565" s="13">
        <v>1998</v>
      </c>
      <c r="E565" s="13" t="s">
        <v>1584</v>
      </c>
      <c r="F565" s="13" t="s">
        <v>3966</v>
      </c>
      <c r="G565" s="13" t="s">
        <v>3520</v>
      </c>
      <c r="H565" s="13" t="s">
        <v>3047</v>
      </c>
      <c r="I565" s="13" t="s">
        <v>2524</v>
      </c>
      <c r="J565" s="13" t="s">
        <v>3993</v>
      </c>
      <c r="K565" s="13" t="s">
        <v>1584</v>
      </c>
      <c r="L565" s="13" t="s">
        <v>3986</v>
      </c>
      <c r="M565" s="13" t="s">
        <v>3987</v>
      </c>
      <c r="N565" s="13" t="s">
        <v>2526</v>
      </c>
      <c r="O565" s="13" t="s">
        <v>87</v>
      </c>
      <c r="P565" s="13" t="s">
        <v>3443</v>
      </c>
      <c r="Q565" s="33" t="s">
        <v>3998</v>
      </c>
      <c r="R565" s="13" t="s">
        <v>2526</v>
      </c>
      <c r="S565" s="13">
        <v>1993</v>
      </c>
      <c r="T565" s="13">
        <v>1993</v>
      </c>
      <c r="U565" s="13" t="s">
        <v>3764</v>
      </c>
    </row>
    <row r="566" spans="1:21">
      <c r="A566" s="13" t="s">
        <v>4020</v>
      </c>
      <c r="B566" s="13" t="s">
        <v>3983</v>
      </c>
      <c r="C566" s="13" t="s">
        <v>3984</v>
      </c>
      <c r="D566" s="13">
        <v>1998</v>
      </c>
      <c r="E566" s="13" t="s">
        <v>1584</v>
      </c>
      <c r="F566" s="13" t="s">
        <v>3966</v>
      </c>
      <c r="G566" s="13" t="s">
        <v>3520</v>
      </c>
      <c r="H566" s="13" t="s">
        <v>3047</v>
      </c>
      <c r="I566" s="13" t="s">
        <v>2524</v>
      </c>
      <c r="J566" s="13" t="s">
        <v>3993</v>
      </c>
      <c r="K566" s="13" t="s">
        <v>1584</v>
      </c>
      <c r="L566" s="13" t="s">
        <v>3986</v>
      </c>
      <c r="M566" s="13" t="s">
        <v>3987</v>
      </c>
      <c r="N566" s="13" t="s">
        <v>2526</v>
      </c>
      <c r="O566" s="13" t="s">
        <v>87</v>
      </c>
      <c r="P566" s="13" t="s">
        <v>3443</v>
      </c>
      <c r="Q566" s="33" t="s">
        <v>3999</v>
      </c>
      <c r="R566" s="13" t="s">
        <v>2526</v>
      </c>
      <c r="S566" s="13">
        <v>1993</v>
      </c>
      <c r="T566" s="13">
        <v>1993</v>
      </c>
      <c r="U566" s="13" t="s">
        <v>3764</v>
      </c>
    </row>
    <row r="567" spans="1:21" ht="26.25">
      <c r="A567" s="13" t="s">
        <v>4020</v>
      </c>
      <c r="B567" s="13" t="s">
        <v>3983</v>
      </c>
      <c r="C567" s="13" t="s">
        <v>3984</v>
      </c>
      <c r="D567" s="13">
        <v>1998</v>
      </c>
      <c r="E567" s="13" t="s">
        <v>1584</v>
      </c>
      <c r="F567" s="13" t="s">
        <v>3966</v>
      </c>
      <c r="G567" s="13" t="s">
        <v>3520</v>
      </c>
      <c r="H567" s="13" t="s">
        <v>3047</v>
      </c>
      <c r="I567" s="13" t="s">
        <v>2524</v>
      </c>
      <c r="J567" s="13" t="s">
        <v>3993</v>
      </c>
      <c r="K567" s="13" t="s">
        <v>1584</v>
      </c>
      <c r="L567" s="13" t="s">
        <v>3986</v>
      </c>
      <c r="M567" s="13" t="s">
        <v>3987</v>
      </c>
      <c r="N567" s="13" t="s">
        <v>2526</v>
      </c>
      <c r="O567" s="13" t="s">
        <v>87</v>
      </c>
      <c r="P567" s="13" t="s">
        <v>3443</v>
      </c>
      <c r="Q567" s="41" t="s">
        <v>4000</v>
      </c>
      <c r="R567" s="13" t="s">
        <v>2526</v>
      </c>
      <c r="S567" s="13">
        <v>1993</v>
      </c>
      <c r="T567" s="13">
        <v>1993</v>
      </c>
      <c r="U567" s="13" t="s">
        <v>3764</v>
      </c>
    </row>
    <row r="568" spans="1:21" ht="26.25">
      <c r="A568" s="13" t="s">
        <v>4020</v>
      </c>
      <c r="B568" s="13" t="s">
        <v>3983</v>
      </c>
      <c r="C568" s="13" t="s">
        <v>3984</v>
      </c>
      <c r="D568" s="13">
        <v>1998</v>
      </c>
      <c r="E568" s="13" t="s">
        <v>1584</v>
      </c>
      <c r="F568" s="13" t="s">
        <v>3966</v>
      </c>
      <c r="G568" s="13" t="s">
        <v>3520</v>
      </c>
      <c r="H568" s="13" t="s">
        <v>3047</v>
      </c>
      <c r="I568" s="13" t="s">
        <v>2524</v>
      </c>
      <c r="J568" s="13" t="s">
        <v>3993</v>
      </c>
      <c r="K568" s="13" t="s">
        <v>1584</v>
      </c>
      <c r="L568" s="13" t="s">
        <v>3986</v>
      </c>
      <c r="M568" s="13" t="s">
        <v>3987</v>
      </c>
      <c r="N568" s="13" t="s">
        <v>2526</v>
      </c>
      <c r="O568" s="13" t="s">
        <v>87</v>
      </c>
      <c r="P568" s="13" t="s">
        <v>3443</v>
      </c>
      <c r="Q568" s="42" t="s">
        <v>4001</v>
      </c>
      <c r="R568" s="13" t="s">
        <v>2526</v>
      </c>
      <c r="S568" s="13">
        <v>1993</v>
      </c>
      <c r="T568" s="13">
        <v>1993</v>
      </c>
      <c r="U568" s="13" t="s">
        <v>3764</v>
      </c>
    </row>
    <row r="569" spans="1:21" ht="26.25">
      <c r="A569" s="13" t="s">
        <v>4020</v>
      </c>
      <c r="B569" s="13" t="s">
        <v>3983</v>
      </c>
      <c r="C569" s="13" t="s">
        <v>3984</v>
      </c>
      <c r="D569" s="13">
        <v>1998</v>
      </c>
      <c r="E569" s="13" t="s">
        <v>1584</v>
      </c>
      <c r="F569" s="13" t="s">
        <v>3966</v>
      </c>
      <c r="G569" s="13" t="s">
        <v>3520</v>
      </c>
      <c r="H569" s="13" t="s">
        <v>3047</v>
      </c>
      <c r="I569" s="13" t="s">
        <v>2524</v>
      </c>
      <c r="J569" s="13" t="s">
        <v>3993</v>
      </c>
      <c r="K569" s="13" t="s">
        <v>1584</v>
      </c>
      <c r="L569" s="13" t="s">
        <v>3986</v>
      </c>
      <c r="M569" s="13" t="s">
        <v>3987</v>
      </c>
      <c r="N569" s="13" t="s">
        <v>2526</v>
      </c>
      <c r="O569" s="13" t="s">
        <v>87</v>
      </c>
      <c r="P569" s="13" t="s">
        <v>3443</v>
      </c>
      <c r="Q569" s="42" t="s">
        <v>4002</v>
      </c>
      <c r="R569" s="13" t="s">
        <v>2526</v>
      </c>
      <c r="S569" s="13">
        <v>1993</v>
      </c>
      <c r="T569" s="13">
        <v>1993</v>
      </c>
      <c r="U569" s="13" t="s">
        <v>3764</v>
      </c>
    </row>
    <row r="570" spans="1:21" ht="26.25">
      <c r="A570" s="13" t="s">
        <v>4020</v>
      </c>
      <c r="B570" s="13" t="s">
        <v>3983</v>
      </c>
      <c r="C570" s="13" t="s">
        <v>3984</v>
      </c>
      <c r="D570" s="13">
        <v>1998</v>
      </c>
      <c r="E570" s="13" t="s">
        <v>1584</v>
      </c>
      <c r="F570" s="13" t="s">
        <v>3966</v>
      </c>
      <c r="G570" s="13" t="s">
        <v>3520</v>
      </c>
      <c r="H570" s="13" t="s">
        <v>3047</v>
      </c>
      <c r="I570" s="13" t="s">
        <v>2524</v>
      </c>
      <c r="J570" s="13" t="s">
        <v>3993</v>
      </c>
      <c r="K570" s="13" t="s">
        <v>1584</v>
      </c>
      <c r="L570" s="13" t="s">
        <v>3986</v>
      </c>
      <c r="M570" s="13" t="s">
        <v>3987</v>
      </c>
      <c r="N570" s="13" t="s">
        <v>2526</v>
      </c>
      <c r="O570" s="13" t="s">
        <v>87</v>
      </c>
      <c r="P570" s="13" t="s">
        <v>3443</v>
      </c>
      <c r="Q570" s="42" t="s">
        <v>4000</v>
      </c>
      <c r="R570" s="13" t="s">
        <v>2526</v>
      </c>
      <c r="S570" s="13">
        <v>1993</v>
      </c>
      <c r="T570" s="13">
        <v>1993</v>
      </c>
      <c r="U570" s="13" t="s">
        <v>3764</v>
      </c>
    </row>
    <row r="571" spans="1:21" ht="26.25">
      <c r="A571" s="13" t="s">
        <v>4020</v>
      </c>
      <c r="B571" s="13" t="s">
        <v>3983</v>
      </c>
      <c r="C571" s="13" t="s">
        <v>3984</v>
      </c>
      <c r="D571" s="13">
        <v>1998</v>
      </c>
      <c r="E571" s="13" t="s">
        <v>1584</v>
      </c>
      <c r="F571" s="13" t="s">
        <v>3966</v>
      </c>
      <c r="G571" s="13" t="s">
        <v>3520</v>
      </c>
      <c r="H571" s="13" t="s">
        <v>3047</v>
      </c>
      <c r="I571" s="13" t="s">
        <v>2524</v>
      </c>
      <c r="J571" s="13" t="s">
        <v>3993</v>
      </c>
      <c r="K571" s="13" t="s">
        <v>1584</v>
      </c>
      <c r="L571" s="13" t="s">
        <v>3986</v>
      </c>
      <c r="M571" s="13" t="s">
        <v>3987</v>
      </c>
      <c r="N571" s="13" t="s">
        <v>2526</v>
      </c>
      <c r="O571" s="13" t="s">
        <v>87</v>
      </c>
      <c r="P571" s="13" t="s">
        <v>3443</v>
      </c>
      <c r="Q571" s="42" t="s">
        <v>4001</v>
      </c>
      <c r="R571" s="13" t="s">
        <v>2526</v>
      </c>
      <c r="S571" s="13">
        <v>1993</v>
      </c>
      <c r="T571" s="13">
        <v>1993</v>
      </c>
      <c r="U571" s="13" t="s">
        <v>3764</v>
      </c>
    </row>
    <row r="572" spans="1:21" ht="26.25">
      <c r="A572" s="13" t="s">
        <v>4020</v>
      </c>
      <c r="B572" s="13" t="s">
        <v>3983</v>
      </c>
      <c r="C572" s="13" t="s">
        <v>3984</v>
      </c>
      <c r="D572" s="13">
        <v>1998</v>
      </c>
      <c r="E572" s="13" t="s">
        <v>1584</v>
      </c>
      <c r="F572" s="13" t="s">
        <v>3966</v>
      </c>
      <c r="G572" s="13" t="s">
        <v>3520</v>
      </c>
      <c r="H572" s="13" t="s">
        <v>3047</v>
      </c>
      <c r="I572" s="13" t="s">
        <v>2524</v>
      </c>
      <c r="J572" s="13" t="s">
        <v>3993</v>
      </c>
      <c r="K572" s="13" t="s">
        <v>1584</v>
      </c>
      <c r="L572" s="13" t="s">
        <v>3986</v>
      </c>
      <c r="M572" s="13" t="s">
        <v>3987</v>
      </c>
      <c r="N572" s="13" t="s">
        <v>2526</v>
      </c>
      <c r="O572" s="13" t="s">
        <v>87</v>
      </c>
      <c r="P572" s="13" t="s">
        <v>3443</v>
      </c>
      <c r="Q572" s="42" t="s">
        <v>4003</v>
      </c>
      <c r="R572" s="13" t="s">
        <v>2526</v>
      </c>
      <c r="S572" s="13">
        <v>1993</v>
      </c>
      <c r="T572" s="13">
        <v>1993</v>
      </c>
      <c r="U572" s="13" t="s">
        <v>3764</v>
      </c>
    </row>
    <row r="573" spans="1:21">
      <c r="A573" s="13" t="s">
        <v>4020</v>
      </c>
      <c r="B573" s="13" t="s">
        <v>4315</v>
      </c>
      <c r="C573" s="13" t="s">
        <v>4316</v>
      </c>
      <c r="D573" s="13">
        <v>2005</v>
      </c>
      <c r="E573" s="13" t="s">
        <v>1584</v>
      </c>
      <c r="F573" s="13" t="s">
        <v>4317</v>
      </c>
      <c r="G573" s="13" t="s">
        <v>3520</v>
      </c>
      <c r="H573" s="13" t="s">
        <v>4318</v>
      </c>
      <c r="I573" s="13" t="s">
        <v>2524</v>
      </c>
      <c r="J573" s="13" t="s">
        <v>2590</v>
      </c>
      <c r="K573" s="13" t="s">
        <v>1584</v>
      </c>
      <c r="L573" s="13" t="s">
        <v>2683</v>
      </c>
      <c r="M573" s="13" t="s">
        <v>4319</v>
      </c>
      <c r="N573" s="13" t="s">
        <v>1584</v>
      </c>
      <c r="O573" s="13" t="s">
        <v>87</v>
      </c>
      <c r="P573" s="13" t="s">
        <v>2341</v>
      </c>
      <c r="Q573" s="33" t="s">
        <v>3766</v>
      </c>
      <c r="R573" s="13" t="s">
        <v>2526</v>
      </c>
      <c r="S573" s="13">
        <v>1991</v>
      </c>
      <c r="T573" s="13">
        <v>2002</v>
      </c>
      <c r="U573" s="13" t="s">
        <v>3764</v>
      </c>
    </row>
    <row r="574" spans="1:21">
      <c r="A574" s="13" t="s">
        <v>4020</v>
      </c>
      <c r="B574" s="13" t="s">
        <v>4315</v>
      </c>
      <c r="C574" s="13" t="s">
        <v>4316</v>
      </c>
      <c r="D574" s="13">
        <v>2005</v>
      </c>
      <c r="E574" s="13" t="s">
        <v>1584</v>
      </c>
      <c r="F574" s="13" t="s">
        <v>4317</v>
      </c>
      <c r="G574" s="13" t="s">
        <v>3520</v>
      </c>
      <c r="H574" s="13" t="s">
        <v>4320</v>
      </c>
      <c r="I574" s="13" t="s">
        <v>2524</v>
      </c>
      <c r="J574" s="13" t="s">
        <v>2590</v>
      </c>
      <c r="K574" s="13" t="s">
        <v>1584</v>
      </c>
      <c r="L574" s="13" t="s">
        <v>2683</v>
      </c>
      <c r="M574" s="13" t="s">
        <v>4319</v>
      </c>
      <c r="N574" s="13" t="s">
        <v>1584</v>
      </c>
      <c r="O574" s="13" t="s">
        <v>87</v>
      </c>
      <c r="P574" s="13" t="s">
        <v>2341</v>
      </c>
      <c r="Q574" s="33" t="s">
        <v>4321</v>
      </c>
      <c r="R574" s="13" t="s">
        <v>2526</v>
      </c>
      <c r="S574" s="13">
        <v>1991</v>
      </c>
      <c r="T574" s="13">
        <v>2002</v>
      </c>
      <c r="U574" s="13" t="s">
        <v>3764</v>
      </c>
    </row>
    <row r="575" spans="1:21">
      <c r="A575" s="13" t="s">
        <v>4020</v>
      </c>
      <c r="B575" s="13" t="s">
        <v>4315</v>
      </c>
      <c r="C575" s="13" t="s">
        <v>4316</v>
      </c>
      <c r="D575" s="13">
        <v>2005</v>
      </c>
      <c r="E575" s="13" t="s">
        <v>1584</v>
      </c>
      <c r="F575" s="13" t="s">
        <v>4317</v>
      </c>
      <c r="G575" s="13" t="s">
        <v>3520</v>
      </c>
      <c r="H575" s="13" t="s">
        <v>4322</v>
      </c>
      <c r="I575" s="13" t="s">
        <v>2524</v>
      </c>
      <c r="J575" s="13" t="s">
        <v>2590</v>
      </c>
      <c r="K575" s="13" t="s">
        <v>1584</v>
      </c>
      <c r="L575" s="13" t="s">
        <v>2683</v>
      </c>
      <c r="M575" s="13" t="s">
        <v>4319</v>
      </c>
      <c r="N575" s="13" t="s">
        <v>1584</v>
      </c>
      <c r="O575" s="13" t="s">
        <v>87</v>
      </c>
      <c r="P575" s="13" t="s">
        <v>2341</v>
      </c>
      <c r="Q575" s="33" t="s">
        <v>4323</v>
      </c>
      <c r="R575" s="13" t="s">
        <v>2526</v>
      </c>
      <c r="S575" s="13">
        <v>1991</v>
      </c>
      <c r="T575" s="13">
        <v>2002</v>
      </c>
      <c r="U575" s="13" t="s">
        <v>3764</v>
      </c>
    </row>
    <row r="576" spans="1:21">
      <c r="A576" s="13" t="s">
        <v>4020</v>
      </c>
      <c r="B576" s="13" t="s">
        <v>4315</v>
      </c>
      <c r="C576" s="13" t="s">
        <v>4316</v>
      </c>
      <c r="D576" s="13">
        <v>2005</v>
      </c>
      <c r="E576" s="13" t="s">
        <v>1584</v>
      </c>
      <c r="F576" s="13" t="s">
        <v>4317</v>
      </c>
      <c r="G576" s="13" t="s">
        <v>3520</v>
      </c>
      <c r="H576" s="13" t="s">
        <v>4324</v>
      </c>
      <c r="I576" s="13" t="s">
        <v>2524</v>
      </c>
      <c r="J576" s="13" t="s">
        <v>2590</v>
      </c>
      <c r="K576" s="13" t="s">
        <v>1584</v>
      </c>
      <c r="L576" s="13" t="s">
        <v>2683</v>
      </c>
      <c r="M576" s="13" t="s">
        <v>4319</v>
      </c>
      <c r="N576" s="13" t="s">
        <v>1584</v>
      </c>
      <c r="O576" s="13" t="s">
        <v>87</v>
      </c>
      <c r="P576" s="13" t="s">
        <v>2341</v>
      </c>
      <c r="Q576" s="33" t="s">
        <v>4325</v>
      </c>
      <c r="R576" s="13" t="s">
        <v>2526</v>
      </c>
      <c r="S576" s="13">
        <v>1991</v>
      </c>
      <c r="T576" s="13">
        <v>2002</v>
      </c>
      <c r="U576" s="13" t="s">
        <v>3764</v>
      </c>
    </row>
    <row r="577" spans="1:21">
      <c r="A577" s="13" t="s">
        <v>4020</v>
      </c>
      <c r="B577" s="13" t="s">
        <v>4315</v>
      </c>
      <c r="C577" s="13" t="s">
        <v>4316</v>
      </c>
      <c r="D577" s="13">
        <v>2005</v>
      </c>
      <c r="E577" s="13" t="s">
        <v>1584</v>
      </c>
      <c r="F577" s="13" t="s">
        <v>4317</v>
      </c>
      <c r="G577" s="13" t="s">
        <v>3520</v>
      </c>
      <c r="H577" s="13" t="s">
        <v>4326</v>
      </c>
      <c r="I577" s="13" t="s">
        <v>2524</v>
      </c>
      <c r="J577" s="13" t="s">
        <v>2590</v>
      </c>
      <c r="K577" s="13" t="s">
        <v>1584</v>
      </c>
      <c r="L577" s="13" t="s">
        <v>2683</v>
      </c>
      <c r="M577" s="13" t="s">
        <v>4319</v>
      </c>
      <c r="N577" s="13" t="s">
        <v>1584</v>
      </c>
      <c r="O577" s="13" t="s">
        <v>87</v>
      </c>
      <c r="P577" s="13" t="s">
        <v>2341</v>
      </c>
      <c r="Q577" s="33" t="s">
        <v>4327</v>
      </c>
      <c r="R577" s="13" t="s">
        <v>2526</v>
      </c>
      <c r="S577" s="13">
        <v>1991</v>
      </c>
      <c r="T577" s="13">
        <v>2002</v>
      </c>
      <c r="U577" s="13" t="s">
        <v>3764</v>
      </c>
    </row>
    <row r="578" spans="1:21">
      <c r="A578" s="13" t="s">
        <v>4020</v>
      </c>
      <c r="B578" s="13" t="s">
        <v>4315</v>
      </c>
      <c r="C578" s="13" t="s">
        <v>4316</v>
      </c>
      <c r="D578" s="13">
        <v>2005</v>
      </c>
      <c r="E578" s="13" t="s">
        <v>1584</v>
      </c>
      <c r="F578" s="13" t="s">
        <v>4317</v>
      </c>
      <c r="G578" s="13" t="s">
        <v>3520</v>
      </c>
      <c r="H578" s="13" t="s">
        <v>4328</v>
      </c>
      <c r="I578" s="13" t="s">
        <v>2524</v>
      </c>
      <c r="J578" s="13" t="s">
        <v>2590</v>
      </c>
      <c r="K578" s="13" t="s">
        <v>1584</v>
      </c>
      <c r="L578" s="13" t="s">
        <v>2683</v>
      </c>
      <c r="M578" s="13" t="s">
        <v>4319</v>
      </c>
      <c r="N578" s="13" t="s">
        <v>1584</v>
      </c>
      <c r="O578" s="13" t="s">
        <v>87</v>
      </c>
      <c r="P578" s="13" t="s">
        <v>2341</v>
      </c>
      <c r="Q578" s="33" t="s">
        <v>4329</v>
      </c>
      <c r="R578" s="13" t="s">
        <v>2526</v>
      </c>
      <c r="S578" s="13">
        <v>1991</v>
      </c>
      <c r="T578" s="13">
        <v>2002</v>
      </c>
      <c r="U578" s="13" t="s">
        <v>3764</v>
      </c>
    </row>
    <row r="579" spans="1:21">
      <c r="A579" s="13" t="s">
        <v>4020</v>
      </c>
      <c r="B579" s="13" t="s">
        <v>4315</v>
      </c>
      <c r="C579" s="13" t="s">
        <v>4316</v>
      </c>
      <c r="D579" s="13">
        <v>2005</v>
      </c>
      <c r="E579" s="13" t="s">
        <v>1584</v>
      </c>
      <c r="F579" s="13" t="s">
        <v>4317</v>
      </c>
      <c r="G579" s="13" t="s">
        <v>3520</v>
      </c>
      <c r="H579" s="13" t="s">
        <v>4330</v>
      </c>
      <c r="I579" s="13" t="s">
        <v>2524</v>
      </c>
      <c r="J579" s="13" t="s">
        <v>2590</v>
      </c>
      <c r="K579" s="13" t="s">
        <v>1584</v>
      </c>
      <c r="L579" s="13" t="s">
        <v>2683</v>
      </c>
      <c r="M579" s="13" t="s">
        <v>4319</v>
      </c>
      <c r="N579" s="13" t="s">
        <v>1584</v>
      </c>
      <c r="O579" s="13" t="s">
        <v>87</v>
      </c>
      <c r="P579" s="13" t="s">
        <v>2341</v>
      </c>
      <c r="Q579" s="33" t="s">
        <v>4331</v>
      </c>
      <c r="R579" s="13" t="s">
        <v>2526</v>
      </c>
      <c r="S579" s="13">
        <v>1991</v>
      </c>
      <c r="T579" s="13">
        <v>2002</v>
      </c>
      <c r="U579" s="13" t="s">
        <v>3764</v>
      </c>
    </row>
    <row r="580" spans="1:21">
      <c r="A580" s="13" t="s">
        <v>4020</v>
      </c>
      <c r="B580" s="13" t="s">
        <v>4332</v>
      </c>
      <c r="C580" s="13" t="s">
        <v>4333</v>
      </c>
      <c r="D580" s="13">
        <v>1978</v>
      </c>
      <c r="E580" s="13" t="s">
        <v>1584</v>
      </c>
      <c r="F580" s="13" t="s">
        <v>4183</v>
      </c>
      <c r="G580" s="13" t="s">
        <v>3877</v>
      </c>
      <c r="H580" s="31" t="s">
        <v>4334</v>
      </c>
      <c r="I580" s="13" t="s">
        <v>2524</v>
      </c>
      <c r="J580" s="13" t="s">
        <v>3803</v>
      </c>
      <c r="K580" s="13" t="s">
        <v>2526</v>
      </c>
      <c r="L580" s="13" t="s">
        <v>2683</v>
      </c>
      <c r="M580" s="13" t="s">
        <v>3442</v>
      </c>
      <c r="N580" s="13" t="s">
        <v>2526</v>
      </c>
      <c r="O580" s="13" t="s">
        <v>2931</v>
      </c>
      <c r="P580" s="13" t="s">
        <v>2932</v>
      </c>
      <c r="Q580" s="39" t="s">
        <v>4335</v>
      </c>
      <c r="R580" s="13" t="s">
        <v>2526</v>
      </c>
      <c r="S580" s="13">
        <v>1974</v>
      </c>
      <c r="T580" s="13">
        <v>1975</v>
      </c>
      <c r="U580" s="13" t="s">
        <v>3764</v>
      </c>
    </row>
    <row r="581" spans="1:21">
      <c r="A581" s="13" t="s">
        <v>4020</v>
      </c>
      <c r="B581" s="13" t="s">
        <v>4336</v>
      </c>
      <c r="C581" s="13" t="s">
        <v>4337</v>
      </c>
      <c r="D581" s="13">
        <v>1961</v>
      </c>
      <c r="E581" s="38" t="s">
        <v>4096</v>
      </c>
    </row>
    <row r="582" spans="1:21">
      <c r="A582" s="13" t="s">
        <v>4020</v>
      </c>
      <c r="B582" s="13" t="s">
        <v>4338</v>
      </c>
      <c r="C582" s="13" t="s">
        <v>4005</v>
      </c>
      <c r="D582" s="13">
        <v>2009</v>
      </c>
      <c r="E582" s="13" t="s">
        <v>1584</v>
      </c>
      <c r="F582" s="13" t="s">
        <v>2563</v>
      </c>
      <c r="G582" s="13" t="s">
        <v>4006</v>
      </c>
      <c r="H582" s="31" t="s">
        <v>4339</v>
      </c>
      <c r="I582" s="13" t="s">
        <v>2524</v>
      </c>
      <c r="J582" s="13" t="s">
        <v>2595</v>
      </c>
      <c r="K582" s="13" t="s">
        <v>1584</v>
      </c>
      <c r="L582" s="13" t="s">
        <v>2683</v>
      </c>
      <c r="M582" s="13" t="s">
        <v>3442</v>
      </c>
      <c r="N582" s="13" t="s">
        <v>2526</v>
      </c>
      <c r="O582" s="13" t="s">
        <v>2931</v>
      </c>
      <c r="P582" s="13" t="s">
        <v>2932</v>
      </c>
      <c r="Q582" s="45" t="s">
        <v>4340</v>
      </c>
      <c r="R582" s="13" t="s">
        <v>2526</v>
      </c>
      <c r="S582" s="13">
        <v>2004</v>
      </c>
      <c r="T582" s="13">
        <v>2004</v>
      </c>
      <c r="U582" s="13" t="s">
        <v>3764</v>
      </c>
    </row>
    <row r="583" spans="1:21">
      <c r="A583" s="13" t="s">
        <v>4020</v>
      </c>
      <c r="B583" s="13" t="s">
        <v>4338</v>
      </c>
      <c r="C583" s="13" t="s">
        <v>4005</v>
      </c>
      <c r="D583" s="13">
        <v>2009</v>
      </c>
      <c r="E583" s="13" t="s">
        <v>1584</v>
      </c>
      <c r="F583" s="13" t="s">
        <v>2563</v>
      </c>
      <c r="G583" s="13" t="s">
        <v>4006</v>
      </c>
      <c r="H583" s="31" t="s">
        <v>4341</v>
      </c>
      <c r="I583" s="13" t="s">
        <v>2524</v>
      </c>
      <c r="J583" s="13" t="s">
        <v>2595</v>
      </c>
      <c r="K583" s="13" t="s">
        <v>1584</v>
      </c>
      <c r="L583" s="13" t="s">
        <v>2683</v>
      </c>
      <c r="M583" s="13" t="s">
        <v>3442</v>
      </c>
      <c r="N583" s="13" t="s">
        <v>2526</v>
      </c>
      <c r="O583" s="13" t="s">
        <v>2931</v>
      </c>
      <c r="P583" s="13" t="s">
        <v>2932</v>
      </c>
      <c r="Q583" s="45" t="s">
        <v>4340</v>
      </c>
      <c r="R583" s="13" t="s">
        <v>2526</v>
      </c>
      <c r="S583" s="13">
        <v>2004</v>
      </c>
      <c r="T583" s="13">
        <v>2004</v>
      </c>
      <c r="U583" s="13" t="s">
        <v>3764</v>
      </c>
    </row>
    <row r="584" spans="1:21">
      <c r="A584" s="13" t="s">
        <v>4020</v>
      </c>
      <c r="B584" s="13" t="s">
        <v>4342</v>
      </c>
      <c r="C584" s="13" t="s">
        <v>4005</v>
      </c>
      <c r="D584" s="13">
        <v>2007</v>
      </c>
      <c r="E584" s="13" t="s">
        <v>1584</v>
      </c>
      <c r="F584" s="13" t="s">
        <v>4071</v>
      </c>
      <c r="G584" s="13" t="s">
        <v>4006</v>
      </c>
      <c r="H584" s="13" t="s">
        <v>3047</v>
      </c>
      <c r="I584" s="13" t="s">
        <v>2524</v>
      </c>
      <c r="J584" s="13" t="s">
        <v>4343</v>
      </c>
      <c r="K584" s="13" t="s">
        <v>2526</v>
      </c>
      <c r="L584" s="13" t="s">
        <v>2683</v>
      </c>
      <c r="M584" s="13" t="s">
        <v>3442</v>
      </c>
      <c r="N584" s="13" t="s">
        <v>2526</v>
      </c>
      <c r="O584" s="13" t="s">
        <v>2931</v>
      </c>
      <c r="P584" s="13" t="s">
        <v>2932</v>
      </c>
      <c r="Q584" s="45" t="s">
        <v>4344</v>
      </c>
      <c r="R584" s="13" t="s">
        <v>2526</v>
      </c>
      <c r="S584" s="13" t="s">
        <v>1736</v>
      </c>
      <c r="T584" s="13" t="s">
        <v>1736</v>
      </c>
      <c r="U584" s="13" t="s">
        <v>3764</v>
      </c>
    </row>
    <row r="585" spans="1:21">
      <c r="A585" s="13" t="s">
        <v>4020</v>
      </c>
      <c r="B585" s="31" t="s">
        <v>4345</v>
      </c>
      <c r="C585" s="13" t="s">
        <v>4346</v>
      </c>
      <c r="D585" s="13">
        <v>1990</v>
      </c>
      <c r="E585" s="13" t="s">
        <v>2526</v>
      </c>
    </row>
    <row r="586" spans="1:21">
      <c r="A586" s="13" t="s">
        <v>4020</v>
      </c>
      <c r="B586" s="13" t="s">
        <v>4347</v>
      </c>
      <c r="C586" s="13" t="s">
        <v>4348</v>
      </c>
      <c r="D586" s="13">
        <v>2005</v>
      </c>
      <c r="E586" s="13" t="s">
        <v>2526</v>
      </c>
    </row>
    <row r="587" spans="1:21">
      <c r="A587" s="13" t="s">
        <v>4020</v>
      </c>
      <c r="B587" s="13" t="s">
        <v>4349</v>
      </c>
      <c r="C587" s="13" t="s">
        <v>4350</v>
      </c>
      <c r="D587" s="13">
        <v>2004</v>
      </c>
      <c r="E587" s="13" t="s">
        <v>2526</v>
      </c>
    </row>
    <row r="588" spans="1:21">
      <c r="A588" s="13" t="s">
        <v>4020</v>
      </c>
      <c r="B588" s="13" t="s">
        <v>4351</v>
      </c>
      <c r="C588" s="13" t="s">
        <v>4352</v>
      </c>
      <c r="D588" s="13">
        <v>1995</v>
      </c>
      <c r="E588" s="13" t="s">
        <v>1584</v>
      </c>
      <c r="F588" s="13" t="s">
        <v>4353</v>
      </c>
      <c r="G588" s="13" t="s">
        <v>2590</v>
      </c>
      <c r="H588" s="13" t="s">
        <v>1736</v>
      </c>
      <c r="I588" s="13" t="s">
        <v>2732</v>
      </c>
      <c r="J588" s="31" t="s">
        <v>4354</v>
      </c>
      <c r="K588" s="13" t="s">
        <v>1584</v>
      </c>
      <c r="L588" s="13" t="s">
        <v>2683</v>
      </c>
      <c r="M588" s="13" t="s">
        <v>4355</v>
      </c>
      <c r="N588" s="13" t="s">
        <v>2526</v>
      </c>
      <c r="O588" s="13" t="s">
        <v>60</v>
      </c>
      <c r="P588" s="13" t="s">
        <v>3436</v>
      </c>
      <c r="Q588" s="33" t="s">
        <v>4356</v>
      </c>
      <c r="R588" s="13" t="s">
        <v>1584</v>
      </c>
      <c r="S588" s="13">
        <v>1991</v>
      </c>
      <c r="T588" s="13">
        <v>1993</v>
      </c>
      <c r="U588" s="13" t="s">
        <v>3764</v>
      </c>
    </row>
    <row r="589" spans="1:21">
      <c r="A589" s="13" t="s">
        <v>4020</v>
      </c>
      <c r="B589" s="13" t="s">
        <v>4351</v>
      </c>
      <c r="C589" s="13" t="s">
        <v>4352</v>
      </c>
      <c r="D589" s="13">
        <v>1995</v>
      </c>
      <c r="E589" s="13" t="s">
        <v>1584</v>
      </c>
      <c r="F589" s="13" t="s">
        <v>4357</v>
      </c>
      <c r="G589" s="13" t="s">
        <v>2590</v>
      </c>
      <c r="H589" s="13" t="s">
        <v>1736</v>
      </c>
      <c r="I589" s="13" t="s">
        <v>2732</v>
      </c>
      <c r="J589" s="31" t="s">
        <v>4354</v>
      </c>
      <c r="K589" s="13" t="s">
        <v>1584</v>
      </c>
      <c r="L589" s="13" t="s">
        <v>2683</v>
      </c>
      <c r="M589" s="13" t="s">
        <v>4355</v>
      </c>
      <c r="N589" s="13" t="s">
        <v>2526</v>
      </c>
      <c r="O589" s="13" t="s">
        <v>60</v>
      </c>
      <c r="P589" s="13" t="s">
        <v>3436</v>
      </c>
      <c r="Q589" s="33" t="s">
        <v>4358</v>
      </c>
      <c r="R589" s="13" t="s">
        <v>1584</v>
      </c>
      <c r="S589" s="13">
        <v>1993</v>
      </c>
      <c r="T589" s="13">
        <v>1993</v>
      </c>
      <c r="U589" s="13" t="s">
        <v>3764</v>
      </c>
    </row>
    <row r="590" spans="1:21">
      <c r="A590" s="13" t="s">
        <v>4020</v>
      </c>
      <c r="B590" s="13" t="s">
        <v>4351</v>
      </c>
      <c r="C590" s="13" t="s">
        <v>4352</v>
      </c>
      <c r="D590" s="13">
        <v>1995</v>
      </c>
      <c r="E590" s="13" t="s">
        <v>1584</v>
      </c>
      <c r="F590" s="13" t="s">
        <v>4359</v>
      </c>
      <c r="G590" s="13" t="s">
        <v>2590</v>
      </c>
      <c r="H590" s="13" t="s">
        <v>1736</v>
      </c>
      <c r="I590" s="13" t="s">
        <v>2732</v>
      </c>
      <c r="J590" s="31" t="s">
        <v>4354</v>
      </c>
      <c r="K590" s="13" t="s">
        <v>1584</v>
      </c>
      <c r="L590" s="13" t="s">
        <v>2683</v>
      </c>
      <c r="M590" s="13" t="s">
        <v>4355</v>
      </c>
      <c r="N590" s="13" t="s">
        <v>2526</v>
      </c>
      <c r="O590" s="13" t="s">
        <v>60</v>
      </c>
      <c r="P590" s="13" t="s">
        <v>3436</v>
      </c>
      <c r="Q590" s="33" t="s">
        <v>4360</v>
      </c>
      <c r="R590" s="13" t="s">
        <v>1584</v>
      </c>
      <c r="S590" s="13">
        <v>1993</v>
      </c>
      <c r="T590" s="13">
        <v>1993</v>
      </c>
      <c r="U590" s="13" t="s">
        <v>3764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Charles Braman</cp:lastModifiedBy>
  <cp:revision/>
  <dcterms:created xsi:type="dcterms:W3CDTF">2012-08-24T00:51:46Z</dcterms:created>
  <dcterms:modified xsi:type="dcterms:W3CDTF">2024-08-01T22:47:20Z</dcterms:modified>
  <cp:category/>
  <cp:contentStatus/>
</cp:coreProperties>
</file>