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(3)" sheetId="1" state="visible" r:id="rId2"/>
    <sheet name="Sheet1 (2)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<sst xmlns="http://schemas.openxmlformats.org/spreadsheetml/2006/main" count="67" uniqueCount="16">
  <si>
    <t xml:space="preserve">x</t>
  </si>
  <si>
    <t xml:space="preserve">z</t>
  </si>
  <si>
    <t xml:space="preserve">Mean</t>
  </si>
  <si>
    <t xml:space="preserve">STD</t>
  </si>
  <si>
    <t xml:space="preserve">^z</t>
  </si>
  <si>
    <t xml:space="preserve">a</t>
  </si>
  <si>
    <t xml:space="preserve">sm</t>
  </si>
  <si>
    <t xml:space="preserve">y</t>
  </si>
  <si>
    <t xml:space="preserve">W</t>
  </si>
  <si>
    <t xml:space="preserve">G</t>
  </si>
  <si>
    <t xml:space="preserve">B</t>
  </si>
  <si>
    <t xml:space="preserve">C</t>
  </si>
  <si>
    <t xml:space="preserve">dXX</t>
  </si>
  <si>
    <t xml:space="preserve">dW</t>
  </si>
  <si>
    <t xml:space="preserve">dG</t>
  </si>
  <si>
    <t xml:space="preserve">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</si>
</sst>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Y20" activeCellId="0" sqref="Y20"/>
    </sheetView>
  </sheetViews>
  <sheetFormatPr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1.99"/>
    <col collapsed="false" customWidth="true" hidden="false" outlineLevel="0" max="8" min="6" style="0" width="8.71"/>
    <col collapsed="false" customWidth="true" hidden="false" outlineLevel="0" max="9" min="9" style="0" width="10.58"/>
    <col collapsed="false" customWidth="true" hidden="false" outlineLevel="0" max="10" min="10" style="0" width="23.01"/>
    <col collapsed="false" customWidth="true" hidden="false" outlineLevel="0" max="30" min="11" style="0" width="8.71"/>
    <col collapsed="false" customWidth="true" hidden="false" outlineLevel="0" max="31" min="31" style="0" width="10.58"/>
    <col collapsed="false" customWidth="true" hidden="false" outlineLevel="0" max="34" min="32" style="0" width="8.71"/>
    <col collapsed="false" customWidth="true" hidden="false" outlineLevel="0" max="36" min="35" style="1" width="9.91"/>
    <col collapsed="false" customWidth="true" hidden="false" outlineLevel="0" max="37" min="37" style="1" width="11.02"/>
    <col collapsed="false" customWidth="true" hidden="false" outlineLevel="0" max="1025" min="38" style="0" width="8.71"/>
  </cols>
  <sheetData>
    <row r="1" customFormat="false" ht="15" hidden="false" customHeight="false" outlineLevel="0" collapsed="false">
      <c r="A1" s="0" t="s">
        <v>0</v>
      </c>
      <c r="E1" s="0" t="s">
        <v>1</v>
      </c>
      <c r="I1" s="0" t="s">
        <v>2</v>
      </c>
      <c r="J1" s="0" t="s">
        <v>3</v>
      </c>
      <c r="L1" s="0" t="s">
        <v>4</v>
      </c>
      <c r="P1" s="0" t="s">
        <v>5</v>
      </c>
      <c r="T1" s="0" t="s">
        <v>1</v>
      </c>
      <c r="X1" s="0" t="s">
        <v>2</v>
      </c>
      <c r="Y1" s="0" t="s">
        <v>3</v>
      </c>
      <c r="AA1" s="0" t="s">
        <v>4</v>
      </c>
      <c r="AE1" s="0" t="s">
        <v>5</v>
      </c>
      <c r="AI1" s="1" t="s">
        <v>6</v>
      </c>
      <c r="AM1" s="0" t="s">
        <v>7</v>
      </c>
    </row>
    <row r="3" customFormat="false" ht="15" hidden="false" customHeight="false" outlineLevel="0" collapsed="false">
      <c r="A3" s="0" t="n">
        <v>2</v>
      </c>
      <c r="B3" s="0" t="n">
        <v>5</v>
      </c>
      <c r="C3" s="0" t="n">
        <v>9</v>
      </c>
      <c r="E3" s="0" t="n">
        <f aca="false" t="array" ref="E3:G5">MMULT(A12:B14,A3:C4)</f>
        <v>6</v>
      </c>
      <c r="F3" s="0" t="n">
        <v>11</v>
      </c>
      <c r="G3" s="0" t="n">
        <v>19</v>
      </c>
      <c r="I3" s="0" t="n">
        <f aca="false">AVERAGE(E3:G3)</f>
        <v>12</v>
      </c>
      <c r="J3" s="0" t="n">
        <f aca="false">_xlfn.STDEV.P(E3:G3)</f>
        <v>5.35412613473634</v>
      </c>
      <c r="L3" s="0" t="n">
        <f aca="false">(E3-$I3)/$J3</f>
        <v>-1.12063105145644</v>
      </c>
      <c r="M3" s="0" t="n">
        <f aca="false">(F3-$I3)/$J3</f>
        <v>-0.186771841909407</v>
      </c>
      <c r="N3" s="0" t="n">
        <f aca="false">(G3-$I3)/$J3</f>
        <v>1.30740289336585</v>
      </c>
      <c r="P3" s="0" t="n">
        <f aca="false">L3*$E12+$G12</f>
        <v>-0.120631051456443</v>
      </c>
      <c r="Q3" s="0" t="n">
        <f aca="false">M3*$E12+$G12</f>
        <v>0.813228158090593</v>
      </c>
      <c r="R3" s="0" t="n">
        <f aca="false">N3*$E12+$G12</f>
        <v>2.30740289336585</v>
      </c>
      <c r="T3" s="0" t="n">
        <f aca="false" t="array" ref="T3:V4">MMULT(T12:V13,P3:R5)</f>
        <v>-0.361893154369328</v>
      </c>
      <c r="U3" s="0" t="n">
        <v>2.43968447427178</v>
      </c>
      <c r="V3" s="0" t="n">
        <v>6.92220868009755</v>
      </c>
      <c r="X3" s="0" t="n">
        <f aca="false">AVERAGE(T3:V3)</f>
        <v>3</v>
      </c>
      <c r="Y3" s="0" t="n">
        <f aca="false">_xlfn.STDEV.P(T3:V3)</f>
        <v>3</v>
      </c>
      <c r="AA3" s="0" t="n">
        <f aca="false">(T3-$X3)/$Y3</f>
        <v>-1.12063105145644</v>
      </c>
      <c r="AB3" s="0" t="n">
        <f aca="false">(U3-$X3)/$Y3</f>
        <v>-0.186771841909407</v>
      </c>
      <c r="AC3" s="0" t="n">
        <f aca="false">(V3-$X3)/$Y3</f>
        <v>1.30740289336585</v>
      </c>
      <c r="AE3" s="0" t="n">
        <f aca="false">AA3*$W12+$Y12</f>
        <v>-0.120531051456443</v>
      </c>
      <c r="AF3" s="0" t="n">
        <f aca="false">AB3*$W12+$Y12</f>
        <v>0.813328158090593</v>
      </c>
      <c r="AG3" s="0" t="n">
        <f aca="false">AC3*$W12+$Y12</f>
        <v>2.30750289336585</v>
      </c>
      <c r="AI3" s="1" t="n">
        <f aca="false">EXP(AE3)/SUM(AI$7:AI$8)</f>
        <v>0.500024999999979</v>
      </c>
      <c r="AJ3" s="1" t="n">
        <f aca="false">EXP(AF3)/SUM(AJ$7:AJ$8)</f>
        <v>0.500024999999979</v>
      </c>
      <c r="AK3" s="1" t="n">
        <f aca="false">EXP(AG3)/SUM(AK$7:AK$8)</f>
        <v>0.500024999999979</v>
      </c>
      <c r="AM3" s="0" t="n">
        <v>11</v>
      </c>
      <c r="AN3" s="0" t="n">
        <v>15</v>
      </c>
      <c r="AO3" s="0" t="n">
        <v>19</v>
      </c>
    </row>
    <row r="4" customFormat="false" ht="15" hidden="false" customHeight="false" outlineLevel="0" collapsed="false">
      <c r="A4" s="0" t="n">
        <v>4</v>
      </c>
      <c r="B4" s="0" t="n">
        <v>6</v>
      </c>
      <c r="C4" s="0" t="n">
        <v>10</v>
      </c>
      <c r="E4" s="0" t="n">
        <v>6</v>
      </c>
      <c r="F4" s="0" t="n">
        <v>11</v>
      </c>
      <c r="G4" s="0" t="n">
        <v>19</v>
      </c>
      <c r="I4" s="0" t="n">
        <f aca="false">AVERAGE(E4:G4)</f>
        <v>12</v>
      </c>
      <c r="J4" s="0" t="n">
        <f aca="false">_xlfn.STDEV.P(E4:G4)</f>
        <v>5.35412613473634</v>
      </c>
      <c r="L4" s="0" t="n">
        <f aca="false">(E4-$I4)/$J4</f>
        <v>-1.12063105145644</v>
      </c>
      <c r="M4" s="0" t="n">
        <f aca="false">(F4-$I4)/$J4</f>
        <v>-0.186771841909407</v>
      </c>
      <c r="N4" s="0" t="n">
        <f aca="false">(G4-$I4)/$J4</f>
        <v>1.30740289336585</v>
      </c>
      <c r="P4" s="0" t="n">
        <f aca="false">L4*$E13+$G13</f>
        <v>-0.120631051456443</v>
      </c>
      <c r="Q4" s="0" t="n">
        <f aca="false">M4*$E13+$G13</f>
        <v>0.813228158090593</v>
      </c>
      <c r="R4" s="0" t="n">
        <f aca="false">N4*$E13+$G13</f>
        <v>2.30740289336585</v>
      </c>
      <c r="T4" s="0" t="n">
        <v>-0.361893154369328</v>
      </c>
      <c r="U4" s="0" t="n">
        <v>2.43968447427178</v>
      </c>
      <c r="V4" s="0" t="n">
        <v>6.92220868009755</v>
      </c>
      <c r="X4" s="0" t="n">
        <f aca="false">AVERAGE(T4:V4)</f>
        <v>3</v>
      </c>
      <c r="Y4" s="0" t="n">
        <f aca="false">_xlfn.STDEV.P(T4:V4)</f>
        <v>3</v>
      </c>
      <c r="AA4" s="0" t="n">
        <f aca="false">(T4-$X4)/$Y4</f>
        <v>-1.12063105145644</v>
      </c>
      <c r="AB4" s="0" t="n">
        <f aca="false">(U4-$X4)/$Y4</f>
        <v>-0.186771841909407</v>
      </c>
      <c r="AC4" s="0" t="n">
        <f aca="false">(V4-$X4)/$Y4</f>
        <v>1.30740289336585</v>
      </c>
      <c r="AE4" s="0" t="n">
        <f aca="false">AA4*$W13+$Y13</f>
        <v>-0.120631051456443</v>
      </c>
      <c r="AF4" s="0" t="n">
        <f aca="false">AB4*$W13+$Y13</f>
        <v>0.813228158090593</v>
      </c>
      <c r="AG4" s="0" t="n">
        <f aca="false">AC4*$W13+$Y13</f>
        <v>2.30740289336585</v>
      </c>
      <c r="AI4" s="1" t="n">
        <f aca="false">EXP(AE4)/SUM(AI$7:AI$8)</f>
        <v>0.499975000000021</v>
      </c>
      <c r="AJ4" s="1" t="n">
        <f aca="false">EXP(AF4)/SUM(AJ$7:AJ$8)</f>
        <v>0.499975000000021</v>
      </c>
      <c r="AK4" s="1" t="n">
        <f aca="false">EXP(AG4)/SUM(AK$7:AK$8)</f>
        <v>0.499975000000021</v>
      </c>
      <c r="AM4" s="0" t="n">
        <v>13</v>
      </c>
      <c r="AN4" s="0" t="n">
        <v>17</v>
      </c>
      <c r="AO4" s="0" t="n">
        <v>21</v>
      </c>
    </row>
    <row r="5" customFormat="false" ht="15" hidden="false" customHeight="false" outlineLevel="0" collapsed="false">
      <c r="E5" s="0" t="n">
        <v>6</v>
      </c>
      <c r="F5" s="0" t="n">
        <v>11</v>
      </c>
      <c r="G5" s="0" t="n">
        <v>19</v>
      </c>
      <c r="I5" s="0" t="n">
        <f aca="false">AVERAGE(E5:G5)</f>
        <v>12</v>
      </c>
      <c r="J5" s="0" t="n">
        <f aca="false">_xlfn.STDEV.P(E5:G5)</f>
        <v>5.35412613473634</v>
      </c>
      <c r="L5" s="0" t="n">
        <f aca="false">(E5-$I5)/$J5</f>
        <v>-1.12063105145644</v>
      </c>
      <c r="M5" s="0" t="n">
        <f aca="false">(F5-$I5)/$J5</f>
        <v>-0.186771841909407</v>
      </c>
      <c r="N5" s="0" t="n">
        <f aca="false">(G5-$I5)/$J5</f>
        <v>1.30740289336585</v>
      </c>
      <c r="P5" s="0" t="n">
        <f aca="false">L5*$E14+$G14</f>
        <v>-0.120631051456443</v>
      </c>
      <c r="Q5" s="0" t="n">
        <f aca="false">M5*$E14+$G14</f>
        <v>0.813228158090593</v>
      </c>
      <c r="R5" s="0" t="n">
        <f aca="false">N5*$E14+$G14</f>
        <v>2.30740289336585</v>
      </c>
    </row>
    <row r="7" customFormat="false" ht="15" hidden="false" customHeight="false" outlineLevel="0" collapsed="false">
      <c r="AI7" s="1" t="n">
        <f aca="false">EXP(AE3)</f>
        <v>0.886449561368076</v>
      </c>
      <c r="AJ7" s="1" t="n">
        <f aca="false">EXP(AF3)</f>
        <v>2.25540184328176</v>
      </c>
      <c r="AK7" s="1" t="n">
        <f aca="false">EXP(AG3)</f>
        <v>10.0492991259909</v>
      </c>
    </row>
    <row r="8" customFormat="false" ht="15" hidden="false" customHeight="false" outlineLevel="0" collapsed="false">
      <c r="AI8" s="1" t="n">
        <f aca="false">EXP(AE4)</f>
        <v>0.886360920844039</v>
      </c>
      <c r="AJ8" s="1" t="n">
        <f aca="false">EXP(AF4)</f>
        <v>2.25517631437406</v>
      </c>
      <c r="AK8" s="1" t="n">
        <f aca="false">EXP(AG4)</f>
        <v>10.0482942463231</v>
      </c>
    </row>
    <row r="11" customFormat="false" ht="15" hidden="false" customHeight="false" outlineLevel="0" collapsed="false">
      <c r="A11" s="0" t="s">
        <v>8</v>
      </c>
      <c r="E11" s="0" t="s">
        <v>9</v>
      </c>
      <c r="G11" s="0" t="s">
        <v>10</v>
      </c>
      <c r="T11" s="0" t="s">
        <v>8</v>
      </c>
      <c r="W11" s="0" t="s">
        <v>9</v>
      </c>
      <c r="Y11" s="0" t="s">
        <v>10</v>
      </c>
    </row>
    <row r="12" customFormat="false" ht="15" hidden="false" customHeight="false" outlineLevel="0" collapsed="false">
      <c r="A12" s="0" t="n">
        <v>1</v>
      </c>
      <c r="B12" s="0" t="n">
        <v>1</v>
      </c>
      <c r="E12" s="0" t="n">
        <v>1</v>
      </c>
      <c r="G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Y12" s="0" t="n">
        <v>1.0001</v>
      </c>
    </row>
    <row r="13" customFormat="false" ht="15" hidden="false" customHeight="false" outlineLevel="0" collapsed="false">
      <c r="A13" s="0" t="n">
        <v>1</v>
      </c>
      <c r="B13" s="0" t="n">
        <v>1</v>
      </c>
      <c r="E13" s="0" t="n">
        <v>1</v>
      </c>
      <c r="G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Y13" s="0" t="n">
        <v>1</v>
      </c>
    </row>
    <row r="14" customFormat="false" ht="15" hidden="false" customHeight="false" outlineLevel="0" collapsed="false">
      <c r="A14" s="0" t="n">
        <v>1</v>
      </c>
      <c r="B14" s="0" t="n">
        <v>1</v>
      </c>
      <c r="E14" s="0" t="n">
        <v>1</v>
      </c>
      <c r="G14" s="0" t="n">
        <v>1</v>
      </c>
    </row>
    <row r="15" customFormat="false" ht="13.8" hidden="false" customHeight="false" outlineLevel="0" collapsed="false"/>
    <row r="16" customFormat="false" ht="13.8" hidden="false" customHeight="false" outlineLevel="0" collapsed="false">
      <c r="AO16" s="2"/>
    </row>
    <row r="17" customFormat="false" ht="13.8" hidden="false" customHeight="false" outlineLevel="0" collapsed="false">
      <c r="J17" s="0" t="s">
        <v>11</v>
      </c>
      <c r="N17" s="0" t="s">
        <v>12</v>
      </c>
    </row>
    <row r="18" customFormat="false" ht="13.8" hidden="false" customHeight="false" outlineLevel="0" collapsed="false">
      <c r="J18" s="0" t="n">
        <f aca="false">AM3*LN(AI3)</f>
        <v>-7.6240689999094</v>
      </c>
      <c r="K18" s="0" t="n">
        <f aca="false">AN3*LN(AJ3)</f>
        <v>-10.3964577271492</v>
      </c>
      <c r="L18" s="0" t="n">
        <f aca="false">AO3*LN(AK3)</f>
        <v>-13.168846454389</v>
      </c>
      <c r="N18" s="0" t="n">
        <v>22.1808098179182</v>
      </c>
      <c r="O18" s="0" t="n">
        <v>22.1806098179182</v>
      </c>
      <c r="P18" s="0" t="n">
        <f aca="false">(N18-O18)/0.0002</f>
        <v>0.999999999979906</v>
      </c>
    </row>
    <row r="19" customFormat="false" ht="13.8" hidden="false" customHeight="false" outlineLevel="0" collapsed="false">
      <c r="J19" s="0" t="n">
        <f aca="false">AM4*LN(AI4)</f>
        <v>-9.01156336352929</v>
      </c>
      <c r="K19" s="0" t="n">
        <f aca="false">AN4*LN(AJ4)</f>
        <v>-11.7843520907691</v>
      </c>
      <c r="L19" s="0" t="n">
        <f aca="false">AO4*LN(AK4)</f>
        <v>-14.5571408180089</v>
      </c>
    </row>
    <row r="20" customFormat="false" ht="15" hidden="false" customHeight="false" outlineLevel="0" collapsed="false">
      <c r="J20" s="0" t="n">
        <f aca="false">-SUM(J18:L19)/3</f>
        <v>22.1808098179182</v>
      </c>
    </row>
    <row r="21" customFormat="false" ht="15" hidden="false" customHeight="false" outlineLevel="0" collapsed="false">
      <c r="J21" s="1"/>
    </row>
    <row r="23" customFormat="false" ht="13.8" hidden="false" customHeight="false" outlineLevel="0" collapsed="false">
      <c r="A23" s="0" t="s">
        <v>13</v>
      </c>
      <c r="E23" s="0" t="s">
        <v>14</v>
      </c>
      <c r="G23" s="0" t="s">
        <v>15</v>
      </c>
      <c r="T23" s="0" t="s">
        <v>13</v>
      </c>
      <c r="W23" s="0" t="s">
        <v>14</v>
      </c>
      <c r="Y23" s="0" t="s">
        <v>15</v>
      </c>
    </row>
    <row r="24" customFormat="false" ht="15" hidden="false" customHeight="false" outlineLevel="0" collapsed="false">
      <c r="A24" s="0" t="n">
        <v>0</v>
      </c>
      <c r="B24" s="0" t="n">
        <v>0</v>
      </c>
      <c r="E24" s="0" t="n">
        <v>0</v>
      </c>
      <c r="G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Y24" s="0" t="n">
        <v>1</v>
      </c>
    </row>
    <row r="25" customFormat="false" ht="15" hidden="false" customHeight="false" outlineLevel="0" collapsed="false">
      <c r="A25" s="0" t="n">
        <v>0</v>
      </c>
      <c r="B25" s="0" t="n">
        <v>0</v>
      </c>
      <c r="E25" s="0" t="n">
        <v>0</v>
      </c>
      <c r="G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Y25" s="0" t="n">
        <v>-1</v>
      </c>
    </row>
    <row r="26" customFormat="false" ht="15" hidden="false" customHeight="false" outlineLevel="0" collapsed="false">
      <c r="A26" s="0" t="n">
        <v>0</v>
      </c>
      <c r="B26" s="0" t="n">
        <v>0</v>
      </c>
      <c r="E26" s="0" t="n">
        <v>0</v>
      </c>
      <c r="G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5" min="5" style="0" width="11.99"/>
    <col collapsed="false" customWidth="true" hidden="false" outlineLevel="0" max="8" min="6" style="0" width="8.71"/>
    <col collapsed="false" customWidth="true" hidden="false" outlineLevel="0" max="9" min="9" style="0" width="10.58"/>
    <col collapsed="false" customWidth="true" hidden="false" outlineLevel="0" max="10" min="10" style="0" width="23.01"/>
    <col collapsed="false" customWidth="true" hidden="false" outlineLevel="0" max="30" min="11" style="0" width="8.71"/>
    <col collapsed="false" customWidth="true" hidden="false" outlineLevel="0" max="31" min="31" style="0" width="10.58"/>
    <col collapsed="false" customWidth="true" hidden="false" outlineLevel="0" max="1025" min="32" style="0" width="8.71"/>
  </cols>
  <sheetData>
    <row r="1" customFormat="false" ht="15" hidden="false" customHeight="false" outlineLevel="0" collapsed="false">
      <c r="A1" s="0" t="s">
        <v>0</v>
      </c>
      <c r="E1" s="0" t="s">
        <v>1</v>
      </c>
      <c r="I1" s="0" t="s">
        <v>2</v>
      </c>
      <c r="J1" s="0" t="s">
        <v>3</v>
      </c>
      <c r="L1" s="0" t="s">
        <v>4</v>
      </c>
      <c r="P1" s="0" t="s">
        <v>5</v>
      </c>
      <c r="T1" s="0" t="s">
        <v>1</v>
      </c>
      <c r="X1" s="0" t="s">
        <v>2</v>
      </c>
      <c r="Y1" s="0" t="s">
        <v>3</v>
      </c>
      <c r="AA1" s="0" t="s">
        <v>4</v>
      </c>
      <c r="AE1" s="0" t="s">
        <v>5</v>
      </c>
      <c r="AI1" s="0" t="s">
        <v>7</v>
      </c>
    </row>
    <row r="3" customFormat="false" ht="15" hidden="false" customHeight="false" outlineLevel="0" collapsed="false">
      <c r="A3" s="0" t="n">
        <v>2</v>
      </c>
      <c r="B3" s="0" t="n">
        <v>5</v>
      </c>
      <c r="C3" s="0" t="n">
        <v>9</v>
      </c>
      <c r="E3" s="0" t="n">
        <f aca="false" t="array" ref="E3:G5">MMULT(A12:B14,A3:C4)</f>
        <v>6</v>
      </c>
      <c r="F3" s="0" t="n">
        <v>11</v>
      </c>
      <c r="G3" s="0" t="n">
        <v>19</v>
      </c>
      <c r="I3" s="0" t="n">
        <f aca="false">AVERAGE(E3:G3)</f>
        <v>12</v>
      </c>
      <c r="J3" s="0" t="n">
        <f aca="false">_xlfn.STDEV.P(E3:G3)</f>
        <v>5.35412613473634</v>
      </c>
      <c r="L3" s="0" t="n">
        <f aca="false">(E3-$I3)/$J3</f>
        <v>-1.12063105145644</v>
      </c>
      <c r="M3" s="0" t="n">
        <f aca="false">(F3-$I3)/$J3</f>
        <v>-0.186771841909407</v>
      </c>
      <c r="N3" s="0" t="n">
        <f aca="false">(G3-$I3)/$J3</f>
        <v>1.30740289336585</v>
      </c>
      <c r="P3" s="0" t="n">
        <f aca="false">L3*$E12+$G12</f>
        <v>-0.120631051456443</v>
      </c>
      <c r="Q3" s="0" t="n">
        <f aca="false">M3*$E12+$G12</f>
        <v>0.813228158090593</v>
      </c>
      <c r="R3" s="0" t="n">
        <f aca="false">N3*$E12+$G12</f>
        <v>2.30740289336585</v>
      </c>
      <c r="T3" s="0" t="n">
        <f aca="false" t="array" ref="T3:V4">MMULT(T12:V13,P3:R5)</f>
        <v>-0.361893154369328</v>
      </c>
      <c r="U3" s="0" t="n">
        <v>2.43968447427178</v>
      </c>
      <c r="V3" s="0" t="n">
        <v>6.92220868009755</v>
      </c>
      <c r="X3" s="0" t="n">
        <f aca="false">AVERAGE(T3:V3)</f>
        <v>3</v>
      </c>
      <c r="Y3" s="0" t="n">
        <f aca="false">_xlfn.STDEV.P(T3:V3)</f>
        <v>3</v>
      </c>
      <c r="AA3" s="0" t="n">
        <f aca="false">(T3-$X3)/$Y3</f>
        <v>-1.12063105145644</v>
      </c>
      <c r="AB3" s="0" t="n">
        <f aca="false">(U3-$X3)/$Y3</f>
        <v>-0.186771841909407</v>
      </c>
      <c r="AC3" s="0" t="n">
        <f aca="false">(V3-$X3)/$Y3</f>
        <v>1.30740289336585</v>
      </c>
      <c r="AE3" s="0" t="n">
        <f aca="false">AA3*$W12+$Y12</f>
        <v>-0.120631051456443</v>
      </c>
      <c r="AF3" s="0" t="n">
        <f aca="false">AB3*$W12+$Y12</f>
        <v>0.813228158090593</v>
      </c>
      <c r="AG3" s="0" t="n">
        <f aca="false">AC3*$W12+$Y12</f>
        <v>2.30740289336585</v>
      </c>
      <c r="AI3" s="0" t="n">
        <v>11</v>
      </c>
      <c r="AJ3" s="0" t="n">
        <v>15</v>
      </c>
      <c r="AK3" s="0" t="n">
        <v>19</v>
      </c>
    </row>
    <row r="4" customFormat="false" ht="15" hidden="false" customHeight="false" outlineLevel="0" collapsed="false">
      <c r="A4" s="0" t="n">
        <v>4</v>
      </c>
      <c r="B4" s="0" t="n">
        <v>6</v>
      </c>
      <c r="C4" s="0" t="n">
        <v>10</v>
      </c>
      <c r="E4" s="0" t="n">
        <v>6</v>
      </c>
      <c r="F4" s="0" t="n">
        <v>11</v>
      </c>
      <c r="G4" s="0" t="n">
        <v>19</v>
      </c>
      <c r="I4" s="0" t="n">
        <f aca="false">AVERAGE(E4:G4)</f>
        <v>12</v>
      </c>
      <c r="J4" s="0" t="n">
        <f aca="false">_xlfn.STDEV.P(E4:G4)</f>
        <v>5.35412613473634</v>
      </c>
      <c r="L4" s="0" t="n">
        <f aca="false">(E4-$I4)/$J4</f>
        <v>-1.12063105145644</v>
      </c>
      <c r="M4" s="0" t="n">
        <f aca="false">(F4-$I4)/$J4</f>
        <v>-0.186771841909407</v>
      </c>
      <c r="N4" s="0" t="n">
        <f aca="false">(G4-$I4)/$J4</f>
        <v>1.30740289336585</v>
      </c>
      <c r="P4" s="0" t="n">
        <f aca="false">L4*$E13+$G13</f>
        <v>-0.120631051456443</v>
      </c>
      <c r="Q4" s="0" t="n">
        <f aca="false">M4*$E13+$G13</f>
        <v>0.813228158090593</v>
      </c>
      <c r="R4" s="0" t="n">
        <f aca="false">N4*$E13+$G13</f>
        <v>2.30740289336585</v>
      </c>
      <c r="T4" s="0" t="n">
        <v>-0.361893154369328</v>
      </c>
      <c r="U4" s="0" t="n">
        <v>2.43968447427178</v>
      </c>
      <c r="V4" s="0" t="n">
        <v>6.92220868009755</v>
      </c>
      <c r="X4" s="0" t="n">
        <f aca="false">AVERAGE(T4:V4)</f>
        <v>3</v>
      </c>
      <c r="Y4" s="0" t="n">
        <f aca="false">_xlfn.STDEV.P(T4:V4)</f>
        <v>3</v>
      </c>
      <c r="AA4" s="0" t="n">
        <f aca="false">(T4-$X4)/$Y4</f>
        <v>-1.12063105145644</v>
      </c>
      <c r="AB4" s="0" t="n">
        <f aca="false">(U4-$X4)/$Y4</f>
        <v>-0.186771841909407</v>
      </c>
      <c r="AC4" s="0" t="n">
        <f aca="false">(V4-$X4)/$Y4</f>
        <v>1.30740289336585</v>
      </c>
      <c r="AE4" s="0" t="n">
        <f aca="false">AA4*$W13+$Y13</f>
        <v>-0.120631051456443</v>
      </c>
      <c r="AF4" s="0" t="n">
        <f aca="false">AB4*$W13+$Y13</f>
        <v>0.813228158090593</v>
      </c>
      <c r="AG4" s="0" t="n">
        <f aca="false">AC4*$W13+$Y13</f>
        <v>2.30740289336585</v>
      </c>
      <c r="AI4" s="0" t="n">
        <v>13</v>
      </c>
      <c r="AJ4" s="0" t="n">
        <v>17</v>
      </c>
      <c r="AK4" s="0" t="n">
        <v>21</v>
      </c>
    </row>
    <row r="5" customFormat="false" ht="15" hidden="false" customHeight="false" outlineLevel="0" collapsed="false">
      <c r="E5" s="0" t="n">
        <v>6</v>
      </c>
      <c r="F5" s="0" t="n">
        <v>11</v>
      </c>
      <c r="G5" s="0" t="n">
        <v>19</v>
      </c>
      <c r="I5" s="0" t="n">
        <f aca="false">AVERAGE(E5:G5)</f>
        <v>12</v>
      </c>
      <c r="J5" s="0" t="n">
        <f aca="false">_xlfn.STDEV.P(E5:G5)</f>
        <v>5.35412613473634</v>
      </c>
      <c r="L5" s="0" t="n">
        <f aca="false">(E5-$I5)/$J5</f>
        <v>-1.12063105145644</v>
      </c>
      <c r="M5" s="0" t="n">
        <f aca="false">(F5-$I5)/$J5</f>
        <v>-0.186771841909407</v>
      </c>
      <c r="N5" s="0" t="n">
        <f aca="false">(G5-$I5)/$J5</f>
        <v>1.30740289336585</v>
      </c>
      <c r="P5" s="0" t="n">
        <f aca="false">L5*$E14+$G14</f>
        <v>-0.120631051456443</v>
      </c>
      <c r="Q5" s="0" t="n">
        <f aca="false">M5*$E14+$G14</f>
        <v>0.813228158090593</v>
      </c>
      <c r="R5" s="0" t="n">
        <f aca="false">N5*$E14+$G14</f>
        <v>2.30740289336585</v>
      </c>
    </row>
    <row r="7" customFormat="false" ht="15" hidden="false" customHeight="false" outlineLevel="0" collapsed="false">
      <c r="AE7" s="0" t="n">
        <f aca="false">AE3-AI3</f>
        <v>-11.1206310514564</v>
      </c>
      <c r="AF7" s="0" t="n">
        <f aca="false">AF3-AJ3</f>
        <v>-14.1867718419094</v>
      </c>
      <c r="AG7" s="0" t="n">
        <f aca="false">AG3-AK3</f>
        <v>-16.6925971066342</v>
      </c>
    </row>
    <row r="8" customFormat="false" ht="15" hidden="false" customHeight="false" outlineLevel="0" collapsed="false">
      <c r="AE8" s="0" t="n">
        <f aca="false">AE4-AI4</f>
        <v>-13.1206310514564</v>
      </c>
      <c r="AF8" s="0" t="n">
        <f aca="false">AF4-AJ4</f>
        <v>-16.1867718419094</v>
      </c>
      <c r="AG8" s="0" t="n">
        <f aca="false">AG4-AK4</f>
        <v>-18.6925971066342</v>
      </c>
    </row>
    <row r="11" customFormat="false" ht="15" hidden="false" customHeight="false" outlineLevel="0" collapsed="false">
      <c r="A11" s="0" t="s">
        <v>8</v>
      </c>
      <c r="E11" s="0" t="s">
        <v>9</v>
      </c>
      <c r="G11" s="0" t="s">
        <v>10</v>
      </c>
      <c r="T11" s="0" t="s">
        <v>8</v>
      </c>
      <c r="W11" s="0" t="s">
        <v>9</v>
      </c>
      <c r="Y11" s="0" t="s">
        <v>10</v>
      </c>
    </row>
    <row r="12" customFormat="false" ht="15" hidden="false" customHeight="false" outlineLevel="0" collapsed="false">
      <c r="A12" s="0" t="n">
        <v>1</v>
      </c>
      <c r="B12" s="0" t="n">
        <v>1</v>
      </c>
      <c r="E12" s="0" t="n">
        <v>1</v>
      </c>
      <c r="G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Y12" s="0" t="n">
        <v>1</v>
      </c>
    </row>
    <row r="13" customFormat="false" ht="15" hidden="false" customHeight="false" outlineLevel="0" collapsed="false">
      <c r="A13" s="0" t="n">
        <v>1</v>
      </c>
      <c r="B13" s="0" t="n">
        <v>1</v>
      </c>
      <c r="E13" s="0" t="n">
        <v>1</v>
      </c>
      <c r="G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Y13" s="0" t="n">
        <v>1</v>
      </c>
    </row>
    <row r="14" customFormat="false" ht="15" hidden="false" customHeight="false" outlineLevel="0" collapsed="false">
      <c r="A14" s="0" t="n">
        <v>1</v>
      </c>
      <c r="B14" s="0" t="n">
        <v>1</v>
      </c>
      <c r="E14" s="0" t="n">
        <v>1</v>
      </c>
      <c r="G14" s="0" t="n">
        <v>1</v>
      </c>
    </row>
    <row r="17" customFormat="false" ht="15" hidden="false" customHeight="false" outlineLevel="0" collapsed="false">
      <c r="J17" s="0" t="s">
        <v>11</v>
      </c>
      <c r="N17" s="0" t="s">
        <v>12</v>
      </c>
    </row>
    <row r="18" customFormat="false" ht="15" hidden="false" customHeight="false" outlineLevel="0" collapsed="false">
      <c r="J18" s="0" t="n">
        <f aca="false">(AI3-AE3) * (AI3-AE3)</f>
        <v>123.668434982617</v>
      </c>
      <c r="K18" s="0" t="n">
        <f aca="false">(AJ3-AF3) * (AJ3-AF3)</f>
        <v>201.264495294394</v>
      </c>
      <c r="L18" s="0" t="n">
        <f aca="false">(AK3-AG3) * (AK3-AG3)</f>
        <v>278.642798164411</v>
      </c>
      <c r="N18" s="0" t="n">
        <v>231.191909480474</v>
      </c>
      <c r="O18" s="0" t="n">
        <v>231.191909480474</v>
      </c>
      <c r="P18" s="0" t="n">
        <f aca="false">(N18-O18)/0.0002</f>
        <v>0</v>
      </c>
    </row>
    <row r="19" customFormat="false" ht="15" hidden="false" customHeight="false" outlineLevel="0" collapsed="false">
      <c r="J19" s="0" t="n">
        <f aca="false">(AI4-AE4) * (AI4-AE4)</f>
        <v>172.150959188443</v>
      </c>
      <c r="K19" s="0" t="n">
        <f aca="false">(AJ4-AF4) * (AJ4-AF4)</f>
        <v>262.011582662031</v>
      </c>
      <c r="L19" s="0" t="n">
        <f aca="false">(AK4-AG4) * (AK4-AG4)</f>
        <v>349.413186590947</v>
      </c>
    </row>
    <row r="20" customFormat="false" ht="15" hidden="false" customHeight="false" outlineLevel="0" collapsed="false">
      <c r="J20" s="0" t="n">
        <f aca="false">SUM(J18:L19)/2/3</f>
        <v>231.191909480474</v>
      </c>
    </row>
    <row r="21" customFormat="false" ht="15" hidden="false" customHeight="false" outlineLevel="0" collapsed="false">
      <c r="J21" s="1"/>
    </row>
    <row r="23" customFormat="false" ht="15" hidden="false" customHeight="false" outlineLevel="0" collapsed="false">
      <c r="A23" s="0" t="s">
        <v>13</v>
      </c>
      <c r="E23" s="0" t="s">
        <v>14</v>
      </c>
      <c r="G23" s="0" t="s">
        <v>15</v>
      </c>
      <c r="T23" s="0" t="s">
        <v>13</v>
      </c>
      <c r="W23" s="0" t="s">
        <v>14</v>
      </c>
      <c r="Y23" s="0" t="s">
        <v>15</v>
      </c>
    </row>
    <row r="24" customFormat="false" ht="15" hidden="false" customHeight="false" outlineLevel="0" collapsed="false">
      <c r="A24" s="0" t="n">
        <v>-0.00772183312847119</v>
      </c>
      <c r="B24" s="0" t="n">
        <v>0.00772183355479683</v>
      </c>
      <c r="E24" s="0" t="n">
        <v>0</v>
      </c>
      <c r="G24" s="0" t="n">
        <v>0</v>
      </c>
      <c r="T24" s="0" t="n">
        <v>0</v>
      </c>
      <c r="U24" s="0" t="n">
        <v>0</v>
      </c>
      <c r="V24" s="0" t="n">
        <v>0</v>
      </c>
      <c r="W24" s="0" t="n">
        <v>-2.23737859300854</v>
      </c>
      <c r="Y24" s="0" t="n">
        <v>-14</v>
      </c>
    </row>
    <row r="25" customFormat="false" ht="15" hidden="false" customHeight="false" outlineLevel="0" collapsed="false">
      <c r="A25" s="0" t="n">
        <v>-0.00772183312847119</v>
      </c>
      <c r="B25" s="0" t="n">
        <v>0.00772183355479683</v>
      </c>
      <c r="E25" s="0" t="n">
        <v>0</v>
      </c>
      <c r="G25" s="0" t="n">
        <v>0</v>
      </c>
      <c r="T25" s="0" t="n">
        <v>0</v>
      </c>
      <c r="U25" s="0" t="n">
        <v>0</v>
      </c>
      <c r="V25" s="0" t="n">
        <v>0</v>
      </c>
      <c r="W25" s="0" t="n">
        <v>-2.23737859300854</v>
      </c>
      <c r="Y25" s="0" t="n">
        <v>-16</v>
      </c>
    </row>
    <row r="26" customFormat="false" ht="15" hidden="false" customHeight="false" outlineLevel="0" collapsed="false">
      <c r="A26" s="0" t="n">
        <v>-0.00772183312847119</v>
      </c>
      <c r="B26" s="0" t="n">
        <v>0.00772183355479683</v>
      </c>
      <c r="E26" s="0" t="n">
        <v>0</v>
      </c>
      <c r="G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3" min="1" style="0" width="8.71"/>
    <col collapsed="false" customWidth="true" hidden="false" outlineLevel="0" max="4" min="4" style="0" width="11.99"/>
    <col collapsed="false" customWidth="true" hidden="false" outlineLevel="0" max="7" min="5" style="0" width="8.71"/>
    <col collapsed="false" customWidth="true" hidden="false" outlineLevel="0" max="8" min="8" style="0" width="23.01"/>
    <col collapsed="false" customWidth="true" hidden="false" outlineLevel="0" max="1025" min="9" style="0" width="8.71"/>
  </cols>
  <sheetData>
    <row r="1" customFormat="false" ht="15" hidden="false" customHeight="false" outlineLevel="0" collapsed="false">
      <c r="A1" s="0" t="s">
        <v>0</v>
      </c>
      <c r="D1" s="0" t="s">
        <v>1</v>
      </c>
      <c r="G1" s="0" t="s">
        <v>2</v>
      </c>
      <c r="H1" s="0" t="s">
        <v>3</v>
      </c>
      <c r="J1" s="0" t="s">
        <v>4</v>
      </c>
      <c r="M1" s="0" t="s">
        <v>5</v>
      </c>
      <c r="P1" s="0" t="s">
        <v>7</v>
      </c>
    </row>
    <row r="3" customFormat="false" ht="15" hidden="false" customHeight="false" outlineLevel="0" collapsed="false">
      <c r="A3" s="0" t="n">
        <v>1</v>
      </c>
      <c r="B3" s="0" t="n">
        <v>3</v>
      </c>
      <c r="D3" s="0" t="n">
        <f aca="false">A3*A8+A4*A9</f>
        <v>3</v>
      </c>
      <c r="E3" s="0" t="n">
        <f aca="false">B3*B8+B4*B9</f>
        <v>7</v>
      </c>
      <c r="G3" s="0" t="n">
        <f aca="false">AVERAGE(D3:E3)</f>
        <v>5</v>
      </c>
      <c r="H3" s="0" t="n">
        <f aca="false">_xlfn.STDEV.P(D3:E3)</f>
        <v>2</v>
      </c>
      <c r="J3" s="0" t="n">
        <f aca="false">(D3-G3)/H3</f>
        <v>-1</v>
      </c>
      <c r="K3" s="0" t="n">
        <f aca="false">(E3-G3)/H3</f>
        <v>1</v>
      </c>
      <c r="M3" s="0" t="n">
        <f aca="false">J3*D8+F8</f>
        <v>0</v>
      </c>
      <c r="N3" s="0" t="n">
        <f aca="false">K3*D8+F8</f>
        <v>2</v>
      </c>
      <c r="P3" s="0" t="n">
        <v>3</v>
      </c>
      <c r="Q3" s="0" t="n">
        <v>7</v>
      </c>
    </row>
    <row r="4" customFormat="false" ht="15" hidden="false" customHeight="false" outlineLevel="0" collapsed="false">
      <c r="A4" s="0" t="n">
        <v>2</v>
      </c>
      <c r="B4" s="0" t="n">
        <v>4</v>
      </c>
      <c r="D4" s="0" t="n">
        <f aca="false">A3*B8+A4*B9</f>
        <v>3</v>
      </c>
      <c r="E4" s="0" t="n">
        <f aca="false">B3*B8+B4*B9</f>
        <v>7</v>
      </c>
      <c r="G4" s="0" t="n">
        <f aca="false">AVERAGE(D4:E4)</f>
        <v>5</v>
      </c>
      <c r="H4" s="0" t="n">
        <f aca="false">_xlfn.STDEV.P(D4:E4)</f>
        <v>2</v>
      </c>
      <c r="J4" s="0" t="n">
        <f aca="false">(D4-G4)/H4</f>
        <v>-1</v>
      </c>
      <c r="K4" s="0" t="n">
        <f aca="false">(E4-G4)/H4</f>
        <v>1</v>
      </c>
      <c r="M4" s="0" t="n">
        <f aca="false">J4*D9+F9</f>
        <v>0</v>
      </c>
      <c r="N4" s="0" t="n">
        <f aca="false">K4*D9+F9</f>
        <v>2</v>
      </c>
      <c r="P4" s="0" t="n">
        <v>5</v>
      </c>
      <c r="Q4" s="0" t="n">
        <v>9</v>
      </c>
    </row>
    <row r="7" customFormat="false" ht="15" hidden="false" customHeight="false" outlineLevel="0" collapsed="false">
      <c r="A7" s="0" t="s">
        <v>8</v>
      </c>
      <c r="D7" s="0" t="s">
        <v>9</v>
      </c>
      <c r="F7" s="0" t="s">
        <v>10</v>
      </c>
      <c r="H7" s="0" t="s">
        <v>11</v>
      </c>
    </row>
    <row r="8" customFormat="false" ht="15" hidden="false" customHeight="false" outlineLevel="0" collapsed="false">
      <c r="A8" s="0" t="n">
        <v>1</v>
      </c>
      <c r="B8" s="0" t="n">
        <v>1</v>
      </c>
      <c r="D8" s="0" t="n">
        <v>1</v>
      </c>
      <c r="F8" s="0" t="n">
        <v>1</v>
      </c>
      <c r="H8" s="0" t="n">
        <f aca="false">(P3-M3)*(P3-M3)/2</f>
        <v>4.5</v>
      </c>
      <c r="I8" s="0" t="n">
        <f aca="false">(Q3-N3)*(Q3-N3)/2</f>
        <v>12.5</v>
      </c>
    </row>
    <row r="9" customFormat="false" ht="15" hidden="false" customHeight="false" outlineLevel="0" collapsed="false">
      <c r="A9" s="0" t="n">
        <v>1</v>
      </c>
      <c r="B9" s="0" t="n">
        <v>1</v>
      </c>
      <c r="D9" s="0" t="n">
        <v>1</v>
      </c>
      <c r="F9" s="0" t="n">
        <v>1</v>
      </c>
      <c r="H9" s="0" t="n">
        <f aca="false">(P4-M4)*(P4-M4)/2</f>
        <v>12.5</v>
      </c>
      <c r="I9" s="0" t="n">
        <f aca="false">(Q4-N4)*(Q4-N4)/2</f>
        <v>24.5</v>
      </c>
    </row>
    <row r="11" customFormat="false" ht="15" hidden="false" customHeight="false" outlineLevel="0" collapsed="false">
      <c r="H11" s="1" t="n">
        <f aca="false">SUM(H8:I9)/2</f>
        <v>27</v>
      </c>
    </row>
    <row r="14" customFormat="false" ht="15" hidden="false" customHeight="false" outlineLevel="0" collapsed="false">
      <c r="A14" s="0" t="s">
        <v>13</v>
      </c>
      <c r="C14" s="0" t="s">
        <v>14</v>
      </c>
      <c r="D14" s="0" t="s">
        <v>15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-1</v>
      </c>
      <c r="D15" s="0" t="n">
        <v>-4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-1</v>
      </c>
      <c r="D16" s="0" t="n">
        <v>-6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2018-09-06T12:00:06Z</dcterms:created>
  <dc:creator>BISAM Research and Development</dc:creator>
  <dc:description/>
  <dc:language>fr-FR</dc:language>
  <cp:lastModifiedBy/>
  <dcterms:modified xsi:type="dcterms:W3CDTF">2018-09-13T23:46:02Z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