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volution One channel" sheetId="1" state="visible" r:id="rId2"/>
    <sheet name="Convolution three channels" sheetId="2" state="visible" r:id="rId3"/>
    <sheet name="2 convolution layers" sheetId="3" state="visible" r:id="rId4"/>
    <sheet name="Max lay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<sst xmlns="http://schemas.openxmlformats.org/spreadsheetml/2006/main" count="54" uniqueCount="36">
  <si>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Input</t>
  </si>
  <si>
    <t xml:space="preserve">Convolution Layer</t>
  </si>
  <si>
    <t xml:space="preserve">Pooling average Layer</t>
  </si>
  <si>
    <t xml:space="preserve">Fully connected layer</t>
  </si>
  <si>
    <t xml:space="preserve">Output</t>
  </si>
  <si>
    <t xml:space="preserve">Computed</t>
  </si>
  <si>
    <t xml:space="preserve">With bias</t>
  </si>
  <si>
    <t xml:space="preserve">Expected</t>
  </si>
  <si>
    <t xml:space="preserve">Diff²</t>
  </si>
  <si>
    <t xml:space="preserve">Cost</t>
  </si>
  <si>
    <t xml:space="preserve">d</t>
  </si>
  <si>
    <t xml:space="preserve">W</t>
  </si>
  <si>
    <t xml:space="preserve">B</t>
  </si>
  <si>
    <t xml:space="preserve">Average filter</t>
  </si>
  <si>
    <t xml:space="preserve">dw</t>
  </si>
  <si>
    <t xml:space="preserve">db</t>
  </si>
  <si>
    <t xml:space="preserve">W1</t>
  </si>
  <si>
    <t xml:space="preserve">B1</t>
  </si>
  <si>
    <t xml:space="preserve">W4</t>
  </si>
  <si>
    <t xml:space="preserve">B2</t>
  </si>
  <si>
    <t xml:space="preserve">Max filter</t>
  </si>
  <si>
    <t xml:space="preserve">W2</t>
  </si>
  <si>
    <t xml:space="preserve">W5</t>
  </si>
  <si>
    <t xml:space="preserve">W3</t>
  </si>
  <si>
    <t xml:space="preserve">W6</t>
  </si>
  <si>
    <t xml:space="preserve">dw1</t>
  </si>
  <si>
    <t xml:space="preserve">dB</t>
  </si>
  <si>
    <t xml:space="preserve">dw4</t>
  </si>
  <si>
    <t xml:space="preserve">dB2</t>
  </si>
  <si>
    <t xml:space="preserve">dw2</t>
  </si>
  <si>
    <t xml:space="preserve">dw5</t>
  </si>
  <si>
    <t xml:space="preserve">dw3</t>
  </si>
  <si>
    <t xml:space="preserve">dw6</t>
  </si>
  <si>
    <t xml:space="preserve">Column</t>
  </si>
  <si>
    <t xml:space="preserve">Row</t>
  </si>
  <si>
    <t xml:space="preserve">Cost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</si>
</sst>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I4" activeCellId="0" sqref="AI4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2" min="2" style="0" width="2"/>
    <col collapsed="false" customWidth="true" hidden="false" outlineLevel="0" max="13" min="13" style="0" width="17.29"/>
    <col collapsed="false" customWidth="true" hidden="false" outlineLevel="0" max="14" min="14" style="0" width="18.85"/>
    <col collapsed="false" customWidth="true" hidden="false" outlineLevel="0" max="18" min="15" style="0" width="2.99"/>
    <col collapsed="false" customWidth="true" hidden="false" outlineLevel="0" max="19" min="19" style="0" width="3.99"/>
    <col collapsed="false" customWidth="true" hidden="false" outlineLevel="0" max="22" min="20" style="0" width="2.99"/>
    <col collapsed="false" customWidth="true" hidden="false" outlineLevel="0" max="23" min="23" style="0" width="20.57"/>
    <col collapsed="false" customWidth="true" hidden="false" outlineLevel="0" max="26" min="24" style="0" width="11.99"/>
    <col collapsed="false" customWidth="true" hidden="false" outlineLevel="0" max="29" min="27" style="0" width="2.99"/>
    <col collapsed="false" customWidth="true" hidden="false" outlineLevel="0" max="35" min="30" style="0" width="8.71"/>
    <col collapsed="false" customWidth="true" hidden="false" outlineLevel="0" max="37" min="36" style="0" width="18.85"/>
    <col collapsed="false" customWidth="true" hidden="false" outlineLevel="0" max="1025" min="38" style="0" width="8.71"/>
  </cols>
  <sheetData>
    <row r="1" customFormat="false" ht="15" hidden="false" customHeight="false" outlineLevel="0" collapsed="false">
      <c r="A1" s="0" t="s">
        <v>0</v>
      </c>
      <c r="M1" s="0" t="s">
        <v>1</v>
      </c>
      <c r="W1" s="0" t="s">
        <v>2</v>
      </c>
      <c r="AF1" s="0" t="s">
        <v>3</v>
      </c>
      <c r="AI1" s="0" t="s">
        <v>4</v>
      </c>
    </row>
    <row r="2" customFormat="false" ht="1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AG2" s="0" t="n">
        <f aca="false">X4</f>
        <v>10</v>
      </c>
    </row>
    <row r="3" customFormat="false" ht="15" hidden="false" customHeight="false" outlineLevel="0" collapsed="false"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N3" s="0" t="n">
        <f aca="false">SUMPRODUCT(B2:D4,$N$17:$P$19) + $S$17</f>
        <v>10</v>
      </c>
      <c r="O3" s="0" t="n">
        <f aca="false">SUMPRODUCT(C2:E4,$N$17:$P$19) + $S$17</f>
        <v>10</v>
      </c>
      <c r="P3" s="0" t="n">
        <f aca="false">SUMPRODUCT(D2:F4,$N$17:$P$19) + $S$17</f>
        <v>10</v>
      </c>
      <c r="Q3" s="0" t="n">
        <f aca="false">SUMPRODUCT(E2:G4,$N$17:$P$19) + $S$17</f>
        <v>10</v>
      </c>
      <c r="R3" s="0" t="n">
        <f aca="false">SUMPRODUCT(F2:H4,$N$17:$P$19) + $S$17</f>
        <v>10</v>
      </c>
      <c r="S3" s="0" t="n">
        <f aca="false">SUMPRODUCT(G2:I4,$N$17:$P$19) + $S$17</f>
        <v>10</v>
      </c>
      <c r="T3" s="0" t="n">
        <f aca="false">SUMPRODUCT(H2:J4,$N$17:$P$19) + $S$17</f>
        <v>10</v>
      </c>
      <c r="U3" s="0" t="n">
        <f aca="false">SUMPRODUCT(I2:K4,$N$17:$P$19) + $S$17</f>
        <v>10</v>
      </c>
      <c r="AG3" s="0" t="n">
        <f aca="false">X5</f>
        <v>10</v>
      </c>
      <c r="AI3" s="0" t="s">
        <v>5</v>
      </c>
      <c r="AJ3" s="0" t="s">
        <v>6</v>
      </c>
      <c r="AK3" s="0" t="s">
        <v>7</v>
      </c>
    </row>
    <row r="4" customFormat="false" ht="1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N4" s="0" t="n">
        <f aca="false">SUMPRODUCT(B3:D5,$N$17:$P$19) + $S$17</f>
        <v>10</v>
      </c>
      <c r="O4" s="0" t="n">
        <f aca="false">SUMPRODUCT(C3:E5,$N$17:$P$19) + $S$17</f>
        <v>10</v>
      </c>
      <c r="P4" s="0" t="n">
        <f aca="false">SUMPRODUCT(D3:F5,$N$17:$P$19) + $S$17</f>
        <v>10</v>
      </c>
      <c r="Q4" s="0" t="n">
        <f aca="false">SUMPRODUCT(E3:G5,$N$17:$P$19) + $S$17</f>
        <v>10</v>
      </c>
      <c r="R4" s="0" t="n">
        <f aca="false">SUMPRODUCT(F3:H5,$N$17:$P$19) + $S$17</f>
        <v>10</v>
      </c>
      <c r="S4" s="0" t="n">
        <f aca="false">SUMPRODUCT(G3:I5,$N$17:$P$19) + $S$17</f>
        <v>10</v>
      </c>
      <c r="T4" s="0" t="n">
        <f aca="false">SUMPRODUCT(H3:J5,$N$17:$P$19) + $S$17</f>
        <v>10</v>
      </c>
      <c r="U4" s="0" t="n">
        <f aca="false">SUMPRODUCT(I3:K5,$N$17:$P$19) + $S$17</f>
        <v>10</v>
      </c>
      <c r="X4" s="0" t="n">
        <f aca="false">SUMPRODUCT(N3:P5,$X$17:$Z$19)</f>
        <v>10</v>
      </c>
      <c r="Y4" s="0" t="n">
        <f aca="false">SUMPRODUCT(O3:Q5,$X$17:$Z$19)</f>
        <v>10</v>
      </c>
      <c r="Z4" s="0" t="n">
        <f aca="false">SUMPRODUCT(P3:R5,$X$17:$Z$19)</f>
        <v>10</v>
      </c>
      <c r="AA4" s="0" t="n">
        <f aca="false">SUMPRODUCT(Q3:S5,$X$17:$Z$19)</f>
        <v>10</v>
      </c>
      <c r="AB4" s="0" t="n">
        <f aca="false">SUMPRODUCT(R3:T5,$X$17:$Z$19)</f>
        <v>10</v>
      </c>
      <c r="AC4" s="0" t="n">
        <f aca="false">SUMPRODUCT(S3:U5,$X$17:$Z$19)</f>
        <v>10</v>
      </c>
      <c r="AG4" s="0" t="n">
        <f aca="false">X6</f>
        <v>10</v>
      </c>
      <c r="AI4" s="0" t="n">
        <f aca="false" t="array" ref="AI4:AI5">MMULT(AE48:BN49,AG2:AG37)</f>
        <v>360</v>
      </c>
      <c r="AJ4" s="0" t="n">
        <f aca="false">AI4+AE52</f>
        <v>361</v>
      </c>
      <c r="AK4" s="0" t="n">
        <v>350</v>
      </c>
    </row>
    <row r="5" customFormat="false" ht="15" hidden="false" customHeight="false" outlineLevel="0" collapsed="false"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N5" s="0" t="n">
        <f aca="false">SUMPRODUCT(B4:D6,$N$17:$P$19) + $S$17</f>
        <v>10</v>
      </c>
      <c r="O5" s="0" t="n">
        <f aca="false">SUMPRODUCT(C4:E6,$N$17:$P$19) + $S$17</f>
        <v>10</v>
      </c>
      <c r="P5" s="0" t="n">
        <f aca="false">SUMPRODUCT(D4:F6,$N$17:$P$19) + $S$17</f>
        <v>10</v>
      </c>
      <c r="Q5" s="0" t="n">
        <f aca="false">SUMPRODUCT(E4:G6,$N$17:$P$19) + $S$17</f>
        <v>10</v>
      </c>
      <c r="R5" s="0" t="n">
        <f aca="false">SUMPRODUCT(F4:H6,$N$17:$P$19) + $S$17</f>
        <v>10</v>
      </c>
      <c r="S5" s="0" t="n">
        <f aca="false">SUMPRODUCT(G4:I6,$N$17:$P$19) + $S$17</f>
        <v>10</v>
      </c>
      <c r="T5" s="0" t="n">
        <f aca="false">SUMPRODUCT(H4:J6,$N$17:$P$19) + $S$17</f>
        <v>10</v>
      </c>
      <c r="U5" s="0" t="n">
        <f aca="false">SUMPRODUCT(I4:K6,$N$17:$P$19) + $S$17</f>
        <v>10</v>
      </c>
      <c r="X5" s="0" t="n">
        <f aca="false">SUMPRODUCT(N4:P6,$X$17:$Z$19)</f>
        <v>10</v>
      </c>
      <c r="Y5" s="0" t="n">
        <f aca="false">SUMPRODUCT(O4:Q6,$X$17:$Z$19)</f>
        <v>10</v>
      </c>
      <c r="Z5" s="0" t="n">
        <f aca="false">SUMPRODUCT(P4:R6,$X$17:$Z$19)</f>
        <v>10</v>
      </c>
      <c r="AA5" s="0" t="n">
        <f aca="false">SUMPRODUCT(Q4:S6,$X$17:$Z$19)</f>
        <v>10</v>
      </c>
      <c r="AB5" s="0" t="n">
        <f aca="false">SUMPRODUCT(R4:T6,$X$17:$Z$19)</f>
        <v>10</v>
      </c>
      <c r="AC5" s="0" t="n">
        <f aca="false">SUMPRODUCT(S4:U6,$X$17:$Z$19)</f>
        <v>10</v>
      </c>
      <c r="AG5" s="0" t="n">
        <f aca="false">X7</f>
        <v>10</v>
      </c>
      <c r="AI5" s="0" t="n">
        <v>359.999</v>
      </c>
      <c r="AJ5" s="0" t="n">
        <f aca="false">AI5+AE53</f>
        <v>360.999</v>
      </c>
      <c r="AK5" s="0" t="n">
        <v>370</v>
      </c>
    </row>
    <row r="6" customFormat="false" ht="15" hidden="false" customHeight="false" outlineLevel="0" collapsed="false"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N6" s="0" t="n">
        <f aca="false">SUMPRODUCT(B5:D7,$N$17:$P$19) + $S$17</f>
        <v>10</v>
      </c>
      <c r="O6" s="0" t="n">
        <f aca="false">SUMPRODUCT(C5:E7,$N$17:$P$19) + $S$17</f>
        <v>10</v>
      </c>
      <c r="P6" s="0" t="n">
        <f aca="false">SUMPRODUCT(D5:F7,$N$17:$P$19) + $S$17</f>
        <v>10</v>
      </c>
      <c r="Q6" s="0" t="n">
        <f aca="false">SUMPRODUCT(E5:G7,$N$17:$P$19) + $S$17</f>
        <v>10</v>
      </c>
      <c r="R6" s="0" t="n">
        <f aca="false">SUMPRODUCT(F5:H7,$N$17:$P$19) + $S$17</f>
        <v>10</v>
      </c>
      <c r="S6" s="0" t="n">
        <f aca="false">SUMPRODUCT(G5:I7,$N$17:$P$19) + $S$17</f>
        <v>10</v>
      </c>
      <c r="T6" s="0" t="n">
        <f aca="false">SUMPRODUCT(H5:J7,$N$17:$P$19) + $S$17</f>
        <v>10</v>
      </c>
      <c r="U6" s="0" t="n">
        <f aca="false">SUMPRODUCT(I5:K7,$N$17:$P$19) + $S$17</f>
        <v>10</v>
      </c>
      <c r="X6" s="0" t="n">
        <f aca="false">SUMPRODUCT(N5:P7,$X$17:$Z$19)</f>
        <v>10</v>
      </c>
      <c r="Y6" s="0" t="n">
        <f aca="false">SUMPRODUCT(O5:Q7,$X$17:$Z$19)</f>
        <v>10</v>
      </c>
      <c r="Z6" s="0" t="n">
        <f aca="false">SUMPRODUCT(P5:R7,$X$17:$Z$19)</f>
        <v>10</v>
      </c>
      <c r="AA6" s="0" t="n">
        <f aca="false">SUMPRODUCT(Q5:S7,$X$17:$Z$19)</f>
        <v>10</v>
      </c>
      <c r="AB6" s="0" t="n">
        <f aca="false">SUMPRODUCT(R5:T7,$X$17:$Z$19)</f>
        <v>10</v>
      </c>
      <c r="AC6" s="0" t="n">
        <f aca="false">SUMPRODUCT(S5:U7,$X$17:$Z$19)</f>
        <v>10</v>
      </c>
      <c r="AG6" s="0" t="n">
        <f aca="false">X8</f>
        <v>10</v>
      </c>
    </row>
    <row r="7" customFormat="false" ht="15" hidden="false" customHeight="false" outlineLevel="0" collapsed="false"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N7" s="0" t="n">
        <f aca="false">SUMPRODUCT(B6:D8,$N$17:$P$19) + $S$17</f>
        <v>10</v>
      </c>
      <c r="O7" s="0" t="n">
        <f aca="false">SUMPRODUCT(C6:E8,$N$17:$P$19) + $S$17</f>
        <v>10</v>
      </c>
      <c r="P7" s="0" t="n">
        <f aca="false">SUMPRODUCT(D6:F8,$N$17:$P$19) + $S$17</f>
        <v>10</v>
      </c>
      <c r="Q7" s="0" t="n">
        <f aca="false">SUMPRODUCT(E6:G8,$N$17:$P$19) + $S$17</f>
        <v>10</v>
      </c>
      <c r="R7" s="0" t="n">
        <f aca="false">SUMPRODUCT(F6:H8,$N$17:$P$19) + $S$17</f>
        <v>10</v>
      </c>
      <c r="S7" s="0" t="n">
        <f aca="false">SUMPRODUCT(G6:I8,$N$17:$P$19) + $S$17</f>
        <v>10</v>
      </c>
      <c r="T7" s="0" t="n">
        <f aca="false">SUMPRODUCT(H6:J8,$N$17:$P$19) + $S$17</f>
        <v>10</v>
      </c>
      <c r="U7" s="0" t="n">
        <f aca="false">SUMPRODUCT(I6:K8,$N$17:$P$19) + $S$17</f>
        <v>10</v>
      </c>
      <c r="X7" s="0" t="n">
        <f aca="false">SUMPRODUCT(N6:P8,$X$17:$Z$19)</f>
        <v>10</v>
      </c>
      <c r="Y7" s="0" t="n">
        <f aca="false">SUMPRODUCT(O6:Q8,$X$17:$Z$19)</f>
        <v>10</v>
      </c>
      <c r="Z7" s="0" t="n">
        <f aca="false">SUMPRODUCT(P6:R8,$X$17:$Z$19)</f>
        <v>10</v>
      </c>
      <c r="AA7" s="0" t="n">
        <f aca="false">SUMPRODUCT(Q6:S8,$X$17:$Z$19)</f>
        <v>10</v>
      </c>
      <c r="AB7" s="0" t="n">
        <f aca="false">SUMPRODUCT(R6:T8,$X$17:$Z$19)</f>
        <v>10</v>
      </c>
      <c r="AC7" s="0" t="n">
        <f aca="false">SUMPRODUCT(S6:U8,$X$17:$Z$19)</f>
        <v>10</v>
      </c>
      <c r="AG7" s="0" t="n">
        <f aca="false">X9</f>
        <v>10</v>
      </c>
    </row>
    <row r="8" customFormat="false" ht="15" hidden="false" customHeight="false" outlineLevel="0" collapsed="false"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N8" s="0" t="n">
        <f aca="false">SUMPRODUCT(B7:D9,$N$17:$P$19) + $S$17</f>
        <v>10</v>
      </c>
      <c r="O8" s="0" t="n">
        <f aca="false">SUMPRODUCT(C7:E9,$N$17:$P$19) + $S$17</f>
        <v>10</v>
      </c>
      <c r="P8" s="0" t="n">
        <f aca="false">SUMPRODUCT(D7:F9,$N$17:$P$19) + $S$17</f>
        <v>10</v>
      </c>
      <c r="Q8" s="0" t="n">
        <f aca="false">SUMPRODUCT(E7:G9,$N$17:$P$19) + $S$17</f>
        <v>10</v>
      </c>
      <c r="R8" s="0" t="n">
        <f aca="false">SUMPRODUCT(F7:H9,$N$17:$P$19) + $S$17</f>
        <v>10</v>
      </c>
      <c r="S8" s="0" t="n">
        <f aca="false">SUMPRODUCT(G7:I9,$N$17:$P$19) + $S$17</f>
        <v>10</v>
      </c>
      <c r="T8" s="0" t="n">
        <f aca="false">SUMPRODUCT(H7:J9,$N$17:$P$19) + $S$17</f>
        <v>10</v>
      </c>
      <c r="U8" s="0" t="n">
        <f aca="false">SUMPRODUCT(I7:K9,$N$17:$P$19) + $S$17</f>
        <v>10</v>
      </c>
      <c r="X8" s="0" t="n">
        <f aca="false">SUMPRODUCT(N7:P9,$X$17:$Z$19)</f>
        <v>10</v>
      </c>
      <c r="Y8" s="0" t="n">
        <f aca="false">SUMPRODUCT(O7:Q9,$X$17:$Z$19)</f>
        <v>10</v>
      </c>
      <c r="Z8" s="0" t="n">
        <f aca="false">SUMPRODUCT(P7:R9,$X$17:$Z$19)</f>
        <v>10</v>
      </c>
      <c r="AA8" s="0" t="n">
        <f aca="false">SUMPRODUCT(Q7:S9,$X$17:$Z$19)</f>
        <v>10</v>
      </c>
      <c r="AB8" s="0" t="n">
        <f aca="false">SUMPRODUCT(R7:T9,$X$17:$Z$19)</f>
        <v>10</v>
      </c>
      <c r="AC8" s="0" t="n">
        <f aca="false">SUMPRODUCT(S7:U9,$X$17:$Z$19)</f>
        <v>10</v>
      </c>
      <c r="AG8" s="0" t="n">
        <f aca="false">Y4</f>
        <v>10</v>
      </c>
    </row>
    <row r="9" customFormat="false" ht="15" hidden="false" customHeight="false" outlineLevel="0" collapsed="false"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N9" s="0" t="n">
        <f aca="false">SUMPRODUCT(B8:D10,$N$17:$P$19) + $S$17</f>
        <v>10</v>
      </c>
      <c r="O9" s="0" t="n">
        <f aca="false">SUMPRODUCT(C8:E10,$N$17:$P$19) + $S$17</f>
        <v>10</v>
      </c>
      <c r="P9" s="0" t="n">
        <f aca="false">SUMPRODUCT(D8:F10,$N$17:$P$19) + $S$17</f>
        <v>10</v>
      </c>
      <c r="Q9" s="0" t="n">
        <f aca="false">SUMPRODUCT(E8:G10,$N$17:$P$19) + $S$17</f>
        <v>10</v>
      </c>
      <c r="R9" s="0" t="n">
        <f aca="false">SUMPRODUCT(F8:H10,$N$17:$P$19) + $S$17</f>
        <v>10</v>
      </c>
      <c r="S9" s="0" t="n">
        <f aca="false">SUMPRODUCT(G8:I10,$N$17:$P$19) + $S$17</f>
        <v>10</v>
      </c>
      <c r="T9" s="0" t="n">
        <f aca="false">SUMPRODUCT(H8:J10,$N$17:$P$19) + $S$17</f>
        <v>10</v>
      </c>
      <c r="U9" s="0" t="n">
        <f aca="false">SUMPRODUCT(I8:K10,$N$17:$P$19) + $S$17</f>
        <v>10</v>
      </c>
      <c r="X9" s="0" t="n">
        <f aca="false">SUMPRODUCT(N8:P10,$X$17:$Z$19)</f>
        <v>10</v>
      </c>
      <c r="Y9" s="0" t="n">
        <f aca="false">SUMPRODUCT(O8:Q10,$X$17:$Z$19)</f>
        <v>10</v>
      </c>
      <c r="Z9" s="0" t="n">
        <f aca="false">SUMPRODUCT(P8:R10,$X$17:$Z$19)</f>
        <v>10</v>
      </c>
      <c r="AA9" s="0" t="n">
        <f aca="false">SUMPRODUCT(Q8:S10,$X$17:$Z$19)</f>
        <v>10</v>
      </c>
      <c r="AB9" s="0" t="n">
        <f aca="false">SUMPRODUCT(R8:T10,$X$17:$Z$19)</f>
        <v>10</v>
      </c>
      <c r="AC9" s="0" t="n">
        <f aca="false">SUMPRODUCT(S8:U10,$X$17:$Z$19)</f>
        <v>10</v>
      </c>
      <c r="AG9" s="0" t="n">
        <f aca="false">Y5</f>
        <v>10</v>
      </c>
    </row>
    <row r="10" customFormat="false" ht="15" hidden="false" customHeight="false" outlineLevel="0" collapsed="false"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N10" s="0" t="n">
        <f aca="false">SUMPRODUCT(B9:D11,$N$17:$P$19) + $S$17</f>
        <v>10</v>
      </c>
      <c r="O10" s="0" t="n">
        <f aca="false">SUMPRODUCT(C9:E11,$N$17:$P$19) + $S$17</f>
        <v>10</v>
      </c>
      <c r="P10" s="0" t="n">
        <f aca="false">SUMPRODUCT(D9:F11,$N$17:$P$19) + $S$17</f>
        <v>10</v>
      </c>
      <c r="Q10" s="0" t="n">
        <f aca="false">SUMPRODUCT(E9:G11,$N$17:$P$19) + $S$17</f>
        <v>10</v>
      </c>
      <c r="R10" s="0" t="n">
        <f aca="false">SUMPRODUCT(F9:H11,$N$17:$P$19) + $S$17</f>
        <v>10</v>
      </c>
      <c r="S10" s="0" t="n">
        <f aca="false">SUMPRODUCT(G9:I11,$N$17:$P$19) + $S$17</f>
        <v>10</v>
      </c>
      <c r="T10" s="0" t="n">
        <f aca="false">SUMPRODUCT(H9:J11,$N$17:$P$19) + $S$17</f>
        <v>10</v>
      </c>
      <c r="U10" s="0" t="n">
        <f aca="false">SUMPRODUCT(I9:K11,$N$17:$P$19) + $S$17</f>
        <v>10</v>
      </c>
      <c r="AG10" s="0" t="n">
        <f aca="false">Y6</f>
        <v>10</v>
      </c>
      <c r="AI10" s="0" t="s">
        <v>8</v>
      </c>
      <c r="AJ10" s="0" t="n">
        <f aca="false">(AJ4-AK4)*(AJ4-AK4)</f>
        <v>120.999999999999</v>
      </c>
      <c r="AK10" s="0" t="n">
        <f aca="false">(AJ5-AK5)*(AJ5-AK5)</f>
        <v>81.0180010000006</v>
      </c>
    </row>
    <row r="11" customFormat="false" ht="15" hidden="false" customHeight="false" outlineLevel="0" collapsed="false"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AG11" s="0" t="n">
        <f aca="false">Y7</f>
        <v>10</v>
      </c>
      <c r="AI11" s="0" t="s">
        <v>9</v>
      </c>
      <c r="AJ11" s="0" t="n">
        <f aca="false">0.5*SUM(AJ10:AK10)</f>
        <v>101.0090005</v>
      </c>
    </row>
    <row r="12" customFormat="false" ht="15" hidden="false" customHeight="false" outlineLevel="0" collapsed="false">
      <c r="AG12" s="0" t="n">
        <f aca="false">Y8</f>
        <v>10</v>
      </c>
    </row>
    <row r="13" customFormat="false" ht="15" hidden="false" customHeight="false" outlineLevel="0" collapsed="false">
      <c r="AG13" s="0" t="n">
        <f aca="false">Y9</f>
        <v>10</v>
      </c>
      <c r="AI13" s="0" t="s">
        <v>10</v>
      </c>
      <c r="AJ13" s="0" t="n">
        <v>100.9910005</v>
      </c>
      <c r="AK13" s="0" t="n">
        <v>101.0090005</v>
      </c>
      <c r="AL13" s="0" t="n">
        <f aca="false">(AJ13-AK13)/0.0002</f>
        <v>-90.0000000000034</v>
      </c>
    </row>
    <row r="14" customFormat="false" ht="15" hidden="false" customHeight="false" outlineLevel="0" collapsed="false">
      <c r="AG14" s="0" t="n">
        <f aca="false">Z4</f>
        <v>10</v>
      </c>
    </row>
    <row r="15" customFormat="false" ht="15" hidden="false" customHeight="false" outlineLevel="0" collapsed="false">
      <c r="N15" s="0" t="s">
        <v>11</v>
      </c>
      <c r="S15" s="0" t="s">
        <v>12</v>
      </c>
      <c r="W15" s="0" t="s">
        <v>13</v>
      </c>
      <c r="AG15" s="0" t="n">
        <f aca="false">Z5</f>
        <v>10</v>
      </c>
    </row>
    <row r="16" customFormat="false" ht="15" hidden="false" customHeight="false" outlineLevel="0" collapsed="false">
      <c r="AG16" s="0" t="n">
        <f aca="false">Z6</f>
        <v>10</v>
      </c>
    </row>
    <row r="17" customFormat="false" ht="15" hidden="false" customHeight="false" outlineLevel="0" collapsed="false">
      <c r="N17" s="0" t="n">
        <v>1</v>
      </c>
      <c r="O17" s="0" t="n">
        <v>1</v>
      </c>
      <c r="P17" s="0" t="n">
        <v>1</v>
      </c>
      <c r="S17" s="0" t="n">
        <v>1</v>
      </c>
      <c r="X17" s="0" t="n">
        <f aca="false">1/9</f>
        <v>0.111111111111111</v>
      </c>
      <c r="Y17" s="0" t="n">
        <f aca="false">1/9</f>
        <v>0.111111111111111</v>
      </c>
      <c r="Z17" s="0" t="n">
        <f aca="false">1/9</f>
        <v>0.111111111111111</v>
      </c>
      <c r="AG17" s="0" t="n">
        <f aca="false">Z7</f>
        <v>10</v>
      </c>
    </row>
    <row r="18" customFormat="false" ht="15" hidden="false" customHeight="false" outlineLevel="0" collapsed="false">
      <c r="N18" s="0" t="n">
        <v>1</v>
      </c>
      <c r="O18" s="0" t="n">
        <v>1</v>
      </c>
      <c r="P18" s="0" t="n">
        <v>1</v>
      </c>
      <c r="X18" s="0" t="n">
        <f aca="false">1/9</f>
        <v>0.111111111111111</v>
      </c>
      <c r="Y18" s="0" t="n">
        <f aca="false">1/9</f>
        <v>0.111111111111111</v>
      </c>
      <c r="Z18" s="0" t="n">
        <f aca="false">1/9</f>
        <v>0.111111111111111</v>
      </c>
      <c r="AG18" s="0" t="n">
        <f aca="false">Z8</f>
        <v>10</v>
      </c>
    </row>
    <row r="19" customFormat="false" ht="15" hidden="false" customHeight="false" outlineLevel="0" collapsed="false">
      <c r="N19" s="0" t="n">
        <v>1</v>
      </c>
      <c r="O19" s="0" t="n">
        <v>1</v>
      </c>
      <c r="P19" s="0" t="n">
        <v>1</v>
      </c>
      <c r="X19" s="0" t="n">
        <f aca="false">1/9</f>
        <v>0.111111111111111</v>
      </c>
      <c r="Y19" s="0" t="n">
        <f aca="false">1/9</f>
        <v>0.111111111111111</v>
      </c>
      <c r="Z19" s="0" t="n">
        <f aca="false">1/9</f>
        <v>0.111111111111111</v>
      </c>
      <c r="AG19" s="0" t="n">
        <f aca="false">Z9</f>
        <v>10</v>
      </c>
    </row>
    <row r="20" customFormat="false" ht="15" hidden="false" customHeight="false" outlineLevel="0" collapsed="false">
      <c r="AG20" s="0" t="n">
        <f aca="false">AA4</f>
        <v>10</v>
      </c>
    </row>
    <row r="21" customFormat="false" ht="15" hidden="false" customHeight="false" outlineLevel="0" collapsed="false">
      <c r="AG21" s="0" t="n">
        <f aca="false">AA5</f>
        <v>10</v>
      </c>
    </row>
    <row r="22" customFormat="false" ht="15" hidden="false" customHeight="false" outlineLevel="0" collapsed="false">
      <c r="AG22" s="0" t="n">
        <f aca="false">AA6</f>
        <v>10</v>
      </c>
    </row>
    <row r="23" customFormat="false" ht="15" hidden="false" customHeight="false" outlineLevel="0" collapsed="false">
      <c r="AG23" s="0" t="n">
        <f aca="false">AA7</f>
        <v>10</v>
      </c>
    </row>
    <row r="24" customFormat="false" ht="15" hidden="false" customHeight="false" outlineLevel="0" collapsed="false">
      <c r="AG24" s="0" t="n">
        <f aca="false">AA8</f>
        <v>10</v>
      </c>
    </row>
    <row r="25" customFormat="false" ht="15" hidden="false" customHeight="false" outlineLevel="0" collapsed="false">
      <c r="AG25" s="0" t="n">
        <f aca="false">AA9</f>
        <v>10</v>
      </c>
    </row>
    <row r="26" customFormat="false" ht="15" hidden="false" customHeight="false" outlineLevel="0" collapsed="false">
      <c r="N26" s="0" t="s">
        <v>14</v>
      </c>
      <c r="AG26" s="0" t="n">
        <f aca="false">AB4</f>
        <v>10</v>
      </c>
    </row>
    <row r="27" customFormat="false" ht="15" hidden="false" customHeight="false" outlineLevel="0" collapsed="false">
      <c r="N27" s="0" t="n">
        <v>72</v>
      </c>
      <c r="O27" s="0" t="n">
        <v>72</v>
      </c>
      <c r="P27" s="0" t="n">
        <v>72</v>
      </c>
      <c r="S27" s="0" t="n">
        <v>72</v>
      </c>
      <c r="AG27" s="0" t="n">
        <f aca="false">AB5</f>
        <v>10</v>
      </c>
    </row>
    <row r="28" customFormat="false" ht="15" hidden="false" customHeight="false" outlineLevel="0" collapsed="false">
      <c r="N28" s="0" t="n">
        <v>72</v>
      </c>
      <c r="O28" s="0" t="n">
        <v>72</v>
      </c>
      <c r="P28" s="0" t="n">
        <v>72</v>
      </c>
      <c r="AG28" s="0" t="n">
        <f aca="false">AB6</f>
        <v>10</v>
      </c>
    </row>
    <row r="29" customFormat="false" ht="15" hidden="false" customHeight="false" outlineLevel="0" collapsed="false">
      <c r="N29" s="0" t="n">
        <v>72</v>
      </c>
      <c r="O29" s="0" t="n">
        <v>72</v>
      </c>
      <c r="P29" s="0" t="n">
        <v>72</v>
      </c>
      <c r="AG29" s="0" t="n">
        <f aca="false">AB7</f>
        <v>10</v>
      </c>
    </row>
    <row r="30" customFormat="false" ht="15" hidden="false" customHeight="false" outlineLevel="0" collapsed="false">
      <c r="AG30" s="0" t="n">
        <f aca="false">AB8</f>
        <v>10</v>
      </c>
    </row>
    <row r="31" customFormat="false" ht="15" hidden="false" customHeight="false" outlineLevel="0" collapsed="false">
      <c r="AG31" s="0" t="n">
        <f aca="false">AB9</f>
        <v>10</v>
      </c>
    </row>
    <row r="32" customFormat="false" ht="15" hidden="false" customHeight="false" outlineLevel="0" collapsed="false">
      <c r="AG32" s="0" t="n">
        <f aca="false">AC4</f>
        <v>10</v>
      </c>
    </row>
    <row r="33" customFormat="false" ht="15" hidden="false" customHeight="false" outlineLevel="0" collapsed="false">
      <c r="AG33" s="0" t="n">
        <f aca="false">AC5</f>
        <v>10</v>
      </c>
    </row>
    <row r="34" customFormat="false" ht="15" hidden="false" customHeight="false" outlineLevel="0" collapsed="false">
      <c r="AG34" s="0" t="n">
        <f aca="false">AC6</f>
        <v>10</v>
      </c>
    </row>
    <row r="35" customFormat="false" ht="15" hidden="false" customHeight="false" outlineLevel="0" collapsed="false">
      <c r="AG35" s="0" t="n">
        <f aca="false">AC7</f>
        <v>10</v>
      </c>
    </row>
    <row r="36" customFormat="false" ht="15" hidden="false" customHeight="false" outlineLevel="0" collapsed="false">
      <c r="AG36" s="0" t="n">
        <f aca="false">AC8</f>
        <v>10</v>
      </c>
    </row>
    <row r="37" customFormat="false" ht="15" hidden="false" customHeight="false" outlineLevel="0" collapsed="false">
      <c r="AG37" s="0" t="n">
        <f aca="false">AC9</f>
        <v>10</v>
      </c>
    </row>
    <row r="46" customFormat="false" ht="15" hidden="false" customHeight="false" outlineLevel="0" collapsed="false">
      <c r="AE46" s="0" t="s">
        <v>11</v>
      </c>
    </row>
    <row r="48" customFormat="false" ht="15" hidden="false" customHeight="false" outlineLevel="0" collapsed="false"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</row>
    <row r="49" customFormat="false" ht="15" hidden="false" customHeight="false" outlineLevel="0" collapsed="false">
      <c r="AE49" s="0" t="n">
        <v>0.9999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</row>
    <row r="51" customFormat="false" ht="15" hidden="false" customHeight="false" outlineLevel="0" collapsed="false">
      <c r="AE51" s="0" t="s">
        <v>12</v>
      </c>
    </row>
    <row r="52" customFormat="false" ht="15" hidden="false" customHeight="false" outlineLevel="0" collapsed="false">
      <c r="AE52" s="0" t="n">
        <v>1</v>
      </c>
    </row>
    <row r="53" customFormat="false" ht="15" hidden="false" customHeight="false" outlineLevel="0" collapsed="false">
      <c r="AE53" s="0" t="n">
        <v>1</v>
      </c>
    </row>
    <row r="56" customFormat="false" ht="15" hidden="false" customHeight="false" outlineLevel="0" collapsed="false">
      <c r="AE56" s="0" t="s">
        <v>14</v>
      </c>
    </row>
    <row r="57" customFormat="false" ht="15" hidden="false" customHeight="false" outlineLevel="0" collapsed="false">
      <c r="AE57" s="0" t="n">
        <v>110</v>
      </c>
      <c r="AF57" s="0" t="n">
        <v>110</v>
      </c>
      <c r="AG57" s="0" t="n">
        <v>110</v>
      </c>
      <c r="AH57" s="0" t="n">
        <v>110</v>
      </c>
      <c r="AI57" s="0" t="n">
        <v>110</v>
      </c>
      <c r="AJ57" s="0" t="n">
        <v>110</v>
      </c>
      <c r="AK57" s="0" t="n">
        <v>110</v>
      </c>
      <c r="AL57" s="0" t="n">
        <v>110</v>
      </c>
      <c r="AM57" s="0" t="n">
        <v>110</v>
      </c>
      <c r="AN57" s="0" t="n">
        <v>110</v>
      </c>
      <c r="AO57" s="0" t="n">
        <v>110</v>
      </c>
      <c r="AP57" s="0" t="n">
        <v>110</v>
      </c>
      <c r="AQ57" s="0" t="n">
        <v>110</v>
      </c>
      <c r="AR57" s="0" t="n">
        <v>110</v>
      </c>
      <c r="AS57" s="0" t="n">
        <v>110</v>
      </c>
      <c r="AT57" s="0" t="n">
        <v>110</v>
      </c>
      <c r="AU57" s="0" t="n">
        <v>110</v>
      </c>
      <c r="AV57" s="0" t="n">
        <v>110</v>
      </c>
      <c r="AW57" s="0" t="n">
        <v>110</v>
      </c>
      <c r="AX57" s="0" t="n">
        <v>110</v>
      </c>
      <c r="AY57" s="0" t="n">
        <v>110</v>
      </c>
      <c r="AZ57" s="0" t="n">
        <v>110</v>
      </c>
      <c r="BA57" s="0" t="n">
        <v>110</v>
      </c>
      <c r="BB57" s="0" t="n">
        <v>110</v>
      </c>
      <c r="BC57" s="0" t="n">
        <v>110</v>
      </c>
      <c r="BD57" s="0" t="n">
        <v>110</v>
      </c>
      <c r="BE57" s="0" t="n">
        <v>110</v>
      </c>
      <c r="BF57" s="0" t="n">
        <v>110</v>
      </c>
      <c r="BG57" s="0" t="n">
        <v>110</v>
      </c>
      <c r="BH57" s="0" t="n">
        <v>110</v>
      </c>
      <c r="BI57" s="0" t="n">
        <v>110</v>
      </c>
      <c r="BJ57" s="0" t="n">
        <v>110</v>
      </c>
      <c r="BK57" s="0" t="n">
        <v>110</v>
      </c>
      <c r="BL57" s="0" t="n">
        <v>110</v>
      </c>
      <c r="BM57" s="0" t="n">
        <v>110</v>
      </c>
      <c r="BN57" s="0" t="n">
        <v>110</v>
      </c>
    </row>
    <row r="58" customFormat="false" ht="15" hidden="false" customHeight="false" outlineLevel="0" collapsed="false">
      <c r="AE58" s="0" t="n">
        <v>-90</v>
      </c>
      <c r="AF58" s="0" t="n">
        <v>-90</v>
      </c>
      <c r="AG58" s="0" t="n">
        <v>-90</v>
      </c>
      <c r="AH58" s="0" t="n">
        <v>-90</v>
      </c>
      <c r="AI58" s="0" t="n">
        <v>-90</v>
      </c>
      <c r="AJ58" s="0" t="n">
        <v>-90</v>
      </c>
      <c r="AK58" s="0" t="n">
        <v>-90</v>
      </c>
      <c r="AL58" s="0" t="n">
        <v>-90</v>
      </c>
      <c r="AM58" s="0" t="n">
        <v>-90</v>
      </c>
      <c r="AN58" s="0" t="n">
        <v>-90</v>
      </c>
      <c r="AO58" s="0" t="n">
        <v>-90</v>
      </c>
      <c r="AP58" s="0" t="n">
        <v>-90</v>
      </c>
      <c r="AQ58" s="0" t="n">
        <v>-90</v>
      </c>
      <c r="AR58" s="0" t="n">
        <v>-90</v>
      </c>
      <c r="AS58" s="0" t="n">
        <v>-90</v>
      </c>
      <c r="AT58" s="0" t="n">
        <v>-90</v>
      </c>
      <c r="AU58" s="0" t="n">
        <v>-90</v>
      </c>
      <c r="AV58" s="0" t="n">
        <v>-90</v>
      </c>
      <c r="AW58" s="0" t="n">
        <v>-90</v>
      </c>
      <c r="AX58" s="0" t="n">
        <v>-90</v>
      </c>
      <c r="AY58" s="0" t="n">
        <v>-90</v>
      </c>
      <c r="AZ58" s="0" t="n">
        <v>-90</v>
      </c>
      <c r="BA58" s="0" t="n">
        <v>-90</v>
      </c>
      <c r="BB58" s="0" t="n">
        <v>-90</v>
      </c>
      <c r="BC58" s="0" t="n">
        <v>-90</v>
      </c>
      <c r="BD58" s="0" t="n">
        <v>-90</v>
      </c>
      <c r="BE58" s="0" t="n">
        <v>-90</v>
      </c>
      <c r="BF58" s="0" t="n">
        <v>-90</v>
      </c>
      <c r="BG58" s="0" t="n">
        <v>-90</v>
      </c>
      <c r="BH58" s="0" t="n">
        <v>-90</v>
      </c>
      <c r="BI58" s="0" t="n">
        <v>-90</v>
      </c>
      <c r="BJ58" s="0" t="n">
        <v>-90</v>
      </c>
      <c r="BK58" s="0" t="n">
        <v>-90</v>
      </c>
      <c r="BL58" s="0" t="n">
        <v>-90</v>
      </c>
      <c r="BM58" s="0" t="n">
        <v>-90</v>
      </c>
      <c r="BN58" s="0" t="n">
        <v>-90</v>
      </c>
    </row>
    <row r="60" customFormat="false" ht="15" hidden="false" customHeight="false" outlineLevel="0" collapsed="false">
      <c r="AE60" s="0" t="s">
        <v>15</v>
      </c>
    </row>
    <row r="61" customFormat="false" ht="15" hidden="false" customHeight="false" outlineLevel="0" collapsed="false">
      <c r="AE61" s="0" t="n">
        <v>11</v>
      </c>
    </row>
    <row r="62" customFormat="false" ht="15" hidden="false" customHeight="false" outlineLevel="0" collapsed="false">
      <c r="AE62" s="0" t="n">
        <v>-9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03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O4" activeCellId="0" sqref="AO4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11" min="2" style="0" width="2.99"/>
    <col collapsed="false" customWidth="true" hidden="false" outlineLevel="0" max="12" min="12" style="0" width="2"/>
    <col collapsed="false" customWidth="true" hidden="false" outlineLevel="0" max="13" min="13" style="0" width="17.29"/>
    <col collapsed="false" customWidth="true" hidden="false" outlineLevel="0" max="16" min="14" style="0" width="12.71"/>
    <col collapsed="false" customWidth="true" hidden="false" outlineLevel="0" max="17" min="17" style="0" width="3.99"/>
    <col collapsed="false" customWidth="true" hidden="false" outlineLevel="0" max="18" min="18" style="0" width="9"/>
    <col collapsed="false" customWidth="true" hidden="false" outlineLevel="0" max="19" min="19" style="0" width="4.71"/>
    <col collapsed="false" customWidth="true" hidden="false" outlineLevel="0" max="20" min="20" style="0" width="9"/>
    <col collapsed="false" customWidth="true" hidden="false" outlineLevel="0" max="23" min="21" style="0" width="12.71"/>
    <col collapsed="false" customWidth="true" hidden="false" outlineLevel="0" max="24" min="24" style="0" width="2.99"/>
    <col collapsed="false" customWidth="true" hidden="false" outlineLevel="0" max="26" min="25" style="0" width="12.71"/>
    <col collapsed="false" customWidth="true" hidden="false" outlineLevel="0" max="27" min="27" style="0" width="2.99"/>
    <col collapsed="false" customWidth="true" hidden="false" outlineLevel="0" max="28" min="28" style="0" width="20.57"/>
    <col collapsed="false" customWidth="true" hidden="false" outlineLevel="0" max="31" min="29" style="0" width="11.99"/>
    <col collapsed="false" customWidth="true" hidden="false" outlineLevel="0" max="34" min="32" style="0" width="3.99"/>
    <col collapsed="false" customWidth="true" hidden="false" outlineLevel="0" max="40" min="35" style="0" width="8.71"/>
    <col collapsed="false" customWidth="true" hidden="false" outlineLevel="0" max="42" min="41" style="0" width="18.85"/>
    <col collapsed="false" customWidth="true" hidden="false" outlineLevel="0" max="43" min="43" style="0" width="11.99"/>
    <col collapsed="false" customWidth="true" hidden="false" outlineLevel="0" max="44" min="44" style="0" width="12.71"/>
    <col collapsed="false" customWidth="true" hidden="false" outlineLevel="0" max="1025" min="45" style="0" width="8.7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1" t="s">
        <v>2</v>
      </c>
      <c r="AC1" s="2"/>
      <c r="AD1" s="2"/>
      <c r="AE1" s="2"/>
      <c r="AF1" s="2"/>
      <c r="AG1" s="2"/>
      <c r="AH1" s="2"/>
      <c r="AI1" s="2"/>
      <c r="AJ1" s="3"/>
      <c r="AK1" s="0" t="s">
        <v>3</v>
      </c>
      <c r="AO1" s="0" t="s">
        <v>4</v>
      </c>
    </row>
    <row r="2" customFormat="false" ht="15" hidden="false" customHeight="false" outlineLevel="0" collapsed="false">
      <c r="A2" s="4"/>
      <c r="B2" s="5" t="n">
        <v>1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1</v>
      </c>
      <c r="K2" s="5" t="n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4"/>
      <c r="AC2" s="5"/>
      <c r="AD2" s="5"/>
      <c r="AE2" s="5"/>
      <c r="AF2" s="5"/>
      <c r="AG2" s="5"/>
      <c r="AH2" s="5"/>
      <c r="AI2" s="5"/>
      <c r="AJ2" s="6"/>
      <c r="AL2" s="0" t="n">
        <f aca="false">AC4</f>
        <v>55.0001</v>
      </c>
      <c r="AM2" s="0" t="n">
        <f aca="false">AC37</f>
        <v>325.0011</v>
      </c>
    </row>
    <row r="3" customFormat="false" ht="15" hidden="false" customHeight="false" outlineLevel="0" collapsed="false">
      <c r="A3" s="4"/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/>
      <c r="M3" s="5"/>
      <c r="N3" s="5" t="n">
        <f aca="false">SUMPRODUCT(B13:D15,$N$79:$P$81) + SUMPRODUCT(B2:D4,$N$73:$P$75) + SUMPRODUCT(B24:D26,$N$85:$P$87) + $S$73</f>
        <v>55.0001</v>
      </c>
      <c r="O3" s="5" t="n">
        <f aca="false">SUMPRODUCT(C13:E15,$N$79:$P$81) + SUMPRODUCT(C2:E4,$N$73:$P$75) + SUMPRODUCT(C24:E26,$N$85:$P$87) + $S$73</f>
        <v>55.0001</v>
      </c>
      <c r="P3" s="5" t="n">
        <f aca="false">SUMPRODUCT(D13:F15,$N$79:$P$81) + SUMPRODUCT(D2:F4,$N$73:$P$75) + SUMPRODUCT(D24:F26,$N$85:$P$87) + $S$73</f>
        <v>55.0001</v>
      </c>
      <c r="Q3" s="5" t="n">
        <f aca="false">SUMPRODUCT(E13:G15,$N$79:$P$81) + SUMPRODUCT(E2:G4,$N$73:$P$75) + SUMPRODUCT(E24:G26,$N$85:$P$87) + $S$73</f>
        <v>55.0001</v>
      </c>
      <c r="R3" s="5" t="n">
        <f aca="false">SUMPRODUCT(F13:H15,$N$79:$P$81) + SUMPRODUCT(F2:H4,$N$73:$P$75) + SUMPRODUCT(F24:H26,$N$85:$P$87) + $S$73</f>
        <v>55.0001</v>
      </c>
      <c r="S3" s="5" t="n">
        <f aca="false">SUMPRODUCT(G13:I15,$N$79:$P$81) + SUMPRODUCT(G2:I4,$N$73:$P$75) + SUMPRODUCT(G24:I26,$N$85:$P$87) + $S$73</f>
        <v>55.0001</v>
      </c>
      <c r="T3" s="5" t="n">
        <f aca="false">SUMPRODUCT(H13:J15,$N$79:$P$81) + SUMPRODUCT(H2:J4,$N$73:$P$75) + SUMPRODUCT(H24:J26,$N$85:$P$87) + $S$73</f>
        <v>55.0001</v>
      </c>
      <c r="U3" s="5" t="n">
        <f aca="false">SUMPRODUCT(I13:K15,$N$79:$P$81) + SUMPRODUCT(I2:K4,$N$73:$P$75) + SUMPRODUCT(I24:K26,$N$85:$P$87) + $S$73</f>
        <v>55.0001</v>
      </c>
      <c r="V3" s="5"/>
      <c r="W3" s="5"/>
      <c r="X3" s="5"/>
      <c r="Y3" s="5"/>
      <c r="Z3" s="5"/>
      <c r="AA3" s="6"/>
      <c r="AB3" s="4"/>
      <c r="AC3" s="5"/>
      <c r="AD3" s="5"/>
      <c r="AE3" s="5"/>
      <c r="AF3" s="5"/>
      <c r="AG3" s="5"/>
      <c r="AH3" s="5"/>
      <c r="AI3" s="5"/>
      <c r="AJ3" s="6"/>
      <c r="AL3" s="0" t="n">
        <f aca="false">AC5</f>
        <v>55.0001</v>
      </c>
      <c r="AM3" s="0" t="n">
        <f aca="false">AC38</f>
        <v>325.0011</v>
      </c>
      <c r="AO3" s="0" t="s">
        <v>5</v>
      </c>
      <c r="AQ3" s="0" t="s">
        <v>6</v>
      </c>
      <c r="AS3" s="0" t="s">
        <v>7</v>
      </c>
    </row>
    <row r="4" customFormat="false" ht="15" hidden="false" customHeight="false" outlineLevel="0" collapsed="false">
      <c r="A4" s="4"/>
      <c r="B4" s="5" t="n">
        <v>1</v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/>
      <c r="M4" s="5"/>
      <c r="N4" s="5" t="n">
        <f aca="false">SUMPRODUCT(B14:D16,$N$79:$P$81) + SUMPRODUCT(B3:D5,$N$73:$P$75) + SUMPRODUCT(B25:D27,$N$85:$P$87) + $S$73</f>
        <v>55.0001</v>
      </c>
      <c r="O4" s="5" t="n">
        <f aca="false">SUMPRODUCT(C14:E16,$N$79:$P$81) + SUMPRODUCT(C3:E5,$N$73:$P$75) + SUMPRODUCT(C25:E27,$N$85:$P$87) + $S$73</f>
        <v>55.0001</v>
      </c>
      <c r="P4" s="5" t="n">
        <f aca="false">SUMPRODUCT(D14:F16,$N$79:$P$81) + SUMPRODUCT(D3:F5,$N$73:$P$75) + SUMPRODUCT(D25:F27,$N$85:$P$87) + $S$73</f>
        <v>55.0001</v>
      </c>
      <c r="Q4" s="5" t="n">
        <f aca="false">SUMPRODUCT(E14:G16,$N$79:$P$81) + SUMPRODUCT(E3:G5,$N$73:$P$75) + SUMPRODUCT(E25:G27,$N$85:$P$87) + $S$73</f>
        <v>55.0001</v>
      </c>
      <c r="R4" s="5" t="n">
        <f aca="false">SUMPRODUCT(F14:H16,$N$79:$P$81) + SUMPRODUCT(F3:H5,$N$73:$P$75) + SUMPRODUCT(F25:H27,$N$85:$P$87) + $S$73</f>
        <v>55.0001</v>
      </c>
      <c r="S4" s="5" t="n">
        <f aca="false">SUMPRODUCT(G14:I16,$N$79:$P$81) + SUMPRODUCT(G3:I5,$N$73:$P$75) + SUMPRODUCT(G25:I27,$N$85:$P$87) + $S$73</f>
        <v>55.0001</v>
      </c>
      <c r="T4" s="5" t="n">
        <f aca="false">SUMPRODUCT(H14:J16,$N$79:$P$81) + SUMPRODUCT(H3:J5,$N$73:$P$75) + SUMPRODUCT(H25:J27,$N$85:$P$87) + $S$73</f>
        <v>55.0001</v>
      </c>
      <c r="U4" s="5" t="n">
        <f aca="false">SUMPRODUCT(I14:K16,$N$79:$P$81) + SUMPRODUCT(I3:K5,$N$73:$P$75) + SUMPRODUCT(I25:K27,$N$85:$P$87) + $S$73</f>
        <v>55.0001</v>
      </c>
      <c r="V4" s="5"/>
      <c r="W4" s="5"/>
      <c r="X4" s="5"/>
      <c r="Y4" s="5"/>
      <c r="Z4" s="5"/>
      <c r="AA4" s="6"/>
      <c r="AB4" s="4"/>
      <c r="AC4" s="5" t="n">
        <f aca="false">SUMPRODUCT(N3:P5,$AC$73:$AE$75)</f>
        <v>55.0001</v>
      </c>
      <c r="AD4" s="5" t="n">
        <f aca="false">SUMPRODUCT(O3:Q5,$AC$73:$AE$75)</f>
        <v>55.0001</v>
      </c>
      <c r="AE4" s="5" t="n">
        <f aca="false">SUMPRODUCT(P3:R5,$AC$73:$AE$75)</f>
        <v>55.0001</v>
      </c>
      <c r="AF4" s="5" t="n">
        <f aca="false">SUMPRODUCT(Q3:S5,$AC$73:$AE$75)</f>
        <v>55.0001</v>
      </c>
      <c r="AG4" s="5" t="n">
        <f aca="false">SUMPRODUCT(R3:T5,$AC$73:$AE$75)</f>
        <v>55.0001</v>
      </c>
      <c r="AH4" s="5" t="n">
        <f aca="false">SUMPRODUCT(S3:U5,$AC$73:$AE$75)</f>
        <v>55.0001</v>
      </c>
      <c r="AI4" s="5"/>
      <c r="AJ4" s="6"/>
      <c r="AL4" s="0" t="n">
        <f aca="false">AC6</f>
        <v>55.0001</v>
      </c>
      <c r="AM4" s="0" t="n">
        <f aca="false">AC39</f>
        <v>325.0011</v>
      </c>
      <c r="AO4" s="0" t="n">
        <f aca="false" t="array" ref="AO4:AP5">MMULT(AO48:DH49,AL2:AM73)</f>
        <v>3960.0036</v>
      </c>
      <c r="AP4" s="0" t="n">
        <v>23400.0396</v>
      </c>
      <c r="AQ4" s="0" t="n">
        <f aca="false">AO4+$AO$52</f>
        <v>3961.0036</v>
      </c>
      <c r="AR4" s="0" t="n">
        <f aca="false">AP4+$AO$52</f>
        <v>23401.0396</v>
      </c>
      <c r="AS4" s="0" t="n">
        <v>3950</v>
      </c>
      <c r="AT4" s="0" t="n">
        <v>23375</v>
      </c>
    </row>
    <row r="5" customFormat="false" ht="15" hidden="false" customHeight="false" outlineLevel="0" collapsed="false">
      <c r="A5" s="4"/>
      <c r="B5" s="5" t="n">
        <v>1</v>
      </c>
      <c r="C5" s="5" t="n">
        <v>1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1</v>
      </c>
      <c r="I5" s="5" t="n">
        <v>1</v>
      </c>
      <c r="J5" s="5" t="n">
        <v>1</v>
      </c>
      <c r="K5" s="5" t="n">
        <v>1</v>
      </c>
      <c r="L5" s="5"/>
      <c r="M5" s="5"/>
      <c r="N5" s="5" t="n">
        <f aca="false">SUMPRODUCT(B15:D17,$N$79:$P$81) + SUMPRODUCT(B4:D6,$N$73:$P$75) + SUMPRODUCT(B26:D28,$N$85:$P$87) + $S$73</f>
        <v>55.0001</v>
      </c>
      <c r="O5" s="5" t="n">
        <f aca="false">SUMPRODUCT(C15:E17,$N$79:$P$81) + SUMPRODUCT(C4:E6,$N$73:$P$75) + SUMPRODUCT(C26:E28,$N$85:$P$87) + $S$73</f>
        <v>55.0001</v>
      </c>
      <c r="P5" s="5" t="n">
        <f aca="false">SUMPRODUCT(D15:F17,$N$79:$P$81) + SUMPRODUCT(D4:F6,$N$73:$P$75) + SUMPRODUCT(D26:F28,$N$85:$P$87) + $S$73</f>
        <v>55.0001</v>
      </c>
      <c r="Q5" s="5" t="n">
        <f aca="false">SUMPRODUCT(E15:G17,$N$79:$P$81) + SUMPRODUCT(E4:G6,$N$73:$P$75) + SUMPRODUCT(E26:G28,$N$85:$P$87) + $S$73</f>
        <v>55.0001</v>
      </c>
      <c r="R5" s="5" t="n">
        <f aca="false">SUMPRODUCT(F15:H17,$N$79:$P$81) + SUMPRODUCT(F4:H6,$N$73:$P$75) + SUMPRODUCT(F26:H28,$N$85:$P$87) + $S$73</f>
        <v>55.0001</v>
      </c>
      <c r="S5" s="5" t="n">
        <f aca="false">SUMPRODUCT(G15:I17,$N$79:$P$81) + SUMPRODUCT(G4:I6,$N$73:$P$75) + SUMPRODUCT(G26:I28,$N$85:$P$87) + $S$73</f>
        <v>55.0001</v>
      </c>
      <c r="T5" s="5" t="n">
        <f aca="false">SUMPRODUCT(H15:J17,$N$79:$P$81) + SUMPRODUCT(H4:J6,$N$73:$P$75) + SUMPRODUCT(H26:J28,$N$85:$P$87) + $S$73</f>
        <v>55.0001</v>
      </c>
      <c r="U5" s="5" t="n">
        <f aca="false">SUMPRODUCT(I15:K17,$N$79:$P$81) + SUMPRODUCT(I4:K6,$N$73:$P$75) + SUMPRODUCT(I26:K28,$N$85:$P$87) + $S$73</f>
        <v>55.0001</v>
      </c>
      <c r="V5" s="5"/>
      <c r="W5" s="5"/>
      <c r="X5" s="5"/>
      <c r="Y5" s="5"/>
      <c r="Z5" s="5"/>
      <c r="AA5" s="6"/>
      <c r="AB5" s="4"/>
      <c r="AC5" s="5" t="n">
        <f aca="false">SUMPRODUCT(N4:P6,$AC$73:$AE$75)</f>
        <v>55.0001</v>
      </c>
      <c r="AD5" s="5" t="n">
        <f aca="false">SUMPRODUCT(O4:Q6,$AC$73:$AE$75)</f>
        <v>55.0001</v>
      </c>
      <c r="AE5" s="5" t="n">
        <f aca="false">SUMPRODUCT(P4:R6,$AC$73:$AE$75)</f>
        <v>55.0001</v>
      </c>
      <c r="AF5" s="5" t="n">
        <f aca="false">SUMPRODUCT(Q4:S6,$AC$73:$AE$75)</f>
        <v>55.0001</v>
      </c>
      <c r="AG5" s="5" t="n">
        <f aca="false">SUMPRODUCT(R4:T6,$AC$73:$AE$75)</f>
        <v>55.0001</v>
      </c>
      <c r="AH5" s="5" t="n">
        <f aca="false">SUMPRODUCT(S4:U6,$AC$73:$AE$75)</f>
        <v>55.0001</v>
      </c>
      <c r="AI5" s="5"/>
      <c r="AJ5" s="6"/>
      <c r="AL5" s="0" t="n">
        <f aca="false">AC7</f>
        <v>55.0001</v>
      </c>
      <c r="AM5" s="0" t="n">
        <f aca="false">AC40</f>
        <v>325.0011</v>
      </c>
      <c r="AO5" s="0" t="n">
        <v>3960.0036</v>
      </c>
      <c r="AP5" s="0" t="n">
        <v>23400.0396</v>
      </c>
      <c r="AQ5" s="0" t="n">
        <f aca="false">AO5+$AO$53</f>
        <v>3961.0036</v>
      </c>
      <c r="AR5" s="0" t="n">
        <f aca="false">AP5+$AO$53</f>
        <v>23401.0396</v>
      </c>
      <c r="AS5" s="0" t="n">
        <v>3970</v>
      </c>
      <c r="AT5" s="0" t="n">
        <v>23450</v>
      </c>
    </row>
    <row r="6" customFormat="false" ht="15" hidden="false" customHeight="false" outlineLevel="0" collapsed="false">
      <c r="A6" s="4"/>
      <c r="B6" s="5" t="n">
        <v>1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5" t="n">
        <v>1</v>
      </c>
      <c r="L6" s="5"/>
      <c r="M6" s="5"/>
      <c r="N6" s="5" t="n">
        <f aca="false">SUMPRODUCT(B16:D18,$N$79:$P$81) + SUMPRODUCT(B5:D7,$N$73:$P$75) + SUMPRODUCT(B27:D29,$N$85:$P$87) + $S$73</f>
        <v>55.0001</v>
      </c>
      <c r="O6" s="5" t="n">
        <f aca="false">SUMPRODUCT(C16:E18,$N$79:$P$81) + SUMPRODUCT(C5:E7,$N$73:$P$75) + SUMPRODUCT(C27:E29,$N$85:$P$87) + $S$73</f>
        <v>55.0001</v>
      </c>
      <c r="P6" s="5" t="n">
        <f aca="false">SUMPRODUCT(D16:F18,$N$79:$P$81) + SUMPRODUCT(D5:F7,$N$73:$P$75) + SUMPRODUCT(D27:F29,$N$85:$P$87) + $S$73</f>
        <v>55.0001</v>
      </c>
      <c r="Q6" s="5" t="n">
        <f aca="false">SUMPRODUCT(E16:G18,$N$79:$P$81) + SUMPRODUCT(E5:G7,$N$73:$P$75) + SUMPRODUCT(E27:G29,$N$85:$P$87) + $S$73</f>
        <v>55.0001</v>
      </c>
      <c r="R6" s="5" t="n">
        <f aca="false">SUMPRODUCT(F16:H18,$N$79:$P$81) + SUMPRODUCT(F5:H7,$N$73:$P$75) + SUMPRODUCT(F27:H29,$N$85:$P$87) + $S$73</f>
        <v>55.0001</v>
      </c>
      <c r="S6" s="5" t="n">
        <f aca="false">SUMPRODUCT(G16:I18,$N$79:$P$81) + SUMPRODUCT(G5:I7,$N$73:$P$75) + SUMPRODUCT(G27:I29,$N$85:$P$87) + $S$73</f>
        <v>55.0001</v>
      </c>
      <c r="T6" s="5" t="n">
        <f aca="false">SUMPRODUCT(H16:J18,$N$79:$P$81) + SUMPRODUCT(H5:J7,$N$73:$P$75) + SUMPRODUCT(H27:J29,$N$85:$P$87) + $S$73</f>
        <v>55.0001</v>
      </c>
      <c r="U6" s="5" t="n">
        <f aca="false">SUMPRODUCT(I16:K18,$N$79:$P$81) + SUMPRODUCT(I5:K7,$N$73:$P$75) + SUMPRODUCT(I27:K29,$N$85:$P$87) + $S$73</f>
        <v>55.0001</v>
      </c>
      <c r="V6" s="5"/>
      <c r="W6" s="5"/>
      <c r="X6" s="5"/>
      <c r="Y6" s="5"/>
      <c r="Z6" s="5"/>
      <c r="AA6" s="6"/>
      <c r="AB6" s="4"/>
      <c r="AC6" s="5" t="n">
        <f aca="false">SUMPRODUCT(N5:P7,$AC$73:$AE$75)</f>
        <v>55.0001</v>
      </c>
      <c r="AD6" s="5" t="n">
        <f aca="false">SUMPRODUCT(O5:Q7,$AC$73:$AE$75)</f>
        <v>55.0001</v>
      </c>
      <c r="AE6" s="5" t="n">
        <f aca="false">SUMPRODUCT(P5:R7,$AC$73:$AE$75)</f>
        <v>55.0001</v>
      </c>
      <c r="AF6" s="5" t="n">
        <f aca="false">SUMPRODUCT(Q5:S7,$AC$73:$AE$75)</f>
        <v>55.0001</v>
      </c>
      <c r="AG6" s="5" t="n">
        <f aca="false">SUMPRODUCT(R5:T7,$AC$73:$AE$75)</f>
        <v>55.0001</v>
      </c>
      <c r="AH6" s="5" t="n">
        <f aca="false">SUMPRODUCT(S5:U7,$AC$73:$AE$75)</f>
        <v>55.0001</v>
      </c>
      <c r="AI6" s="5"/>
      <c r="AJ6" s="6"/>
      <c r="AL6" s="0" t="n">
        <f aca="false">AC8</f>
        <v>55.0001</v>
      </c>
      <c r="AM6" s="0" t="n">
        <f aca="false">AC41</f>
        <v>325.0011</v>
      </c>
    </row>
    <row r="7" customFormat="false" ht="15" hidden="false" customHeight="false" outlineLevel="0" collapsed="false">
      <c r="A7" s="4"/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/>
      <c r="M7" s="5"/>
      <c r="N7" s="5" t="n">
        <f aca="false">SUMPRODUCT(B17:D19,$N$79:$P$81) + SUMPRODUCT(B6:D8,$N$73:$P$75) + SUMPRODUCT(B28:D30,$N$85:$P$87) + $S$73</f>
        <v>55.0001</v>
      </c>
      <c r="O7" s="5" t="n">
        <f aca="false">SUMPRODUCT(C17:E19,$N$79:$P$81) + SUMPRODUCT(C6:E8,$N$73:$P$75) + SUMPRODUCT(C28:E30,$N$85:$P$87) + $S$73</f>
        <v>55.0001</v>
      </c>
      <c r="P7" s="5" t="n">
        <f aca="false">SUMPRODUCT(D17:F19,$N$79:$P$81) + SUMPRODUCT(D6:F8,$N$73:$P$75) + SUMPRODUCT(D28:F30,$N$85:$P$87) + $S$73</f>
        <v>55.0001</v>
      </c>
      <c r="Q7" s="5" t="n">
        <f aca="false">SUMPRODUCT(E17:G19,$N$79:$P$81) + SUMPRODUCT(E6:G8,$N$73:$P$75) + SUMPRODUCT(E28:G30,$N$85:$P$87) + $S$73</f>
        <v>55.0001</v>
      </c>
      <c r="R7" s="5" t="n">
        <f aca="false">SUMPRODUCT(F17:H19,$N$79:$P$81) + SUMPRODUCT(F6:H8,$N$73:$P$75) + SUMPRODUCT(F28:H30,$N$85:$P$87) + $S$73</f>
        <v>55.0001</v>
      </c>
      <c r="S7" s="5" t="n">
        <f aca="false">SUMPRODUCT(G17:I19,$N$79:$P$81) + SUMPRODUCT(G6:I8,$N$73:$P$75) + SUMPRODUCT(G28:I30,$N$85:$P$87) + $S$73</f>
        <v>55.0001</v>
      </c>
      <c r="T7" s="5" t="n">
        <f aca="false">SUMPRODUCT(H17:J19,$N$79:$P$81) + SUMPRODUCT(H6:J8,$N$73:$P$75) + SUMPRODUCT(H28:J30,$N$85:$P$87) + $S$73</f>
        <v>55.0001</v>
      </c>
      <c r="U7" s="5" t="n">
        <f aca="false">SUMPRODUCT(I17:K19,$N$79:$P$81) + SUMPRODUCT(I6:K8,$N$73:$P$75) + SUMPRODUCT(I28:K30,$N$85:$P$87) + $S$73</f>
        <v>55.0001</v>
      </c>
      <c r="V7" s="5"/>
      <c r="W7" s="5"/>
      <c r="X7" s="5"/>
      <c r="Y7" s="5"/>
      <c r="Z7" s="5"/>
      <c r="AA7" s="6"/>
      <c r="AB7" s="4"/>
      <c r="AC7" s="5" t="n">
        <f aca="false">SUMPRODUCT(N6:P8,$AC$73:$AE$75)</f>
        <v>55.0001</v>
      </c>
      <c r="AD7" s="5" t="n">
        <f aca="false">SUMPRODUCT(O6:Q8,$AC$73:$AE$75)</f>
        <v>55.0001</v>
      </c>
      <c r="AE7" s="5" t="n">
        <f aca="false">SUMPRODUCT(P6:R8,$AC$73:$AE$75)</f>
        <v>55.0001</v>
      </c>
      <c r="AF7" s="5" t="n">
        <f aca="false">SUMPRODUCT(Q6:S8,$AC$73:$AE$75)</f>
        <v>55.0001</v>
      </c>
      <c r="AG7" s="5" t="n">
        <f aca="false">SUMPRODUCT(R6:T8,$AC$73:$AE$75)</f>
        <v>55.0001</v>
      </c>
      <c r="AH7" s="5" t="n">
        <f aca="false">SUMPRODUCT(S6:U8,$AC$73:$AE$75)</f>
        <v>55.0001</v>
      </c>
      <c r="AI7" s="5"/>
      <c r="AJ7" s="6"/>
      <c r="AL7" s="0" t="n">
        <f aca="false">AC9</f>
        <v>55.0001</v>
      </c>
      <c r="AM7" s="0" t="n">
        <f aca="false">AC42</f>
        <v>325.0011</v>
      </c>
    </row>
    <row r="8" customFormat="false" ht="15" hidden="false" customHeight="false" outlineLevel="0" collapsed="false">
      <c r="A8" s="4"/>
      <c r="B8" s="5" t="n">
        <v>1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1</v>
      </c>
      <c r="J8" s="5" t="n">
        <v>1</v>
      </c>
      <c r="K8" s="5" t="n">
        <v>1</v>
      </c>
      <c r="L8" s="5"/>
      <c r="M8" s="5"/>
      <c r="N8" s="5" t="n">
        <f aca="false">SUMPRODUCT(B18:D20,$N$79:$P$81) + SUMPRODUCT(B7:D9,$N$73:$P$75) + SUMPRODUCT(B29:D31,$N$85:$P$87) + $S$73</f>
        <v>55.0001</v>
      </c>
      <c r="O8" s="5" t="n">
        <f aca="false">SUMPRODUCT(C18:E20,$N$79:$P$81) + SUMPRODUCT(C7:E9,$N$73:$P$75) + SUMPRODUCT(C29:E31,$N$85:$P$87) + $S$73</f>
        <v>55.0001</v>
      </c>
      <c r="P8" s="5" t="n">
        <f aca="false">SUMPRODUCT(D18:F20,$N$79:$P$81) + SUMPRODUCT(D7:F9,$N$73:$P$75) + SUMPRODUCT(D29:F31,$N$85:$P$87) + $S$73</f>
        <v>55.0001</v>
      </c>
      <c r="Q8" s="5" t="n">
        <f aca="false">SUMPRODUCT(E18:G20,$N$79:$P$81) + SUMPRODUCT(E7:G9,$N$73:$P$75) + SUMPRODUCT(E29:G31,$N$85:$P$87) + $S$73</f>
        <v>55.0001</v>
      </c>
      <c r="R8" s="5" t="n">
        <f aca="false">SUMPRODUCT(F18:H20,$N$79:$P$81) + SUMPRODUCT(F7:H9,$N$73:$P$75) + SUMPRODUCT(F29:H31,$N$85:$P$87) + $S$73</f>
        <v>55.0001</v>
      </c>
      <c r="S8" s="5" t="n">
        <f aca="false">SUMPRODUCT(G18:I20,$N$79:$P$81) + SUMPRODUCT(G7:I9,$N$73:$P$75) + SUMPRODUCT(G29:I31,$N$85:$P$87) + $S$73</f>
        <v>55.0001</v>
      </c>
      <c r="T8" s="5" t="n">
        <f aca="false">SUMPRODUCT(H18:J20,$N$79:$P$81) + SUMPRODUCT(H7:J9,$N$73:$P$75) + SUMPRODUCT(H29:J31,$N$85:$P$87) + $S$73</f>
        <v>55.0001</v>
      </c>
      <c r="U8" s="5" t="n">
        <f aca="false">SUMPRODUCT(I18:K20,$N$79:$P$81) + SUMPRODUCT(I7:K9,$N$73:$P$75) + SUMPRODUCT(I29:K31,$N$85:$P$87) + $S$73</f>
        <v>55.0001</v>
      </c>
      <c r="V8" s="5"/>
      <c r="W8" s="5"/>
      <c r="X8" s="5"/>
      <c r="Y8" s="5"/>
      <c r="Z8" s="5"/>
      <c r="AA8" s="6"/>
      <c r="AB8" s="4"/>
      <c r="AC8" s="5" t="n">
        <f aca="false">SUMPRODUCT(N7:P9,$AC$73:$AE$75)</f>
        <v>55.0001</v>
      </c>
      <c r="AD8" s="5" t="n">
        <f aca="false">SUMPRODUCT(O7:Q9,$AC$73:$AE$75)</f>
        <v>55.0001</v>
      </c>
      <c r="AE8" s="5" t="n">
        <f aca="false">SUMPRODUCT(P7:R9,$AC$73:$AE$75)</f>
        <v>55.0001</v>
      </c>
      <c r="AF8" s="5" t="n">
        <f aca="false">SUMPRODUCT(Q7:S9,$AC$73:$AE$75)</f>
        <v>55.0001</v>
      </c>
      <c r="AG8" s="5" t="n">
        <f aca="false">SUMPRODUCT(R7:T9,$AC$73:$AE$75)</f>
        <v>55.0001</v>
      </c>
      <c r="AH8" s="5" t="n">
        <f aca="false">SUMPRODUCT(S7:U9,$AC$73:$AE$75)</f>
        <v>55.0001</v>
      </c>
      <c r="AI8" s="5"/>
      <c r="AJ8" s="6"/>
      <c r="AL8" s="0" t="n">
        <f aca="false">AD4</f>
        <v>55.0001</v>
      </c>
      <c r="AM8" s="0" t="n">
        <f aca="false">AD37</f>
        <v>325.0011</v>
      </c>
    </row>
    <row r="9" customFormat="false" ht="15" hidden="false" customHeight="false" outlineLevel="0" collapsed="false">
      <c r="A9" s="4"/>
      <c r="B9" s="5" t="n">
        <v>1</v>
      </c>
      <c r="C9" s="5" t="n">
        <v>1</v>
      </c>
      <c r="D9" s="5" t="n">
        <v>1</v>
      </c>
      <c r="E9" s="5" t="n">
        <v>1</v>
      </c>
      <c r="F9" s="5" t="n">
        <v>1</v>
      </c>
      <c r="G9" s="5" t="n">
        <v>1</v>
      </c>
      <c r="H9" s="5" t="n">
        <v>1</v>
      </c>
      <c r="I9" s="5" t="n">
        <v>1</v>
      </c>
      <c r="J9" s="5" t="n">
        <v>1</v>
      </c>
      <c r="K9" s="5" t="n">
        <v>1</v>
      </c>
      <c r="L9" s="5"/>
      <c r="M9" s="5"/>
      <c r="N9" s="5" t="n">
        <f aca="false">SUMPRODUCT(B19:D21,$N$79:$P$81) + SUMPRODUCT(B8:D10,$N$73:$P$75) + SUMPRODUCT(B30:D32,$N$85:$P$87) + $S$73</f>
        <v>55.0001</v>
      </c>
      <c r="O9" s="5" t="n">
        <f aca="false">SUMPRODUCT(C19:E21,$N$79:$P$81) + SUMPRODUCT(C8:E10,$N$73:$P$75) + SUMPRODUCT(C30:E32,$N$85:$P$87) + $S$73</f>
        <v>55.0001</v>
      </c>
      <c r="P9" s="5" t="n">
        <f aca="false">SUMPRODUCT(D19:F21,$N$79:$P$81) + SUMPRODUCT(D8:F10,$N$73:$P$75) + SUMPRODUCT(D30:F32,$N$85:$P$87) + $S$73</f>
        <v>55.0001</v>
      </c>
      <c r="Q9" s="5" t="n">
        <f aca="false">SUMPRODUCT(E19:G21,$N$79:$P$81) + SUMPRODUCT(E8:G10,$N$73:$P$75) + SUMPRODUCT(E30:G32,$N$85:$P$87) + $S$73</f>
        <v>55.0001</v>
      </c>
      <c r="R9" s="5" t="n">
        <f aca="false">SUMPRODUCT(F19:H21,$N$79:$P$81) + SUMPRODUCT(F8:H10,$N$73:$P$75) + SUMPRODUCT(F30:H32,$N$85:$P$87) + $S$73</f>
        <v>55.0001</v>
      </c>
      <c r="S9" s="5" t="n">
        <f aca="false">SUMPRODUCT(G19:I21,$N$79:$P$81) + SUMPRODUCT(G8:I10,$N$73:$P$75) + SUMPRODUCT(G30:I32,$N$85:$P$87) + $S$73</f>
        <v>55.0001</v>
      </c>
      <c r="T9" s="5" t="n">
        <f aca="false">SUMPRODUCT(H19:J21,$N$79:$P$81) + SUMPRODUCT(H8:J10,$N$73:$P$75) + SUMPRODUCT(H30:J32,$N$85:$P$87) + $S$73</f>
        <v>55.0001</v>
      </c>
      <c r="U9" s="5" t="n">
        <f aca="false">SUMPRODUCT(I19:K21,$N$79:$P$81) + SUMPRODUCT(I8:K10,$N$73:$P$75) + SUMPRODUCT(I30:K32,$N$85:$P$87) + $S$73</f>
        <v>55.0001</v>
      </c>
      <c r="V9" s="5"/>
      <c r="W9" s="5"/>
      <c r="X9" s="5"/>
      <c r="Y9" s="5"/>
      <c r="Z9" s="5"/>
      <c r="AA9" s="6"/>
      <c r="AB9" s="4"/>
      <c r="AC9" s="5" t="n">
        <f aca="false">SUMPRODUCT(N8:P10,$AC$73:$AE$75)</f>
        <v>55.0001</v>
      </c>
      <c r="AD9" s="5" t="n">
        <f aca="false">SUMPRODUCT(O8:Q10,$AC$73:$AE$75)</f>
        <v>55.0001</v>
      </c>
      <c r="AE9" s="5" t="n">
        <f aca="false">SUMPRODUCT(P8:R10,$AC$73:$AE$75)</f>
        <v>55.0001</v>
      </c>
      <c r="AF9" s="5" t="n">
        <f aca="false">SUMPRODUCT(Q8:S10,$AC$73:$AE$75)</f>
        <v>55.0001</v>
      </c>
      <c r="AG9" s="5" t="n">
        <f aca="false">SUMPRODUCT(R8:T10,$AC$73:$AE$75)</f>
        <v>55.0001</v>
      </c>
      <c r="AH9" s="5" t="n">
        <f aca="false">SUMPRODUCT(S8:U10,$AC$73:$AE$75)</f>
        <v>55.0001</v>
      </c>
      <c r="AI9" s="5"/>
      <c r="AJ9" s="6"/>
      <c r="AL9" s="0" t="n">
        <f aca="false">AD5</f>
        <v>55.0001</v>
      </c>
      <c r="AM9" s="0" t="n">
        <f aca="false">AD38</f>
        <v>325.0011</v>
      </c>
    </row>
    <row r="10" customFormat="false" ht="15" hidden="false" customHeight="false" outlineLevel="0" collapsed="false">
      <c r="A10" s="4"/>
      <c r="B10" s="5" t="n">
        <v>1</v>
      </c>
      <c r="C10" s="5" t="n">
        <v>1</v>
      </c>
      <c r="D10" s="5" t="n">
        <v>1</v>
      </c>
      <c r="E10" s="5" t="n">
        <v>1</v>
      </c>
      <c r="F10" s="5" t="n">
        <v>1</v>
      </c>
      <c r="G10" s="5" t="n">
        <v>1</v>
      </c>
      <c r="H10" s="5" t="n">
        <v>1</v>
      </c>
      <c r="I10" s="5" t="n">
        <v>1</v>
      </c>
      <c r="J10" s="5" t="n">
        <v>1</v>
      </c>
      <c r="K10" s="5" t="n">
        <v>1</v>
      </c>
      <c r="L10" s="5"/>
      <c r="M10" s="5"/>
      <c r="N10" s="5" t="n">
        <f aca="false">SUMPRODUCT(B20:D22,$N$79:$P$81) + SUMPRODUCT(B9:D11,$N$73:$P$75) + SUMPRODUCT(B31:D33,$N$85:$P$87) + $S$73</f>
        <v>55.0001</v>
      </c>
      <c r="O10" s="5" t="n">
        <f aca="false">SUMPRODUCT(C20:E22,$N$79:$P$81) + SUMPRODUCT(C9:E11,$N$73:$P$75) + SUMPRODUCT(C31:E33,$N$85:$P$87) + $S$73</f>
        <v>55.0001</v>
      </c>
      <c r="P10" s="5" t="n">
        <f aca="false">SUMPRODUCT(D20:F22,$N$79:$P$81) + SUMPRODUCT(D9:F11,$N$73:$P$75) + SUMPRODUCT(D31:F33,$N$85:$P$87) + $S$73</f>
        <v>55.0001</v>
      </c>
      <c r="Q10" s="5" t="n">
        <f aca="false">SUMPRODUCT(E20:G22,$N$79:$P$81) + SUMPRODUCT(E9:G11,$N$73:$P$75) + SUMPRODUCT(E31:G33,$N$85:$P$87) + $S$73</f>
        <v>55.0001</v>
      </c>
      <c r="R10" s="5" t="n">
        <f aca="false">SUMPRODUCT(F20:H22,$N$79:$P$81) + SUMPRODUCT(F9:H11,$N$73:$P$75) + SUMPRODUCT(F31:H33,$N$85:$P$87) + $S$73</f>
        <v>55.0001</v>
      </c>
      <c r="S10" s="5" t="n">
        <f aca="false">SUMPRODUCT(G20:I22,$N$79:$P$81) + SUMPRODUCT(G9:I11,$N$73:$P$75) + SUMPRODUCT(G31:I33,$N$85:$P$87) + $S$73</f>
        <v>55.0001</v>
      </c>
      <c r="T10" s="5" t="n">
        <f aca="false">SUMPRODUCT(H20:J22,$N$79:$P$81) + SUMPRODUCT(H9:J11,$N$73:$P$75) + SUMPRODUCT(H31:J33,$N$85:$P$87) + $S$73</f>
        <v>55.0001</v>
      </c>
      <c r="U10" s="5" t="n">
        <f aca="false">SUMPRODUCT(I20:K22,$N$79:$P$81) + SUMPRODUCT(I9:K11,$N$73:$P$75) + SUMPRODUCT(I31:K33,$N$85:$P$87) + $S$73</f>
        <v>55.0001</v>
      </c>
      <c r="V10" s="5"/>
      <c r="W10" s="5"/>
      <c r="X10" s="5"/>
      <c r="Y10" s="5"/>
      <c r="Z10" s="5"/>
      <c r="AA10" s="6"/>
      <c r="AB10" s="4"/>
      <c r="AC10" s="5"/>
      <c r="AD10" s="5"/>
      <c r="AE10" s="5"/>
      <c r="AF10" s="5"/>
      <c r="AG10" s="5"/>
      <c r="AH10" s="5"/>
      <c r="AI10" s="5"/>
      <c r="AJ10" s="6"/>
      <c r="AL10" s="0" t="n">
        <f aca="false">AD6</f>
        <v>55.0001</v>
      </c>
      <c r="AM10" s="0" t="n">
        <f aca="false">AD39</f>
        <v>325.0011</v>
      </c>
      <c r="AO10" s="0" t="s">
        <v>8</v>
      </c>
      <c r="AP10" s="0" t="n">
        <f aca="false">(AQ4-AS4)*(AQ4-AS4)</f>
        <v>121.07921295998</v>
      </c>
      <c r="AQ10" s="0" t="n">
        <f aca="false">(AR4-AT4)*(AR4-AT4)</f>
        <v>678.060768159246</v>
      </c>
    </row>
    <row r="11" customFormat="false" ht="15" hidden="false" customHeight="false" outlineLevel="0" collapsed="false">
      <c r="A11" s="4"/>
      <c r="B11" s="5" t="n">
        <v>1</v>
      </c>
      <c r="C11" s="5" t="n">
        <v>1</v>
      </c>
      <c r="D11" s="5" t="n">
        <v>1</v>
      </c>
      <c r="E11" s="5" t="n">
        <v>1</v>
      </c>
      <c r="F11" s="5" t="n">
        <v>1</v>
      </c>
      <c r="G11" s="5" t="n">
        <v>1</v>
      </c>
      <c r="H11" s="5" t="n">
        <v>1</v>
      </c>
      <c r="I11" s="5" t="n">
        <v>1</v>
      </c>
      <c r="J11" s="5" t="n">
        <v>1</v>
      </c>
      <c r="K11" s="5" t="n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4"/>
      <c r="AC11" s="5"/>
      <c r="AD11" s="5"/>
      <c r="AE11" s="5"/>
      <c r="AF11" s="5"/>
      <c r="AG11" s="5"/>
      <c r="AH11" s="5"/>
      <c r="AI11" s="5"/>
      <c r="AJ11" s="6"/>
      <c r="AL11" s="0" t="n">
        <f aca="false">AD7</f>
        <v>55.0001</v>
      </c>
      <c r="AM11" s="0" t="n">
        <f aca="false">AD40</f>
        <v>325.0011</v>
      </c>
      <c r="AP11" s="0" t="n">
        <f aca="false">(AQ5-AS5)*(AQ5-AS5)</f>
        <v>80.9352129600163</v>
      </c>
      <c r="AQ11" s="0" t="n">
        <f aca="false">(AR5-AT5)*(AR5-AT5)</f>
        <v>2397.12076816142</v>
      </c>
    </row>
    <row r="12" customFormat="false" ht="15" hidden="false" customHeight="false" outlineLevel="0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4"/>
      <c r="AC12" s="5"/>
      <c r="AD12" s="5"/>
      <c r="AE12" s="5"/>
      <c r="AF12" s="5"/>
      <c r="AG12" s="5"/>
      <c r="AH12" s="5"/>
      <c r="AI12" s="5"/>
      <c r="AJ12" s="6"/>
      <c r="AL12" s="0" t="n">
        <f aca="false">AD8</f>
        <v>55.0001</v>
      </c>
      <c r="AM12" s="0" t="n">
        <f aca="false">AD41</f>
        <v>325.0011</v>
      </c>
    </row>
    <row r="13" customFormat="false" ht="15" hidden="false" customHeight="false" outlineLevel="0" collapsed="false">
      <c r="A13" s="4"/>
      <c r="B13" s="5" t="n">
        <v>2</v>
      </c>
      <c r="C13" s="5" t="n">
        <v>2</v>
      </c>
      <c r="D13" s="5" t="n">
        <v>2</v>
      </c>
      <c r="E13" s="5" t="n">
        <v>2</v>
      </c>
      <c r="F13" s="5" t="n">
        <v>2</v>
      </c>
      <c r="G13" s="5" t="n">
        <v>2</v>
      </c>
      <c r="H13" s="5" t="n">
        <v>2</v>
      </c>
      <c r="I13" s="5" t="n">
        <v>2</v>
      </c>
      <c r="J13" s="5" t="n">
        <v>2</v>
      </c>
      <c r="K13" s="5" t="n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4"/>
      <c r="AC13" s="5"/>
      <c r="AD13" s="5"/>
      <c r="AE13" s="5"/>
      <c r="AF13" s="5"/>
      <c r="AG13" s="5"/>
      <c r="AH13" s="5"/>
      <c r="AI13" s="5"/>
      <c r="AJ13" s="6"/>
      <c r="AL13" s="0" t="n">
        <f aca="false">AD9</f>
        <v>55.0001</v>
      </c>
      <c r="AM13" s="0" t="n">
        <f aca="false">AD42</f>
        <v>325.0011</v>
      </c>
    </row>
    <row r="14" customFormat="false" ht="15" hidden="false" customHeight="false" outlineLevel="0" collapsed="false">
      <c r="A14" s="4"/>
      <c r="B14" s="5" t="n">
        <v>2</v>
      </c>
      <c r="C14" s="5" t="n">
        <v>2</v>
      </c>
      <c r="D14" s="5" t="n">
        <v>2</v>
      </c>
      <c r="E14" s="5" t="n">
        <v>2</v>
      </c>
      <c r="F14" s="5" t="n">
        <v>2</v>
      </c>
      <c r="G14" s="5" t="n">
        <v>2</v>
      </c>
      <c r="H14" s="5" t="n">
        <v>2</v>
      </c>
      <c r="I14" s="5" t="n">
        <v>2</v>
      </c>
      <c r="J14" s="5" t="n">
        <v>2</v>
      </c>
      <c r="K14" s="5" t="n">
        <v>2</v>
      </c>
      <c r="L14" s="5"/>
      <c r="M14" s="5"/>
      <c r="N14" s="5" t="n">
        <f aca="false">SUMPRODUCT(B13:D15,$U$79:$W$81) + SUMPRODUCT(B2:D4,$U$73:$W$75) + SUMPRODUCT(B24:D26,$U$85:$W$87) + $Z$73</f>
        <v>55</v>
      </c>
      <c r="O14" s="5" t="n">
        <f aca="false">SUMPRODUCT(C13:E15,$U$79:$W$81) + SUMPRODUCT(C2:E4,$U$73:$W$75) + SUMPRODUCT(C24:E26,$U$85:$W$87) + $Z$73</f>
        <v>55</v>
      </c>
      <c r="P14" s="5" t="n">
        <f aca="false">SUMPRODUCT(D13:F15,$U$79:$W$81) + SUMPRODUCT(D2:F4,$U$73:$W$75) + SUMPRODUCT(D24:F26,$U$85:$W$87) + $Z$73</f>
        <v>55</v>
      </c>
      <c r="Q14" s="5" t="n">
        <f aca="false">SUMPRODUCT(E13:G15,$U$79:$W$81) + SUMPRODUCT(E2:G4,$U$73:$W$75) + SUMPRODUCT(E24:G26,$U$85:$W$87) + $Z$73</f>
        <v>55</v>
      </c>
      <c r="R14" s="5" t="n">
        <f aca="false">SUMPRODUCT(F13:H15,$U$79:$W$81) + SUMPRODUCT(F2:H4,$U$73:$W$75) + SUMPRODUCT(F24:H26,$U$85:$W$87) + $Z$73</f>
        <v>55</v>
      </c>
      <c r="S14" s="5" t="n">
        <f aca="false">SUMPRODUCT(G13:I15,$U$79:$W$81) + SUMPRODUCT(G2:I4,$U$73:$W$75) + SUMPRODUCT(G24:I26,$U$85:$W$87) + $Z$73</f>
        <v>55</v>
      </c>
      <c r="T14" s="5" t="n">
        <f aca="false">SUMPRODUCT(H13:J15,$U$79:$W$81) + SUMPRODUCT(H2:J4,$U$73:$W$75) + SUMPRODUCT(H24:J26,$U$85:$W$87) + $Z$73</f>
        <v>55</v>
      </c>
      <c r="U14" s="5" t="n">
        <f aca="false">SUMPRODUCT(I13:K15,$U$79:$W$81) + SUMPRODUCT(I2:K4,$U$73:$W$75) + SUMPRODUCT(I24:K26,$U$85:$W$87) + $Z$73</f>
        <v>55</v>
      </c>
      <c r="V14" s="5"/>
      <c r="W14" s="5"/>
      <c r="X14" s="5"/>
      <c r="Y14" s="5"/>
      <c r="Z14" s="5"/>
      <c r="AA14" s="6"/>
      <c r="AB14" s="4"/>
      <c r="AC14" s="5"/>
      <c r="AD14" s="5"/>
      <c r="AE14" s="5"/>
      <c r="AF14" s="5"/>
      <c r="AG14" s="5"/>
      <c r="AH14" s="5"/>
      <c r="AI14" s="5"/>
      <c r="AJ14" s="6"/>
      <c r="AL14" s="0" t="n">
        <f aca="false">AE4</f>
        <v>55.0001</v>
      </c>
      <c r="AM14" s="0" t="n">
        <f aca="false">AE37</f>
        <v>325.0011</v>
      </c>
      <c r="AO14" s="0" t="s">
        <v>9</v>
      </c>
      <c r="AP14" s="0" t="n">
        <f aca="false">0.5*SUM(AP10:AQ11)*0.5</f>
        <v>819.298990560165</v>
      </c>
    </row>
    <row r="15" customFormat="false" ht="15" hidden="false" customHeight="false" outlineLevel="0" collapsed="false">
      <c r="A15" s="4"/>
      <c r="B15" s="5" t="n">
        <v>2</v>
      </c>
      <c r="C15" s="5" t="n">
        <v>2</v>
      </c>
      <c r="D15" s="5" t="n">
        <v>2</v>
      </c>
      <c r="E15" s="5" t="n">
        <v>2</v>
      </c>
      <c r="F15" s="5" t="n">
        <v>2</v>
      </c>
      <c r="G15" s="5" t="n">
        <v>2</v>
      </c>
      <c r="H15" s="5" t="n">
        <v>2</v>
      </c>
      <c r="I15" s="5" t="n">
        <v>2</v>
      </c>
      <c r="J15" s="5" t="n">
        <v>2</v>
      </c>
      <c r="K15" s="5" t="n">
        <v>2</v>
      </c>
      <c r="L15" s="5"/>
      <c r="M15" s="5"/>
      <c r="N15" s="5" t="n">
        <f aca="false">SUMPRODUCT(B14:D16,$U$79:$W$81) + SUMPRODUCT(B3:D5,$U$73:$W$75) + SUMPRODUCT(B25:D27,$U$85:$W$87) + $Z$73</f>
        <v>55</v>
      </c>
      <c r="O15" s="5" t="n">
        <f aca="false">SUMPRODUCT(C14:E16,$U$79:$W$81) + SUMPRODUCT(C3:E5,$U$73:$W$75) + SUMPRODUCT(C25:E27,$U$85:$W$87) + $Z$73</f>
        <v>55</v>
      </c>
      <c r="P15" s="5" t="n">
        <f aca="false">SUMPRODUCT(D14:F16,$U$79:$W$81) + SUMPRODUCT(D3:F5,$U$73:$W$75) + SUMPRODUCT(D25:F27,$U$85:$W$87) + $Z$73</f>
        <v>55</v>
      </c>
      <c r="Q15" s="5" t="n">
        <f aca="false">SUMPRODUCT(E14:G16,$U$79:$W$81) + SUMPRODUCT(E3:G5,$U$73:$W$75) + SUMPRODUCT(E25:G27,$U$85:$W$87) + $Z$73</f>
        <v>55</v>
      </c>
      <c r="R15" s="5" t="n">
        <f aca="false">SUMPRODUCT(F14:H16,$U$79:$W$81) + SUMPRODUCT(F3:H5,$U$73:$W$75) + SUMPRODUCT(F25:H27,$U$85:$W$87) + $Z$73</f>
        <v>55</v>
      </c>
      <c r="S15" s="5" t="n">
        <f aca="false">SUMPRODUCT(G14:I16,$U$79:$W$81) + SUMPRODUCT(G3:I5,$U$73:$W$75) + SUMPRODUCT(G25:I27,$U$85:$W$87) + $Z$73</f>
        <v>55</v>
      </c>
      <c r="T15" s="5" t="n">
        <f aca="false">SUMPRODUCT(H14:J16,$U$79:$W$81) + SUMPRODUCT(H3:J5,$U$73:$W$75) + SUMPRODUCT(H25:J27,$U$85:$W$87) + $Z$73</f>
        <v>55</v>
      </c>
      <c r="U15" s="5" t="n">
        <f aca="false">SUMPRODUCT(I14:K16,$U$79:$W$81) + SUMPRODUCT(I3:K5,$U$73:$W$75) + SUMPRODUCT(I25:K27,$U$85:$W$87) + $Z$73</f>
        <v>55</v>
      </c>
      <c r="V15" s="5"/>
      <c r="W15" s="5"/>
      <c r="X15" s="5"/>
      <c r="Y15" s="5"/>
      <c r="Z15" s="5"/>
      <c r="AA15" s="6"/>
      <c r="AB15" s="4"/>
      <c r="AC15" s="5" t="n">
        <f aca="false">SUMPRODUCT(N14:P16,$AC$73:$AE$75)</f>
        <v>55</v>
      </c>
      <c r="AD15" s="5" t="n">
        <f aca="false">SUMPRODUCT(O14:Q16,$AC$73:$AE$75)</f>
        <v>55</v>
      </c>
      <c r="AE15" s="5" t="n">
        <f aca="false">SUMPRODUCT(P14:R16,$AC$73:$AE$75)</f>
        <v>55</v>
      </c>
      <c r="AF15" s="5" t="n">
        <f aca="false">SUMPRODUCT(Q14:S16,$AC$73:$AE$75)</f>
        <v>55</v>
      </c>
      <c r="AG15" s="5" t="n">
        <f aca="false">SUMPRODUCT(R14:T16,$AC$73:$AE$75)</f>
        <v>55</v>
      </c>
      <c r="AH15" s="5" t="n">
        <f aca="false">SUMPRODUCT(S14:U16,$AC$73:$AE$75)</f>
        <v>55</v>
      </c>
      <c r="AI15" s="5"/>
      <c r="AJ15" s="6"/>
      <c r="AL15" s="0" t="n">
        <f aca="false">AE5</f>
        <v>55.0001</v>
      </c>
      <c r="AM15" s="0" t="n">
        <f aca="false">AE38</f>
        <v>325.0011</v>
      </c>
    </row>
    <row r="16" customFormat="false" ht="15" hidden="false" customHeight="false" outlineLevel="0" collapsed="false">
      <c r="A16" s="4"/>
      <c r="B16" s="5" t="n">
        <v>2</v>
      </c>
      <c r="C16" s="5" t="n">
        <v>2</v>
      </c>
      <c r="D16" s="5" t="n">
        <v>2</v>
      </c>
      <c r="E16" s="5" t="n">
        <v>2</v>
      </c>
      <c r="F16" s="5" t="n">
        <v>2</v>
      </c>
      <c r="G16" s="5" t="n">
        <v>2</v>
      </c>
      <c r="H16" s="5" t="n">
        <v>2</v>
      </c>
      <c r="I16" s="5" t="n">
        <v>2</v>
      </c>
      <c r="J16" s="5" t="n">
        <v>2</v>
      </c>
      <c r="K16" s="5" t="n">
        <v>2</v>
      </c>
      <c r="L16" s="5"/>
      <c r="M16" s="5"/>
      <c r="N16" s="5" t="n">
        <f aca="false">SUMPRODUCT(B15:D17,$U$79:$W$81) + SUMPRODUCT(B4:D6,$U$73:$W$75) + SUMPRODUCT(B26:D28,$U$85:$W$87) + $Z$73</f>
        <v>55</v>
      </c>
      <c r="O16" s="5" t="n">
        <f aca="false">SUMPRODUCT(C15:E17,$U$79:$W$81) + SUMPRODUCT(C4:E6,$U$73:$W$75) + SUMPRODUCT(C26:E28,$U$85:$W$87) + $Z$73</f>
        <v>55</v>
      </c>
      <c r="P16" s="5" t="n">
        <f aca="false">SUMPRODUCT(D15:F17,$U$79:$W$81) + SUMPRODUCT(D4:F6,$U$73:$W$75) + SUMPRODUCT(D26:F28,$U$85:$W$87) + $Z$73</f>
        <v>55</v>
      </c>
      <c r="Q16" s="5" t="n">
        <f aca="false">SUMPRODUCT(E15:G17,$U$79:$W$81) + SUMPRODUCT(E4:G6,$U$73:$W$75) + SUMPRODUCT(E26:G28,$U$85:$W$87) + $Z$73</f>
        <v>55</v>
      </c>
      <c r="R16" s="5" t="n">
        <f aca="false">SUMPRODUCT(F15:H17,$U$79:$W$81) + SUMPRODUCT(F4:H6,$U$73:$W$75) + SUMPRODUCT(F26:H28,$U$85:$W$87) + $Z$73</f>
        <v>55</v>
      </c>
      <c r="S16" s="5" t="n">
        <f aca="false">SUMPRODUCT(G15:I17,$U$79:$W$81) + SUMPRODUCT(G4:I6,$U$73:$W$75) + SUMPRODUCT(G26:I28,$U$85:$W$87) + $Z$73</f>
        <v>55</v>
      </c>
      <c r="T16" s="5" t="n">
        <f aca="false">SUMPRODUCT(H15:J17,$U$79:$W$81) + SUMPRODUCT(H4:J6,$U$73:$W$75) + SUMPRODUCT(H26:J28,$U$85:$W$87) + $Z$73</f>
        <v>55</v>
      </c>
      <c r="U16" s="5" t="n">
        <f aca="false">SUMPRODUCT(I15:K17,$U$79:$W$81) + SUMPRODUCT(I4:K6,$U$73:$W$75) + SUMPRODUCT(I26:K28,$U$85:$W$87) + $Z$73</f>
        <v>55</v>
      </c>
      <c r="V16" s="5"/>
      <c r="W16" s="5"/>
      <c r="X16" s="5"/>
      <c r="Y16" s="5"/>
      <c r="Z16" s="5"/>
      <c r="AA16" s="6"/>
      <c r="AB16" s="4"/>
      <c r="AC16" s="5" t="n">
        <f aca="false">SUMPRODUCT(N15:P17,$AC$73:$AE$75)</f>
        <v>55</v>
      </c>
      <c r="AD16" s="5" t="n">
        <f aca="false">SUMPRODUCT(O15:Q17,$AC$73:$AE$75)</f>
        <v>55</v>
      </c>
      <c r="AE16" s="5" t="n">
        <f aca="false">SUMPRODUCT(P15:R17,$AC$73:$AE$75)</f>
        <v>55</v>
      </c>
      <c r="AF16" s="5" t="n">
        <f aca="false">SUMPRODUCT(Q15:S17,$AC$73:$AE$75)</f>
        <v>55</v>
      </c>
      <c r="AG16" s="5" t="n">
        <f aca="false">SUMPRODUCT(R15:T17,$AC$73:$AE$75)</f>
        <v>55</v>
      </c>
      <c r="AH16" s="5" t="n">
        <f aca="false">SUMPRODUCT(S15:U17,$AC$73:$AE$75)</f>
        <v>55</v>
      </c>
      <c r="AI16" s="5"/>
      <c r="AJ16" s="6"/>
      <c r="AL16" s="0" t="n">
        <f aca="false">AE6</f>
        <v>55.0001</v>
      </c>
      <c r="AM16" s="0" t="n">
        <f aca="false">AE39</f>
        <v>325.0011</v>
      </c>
      <c r="AO16" s="0" t="s">
        <v>10</v>
      </c>
      <c r="AP16" s="0" t="n">
        <v>1639.49420001003</v>
      </c>
      <c r="AQ16" s="0" t="n">
        <v>1639.50580001014</v>
      </c>
      <c r="AR16" s="0" t="n">
        <f aca="false">(AP16-AQ16)/0.0002</f>
        <v>-58.0000005504644</v>
      </c>
    </row>
    <row r="17" customFormat="false" ht="15" hidden="false" customHeight="false" outlineLevel="0" collapsed="false">
      <c r="A17" s="4"/>
      <c r="B17" s="5" t="n">
        <v>2</v>
      </c>
      <c r="C17" s="5" t="n">
        <v>2</v>
      </c>
      <c r="D17" s="5" t="n">
        <v>2</v>
      </c>
      <c r="E17" s="5" t="n">
        <v>2</v>
      </c>
      <c r="F17" s="5" t="n">
        <v>2</v>
      </c>
      <c r="G17" s="5" t="n">
        <v>2</v>
      </c>
      <c r="H17" s="5" t="n">
        <v>2</v>
      </c>
      <c r="I17" s="5" t="n">
        <v>2</v>
      </c>
      <c r="J17" s="5" t="n">
        <v>2</v>
      </c>
      <c r="K17" s="5" t="n">
        <v>2</v>
      </c>
      <c r="L17" s="5"/>
      <c r="M17" s="5"/>
      <c r="N17" s="5" t="n">
        <f aca="false">SUMPRODUCT(B16:D18,$U$79:$W$81) + SUMPRODUCT(B5:D7,$U$73:$W$75) + SUMPRODUCT(B27:D29,$U$85:$W$87) + $Z$73</f>
        <v>55</v>
      </c>
      <c r="O17" s="5" t="n">
        <f aca="false">SUMPRODUCT(C16:E18,$U$79:$W$81) + SUMPRODUCT(C5:E7,$U$73:$W$75) + SUMPRODUCT(C27:E29,$U$85:$W$87) + $Z$73</f>
        <v>55</v>
      </c>
      <c r="P17" s="5" t="n">
        <f aca="false">SUMPRODUCT(D16:F18,$U$79:$W$81) + SUMPRODUCT(D5:F7,$U$73:$W$75) + SUMPRODUCT(D27:F29,$U$85:$W$87) + $Z$73</f>
        <v>55</v>
      </c>
      <c r="Q17" s="5" t="n">
        <f aca="false">SUMPRODUCT(E16:G18,$U$79:$W$81) + SUMPRODUCT(E5:G7,$U$73:$W$75) + SUMPRODUCT(E27:G29,$U$85:$W$87) + $Z$73</f>
        <v>55</v>
      </c>
      <c r="R17" s="5" t="n">
        <f aca="false">SUMPRODUCT(F16:H18,$U$79:$W$81) + SUMPRODUCT(F5:H7,$U$73:$W$75) + SUMPRODUCT(F27:H29,$U$85:$W$87) + $Z$73</f>
        <v>55</v>
      </c>
      <c r="S17" s="5" t="n">
        <f aca="false">SUMPRODUCT(G16:I18,$U$79:$W$81) + SUMPRODUCT(G5:I7,$U$73:$W$75) + SUMPRODUCT(G27:I29,$U$85:$W$87) + $Z$73</f>
        <v>55</v>
      </c>
      <c r="T17" s="5" t="n">
        <f aca="false">SUMPRODUCT(H16:J18,$U$79:$W$81) + SUMPRODUCT(H5:J7,$U$73:$W$75) + SUMPRODUCT(H27:J29,$U$85:$W$87) + $Z$73</f>
        <v>55</v>
      </c>
      <c r="U17" s="5" t="n">
        <f aca="false">SUMPRODUCT(I16:K18,$U$79:$W$81) + SUMPRODUCT(I5:K7,$U$73:$W$75) + SUMPRODUCT(I27:K29,$U$85:$W$87) + $Z$73</f>
        <v>55</v>
      </c>
      <c r="V17" s="5"/>
      <c r="W17" s="5"/>
      <c r="X17" s="5"/>
      <c r="Y17" s="5"/>
      <c r="Z17" s="5"/>
      <c r="AA17" s="6"/>
      <c r="AB17" s="4"/>
      <c r="AC17" s="5" t="n">
        <f aca="false">SUMPRODUCT(N16:P18,$AC$73:$AE$75)</f>
        <v>55</v>
      </c>
      <c r="AD17" s="5" t="n">
        <f aca="false">SUMPRODUCT(O16:Q18,$AC$73:$AE$75)</f>
        <v>55</v>
      </c>
      <c r="AE17" s="5" t="n">
        <f aca="false">SUMPRODUCT(P16:R18,$AC$73:$AE$75)</f>
        <v>55</v>
      </c>
      <c r="AF17" s="5" t="n">
        <f aca="false">SUMPRODUCT(Q16:S18,$AC$73:$AE$75)</f>
        <v>55</v>
      </c>
      <c r="AG17" s="5" t="n">
        <f aca="false">SUMPRODUCT(R16:T18,$AC$73:$AE$75)</f>
        <v>55</v>
      </c>
      <c r="AH17" s="5" t="n">
        <f aca="false">SUMPRODUCT(S16:U18,$AC$73:$AE$75)</f>
        <v>55</v>
      </c>
      <c r="AI17" s="5"/>
      <c r="AJ17" s="6"/>
      <c r="AL17" s="0" t="n">
        <f aca="false">AE7</f>
        <v>55.0001</v>
      </c>
      <c r="AM17" s="0" t="n">
        <f aca="false">AE40</f>
        <v>325.0011</v>
      </c>
    </row>
    <row r="18" customFormat="false" ht="15" hidden="false" customHeight="false" outlineLevel="0" collapsed="false">
      <c r="A18" s="4"/>
      <c r="B18" s="5" t="n">
        <v>2</v>
      </c>
      <c r="C18" s="5" t="n">
        <v>2</v>
      </c>
      <c r="D18" s="5" t="n">
        <v>2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/>
      <c r="M18" s="5"/>
      <c r="N18" s="5" t="n">
        <f aca="false">SUMPRODUCT(B17:D19,$U$79:$W$81) + SUMPRODUCT(B6:D8,$U$73:$W$75) + SUMPRODUCT(B28:D30,$U$85:$W$87) + $Z$73</f>
        <v>55</v>
      </c>
      <c r="O18" s="5" t="n">
        <f aca="false">SUMPRODUCT(C17:E19,$U$79:$W$81) + SUMPRODUCT(C6:E8,$U$73:$W$75) + SUMPRODUCT(C28:E30,$U$85:$W$87) + $Z$73</f>
        <v>55</v>
      </c>
      <c r="P18" s="5" t="n">
        <f aca="false">SUMPRODUCT(D17:F19,$U$79:$W$81) + SUMPRODUCT(D6:F8,$U$73:$W$75) + SUMPRODUCT(D28:F30,$U$85:$W$87) + $Z$73</f>
        <v>55</v>
      </c>
      <c r="Q18" s="5" t="n">
        <f aca="false">SUMPRODUCT(E17:G19,$U$79:$W$81) + SUMPRODUCT(E6:G8,$U$73:$W$75) + SUMPRODUCT(E28:G30,$U$85:$W$87) + $Z$73</f>
        <v>55</v>
      </c>
      <c r="R18" s="5" t="n">
        <f aca="false">SUMPRODUCT(F17:H19,$U$79:$W$81) + SUMPRODUCT(F6:H8,$U$73:$W$75) + SUMPRODUCT(F28:H30,$U$85:$W$87) + $Z$73</f>
        <v>55</v>
      </c>
      <c r="S18" s="5" t="n">
        <f aca="false">SUMPRODUCT(G17:I19,$U$79:$W$81) + SUMPRODUCT(G6:I8,$U$73:$W$75) + SUMPRODUCT(G28:I30,$U$85:$W$87) + $Z$73</f>
        <v>55</v>
      </c>
      <c r="T18" s="5" t="n">
        <f aca="false">SUMPRODUCT(H17:J19,$U$79:$W$81) + SUMPRODUCT(H6:J8,$U$73:$W$75) + SUMPRODUCT(H28:J30,$U$85:$W$87) + $Z$73</f>
        <v>55</v>
      </c>
      <c r="U18" s="5" t="n">
        <f aca="false">SUMPRODUCT(I17:K19,$U$79:$W$81) + SUMPRODUCT(I6:K8,$U$73:$W$75) + SUMPRODUCT(I28:K30,$U$85:$W$87) + $Z$73</f>
        <v>55</v>
      </c>
      <c r="V18" s="5"/>
      <c r="W18" s="5"/>
      <c r="X18" s="5"/>
      <c r="Y18" s="5"/>
      <c r="Z18" s="5"/>
      <c r="AA18" s="6"/>
      <c r="AB18" s="4"/>
      <c r="AC18" s="5" t="n">
        <f aca="false">SUMPRODUCT(N17:P19,$AC$73:$AE$75)</f>
        <v>55</v>
      </c>
      <c r="AD18" s="5" t="n">
        <f aca="false">SUMPRODUCT(O17:Q19,$AC$73:$AE$75)</f>
        <v>55</v>
      </c>
      <c r="AE18" s="5" t="n">
        <f aca="false">SUMPRODUCT(P17:R19,$AC$73:$AE$75)</f>
        <v>55</v>
      </c>
      <c r="AF18" s="5" t="n">
        <f aca="false">SUMPRODUCT(Q17:S19,$AC$73:$AE$75)</f>
        <v>55</v>
      </c>
      <c r="AG18" s="5" t="n">
        <f aca="false">SUMPRODUCT(R17:T19,$AC$73:$AE$75)</f>
        <v>55</v>
      </c>
      <c r="AH18" s="5" t="n">
        <f aca="false">SUMPRODUCT(S17:U19,$AC$73:$AE$75)</f>
        <v>55</v>
      </c>
      <c r="AI18" s="5"/>
      <c r="AJ18" s="6"/>
      <c r="AL18" s="0" t="n">
        <f aca="false">AE8</f>
        <v>55.0001</v>
      </c>
      <c r="AM18" s="0" t="n">
        <f aca="false">AE41</f>
        <v>325.0011</v>
      </c>
    </row>
    <row r="19" customFormat="false" ht="15" hidden="false" customHeight="false" outlineLevel="0" collapsed="false">
      <c r="A19" s="4"/>
      <c r="B19" s="5" t="n">
        <v>2</v>
      </c>
      <c r="C19" s="5" t="n">
        <v>2</v>
      </c>
      <c r="D19" s="5" t="n">
        <v>2</v>
      </c>
      <c r="E19" s="5" t="n">
        <v>2</v>
      </c>
      <c r="F19" s="5" t="n">
        <v>2</v>
      </c>
      <c r="G19" s="5" t="n">
        <v>2</v>
      </c>
      <c r="H19" s="5" t="n">
        <v>2</v>
      </c>
      <c r="I19" s="5" t="n">
        <v>2</v>
      </c>
      <c r="J19" s="5" t="n">
        <v>2</v>
      </c>
      <c r="K19" s="5" t="n">
        <v>2</v>
      </c>
      <c r="L19" s="5"/>
      <c r="M19" s="5"/>
      <c r="N19" s="5" t="n">
        <f aca="false">SUMPRODUCT(B18:D20,$U$79:$W$81) + SUMPRODUCT(B7:D9,$U$73:$W$75) + SUMPRODUCT(B29:D31,$U$85:$W$87) + $Z$73</f>
        <v>55</v>
      </c>
      <c r="O19" s="5" t="n">
        <f aca="false">SUMPRODUCT(C18:E20,$U$79:$W$81) + SUMPRODUCT(C7:E9,$U$73:$W$75) + SUMPRODUCT(C29:E31,$U$85:$W$87) + $Z$73</f>
        <v>55</v>
      </c>
      <c r="P19" s="5" t="n">
        <f aca="false">SUMPRODUCT(D18:F20,$U$79:$W$81) + SUMPRODUCT(D7:F9,$U$73:$W$75) + SUMPRODUCT(D29:F31,$U$85:$W$87) + $Z$73</f>
        <v>55</v>
      </c>
      <c r="Q19" s="5" t="n">
        <f aca="false">SUMPRODUCT(E18:G20,$U$79:$W$81) + SUMPRODUCT(E7:G9,$U$73:$W$75) + SUMPRODUCT(E29:G31,$U$85:$W$87) + $Z$73</f>
        <v>55</v>
      </c>
      <c r="R19" s="5" t="n">
        <f aca="false">SUMPRODUCT(F18:H20,$U$79:$W$81) + SUMPRODUCT(F7:H9,$U$73:$W$75) + SUMPRODUCT(F29:H31,$U$85:$W$87) + $Z$73</f>
        <v>55</v>
      </c>
      <c r="S19" s="5" t="n">
        <f aca="false">SUMPRODUCT(G18:I20,$U$79:$W$81) + SUMPRODUCT(G7:I9,$U$73:$W$75) + SUMPRODUCT(G29:I31,$U$85:$W$87) + $Z$73</f>
        <v>55</v>
      </c>
      <c r="T19" s="5" t="n">
        <f aca="false">SUMPRODUCT(H18:J20,$U$79:$W$81) + SUMPRODUCT(H7:J9,$U$73:$W$75) + SUMPRODUCT(H29:J31,$U$85:$W$87) + $Z$73</f>
        <v>55</v>
      </c>
      <c r="U19" s="5" t="n">
        <f aca="false">SUMPRODUCT(I18:K20,$U$79:$W$81) + SUMPRODUCT(I7:K9,$U$73:$W$75) + SUMPRODUCT(I29:K31,$U$85:$W$87) + $Z$73</f>
        <v>55</v>
      </c>
      <c r="V19" s="5"/>
      <c r="W19" s="5"/>
      <c r="X19" s="5"/>
      <c r="Y19" s="5"/>
      <c r="Z19" s="5"/>
      <c r="AA19" s="6"/>
      <c r="AB19" s="4"/>
      <c r="AC19" s="5" t="n">
        <f aca="false">SUMPRODUCT(N18:P20,$AC$73:$AE$75)</f>
        <v>55</v>
      </c>
      <c r="AD19" s="5" t="n">
        <f aca="false">SUMPRODUCT(O18:Q20,$AC$73:$AE$75)</f>
        <v>55</v>
      </c>
      <c r="AE19" s="5" t="n">
        <f aca="false">SUMPRODUCT(P18:R20,$AC$73:$AE$75)</f>
        <v>55</v>
      </c>
      <c r="AF19" s="5" t="n">
        <f aca="false">SUMPRODUCT(Q18:S20,$AC$73:$AE$75)</f>
        <v>55</v>
      </c>
      <c r="AG19" s="5" t="n">
        <f aca="false">SUMPRODUCT(R18:T20,$AC$73:$AE$75)</f>
        <v>55</v>
      </c>
      <c r="AH19" s="5" t="n">
        <f aca="false">SUMPRODUCT(S18:U20,$AC$73:$AE$75)</f>
        <v>55</v>
      </c>
      <c r="AI19" s="5"/>
      <c r="AJ19" s="6"/>
      <c r="AL19" s="0" t="n">
        <f aca="false">AE9</f>
        <v>55.0001</v>
      </c>
      <c r="AM19" s="0" t="n">
        <f aca="false">AE42</f>
        <v>325.0011</v>
      </c>
    </row>
    <row r="20" customFormat="false" ht="15" hidden="false" customHeight="false" outlineLevel="0" collapsed="false">
      <c r="A20" s="4"/>
      <c r="B20" s="5" t="n">
        <v>2</v>
      </c>
      <c r="C20" s="5" t="n">
        <v>2</v>
      </c>
      <c r="D20" s="5" t="n">
        <v>2</v>
      </c>
      <c r="E20" s="5" t="n">
        <v>2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5" t="n">
        <v>2</v>
      </c>
      <c r="L20" s="5"/>
      <c r="M20" s="5"/>
      <c r="N20" s="5" t="n">
        <f aca="false">SUMPRODUCT(B19:D21,$U$79:$W$81) + SUMPRODUCT(B8:D10,$U$73:$W$75) + SUMPRODUCT(B30:D32,$U$85:$W$87) + $Z$73</f>
        <v>55</v>
      </c>
      <c r="O20" s="5" t="n">
        <f aca="false">SUMPRODUCT(C19:E21,$U$79:$W$81) + SUMPRODUCT(C8:E10,$U$73:$W$75) + SUMPRODUCT(C30:E32,$U$85:$W$87) + $Z$73</f>
        <v>55</v>
      </c>
      <c r="P20" s="5" t="n">
        <f aca="false">SUMPRODUCT(D19:F21,$U$79:$W$81) + SUMPRODUCT(D8:F10,$U$73:$W$75) + SUMPRODUCT(D30:F32,$U$85:$W$87) + $Z$73</f>
        <v>55</v>
      </c>
      <c r="Q20" s="5" t="n">
        <f aca="false">SUMPRODUCT(E19:G21,$U$79:$W$81) + SUMPRODUCT(E8:G10,$U$73:$W$75) + SUMPRODUCT(E30:G32,$U$85:$W$87) + $Z$73</f>
        <v>55</v>
      </c>
      <c r="R20" s="5" t="n">
        <f aca="false">SUMPRODUCT(F19:H21,$U$79:$W$81) + SUMPRODUCT(F8:H10,$U$73:$W$75) + SUMPRODUCT(F30:H32,$U$85:$W$87) + $Z$73</f>
        <v>55</v>
      </c>
      <c r="S20" s="5" t="n">
        <f aca="false">SUMPRODUCT(G19:I21,$U$79:$W$81) + SUMPRODUCT(G8:I10,$U$73:$W$75) + SUMPRODUCT(G30:I32,$U$85:$W$87) + $Z$73</f>
        <v>55</v>
      </c>
      <c r="T20" s="5" t="n">
        <f aca="false">SUMPRODUCT(H19:J21,$U$79:$W$81) + SUMPRODUCT(H8:J10,$U$73:$W$75) + SUMPRODUCT(H30:J32,$U$85:$W$87) + $Z$73</f>
        <v>55</v>
      </c>
      <c r="U20" s="5" t="n">
        <f aca="false">SUMPRODUCT(I19:K21,$U$79:$W$81) + SUMPRODUCT(I8:K10,$U$73:$W$75) + SUMPRODUCT(I30:K32,$U$85:$W$87) + $Z$73</f>
        <v>55</v>
      </c>
      <c r="V20" s="5"/>
      <c r="W20" s="5"/>
      <c r="X20" s="5"/>
      <c r="Y20" s="5"/>
      <c r="Z20" s="5"/>
      <c r="AA20" s="6"/>
      <c r="AB20" s="4"/>
      <c r="AC20" s="5" t="n">
        <f aca="false">SUMPRODUCT(N19:P21,$AC$73:$AE$75)</f>
        <v>55</v>
      </c>
      <c r="AD20" s="5" t="n">
        <f aca="false">SUMPRODUCT(O19:Q21,$AC$73:$AE$75)</f>
        <v>55</v>
      </c>
      <c r="AE20" s="5" t="n">
        <f aca="false">SUMPRODUCT(P19:R21,$AC$73:$AE$75)</f>
        <v>55</v>
      </c>
      <c r="AF20" s="5" t="n">
        <f aca="false">SUMPRODUCT(Q19:S21,$AC$73:$AE$75)</f>
        <v>55</v>
      </c>
      <c r="AG20" s="5" t="n">
        <f aca="false">SUMPRODUCT(R19:T21,$AC$73:$AE$75)</f>
        <v>55</v>
      </c>
      <c r="AH20" s="5" t="n">
        <f aca="false">SUMPRODUCT(S19:U21,$AC$73:$AE$75)</f>
        <v>55</v>
      </c>
      <c r="AI20" s="5"/>
      <c r="AJ20" s="6"/>
      <c r="AL20" s="0" t="n">
        <f aca="false">AF4</f>
        <v>55.0001</v>
      </c>
      <c r="AM20" s="0" t="n">
        <f aca="false">AF37</f>
        <v>325.0011</v>
      </c>
    </row>
    <row r="21" customFormat="false" ht="15" hidden="false" customHeight="false" outlineLevel="0" collapsed="false">
      <c r="A21" s="4"/>
      <c r="B21" s="5" t="n">
        <v>2</v>
      </c>
      <c r="C21" s="5" t="n">
        <v>2</v>
      </c>
      <c r="D21" s="5" t="n">
        <v>2</v>
      </c>
      <c r="E21" s="5" t="n">
        <v>2</v>
      </c>
      <c r="F21" s="5" t="n">
        <v>2</v>
      </c>
      <c r="G21" s="5" t="n">
        <v>2</v>
      </c>
      <c r="H21" s="5" t="n">
        <v>2</v>
      </c>
      <c r="I21" s="5" t="n">
        <v>2</v>
      </c>
      <c r="J21" s="5" t="n">
        <v>2</v>
      </c>
      <c r="K21" s="5" t="n">
        <v>2</v>
      </c>
      <c r="L21" s="5"/>
      <c r="M21" s="5"/>
      <c r="N21" s="5" t="n">
        <f aca="false">SUMPRODUCT(B20:D22,$U$79:$W$81) + SUMPRODUCT(B9:D11,$U$73:$W$75) + SUMPRODUCT(B31:D33,$U$85:$W$87) + $Z$73</f>
        <v>55</v>
      </c>
      <c r="O21" s="5" t="n">
        <f aca="false">SUMPRODUCT(C20:E22,$U$79:$W$81) + SUMPRODUCT(C9:E11,$U$73:$W$75) + SUMPRODUCT(C31:E33,$U$85:$W$87) + $Z$73</f>
        <v>55</v>
      </c>
      <c r="P21" s="5" t="n">
        <f aca="false">SUMPRODUCT(D20:F22,$U$79:$W$81) + SUMPRODUCT(D9:F11,$U$73:$W$75) + SUMPRODUCT(D31:F33,$U$85:$W$87) + $Z$73</f>
        <v>55</v>
      </c>
      <c r="Q21" s="5" t="n">
        <f aca="false">SUMPRODUCT(E20:G22,$U$79:$W$81) + SUMPRODUCT(E9:G11,$U$73:$W$75) + SUMPRODUCT(E31:G33,$U$85:$W$87) + $Z$73</f>
        <v>55</v>
      </c>
      <c r="R21" s="5" t="n">
        <f aca="false">SUMPRODUCT(F20:H22,$U$79:$W$81) + SUMPRODUCT(F9:H11,$U$73:$W$75) + SUMPRODUCT(F31:H33,$U$85:$W$87) + $Z$73</f>
        <v>55</v>
      </c>
      <c r="S21" s="5" t="n">
        <f aca="false">SUMPRODUCT(G20:I22,$U$79:$W$81) + SUMPRODUCT(G9:I11,$U$73:$W$75) + SUMPRODUCT(G31:I33,$U$85:$W$87) + $Z$73</f>
        <v>55</v>
      </c>
      <c r="T21" s="5" t="n">
        <f aca="false">SUMPRODUCT(H20:J22,$U$79:$W$81) + SUMPRODUCT(H9:J11,$U$73:$W$75) + SUMPRODUCT(H31:J33,$U$85:$W$87) + $Z$73</f>
        <v>55</v>
      </c>
      <c r="U21" s="5" t="n">
        <f aca="false">SUMPRODUCT(I20:K22,$U$79:$W$81) + SUMPRODUCT(I9:K11,$U$73:$W$75) + SUMPRODUCT(I31:K33,$U$85:$W$87) + $Z$73</f>
        <v>55</v>
      </c>
      <c r="V21" s="5"/>
      <c r="W21" s="5"/>
      <c r="X21" s="5"/>
      <c r="Y21" s="5"/>
      <c r="Z21" s="5"/>
      <c r="AA21" s="6"/>
      <c r="AB21" s="4"/>
      <c r="AC21" s="5"/>
      <c r="AD21" s="5"/>
      <c r="AE21" s="5"/>
      <c r="AF21" s="5"/>
      <c r="AG21" s="5"/>
      <c r="AH21" s="5"/>
      <c r="AI21" s="5"/>
      <c r="AJ21" s="6"/>
      <c r="AL21" s="0" t="n">
        <f aca="false">AF5</f>
        <v>55.0001</v>
      </c>
      <c r="AM21" s="0" t="n">
        <f aca="false">AF38</f>
        <v>325.0011</v>
      </c>
    </row>
    <row r="22" customFormat="false" ht="15" hidden="false" customHeight="false" outlineLevel="0" collapsed="false">
      <c r="A22" s="4"/>
      <c r="B22" s="5" t="n">
        <v>2</v>
      </c>
      <c r="C22" s="5" t="n">
        <v>2</v>
      </c>
      <c r="D22" s="5" t="n">
        <v>2</v>
      </c>
      <c r="E22" s="5" t="n">
        <v>2</v>
      </c>
      <c r="F22" s="5" t="n">
        <v>2</v>
      </c>
      <c r="G22" s="5" t="n">
        <v>2</v>
      </c>
      <c r="H22" s="5" t="n">
        <v>2</v>
      </c>
      <c r="I22" s="5" t="n">
        <v>2</v>
      </c>
      <c r="J22" s="5" t="n">
        <v>2</v>
      </c>
      <c r="K22" s="5" t="n">
        <v>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4"/>
      <c r="AC22" s="5"/>
      <c r="AD22" s="5"/>
      <c r="AE22" s="5"/>
      <c r="AF22" s="5"/>
      <c r="AG22" s="5"/>
      <c r="AH22" s="5"/>
      <c r="AI22" s="5"/>
      <c r="AJ22" s="6"/>
      <c r="AL22" s="0" t="n">
        <f aca="false">AF6</f>
        <v>55.0001</v>
      </c>
      <c r="AM22" s="0" t="n">
        <f aca="false">AF39</f>
        <v>325.0011</v>
      </c>
    </row>
    <row r="23" customFormat="false" ht="15" hidden="false" customHeight="false" outlineLevel="0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4"/>
      <c r="AC23" s="5"/>
      <c r="AD23" s="5"/>
      <c r="AE23" s="5"/>
      <c r="AF23" s="5"/>
      <c r="AG23" s="5"/>
      <c r="AH23" s="5"/>
      <c r="AI23" s="5"/>
      <c r="AJ23" s="6"/>
      <c r="AL23" s="0" t="n">
        <f aca="false">AF7</f>
        <v>55.0001</v>
      </c>
      <c r="AM23" s="0" t="n">
        <f aca="false">AF40</f>
        <v>325.0011</v>
      </c>
    </row>
    <row r="24" customFormat="false" ht="15" hidden="false" customHeight="false" outlineLevel="0" collapsed="false">
      <c r="A24" s="4"/>
      <c r="B24" s="5" t="n">
        <v>3</v>
      </c>
      <c r="C24" s="5" t="n">
        <v>3</v>
      </c>
      <c r="D24" s="5" t="n">
        <v>3</v>
      </c>
      <c r="E24" s="5" t="n">
        <v>3</v>
      </c>
      <c r="F24" s="5" t="n">
        <v>3</v>
      </c>
      <c r="G24" s="5" t="n">
        <v>3</v>
      </c>
      <c r="H24" s="5" t="n">
        <v>3</v>
      </c>
      <c r="I24" s="5" t="n">
        <v>3</v>
      </c>
      <c r="J24" s="5" t="n">
        <v>3</v>
      </c>
      <c r="K24" s="5" t="n">
        <v>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4"/>
      <c r="AC24" s="5"/>
      <c r="AD24" s="5"/>
      <c r="AE24" s="5"/>
      <c r="AF24" s="5"/>
      <c r="AG24" s="5"/>
      <c r="AH24" s="5"/>
      <c r="AI24" s="5"/>
      <c r="AJ24" s="6"/>
      <c r="AL24" s="0" t="n">
        <f aca="false">AF8</f>
        <v>55.0001</v>
      </c>
      <c r="AM24" s="0" t="n">
        <f aca="false">AF41</f>
        <v>325.0011</v>
      </c>
    </row>
    <row r="25" customFormat="false" ht="15" hidden="false" customHeight="false" outlineLevel="0" collapsed="false">
      <c r="A25" s="4"/>
      <c r="B25" s="5" t="n">
        <v>3</v>
      </c>
      <c r="C25" s="5" t="n">
        <v>3</v>
      </c>
      <c r="D25" s="5" t="n">
        <v>3</v>
      </c>
      <c r="E25" s="5" t="n">
        <v>3</v>
      </c>
      <c r="F25" s="5" t="n">
        <v>3</v>
      </c>
      <c r="G25" s="5" t="n">
        <v>3</v>
      </c>
      <c r="H25" s="5" t="n">
        <v>3</v>
      </c>
      <c r="I25" s="5" t="n">
        <v>3</v>
      </c>
      <c r="J25" s="5" t="n">
        <v>3</v>
      </c>
      <c r="K25" s="5" t="n">
        <v>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4"/>
      <c r="AC25" s="5"/>
      <c r="AD25" s="5"/>
      <c r="AE25" s="5"/>
      <c r="AF25" s="5"/>
      <c r="AG25" s="5"/>
      <c r="AH25" s="5"/>
      <c r="AI25" s="5"/>
      <c r="AJ25" s="6"/>
      <c r="AL25" s="0" t="n">
        <f aca="false">AF9</f>
        <v>55.0001</v>
      </c>
      <c r="AM25" s="0" t="n">
        <f aca="false">AF42</f>
        <v>325.0011</v>
      </c>
    </row>
    <row r="26" customFormat="false" ht="15" hidden="false" customHeight="false" outlineLevel="0" collapsed="false">
      <c r="A26" s="4"/>
      <c r="B26" s="5" t="n">
        <v>3</v>
      </c>
      <c r="C26" s="5" t="n">
        <v>3</v>
      </c>
      <c r="D26" s="5" t="n">
        <v>3</v>
      </c>
      <c r="E26" s="5" t="n">
        <v>3</v>
      </c>
      <c r="F26" s="5" t="n">
        <v>3</v>
      </c>
      <c r="G26" s="5" t="n">
        <v>3</v>
      </c>
      <c r="H26" s="5" t="n">
        <v>3</v>
      </c>
      <c r="I26" s="5" t="n">
        <v>3</v>
      </c>
      <c r="J26" s="5" t="n">
        <v>3</v>
      </c>
      <c r="K26" s="5" t="n">
        <v>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4"/>
      <c r="AC26" s="5"/>
      <c r="AD26" s="5"/>
      <c r="AE26" s="5"/>
      <c r="AF26" s="5"/>
      <c r="AG26" s="5"/>
      <c r="AH26" s="5"/>
      <c r="AI26" s="5"/>
      <c r="AJ26" s="6"/>
      <c r="AL26" s="0" t="n">
        <f aca="false">AG4</f>
        <v>55.0001</v>
      </c>
      <c r="AM26" s="0" t="n">
        <f aca="false">AG37</f>
        <v>325.0011</v>
      </c>
    </row>
    <row r="27" customFormat="false" ht="15" hidden="false" customHeight="false" outlineLevel="0" collapsed="false">
      <c r="A27" s="4"/>
      <c r="B27" s="5" t="n">
        <v>3</v>
      </c>
      <c r="C27" s="5" t="n">
        <v>3</v>
      </c>
      <c r="D27" s="5" t="n">
        <v>3</v>
      </c>
      <c r="E27" s="5" t="n">
        <v>3</v>
      </c>
      <c r="F27" s="5" t="n">
        <v>3</v>
      </c>
      <c r="G27" s="5" t="n">
        <v>3</v>
      </c>
      <c r="H27" s="5" t="n">
        <v>3</v>
      </c>
      <c r="I27" s="5" t="n">
        <v>3</v>
      </c>
      <c r="J27" s="5" t="n">
        <v>3</v>
      </c>
      <c r="K27" s="5" t="n">
        <v>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4"/>
      <c r="AC27" s="5"/>
      <c r="AD27" s="5"/>
      <c r="AE27" s="5"/>
      <c r="AF27" s="5"/>
      <c r="AG27" s="5"/>
      <c r="AH27" s="5"/>
      <c r="AI27" s="5"/>
      <c r="AJ27" s="6"/>
      <c r="AL27" s="0" t="n">
        <f aca="false">AG5</f>
        <v>55.0001</v>
      </c>
      <c r="AM27" s="0" t="n">
        <f aca="false">AG38</f>
        <v>325.0011</v>
      </c>
    </row>
    <row r="28" customFormat="false" ht="15" hidden="false" customHeight="false" outlineLevel="0" collapsed="false">
      <c r="A28" s="4"/>
      <c r="B28" s="5" t="n">
        <v>3</v>
      </c>
      <c r="C28" s="5" t="n">
        <v>3</v>
      </c>
      <c r="D28" s="5" t="n">
        <v>3</v>
      </c>
      <c r="E28" s="5" t="n">
        <v>3</v>
      </c>
      <c r="F28" s="5" t="n">
        <v>3</v>
      </c>
      <c r="G28" s="5" t="n">
        <v>3</v>
      </c>
      <c r="H28" s="5" t="n">
        <v>3</v>
      </c>
      <c r="I28" s="5" t="n">
        <v>3</v>
      </c>
      <c r="J28" s="5" t="n">
        <v>3</v>
      </c>
      <c r="K28" s="5" t="n">
        <v>3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4"/>
      <c r="AC28" s="5"/>
      <c r="AD28" s="5"/>
      <c r="AE28" s="5"/>
      <c r="AF28" s="5"/>
      <c r="AG28" s="5"/>
      <c r="AH28" s="5"/>
      <c r="AI28" s="5"/>
      <c r="AJ28" s="6"/>
      <c r="AL28" s="0" t="n">
        <f aca="false">AG6</f>
        <v>55.0001</v>
      </c>
      <c r="AM28" s="0" t="n">
        <f aca="false">AG39</f>
        <v>325.0011</v>
      </c>
    </row>
    <row r="29" customFormat="false" ht="15" hidden="false" customHeight="false" outlineLevel="0" collapsed="false">
      <c r="A29" s="4"/>
      <c r="B29" s="5" t="n">
        <v>3</v>
      </c>
      <c r="C29" s="5" t="n">
        <v>3</v>
      </c>
      <c r="D29" s="5" t="n">
        <v>3</v>
      </c>
      <c r="E29" s="5" t="n">
        <v>3</v>
      </c>
      <c r="F29" s="5" t="n">
        <v>3</v>
      </c>
      <c r="G29" s="5" t="n">
        <v>3</v>
      </c>
      <c r="H29" s="5" t="n">
        <v>3</v>
      </c>
      <c r="I29" s="5" t="n">
        <v>3</v>
      </c>
      <c r="J29" s="5" t="n">
        <v>3</v>
      </c>
      <c r="K29" s="5" t="n">
        <v>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4"/>
      <c r="AC29" s="5"/>
      <c r="AD29" s="5"/>
      <c r="AE29" s="5"/>
      <c r="AF29" s="5"/>
      <c r="AG29" s="5"/>
      <c r="AH29" s="5"/>
      <c r="AI29" s="5"/>
      <c r="AJ29" s="6"/>
      <c r="AL29" s="0" t="n">
        <f aca="false">AG7</f>
        <v>55.0001</v>
      </c>
      <c r="AM29" s="0" t="n">
        <f aca="false">AG40</f>
        <v>325.0011</v>
      </c>
    </row>
    <row r="30" customFormat="false" ht="15" hidden="false" customHeight="false" outlineLevel="0" collapsed="false">
      <c r="A30" s="4"/>
      <c r="B30" s="5" t="n">
        <v>3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4"/>
      <c r="AC30" s="5"/>
      <c r="AD30" s="5"/>
      <c r="AE30" s="5"/>
      <c r="AF30" s="5"/>
      <c r="AG30" s="5"/>
      <c r="AH30" s="5"/>
      <c r="AI30" s="5"/>
      <c r="AJ30" s="6"/>
      <c r="AL30" s="0" t="n">
        <f aca="false">AG8</f>
        <v>55.0001</v>
      </c>
      <c r="AM30" s="0" t="n">
        <f aca="false">AG41</f>
        <v>325.0011</v>
      </c>
    </row>
    <row r="31" customFormat="false" ht="15" hidden="false" customHeight="false" outlineLevel="0" collapsed="false">
      <c r="A31" s="4"/>
      <c r="B31" s="5" t="n">
        <v>3</v>
      </c>
      <c r="C31" s="5" t="n">
        <v>3</v>
      </c>
      <c r="D31" s="5" t="n">
        <v>3</v>
      </c>
      <c r="E31" s="5" t="n">
        <v>3</v>
      </c>
      <c r="F31" s="5" t="n">
        <v>3</v>
      </c>
      <c r="G31" s="5" t="n">
        <v>3</v>
      </c>
      <c r="H31" s="5" t="n">
        <v>3</v>
      </c>
      <c r="I31" s="5" t="n">
        <v>3</v>
      </c>
      <c r="J31" s="5" t="n">
        <v>3</v>
      </c>
      <c r="K31" s="5" t="n">
        <v>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4"/>
      <c r="AC31" s="5"/>
      <c r="AD31" s="5"/>
      <c r="AE31" s="5"/>
      <c r="AF31" s="5"/>
      <c r="AG31" s="5"/>
      <c r="AH31" s="5"/>
      <c r="AI31" s="5"/>
      <c r="AJ31" s="6"/>
      <c r="AL31" s="0" t="n">
        <f aca="false">AG9</f>
        <v>55.0001</v>
      </c>
      <c r="AM31" s="0" t="n">
        <f aca="false">AG42</f>
        <v>325.0011</v>
      </c>
    </row>
    <row r="32" customFormat="false" ht="15" hidden="false" customHeight="false" outlineLevel="0" collapsed="false">
      <c r="A32" s="4"/>
      <c r="B32" s="5" t="n">
        <v>3</v>
      </c>
      <c r="C32" s="5" t="n">
        <v>3</v>
      </c>
      <c r="D32" s="5" t="n">
        <v>3</v>
      </c>
      <c r="E32" s="5" t="n">
        <v>3</v>
      </c>
      <c r="F32" s="5" t="n">
        <v>3</v>
      </c>
      <c r="G32" s="5" t="n">
        <v>3</v>
      </c>
      <c r="H32" s="5" t="n">
        <v>3</v>
      </c>
      <c r="I32" s="5" t="n">
        <v>3</v>
      </c>
      <c r="J32" s="5" t="n">
        <v>3</v>
      </c>
      <c r="K32" s="5" t="n">
        <v>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4"/>
      <c r="AC32" s="5"/>
      <c r="AD32" s="5"/>
      <c r="AE32" s="5"/>
      <c r="AF32" s="5"/>
      <c r="AG32" s="5"/>
      <c r="AH32" s="5"/>
      <c r="AI32" s="5"/>
      <c r="AJ32" s="6"/>
      <c r="AL32" s="0" t="n">
        <f aca="false">AH4</f>
        <v>55.0001</v>
      </c>
      <c r="AM32" s="0" t="n">
        <f aca="false">AH37</f>
        <v>325.0011</v>
      </c>
    </row>
    <row r="33" customFormat="false" ht="15" hidden="false" customHeight="false" outlineLevel="0" collapsed="false">
      <c r="A33" s="4"/>
      <c r="B33" s="5" t="n">
        <v>3</v>
      </c>
      <c r="C33" s="5" t="n">
        <v>3</v>
      </c>
      <c r="D33" s="5" t="n">
        <v>3</v>
      </c>
      <c r="E33" s="5" t="n">
        <v>3</v>
      </c>
      <c r="F33" s="5" t="n">
        <v>3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4"/>
      <c r="AC33" s="5"/>
      <c r="AD33" s="5"/>
      <c r="AE33" s="5"/>
      <c r="AF33" s="5"/>
      <c r="AG33" s="5"/>
      <c r="AH33" s="5"/>
      <c r="AI33" s="5"/>
      <c r="AJ33" s="6"/>
      <c r="AL33" s="0" t="n">
        <f aca="false">AH5</f>
        <v>55.0001</v>
      </c>
      <c r="AM33" s="0" t="n">
        <f aca="false">AH38</f>
        <v>325.0011</v>
      </c>
    </row>
    <row r="34" customFormat="false" ht="15" hidden="false" customHeight="false" outlineLevel="0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4"/>
      <c r="AC34" s="5"/>
      <c r="AD34" s="5"/>
      <c r="AE34" s="5"/>
      <c r="AF34" s="5"/>
      <c r="AG34" s="5"/>
      <c r="AH34" s="5"/>
      <c r="AI34" s="5"/>
      <c r="AJ34" s="6"/>
      <c r="AL34" s="0" t="n">
        <f aca="false">AH6</f>
        <v>55.0001</v>
      </c>
      <c r="AM34" s="0" t="n">
        <f aca="false">AH39</f>
        <v>325.0011</v>
      </c>
    </row>
    <row r="35" customFormat="false" ht="15" hidden="false" customHeight="false" outlineLevel="0" collapsed="false">
      <c r="A35" s="4"/>
      <c r="B35" s="5" t="n">
        <v>11</v>
      </c>
      <c r="C35" s="5" t="n">
        <v>11</v>
      </c>
      <c r="D35" s="5" t="n">
        <v>11</v>
      </c>
      <c r="E35" s="5" t="n">
        <v>11</v>
      </c>
      <c r="F35" s="5" t="n">
        <v>11</v>
      </c>
      <c r="G35" s="5" t="n">
        <v>11</v>
      </c>
      <c r="H35" s="5" t="n">
        <v>11</v>
      </c>
      <c r="I35" s="5" t="n">
        <v>11</v>
      </c>
      <c r="J35" s="5" t="n">
        <v>11</v>
      </c>
      <c r="K35" s="5" t="n">
        <v>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4"/>
      <c r="AC35" s="5"/>
      <c r="AD35" s="5"/>
      <c r="AE35" s="5"/>
      <c r="AF35" s="5"/>
      <c r="AG35" s="5"/>
      <c r="AH35" s="5"/>
      <c r="AI35" s="5"/>
      <c r="AJ35" s="6"/>
      <c r="AL35" s="0" t="n">
        <f aca="false">AH7</f>
        <v>55.0001</v>
      </c>
      <c r="AM35" s="0" t="n">
        <f aca="false">AH40</f>
        <v>325.0011</v>
      </c>
    </row>
    <row r="36" customFormat="false" ht="15" hidden="false" customHeight="false" outlineLevel="0" collapsed="false">
      <c r="A36" s="4"/>
      <c r="B36" s="5" t="n">
        <v>11</v>
      </c>
      <c r="C36" s="5" t="n">
        <v>11</v>
      </c>
      <c r="D36" s="5" t="n">
        <v>11</v>
      </c>
      <c r="E36" s="5" t="n">
        <v>11</v>
      </c>
      <c r="F36" s="5" t="n">
        <v>11</v>
      </c>
      <c r="G36" s="5" t="n">
        <v>11</v>
      </c>
      <c r="H36" s="5" t="n">
        <v>11</v>
      </c>
      <c r="I36" s="5" t="n">
        <v>11</v>
      </c>
      <c r="J36" s="5" t="n">
        <v>11</v>
      </c>
      <c r="K36" s="5" t="n">
        <v>11</v>
      </c>
      <c r="L36" s="5"/>
      <c r="M36" s="5"/>
      <c r="N36" s="5" t="n">
        <f aca="false">SUMPRODUCT(B46:D48,$N$79:$P$81) + SUMPRODUCT(B35:D37,$N$73:$P$75) + SUMPRODUCT(B57:D59,$N$85:$P$87) + $S$73</f>
        <v>325.0011</v>
      </c>
      <c r="O36" s="5" t="n">
        <f aca="false">SUMPRODUCT(C46:E48,$N$79:$P$81) + SUMPRODUCT(C35:E37,$N$73:$P$75) + SUMPRODUCT(C57:E59,$N$85:$P$87) + $S$73</f>
        <v>325.0011</v>
      </c>
      <c r="P36" s="5" t="n">
        <f aca="false">SUMPRODUCT(D46:F48,$N$79:$P$81) + SUMPRODUCT(D35:F37,$N$73:$P$75) + SUMPRODUCT(D57:F59,$N$85:$P$87) + $S$73</f>
        <v>325.0011</v>
      </c>
      <c r="Q36" s="5" t="n">
        <f aca="false">SUMPRODUCT(E46:G48,$N$79:$P$81) + SUMPRODUCT(E35:G37,$N$73:$P$75) + SUMPRODUCT(E57:G59,$N$85:$P$87) + $S$73</f>
        <v>325.0011</v>
      </c>
      <c r="R36" s="5" t="n">
        <f aca="false">SUMPRODUCT(F46:H48,$N$79:$P$81) + SUMPRODUCT(F35:H37,$N$73:$P$75) + SUMPRODUCT(F57:H59,$N$85:$P$87) + $S$73</f>
        <v>325.0011</v>
      </c>
      <c r="S36" s="5" t="n">
        <f aca="false">SUMPRODUCT(G46:I48,$N$79:$P$81) + SUMPRODUCT(G35:I37,$N$73:$P$75) + SUMPRODUCT(G57:I59,$N$85:$P$87) + $S$73</f>
        <v>325.0011</v>
      </c>
      <c r="T36" s="5" t="n">
        <f aca="false">SUMPRODUCT(H46:J48,$N$79:$P$81) + SUMPRODUCT(H35:J37,$N$73:$P$75) + SUMPRODUCT(H57:J59,$N$85:$P$87) + $S$73</f>
        <v>325.0011</v>
      </c>
      <c r="U36" s="5" t="n">
        <f aca="false">SUMPRODUCT(I46:K48,$N$79:$P$81) + SUMPRODUCT(I35:K37,$N$73:$P$75) + SUMPRODUCT(I57:K59,$N$85:$P$87) + $S$73</f>
        <v>325.0011</v>
      </c>
      <c r="V36" s="5"/>
      <c r="W36" s="5"/>
      <c r="X36" s="5"/>
      <c r="Y36" s="5"/>
      <c r="Z36" s="5"/>
      <c r="AA36" s="6"/>
      <c r="AB36" s="4"/>
      <c r="AC36" s="5"/>
      <c r="AD36" s="5"/>
      <c r="AE36" s="5"/>
      <c r="AF36" s="5"/>
      <c r="AG36" s="5"/>
      <c r="AH36" s="5"/>
      <c r="AI36" s="5"/>
      <c r="AJ36" s="6"/>
      <c r="AL36" s="0" t="n">
        <f aca="false">AH8</f>
        <v>55.0001</v>
      </c>
      <c r="AM36" s="0" t="n">
        <f aca="false">AH41</f>
        <v>325.0011</v>
      </c>
    </row>
    <row r="37" customFormat="false" ht="15" hidden="false" customHeight="false" outlineLevel="0" collapsed="false">
      <c r="A37" s="4"/>
      <c r="B37" s="5" t="n">
        <v>11</v>
      </c>
      <c r="C37" s="5" t="n">
        <v>11</v>
      </c>
      <c r="D37" s="5" t="n">
        <v>11</v>
      </c>
      <c r="E37" s="5" t="n">
        <v>11</v>
      </c>
      <c r="F37" s="5" t="n">
        <v>11</v>
      </c>
      <c r="G37" s="5" t="n">
        <v>11</v>
      </c>
      <c r="H37" s="5" t="n">
        <v>11</v>
      </c>
      <c r="I37" s="5" t="n">
        <v>11</v>
      </c>
      <c r="J37" s="5" t="n">
        <v>11</v>
      </c>
      <c r="K37" s="5" t="n">
        <v>11</v>
      </c>
      <c r="L37" s="5"/>
      <c r="M37" s="5"/>
      <c r="N37" s="5" t="n">
        <f aca="false">SUMPRODUCT(B47:D49,$N$79:$P$81) + SUMPRODUCT(B36:D38,$N$73:$P$75) + SUMPRODUCT(B58:D60,$N$85:$P$87) + $S$73</f>
        <v>325.0011</v>
      </c>
      <c r="O37" s="5" t="n">
        <f aca="false">SUMPRODUCT(C47:E49,$N$79:$P$81) + SUMPRODUCT(C36:E38,$N$73:$P$75) + SUMPRODUCT(C58:E60,$N$85:$P$87) + $S$73</f>
        <v>325.0011</v>
      </c>
      <c r="P37" s="5" t="n">
        <f aca="false">SUMPRODUCT(D47:F49,$N$79:$P$81) + SUMPRODUCT(D36:F38,$N$73:$P$75) + SUMPRODUCT(D58:F60,$N$85:$P$87) + $S$73</f>
        <v>325.0011</v>
      </c>
      <c r="Q37" s="5" t="n">
        <f aca="false">SUMPRODUCT(E47:G49,$N$79:$P$81) + SUMPRODUCT(E36:G38,$N$73:$P$75) + SUMPRODUCT(E58:G60,$N$85:$P$87) + $S$73</f>
        <v>325.0011</v>
      </c>
      <c r="R37" s="5" t="n">
        <f aca="false">SUMPRODUCT(F47:H49,$N$79:$P$81) + SUMPRODUCT(F36:H38,$N$73:$P$75) + SUMPRODUCT(F58:H60,$N$85:$P$87) + $S$73</f>
        <v>325.0011</v>
      </c>
      <c r="S37" s="5" t="n">
        <f aca="false">SUMPRODUCT(G47:I49,$N$79:$P$81) + SUMPRODUCT(G36:I38,$N$73:$P$75) + SUMPRODUCT(G58:I60,$N$85:$P$87) + $S$73</f>
        <v>325.0011</v>
      </c>
      <c r="T37" s="5" t="n">
        <f aca="false">SUMPRODUCT(H47:J49,$N$79:$P$81) + SUMPRODUCT(H36:J38,$N$73:$P$75) + SUMPRODUCT(H58:J60,$N$85:$P$87) + $S$73</f>
        <v>325.0011</v>
      </c>
      <c r="U37" s="5" t="n">
        <f aca="false">SUMPRODUCT(I47:K49,$N$79:$P$81) + SUMPRODUCT(I36:K38,$N$73:$P$75) + SUMPRODUCT(I58:K60,$N$85:$P$87) + $S$73</f>
        <v>325.0011</v>
      </c>
      <c r="V37" s="5"/>
      <c r="W37" s="5"/>
      <c r="X37" s="5"/>
      <c r="Y37" s="5"/>
      <c r="Z37" s="5"/>
      <c r="AA37" s="6"/>
      <c r="AB37" s="4"/>
      <c r="AC37" s="5" t="n">
        <f aca="false">SUMPRODUCT(N36:P38,$AC$73:$AE$75)</f>
        <v>325.0011</v>
      </c>
      <c r="AD37" s="5" t="n">
        <f aca="false">SUMPRODUCT(O36:Q38,$AC$73:$AE$75)</f>
        <v>325.0011</v>
      </c>
      <c r="AE37" s="5" t="n">
        <f aca="false">SUMPRODUCT(P36:R38,$AC$73:$AE$75)</f>
        <v>325.0011</v>
      </c>
      <c r="AF37" s="5" t="n">
        <f aca="false">SUMPRODUCT(Q36:S38,$AC$73:$AE$75)</f>
        <v>325.0011</v>
      </c>
      <c r="AG37" s="5" t="n">
        <f aca="false">SUMPRODUCT(R36:T38,$AC$73:$AE$75)</f>
        <v>325.0011</v>
      </c>
      <c r="AH37" s="5" t="n">
        <f aca="false">SUMPRODUCT(S36:U38,$AC$73:$AE$75)</f>
        <v>325.0011</v>
      </c>
      <c r="AI37" s="5"/>
      <c r="AJ37" s="6"/>
      <c r="AL37" s="0" t="n">
        <f aca="false">AH9</f>
        <v>55.0001</v>
      </c>
      <c r="AM37" s="0" t="n">
        <f aca="false">AH42</f>
        <v>325.0011</v>
      </c>
    </row>
    <row r="38" customFormat="false" ht="15" hidden="false" customHeight="false" outlineLevel="0" collapsed="false">
      <c r="A38" s="4"/>
      <c r="B38" s="5" t="n">
        <v>11</v>
      </c>
      <c r="C38" s="5" t="n">
        <v>11</v>
      </c>
      <c r="D38" s="5" t="n">
        <v>11</v>
      </c>
      <c r="E38" s="5" t="n">
        <v>11</v>
      </c>
      <c r="F38" s="5" t="n">
        <v>11</v>
      </c>
      <c r="G38" s="5" t="n">
        <v>11</v>
      </c>
      <c r="H38" s="5" t="n">
        <v>11</v>
      </c>
      <c r="I38" s="5" t="n">
        <v>11</v>
      </c>
      <c r="J38" s="5" t="n">
        <v>11</v>
      </c>
      <c r="K38" s="5" t="n">
        <v>11</v>
      </c>
      <c r="L38" s="5"/>
      <c r="M38" s="5"/>
      <c r="N38" s="5" t="n">
        <f aca="false">SUMPRODUCT(B48:D50,$N$79:$P$81) + SUMPRODUCT(B37:D39,$N$73:$P$75) + SUMPRODUCT(B59:D61,$N$85:$P$87) + $S$73</f>
        <v>325.0011</v>
      </c>
      <c r="O38" s="5" t="n">
        <f aca="false">SUMPRODUCT(C48:E50,$N$79:$P$81) + SUMPRODUCT(C37:E39,$N$73:$P$75) + SUMPRODUCT(C59:E61,$N$85:$P$87) + $S$73</f>
        <v>325.0011</v>
      </c>
      <c r="P38" s="5" t="n">
        <f aca="false">SUMPRODUCT(D48:F50,$N$79:$P$81) + SUMPRODUCT(D37:F39,$N$73:$P$75) + SUMPRODUCT(D59:F61,$N$85:$P$87) + $S$73</f>
        <v>325.0011</v>
      </c>
      <c r="Q38" s="5" t="n">
        <f aca="false">SUMPRODUCT(E48:G50,$N$79:$P$81) + SUMPRODUCT(E37:G39,$N$73:$P$75) + SUMPRODUCT(E59:G61,$N$85:$P$87) + $S$73</f>
        <v>325.0011</v>
      </c>
      <c r="R38" s="5" t="n">
        <f aca="false">SUMPRODUCT(F48:H50,$N$79:$P$81) + SUMPRODUCT(F37:H39,$N$73:$P$75) + SUMPRODUCT(F59:H61,$N$85:$P$87) + $S$73</f>
        <v>325.0011</v>
      </c>
      <c r="S38" s="5" t="n">
        <f aca="false">SUMPRODUCT(G48:I50,$N$79:$P$81) + SUMPRODUCT(G37:I39,$N$73:$P$75) + SUMPRODUCT(G59:I61,$N$85:$P$87) + $S$73</f>
        <v>325.0011</v>
      </c>
      <c r="T38" s="5" t="n">
        <f aca="false">SUMPRODUCT(H48:J50,$N$79:$P$81) + SUMPRODUCT(H37:J39,$N$73:$P$75) + SUMPRODUCT(H59:J61,$N$85:$P$87) + $S$73</f>
        <v>325.0011</v>
      </c>
      <c r="U38" s="5" t="n">
        <f aca="false">SUMPRODUCT(I48:K50,$N$79:$P$81) + SUMPRODUCT(I37:K39,$N$73:$P$75) + SUMPRODUCT(I59:K61,$N$85:$P$87) + $S$73</f>
        <v>325.0011</v>
      </c>
      <c r="V38" s="5"/>
      <c r="W38" s="5"/>
      <c r="X38" s="5"/>
      <c r="Y38" s="5"/>
      <c r="Z38" s="5"/>
      <c r="AA38" s="6"/>
      <c r="AB38" s="4"/>
      <c r="AC38" s="5" t="n">
        <f aca="false">SUMPRODUCT(N37:P39,$AC$73:$AE$75)</f>
        <v>325.0011</v>
      </c>
      <c r="AD38" s="5" t="n">
        <f aca="false">SUMPRODUCT(O37:Q39,$AC$73:$AE$75)</f>
        <v>325.0011</v>
      </c>
      <c r="AE38" s="5" t="n">
        <f aca="false">SUMPRODUCT(P37:R39,$AC$73:$AE$75)</f>
        <v>325.0011</v>
      </c>
      <c r="AF38" s="5" t="n">
        <f aca="false">SUMPRODUCT(Q37:S39,$AC$73:$AE$75)</f>
        <v>325.0011</v>
      </c>
      <c r="AG38" s="5" t="n">
        <f aca="false">SUMPRODUCT(R37:T39,$AC$73:$AE$75)</f>
        <v>325.0011</v>
      </c>
      <c r="AH38" s="5" t="n">
        <f aca="false">SUMPRODUCT(S37:U39,$AC$73:$AE$75)</f>
        <v>325.0011</v>
      </c>
      <c r="AI38" s="5"/>
      <c r="AJ38" s="6"/>
      <c r="AL38" s="0" t="n">
        <f aca="false">AC15</f>
        <v>55</v>
      </c>
      <c r="AM38" s="0" t="n">
        <f aca="false">AC48</f>
        <v>325</v>
      </c>
    </row>
    <row r="39" customFormat="false" ht="15" hidden="false" customHeight="false" outlineLevel="0" collapsed="false">
      <c r="A39" s="4"/>
      <c r="B39" s="5" t="n">
        <v>11</v>
      </c>
      <c r="C39" s="5" t="n">
        <v>11</v>
      </c>
      <c r="D39" s="5" t="n">
        <v>11</v>
      </c>
      <c r="E39" s="5" t="n">
        <v>11</v>
      </c>
      <c r="F39" s="5" t="n">
        <v>11</v>
      </c>
      <c r="G39" s="5" t="n">
        <v>11</v>
      </c>
      <c r="H39" s="5" t="n">
        <v>11</v>
      </c>
      <c r="I39" s="5" t="n">
        <v>11</v>
      </c>
      <c r="J39" s="5" t="n">
        <v>11</v>
      </c>
      <c r="K39" s="5" t="n">
        <v>11</v>
      </c>
      <c r="L39" s="5"/>
      <c r="M39" s="5"/>
      <c r="N39" s="5" t="n">
        <f aca="false">SUMPRODUCT(B49:D51,$N$79:$P$81) + SUMPRODUCT(B38:D40,$N$73:$P$75) + SUMPRODUCT(B60:D62,$N$85:$P$87) + $S$73</f>
        <v>325.0011</v>
      </c>
      <c r="O39" s="5" t="n">
        <f aca="false">SUMPRODUCT(C49:E51,$N$79:$P$81) + SUMPRODUCT(C38:E40,$N$73:$P$75) + SUMPRODUCT(C60:E62,$N$85:$P$87) + $S$73</f>
        <v>325.0011</v>
      </c>
      <c r="P39" s="5" t="n">
        <f aca="false">SUMPRODUCT(D49:F51,$N$79:$P$81) + SUMPRODUCT(D38:F40,$N$73:$P$75) + SUMPRODUCT(D60:F62,$N$85:$P$87) + $S$73</f>
        <v>325.0011</v>
      </c>
      <c r="Q39" s="5" t="n">
        <f aca="false">SUMPRODUCT(E49:G51,$N$79:$P$81) + SUMPRODUCT(E38:G40,$N$73:$P$75) + SUMPRODUCT(E60:G62,$N$85:$P$87) + $S$73</f>
        <v>325.0011</v>
      </c>
      <c r="R39" s="5" t="n">
        <f aca="false">SUMPRODUCT(F49:H51,$N$79:$P$81) + SUMPRODUCT(F38:H40,$N$73:$P$75) + SUMPRODUCT(F60:H62,$N$85:$P$87) + $S$73</f>
        <v>325.0011</v>
      </c>
      <c r="S39" s="5" t="n">
        <f aca="false">SUMPRODUCT(G49:I51,$N$79:$P$81) + SUMPRODUCT(G38:I40,$N$73:$P$75) + SUMPRODUCT(G60:I62,$N$85:$P$87) + $S$73</f>
        <v>325.0011</v>
      </c>
      <c r="T39" s="5" t="n">
        <f aca="false">SUMPRODUCT(H49:J51,$N$79:$P$81) + SUMPRODUCT(H38:J40,$N$73:$P$75) + SUMPRODUCT(H60:J62,$N$85:$P$87) + $S$73</f>
        <v>325.0011</v>
      </c>
      <c r="U39" s="5" t="n">
        <f aca="false">SUMPRODUCT(I49:K51,$N$79:$P$81) + SUMPRODUCT(I38:K40,$N$73:$P$75) + SUMPRODUCT(I60:K62,$N$85:$P$87) + $S$73</f>
        <v>325.0011</v>
      </c>
      <c r="V39" s="5"/>
      <c r="W39" s="5"/>
      <c r="X39" s="5"/>
      <c r="Y39" s="5"/>
      <c r="Z39" s="5"/>
      <c r="AA39" s="6"/>
      <c r="AB39" s="4"/>
      <c r="AC39" s="5" t="n">
        <f aca="false">SUMPRODUCT(N38:P40,$AC$73:$AE$75)</f>
        <v>325.0011</v>
      </c>
      <c r="AD39" s="5" t="n">
        <f aca="false">SUMPRODUCT(O38:Q40,$AC$73:$AE$75)</f>
        <v>325.0011</v>
      </c>
      <c r="AE39" s="5" t="n">
        <f aca="false">SUMPRODUCT(P38:R40,$AC$73:$AE$75)</f>
        <v>325.0011</v>
      </c>
      <c r="AF39" s="5" t="n">
        <f aca="false">SUMPRODUCT(Q38:S40,$AC$73:$AE$75)</f>
        <v>325.0011</v>
      </c>
      <c r="AG39" s="5" t="n">
        <f aca="false">SUMPRODUCT(R38:T40,$AC$73:$AE$75)</f>
        <v>325.0011</v>
      </c>
      <c r="AH39" s="5" t="n">
        <f aca="false">SUMPRODUCT(S38:U40,$AC$73:$AE$75)</f>
        <v>325.0011</v>
      </c>
      <c r="AI39" s="5"/>
      <c r="AJ39" s="6"/>
      <c r="AL39" s="0" t="n">
        <f aca="false">AC16</f>
        <v>55</v>
      </c>
      <c r="AM39" s="0" t="n">
        <f aca="false">AC49</f>
        <v>325</v>
      </c>
    </row>
    <row r="40" customFormat="false" ht="15" hidden="false" customHeight="false" outlineLevel="0" collapsed="false">
      <c r="A40" s="4"/>
      <c r="B40" s="5" t="n">
        <v>11</v>
      </c>
      <c r="C40" s="5" t="n">
        <v>11</v>
      </c>
      <c r="D40" s="5" t="n">
        <v>11</v>
      </c>
      <c r="E40" s="5" t="n">
        <v>11</v>
      </c>
      <c r="F40" s="5" t="n">
        <v>11</v>
      </c>
      <c r="G40" s="5" t="n">
        <v>11</v>
      </c>
      <c r="H40" s="5" t="n">
        <v>11</v>
      </c>
      <c r="I40" s="5" t="n">
        <v>11</v>
      </c>
      <c r="J40" s="5" t="n">
        <v>11</v>
      </c>
      <c r="K40" s="5" t="n">
        <v>11</v>
      </c>
      <c r="L40" s="5"/>
      <c r="M40" s="5"/>
      <c r="N40" s="5" t="n">
        <f aca="false">SUMPRODUCT(B50:D52,$N$79:$P$81) + SUMPRODUCT(B39:D41,$N$73:$P$75) + SUMPRODUCT(B61:D63,$N$85:$P$87) + $S$73</f>
        <v>325.0011</v>
      </c>
      <c r="O40" s="5" t="n">
        <f aca="false">SUMPRODUCT(C50:E52,$N$79:$P$81) + SUMPRODUCT(C39:E41,$N$73:$P$75) + SUMPRODUCT(C61:E63,$N$85:$P$87) + $S$73</f>
        <v>325.0011</v>
      </c>
      <c r="P40" s="5" t="n">
        <f aca="false">SUMPRODUCT(D50:F52,$N$79:$P$81) + SUMPRODUCT(D39:F41,$N$73:$P$75) + SUMPRODUCT(D61:F63,$N$85:$P$87) + $S$73</f>
        <v>325.0011</v>
      </c>
      <c r="Q40" s="5" t="n">
        <f aca="false">SUMPRODUCT(E50:G52,$N$79:$P$81) + SUMPRODUCT(E39:G41,$N$73:$P$75) + SUMPRODUCT(E61:G63,$N$85:$P$87) + $S$73</f>
        <v>325.0011</v>
      </c>
      <c r="R40" s="5" t="n">
        <f aca="false">SUMPRODUCT(F50:H52,$N$79:$P$81) + SUMPRODUCT(F39:H41,$N$73:$P$75) + SUMPRODUCT(F61:H63,$N$85:$P$87) + $S$73</f>
        <v>325.0011</v>
      </c>
      <c r="S40" s="5" t="n">
        <f aca="false">SUMPRODUCT(G50:I52,$N$79:$P$81) + SUMPRODUCT(G39:I41,$N$73:$P$75) + SUMPRODUCT(G61:I63,$N$85:$P$87) + $S$73</f>
        <v>325.0011</v>
      </c>
      <c r="T40" s="5" t="n">
        <f aca="false">SUMPRODUCT(H50:J52,$N$79:$P$81) + SUMPRODUCT(H39:J41,$N$73:$P$75) + SUMPRODUCT(H61:J63,$N$85:$P$87) + $S$73</f>
        <v>325.0011</v>
      </c>
      <c r="U40" s="5" t="n">
        <f aca="false">SUMPRODUCT(I50:K52,$N$79:$P$81) + SUMPRODUCT(I39:K41,$N$73:$P$75) + SUMPRODUCT(I61:K63,$N$85:$P$87) + $S$73</f>
        <v>325.0011</v>
      </c>
      <c r="V40" s="5"/>
      <c r="W40" s="5"/>
      <c r="X40" s="5"/>
      <c r="Y40" s="5"/>
      <c r="Z40" s="5"/>
      <c r="AA40" s="6"/>
      <c r="AB40" s="4"/>
      <c r="AC40" s="5" t="n">
        <f aca="false">SUMPRODUCT(N39:P41,$AC$73:$AE$75)</f>
        <v>325.0011</v>
      </c>
      <c r="AD40" s="5" t="n">
        <f aca="false">SUMPRODUCT(O39:Q41,$AC$73:$AE$75)</f>
        <v>325.0011</v>
      </c>
      <c r="AE40" s="5" t="n">
        <f aca="false">SUMPRODUCT(P39:R41,$AC$73:$AE$75)</f>
        <v>325.0011</v>
      </c>
      <c r="AF40" s="5" t="n">
        <f aca="false">SUMPRODUCT(Q39:S41,$AC$73:$AE$75)</f>
        <v>325.0011</v>
      </c>
      <c r="AG40" s="5" t="n">
        <f aca="false">SUMPRODUCT(R39:T41,$AC$73:$AE$75)</f>
        <v>325.0011</v>
      </c>
      <c r="AH40" s="5" t="n">
        <f aca="false">SUMPRODUCT(S39:U41,$AC$73:$AE$75)</f>
        <v>325.0011</v>
      </c>
      <c r="AI40" s="5"/>
      <c r="AJ40" s="6"/>
      <c r="AL40" s="0" t="n">
        <f aca="false">AC17</f>
        <v>55</v>
      </c>
      <c r="AM40" s="0" t="n">
        <f aca="false">AC50</f>
        <v>325</v>
      </c>
    </row>
    <row r="41" customFormat="false" ht="15" hidden="false" customHeight="false" outlineLevel="0" collapsed="false">
      <c r="A41" s="4"/>
      <c r="B41" s="5" t="n">
        <v>11</v>
      </c>
      <c r="C41" s="5" t="n">
        <v>11</v>
      </c>
      <c r="D41" s="5" t="n">
        <v>11</v>
      </c>
      <c r="E41" s="5" t="n">
        <v>11</v>
      </c>
      <c r="F41" s="5" t="n">
        <v>11</v>
      </c>
      <c r="G41" s="5" t="n">
        <v>11</v>
      </c>
      <c r="H41" s="5" t="n">
        <v>11</v>
      </c>
      <c r="I41" s="5" t="n">
        <v>11</v>
      </c>
      <c r="J41" s="5" t="n">
        <v>11</v>
      </c>
      <c r="K41" s="5" t="n">
        <v>11</v>
      </c>
      <c r="L41" s="5"/>
      <c r="M41" s="5"/>
      <c r="N41" s="5" t="n">
        <f aca="false">SUMPRODUCT(B51:D53,$N$79:$P$81) + SUMPRODUCT(B40:D42,$N$73:$P$75) + SUMPRODUCT(B62:D64,$N$85:$P$87) + $S$73</f>
        <v>325.0011</v>
      </c>
      <c r="O41" s="5" t="n">
        <f aca="false">SUMPRODUCT(C51:E53,$N$79:$P$81) + SUMPRODUCT(C40:E42,$N$73:$P$75) + SUMPRODUCT(C62:E64,$N$85:$P$87) + $S$73</f>
        <v>325.0011</v>
      </c>
      <c r="P41" s="5" t="n">
        <f aca="false">SUMPRODUCT(D51:F53,$N$79:$P$81) + SUMPRODUCT(D40:F42,$N$73:$P$75) + SUMPRODUCT(D62:F64,$N$85:$P$87) + $S$73</f>
        <v>325.0011</v>
      </c>
      <c r="Q41" s="5" t="n">
        <f aca="false">SUMPRODUCT(E51:G53,$N$79:$P$81) + SUMPRODUCT(E40:G42,$N$73:$P$75) + SUMPRODUCT(E62:G64,$N$85:$P$87) + $S$73</f>
        <v>325.0011</v>
      </c>
      <c r="R41" s="5" t="n">
        <f aca="false">SUMPRODUCT(F51:H53,$N$79:$P$81) + SUMPRODUCT(F40:H42,$N$73:$P$75) + SUMPRODUCT(F62:H64,$N$85:$P$87) + $S$73</f>
        <v>325.0011</v>
      </c>
      <c r="S41" s="5" t="n">
        <f aca="false">SUMPRODUCT(G51:I53,$N$79:$P$81) + SUMPRODUCT(G40:I42,$N$73:$P$75) + SUMPRODUCT(G62:I64,$N$85:$P$87) + $S$73</f>
        <v>325.0011</v>
      </c>
      <c r="T41" s="5" t="n">
        <f aca="false">SUMPRODUCT(H51:J53,$N$79:$P$81) + SUMPRODUCT(H40:J42,$N$73:$P$75) + SUMPRODUCT(H62:J64,$N$85:$P$87) + $S$73</f>
        <v>325.0011</v>
      </c>
      <c r="U41" s="5" t="n">
        <f aca="false">SUMPRODUCT(I51:K53,$N$79:$P$81) + SUMPRODUCT(I40:K42,$N$73:$P$75) + SUMPRODUCT(I62:K64,$N$85:$P$87) + $S$73</f>
        <v>325.0011</v>
      </c>
      <c r="V41" s="5"/>
      <c r="W41" s="5"/>
      <c r="X41" s="5"/>
      <c r="Y41" s="5"/>
      <c r="Z41" s="5"/>
      <c r="AA41" s="6"/>
      <c r="AB41" s="4"/>
      <c r="AC41" s="5" t="n">
        <f aca="false">SUMPRODUCT(N40:P42,$AC$73:$AE$75)</f>
        <v>325.0011</v>
      </c>
      <c r="AD41" s="5" t="n">
        <f aca="false">SUMPRODUCT(O40:Q42,$AC$73:$AE$75)</f>
        <v>325.0011</v>
      </c>
      <c r="AE41" s="5" t="n">
        <f aca="false">SUMPRODUCT(P40:R42,$AC$73:$AE$75)</f>
        <v>325.0011</v>
      </c>
      <c r="AF41" s="5" t="n">
        <f aca="false">SUMPRODUCT(Q40:S42,$AC$73:$AE$75)</f>
        <v>325.0011</v>
      </c>
      <c r="AG41" s="5" t="n">
        <f aca="false">SUMPRODUCT(R40:T42,$AC$73:$AE$75)</f>
        <v>325.0011</v>
      </c>
      <c r="AH41" s="5" t="n">
        <f aca="false">SUMPRODUCT(S40:U42,$AC$73:$AE$75)</f>
        <v>325.0011</v>
      </c>
      <c r="AI41" s="5"/>
      <c r="AJ41" s="6"/>
      <c r="AL41" s="0" t="n">
        <f aca="false">AC18</f>
        <v>55</v>
      </c>
      <c r="AM41" s="0" t="n">
        <f aca="false">AC51</f>
        <v>325</v>
      </c>
    </row>
    <row r="42" customFormat="false" ht="15" hidden="false" customHeight="false" outlineLevel="0" collapsed="false">
      <c r="A42" s="4"/>
      <c r="B42" s="5" t="n">
        <v>11</v>
      </c>
      <c r="C42" s="5" t="n">
        <v>11</v>
      </c>
      <c r="D42" s="5" t="n">
        <v>11</v>
      </c>
      <c r="E42" s="5" t="n">
        <v>11</v>
      </c>
      <c r="F42" s="5" t="n">
        <v>11</v>
      </c>
      <c r="G42" s="5" t="n">
        <v>11</v>
      </c>
      <c r="H42" s="5" t="n">
        <v>11</v>
      </c>
      <c r="I42" s="5" t="n">
        <v>11</v>
      </c>
      <c r="J42" s="5" t="n">
        <v>11</v>
      </c>
      <c r="K42" s="5" t="n">
        <v>11</v>
      </c>
      <c r="L42" s="5"/>
      <c r="M42" s="5"/>
      <c r="N42" s="5" t="n">
        <f aca="false">SUMPRODUCT(B52:D54,$N$79:$P$81) + SUMPRODUCT(B41:D43,$N$73:$P$75) + SUMPRODUCT(B63:D65,$N$85:$P$87) + $S$73</f>
        <v>325.0011</v>
      </c>
      <c r="O42" s="5" t="n">
        <f aca="false">SUMPRODUCT(C52:E54,$N$79:$P$81) + SUMPRODUCT(C41:E43,$N$73:$P$75) + SUMPRODUCT(C63:E65,$N$85:$P$87) + $S$73</f>
        <v>325.0011</v>
      </c>
      <c r="P42" s="5" t="n">
        <f aca="false">SUMPRODUCT(D52:F54,$N$79:$P$81) + SUMPRODUCT(D41:F43,$N$73:$P$75) + SUMPRODUCT(D63:F65,$N$85:$P$87) + $S$73</f>
        <v>325.0011</v>
      </c>
      <c r="Q42" s="5" t="n">
        <f aca="false">SUMPRODUCT(E52:G54,$N$79:$P$81) + SUMPRODUCT(E41:G43,$N$73:$P$75) + SUMPRODUCT(E63:G65,$N$85:$P$87) + $S$73</f>
        <v>325.0011</v>
      </c>
      <c r="R42" s="5" t="n">
        <f aca="false">SUMPRODUCT(F52:H54,$N$79:$P$81) + SUMPRODUCT(F41:H43,$N$73:$P$75) + SUMPRODUCT(F63:H65,$N$85:$P$87) + $S$73</f>
        <v>325.0011</v>
      </c>
      <c r="S42" s="5" t="n">
        <f aca="false">SUMPRODUCT(G52:I54,$N$79:$P$81) + SUMPRODUCT(G41:I43,$N$73:$P$75) + SUMPRODUCT(G63:I65,$N$85:$P$87) + $S$73</f>
        <v>325.0011</v>
      </c>
      <c r="T42" s="5" t="n">
        <f aca="false">SUMPRODUCT(H52:J54,$N$79:$P$81) + SUMPRODUCT(H41:J43,$N$73:$P$75) + SUMPRODUCT(H63:J65,$N$85:$P$87) + $S$73</f>
        <v>325.0011</v>
      </c>
      <c r="U42" s="5" t="n">
        <f aca="false">SUMPRODUCT(I52:K54,$N$79:$P$81) + SUMPRODUCT(I41:K43,$N$73:$P$75) + SUMPRODUCT(I63:K65,$N$85:$P$87) + $S$73</f>
        <v>325.0011</v>
      </c>
      <c r="V42" s="5"/>
      <c r="W42" s="5"/>
      <c r="X42" s="5"/>
      <c r="Y42" s="5"/>
      <c r="Z42" s="5"/>
      <c r="AA42" s="6"/>
      <c r="AB42" s="4"/>
      <c r="AC42" s="5" t="n">
        <f aca="false">SUMPRODUCT(N41:P43,$AC$73:$AE$75)</f>
        <v>325.0011</v>
      </c>
      <c r="AD42" s="5" t="n">
        <f aca="false">SUMPRODUCT(O41:Q43,$AC$73:$AE$75)</f>
        <v>325.0011</v>
      </c>
      <c r="AE42" s="5" t="n">
        <f aca="false">SUMPRODUCT(P41:R43,$AC$73:$AE$75)</f>
        <v>325.0011</v>
      </c>
      <c r="AF42" s="5" t="n">
        <f aca="false">SUMPRODUCT(Q41:S43,$AC$73:$AE$75)</f>
        <v>325.0011</v>
      </c>
      <c r="AG42" s="5" t="n">
        <f aca="false">SUMPRODUCT(R41:T43,$AC$73:$AE$75)</f>
        <v>325.0011</v>
      </c>
      <c r="AH42" s="5" t="n">
        <f aca="false">SUMPRODUCT(S41:U43,$AC$73:$AE$75)</f>
        <v>325.0011</v>
      </c>
      <c r="AI42" s="5"/>
      <c r="AJ42" s="6"/>
      <c r="AL42" s="0" t="n">
        <f aca="false">AC19</f>
        <v>55</v>
      </c>
      <c r="AM42" s="0" t="n">
        <f aca="false">AC52</f>
        <v>325</v>
      </c>
    </row>
    <row r="43" customFormat="false" ht="15" hidden="false" customHeight="false" outlineLevel="0" collapsed="false">
      <c r="A43" s="4"/>
      <c r="B43" s="5" t="n">
        <v>11</v>
      </c>
      <c r="C43" s="5" t="n">
        <v>11</v>
      </c>
      <c r="D43" s="5" t="n">
        <v>11</v>
      </c>
      <c r="E43" s="5" t="n">
        <v>11</v>
      </c>
      <c r="F43" s="5" t="n">
        <v>11</v>
      </c>
      <c r="G43" s="5" t="n">
        <v>11</v>
      </c>
      <c r="H43" s="5" t="n">
        <v>11</v>
      </c>
      <c r="I43" s="5" t="n">
        <v>11</v>
      </c>
      <c r="J43" s="5" t="n">
        <v>11</v>
      </c>
      <c r="K43" s="5" t="n">
        <v>11</v>
      </c>
      <c r="L43" s="5"/>
      <c r="M43" s="5"/>
      <c r="N43" s="5" t="n">
        <f aca="false">SUMPRODUCT(B53:D55,$N$79:$P$81) + SUMPRODUCT(B42:D44,$N$73:$P$75) + SUMPRODUCT(B64:D66,$N$85:$P$87) + $S$73</f>
        <v>325.0011</v>
      </c>
      <c r="O43" s="5" t="n">
        <f aca="false">SUMPRODUCT(C53:E55,$N$79:$P$81) + SUMPRODUCT(C42:E44,$N$73:$P$75) + SUMPRODUCT(C64:E66,$N$85:$P$87) + $S$73</f>
        <v>325.0011</v>
      </c>
      <c r="P43" s="5" t="n">
        <f aca="false">SUMPRODUCT(D53:F55,$N$79:$P$81) + SUMPRODUCT(D42:F44,$N$73:$P$75) + SUMPRODUCT(D64:F66,$N$85:$P$87) + $S$73</f>
        <v>325.0011</v>
      </c>
      <c r="Q43" s="5" t="n">
        <f aca="false">SUMPRODUCT(E53:G55,$N$79:$P$81) + SUMPRODUCT(E42:G44,$N$73:$P$75) + SUMPRODUCT(E64:G66,$N$85:$P$87) + $S$73</f>
        <v>325.0011</v>
      </c>
      <c r="R43" s="5" t="n">
        <f aca="false">SUMPRODUCT(F53:H55,$N$79:$P$81) + SUMPRODUCT(F42:H44,$N$73:$P$75) + SUMPRODUCT(F64:H66,$N$85:$P$87) + $S$73</f>
        <v>325.0011</v>
      </c>
      <c r="S43" s="5" t="n">
        <f aca="false">SUMPRODUCT(G53:I55,$N$79:$P$81) + SUMPRODUCT(G42:I44,$N$73:$P$75) + SUMPRODUCT(G64:I66,$N$85:$P$87) + $S$73</f>
        <v>325.0011</v>
      </c>
      <c r="T43" s="5" t="n">
        <f aca="false">SUMPRODUCT(H53:J55,$N$79:$P$81) + SUMPRODUCT(H42:J44,$N$73:$P$75) + SUMPRODUCT(H64:J66,$N$85:$P$87) + $S$73</f>
        <v>325.0011</v>
      </c>
      <c r="U43" s="5" t="n">
        <f aca="false">SUMPRODUCT(I53:K55,$N$79:$P$81) + SUMPRODUCT(I42:K44,$N$73:$P$75) + SUMPRODUCT(I64:K66,$N$85:$P$87) + $S$73</f>
        <v>325.0011</v>
      </c>
      <c r="V43" s="5"/>
      <c r="W43" s="5"/>
      <c r="X43" s="5"/>
      <c r="Y43" s="5"/>
      <c r="Z43" s="5"/>
      <c r="AA43" s="6"/>
      <c r="AB43" s="4"/>
      <c r="AC43" s="5"/>
      <c r="AD43" s="5"/>
      <c r="AE43" s="5"/>
      <c r="AF43" s="5"/>
      <c r="AG43" s="5"/>
      <c r="AH43" s="5"/>
      <c r="AI43" s="5"/>
      <c r="AJ43" s="6"/>
      <c r="AL43" s="0" t="n">
        <f aca="false">AC20</f>
        <v>55</v>
      </c>
      <c r="AM43" s="0" t="n">
        <f aca="false">AC53</f>
        <v>325</v>
      </c>
    </row>
    <row r="44" customFormat="false" ht="15" hidden="false" customHeight="false" outlineLevel="0" collapsed="false">
      <c r="A44" s="4"/>
      <c r="B44" s="5" t="n">
        <v>11</v>
      </c>
      <c r="C44" s="5" t="n">
        <v>11</v>
      </c>
      <c r="D44" s="5" t="n">
        <v>11</v>
      </c>
      <c r="E44" s="5" t="n">
        <v>11</v>
      </c>
      <c r="F44" s="5" t="n">
        <v>11</v>
      </c>
      <c r="G44" s="5" t="n">
        <v>11</v>
      </c>
      <c r="H44" s="5" t="n">
        <v>11</v>
      </c>
      <c r="I44" s="5" t="n">
        <v>11</v>
      </c>
      <c r="J44" s="5" t="n">
        <v>11</v>
      </c>
      <c r="K44" s="5" t="n">
        <v>11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4"/>
      <c r="AC44" s="5"/>
      <c r="AD44" s="5"/>
      <c r="AE44" s="5"/>
      <c r="AF44" s="5"/>
      <c r="AG44" s="5"/>
      <c r="AH44" s="5"/>
      <c r="AI44" s="5"/>
      <c r="AJ44" s="6"/>
      <c r="AL44" s="0" t="n">
        <f aca="false">AD15</f>
        <v>55</v>
      </c>
      <c r="AM44" s="0" t="n">
        <f aca="false">AD48</f>
        <v>325</v>
      </c>
    </row>
    <row r="45" customFormat="false" ht="15" hidden="false" customHeight="false" outlineLevel="0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4"/>
      <c r="AC45" s="5"/>
      <c r="AD45" s="5"/>
      <c r="AE45" s="5"/>
      <c r="AF45" s="5"/>
      <c r="AG45" s="5"/>
      <c r="AH45" s="5"/>
      <c r="AI45" s="5"/>
      <c r="AJ45" s="6"/>
      <c r="AL45" s="0" t="n">
        <f aca="false">AD16</f>
        <v>55</v>
      </c>
      <c r="AM45" s="0" t="n">
        <f aca="false">AD49</f>
        <v>325</v>
      </c>
    </row>
    <row r="46" customFormat="false" ht="15" hidden="false" customHeight="false" outlineLevel="0" collapsed="false">
      <c r="A46" s="4"/>
      <c r="B46" s="5" t="n">
        <v>12</v>
      </c>
      <c r="C46" s="5" t="n">
        <v>12</v>
      </c>
      <c r="D46" s="5" t="n">
        <v>12</v>
      </c>
      <c r="E46" s="5" t="n">
        <v>12</v>
      </c>
      <c r="F46" s="5" t="n">
        <v>12</v>
      </c>
      <c r="G46" s="5" t="n">
        <v>12</v>
      </c>
      <c r="H46" s="5" t="n">
        <v>12</v>
      </c>
      <c r="I46" s="5" t="n">
        <v>12</v>
      </c>
      <c r="J46" s="5" t="n">
        <v>12</v>
      </c>
      <c r="K46" s="5" t="n">
        <v>12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4"/>
      <c r="AC46" s="5"/>
      <c r="AD46" s="5"/>
      <c r="AE46" s="5"/>
      <c r="AF46" s="5"/>
      <c r="AG46" s="5"/>
      <c r="AH46" s="5"/>
      <c r="AI46" s="5"/>
      <c r="AJ46" s="6"/>
      <c r="AL46" s="0" t="n">
        <f aca="false">AD17</f>
        <v>55</v>
      </c>
      <c r="AM46" s="0" t="n">
        <f aca="false">AD50</f>
        <v>325</v>
      </c>
      <c r="AO46" s="0" t="s">
        <v>11</v>
      </c>
    </row>
    <row r="47" customFormat="false" ht="15" hidden="false" customHeight="false" outlineLevel="0" collapsed="false">
      <c r="A47" s="4"/>
      <c r="B47" s="5" t="n">
        <v>12</v>
      </c>
      <c r="C47" s="5" t="n">
        <v>12</v>
      </c>
      <c r="D47" s="5" t="n">
        <v>12</v>
      </c>
      <c r="E47" s="5" t="n">
        <v>12</v>
      </c>
      <c r="F47" s="5" t="n">
        <v>12</v>
      </c>
      <c r="G47" s="5" t="n">
        <v>12</v>
      </c>
      <c r="H47" s="5" t="n">
        <v>12</v>
      </c>
      <c r="I47" s="5" t="n">
        <v>12</v>
      </c>
      <c r="J47" s="5" t="n">
        <v>12</v>
      </c>
      <c r="K47" s="5" t="n">
        <v>12</v>
      </c>
      <c r="L47" s="5"/>
      <c r="M47" s="5"/>
      <c r="N47" s="5" t="n">
        <f aca="false">SUMPRODUCT(B46:D48,$U$79:$W$81) + SUMPRODUCT(B35:D37,$U$73:$W$75) + SUMPRODUCT(B57:D59,$U$85:$W$87) + $Z$73</f>
        <v>325</v>
      </c>
      <c r="O47" s="5" t="n">
        <f aca="false">SUMPRODUCT(C46:E48,$U$79:$W$81) + SUMPRODUCT(C35:E37,$U$73:$W$75) + SUMPRODUCT(C57:E59,$U$85:$W$87) + $Z$73</f>
        <v>325</v>
      </c>
      <c r="P47" s="5" t="n">
        <f aca="false">SUMPRODUCT(D46:F48,$U$79:$W$81) + SUMPRODUCT(D35:F37,$U$73:$W$75) + SUMPRODUCT(D57:F59,$U$85:$W$87) + $Z$73</f>
        <v>325</v>
      </c>
      <c r="Q47" s="5" t="n">
        <f aca="false">SUMPRODUCT(E46:G48,$U$79:$W$81) + SUMPRODUCT(E35:G37,$U$73:$W$75) + SUMPRODUCT(E57:G59,$U$85:$W$87) + $Z$73</f>
        <v>325</v>
      </c>
      <c r="R47" s="5" t="n">
        <f aca="false">SUMPRODUCT(F46:H48,$U$79:$W$81) + SUMPRODUCT(F35:H37,$U$73:$W$75) + SUMPRODUCT(F57:H59,$U$85:$W$87) + $Z$73</f>
        <v>325</v>
      </c>
      <c r="S47" s="5" t="n">
        <f aca="false">SUMPRODUCT(G46:I48,$U$79:$W$81) + SUMPRODUCT(G35:I37,$U$73:$W$75) + SUMPRODUCT(G57:I59,$U$85:$W$87) + $Z$73</f>
        <v>325</v>
      </c>
      <c r="T47" s="5" t="n">
        <f aca="false">SUMPRODUCT(H46:J48,$U$79:$W$81) + SUMPRODUCT(H35:J37,$U$73:$W$75) + SUMPRODUCT(H57:J59,$U$85:$W$87) + $Z$73</f>
        <v>325</v>
      </c>
      <c r="U47" s="5" t="n">
        <f aca="false">SUMPRODUCT(I46:K48,$U$79:$W$81) + SUMPRODUCT(I35:K37,$U$73:$W$75) + SUMPRODUCT(I57:K59,$U$85:$W$87) + $Z$73</f>
        <v>325</v>
      </c>
      <c r="V47" s="5"/>
      <c r="W47" s="5"/>
      <c r="X47" s="5"/>
      <c r="Y47" s="5"/>
      <c r="Z47" s="5"/>
      <c r="AA47" s="6"/>
      <c r="AB47" s="4"/>
      <c r="AC47" s="5"/>
      <c r="AD47" s="5"/>
      <c r="AE47" s="5"/>
      <c r="AF47" s="5"/>
      <c r="AG47" s="5"/>
      <c r="AH47" s="5"/>
      <c r="AI47" s="5"/>
      <c r="AJ47" s="6"/>
      <c r="AL47" s="0" t="n">
        <f aca="false">AD18</f>
        <v>55</v>
      </c>
      <c r="AM47" s="0" t="n">
        <f aca="false">AD51</f>
        <v>325</v>
      </c>
    </row>
    <row r="48" customFormat="false" ht="15" hidden="false" customHeight="false" outlineLevel="0" collapsed="false">
      <c r="A48" s="4"/>
      <c r="B48" s="5" t="n">
        <v>12</v>
      </c>
      <c r="C48" s="5" t="n">
        <v>12</v>
      </c>
      <c r="D48" s="5" t="n">
        <v>12</v>
      </c>
      <c r="E48" s="5" t="n">
        <v>12</v>
      </c>
      <c r="F48" s="5" t="n">
        <v>12</v>
      </c>
      <c r="G48" s="5" t="n">
        <v>12</v>
      </c>
      <c r="H48" s="5" t="n">
        <v>12</v>
      </c>
      <c r="I48" s="5" t="n">
        <v>12</v>
      </c>
      <c r="J48" s="5" t="n">
        <v>12</v>
      </c>
      <c r="K48" s="5" t="n">
        <v>12</v>
      </c>
      <c r="L48" s="5"/>
      <c r="M48" s="5"/>
      <c r="N48" s="5" t="n">
        <f aca="false">SUMPRODUCT(B47:D49,$U$79:$W$81) + SUMPRODUCT(B36:D38,$U$73:$W$75) + SUMPRODUCT(B58:D60,$U$85:$W$87) + $Z$73</f>
        <v>325</v>
      </c>
      <c r="O48" s="5" t="n">
        <f aca="false">SUMPRODUCT(C47:E49,$U$79:$W$81) + SUMPRODUCT(C36:E38,$U$73:$W$75) + SUMPRODUCT(C58:E60,$U$85:$W$87) + $Z$73</f>
        <v>325</v>
      </c>
      <c r="P48" s="5" t="n">
        <f aca="false">SUMPRODUCT(D47:F49,$U$79:$W$81) + SUMPRODUCT(D36:F38,$U$73:$W$75) + SUMPRODUCT(D58:F60,$U$85:$W$87) + $Z$73</f>
        <v>325</v>
      </c>
      <c r="Q48" s="5" t="n">
        <f aca="false">SUMPRODUCT(E47:G49,$U$79:$W$81) + SUMPRODUCT(E36:G38,$U$73:$W$75) + SUMPRODUCT(E58:G60,$U$85:$W$87) + $Z$73</f>
        <v>325</v>
      </c>
      <c r="R48" s="5" t="n">
        <f aca="false">SUMPRODUCT(F47:H49,$U$79:$W$81) + SUMPRODUCT(F36:H38,$U$73:$W$75) + SUMPRODUCT(F58:H60,$U$85:$W$87) + $Z$73</f>
        <v>325</v>
      </c>
      <c r="S48" s="5" t="n">
        <f aca="false">SUMPRODUCT(G47:I49,$U$79:$W$81) + SUMPRODUCT(G36:I38,$U$73:$W$75) + SUMPRODUCT(G58:I60,$U$85:$W$87) + $Z$73</f>
        <v>325</v>
      </c>
      <c r="T48" s="5" t="n">
        <f aca="false">SUMPRODUCT(H47:J49,$U$79:$W$81) + SUMPRODUCT(H36:J38,$U$73:$W$75) + SUMPRODUCT(H58:J60,$U$85:$W$87) + $Z$73</f>
        <v>325</v>
      </c>
      <c r="U48" s="5" t="n">
        <f aca="false">SUMPRODUCT(I47:K49,$U$79:$W$81) + SUMPRODUCT(I36:K38,$U$73:$W$75) + SUMPRODUCT(I58:K60,$U$85:$W$87) + $Z$73</f>
        <v>325</v>
      </c>
      <c r="V48" s="5"/>
      <c r="W48" s="5"/>
      <c r="X48" s="5"/>
      <c r="Y48" s="5"/>
      <c r="Z48" s="5"/>
      <c r="AA48" s="6"/>
      <c r="AB48" s="4"/>
      <c r="AC48" s="5" t="n">
        <f aca="false">SUMPRODUCT(N47:P49,$AC$73:$AE$75)</f>
        <v>325</v>
      </c>
      <c r="AD48" s="5" t="n">
        <f aca="false">SUMPRODUCT(O47:Q49,$AC$73:$AE$75)</f>
        <v>325</v>
      </c>
      <c r="AE48" s="5" t="n">
        <f aca="false">SUMPRODUCT(P47:R49,$AC$73:$AE$75)</f>
        <v>325</v>
      </c>
      <c r="AF48" s="5" t="n">
        <f aca="false">SUMPRODUCT(Q47:S49,$AC$73:$AE$75)</f>
        <v>325</v>
      </c>
      <c r="AG48" s="5" t="n">
        <f aca="false">SUMPRODUCT(R47:T49,$AC$73:$AE$75)</f>
        <v>325</v>
      </c>
      <c r="AH48" s="5" t="n">
        <f aca="false">SUMPRODUCT(S47:U49,$AC$73:$AE$75)</f>
        <v>325</v>
      </c>
      <c r="AI48" s="5"/>
      <c r="AJ48" s="6"/>
      <c r="AL48" s="0" t="n">
        <f aca="false">AD19</f>
        <v>55</v>
      </c>
      <c r="AM48" s="0" t="n">
        <f aca="false">AD52</f>
        <v>325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1</v>
      </c>
      <c r="BX48" s="0" t="n">
        <v>1</v>
      </c>
      <c r="BY48" s="0" t="n">
        <v>1</v>
      </c>
      <c r="BZ48" s="0" t="n">
        <v>1</v>
      </c>
      <c r="CA48" s="0" t="n">
        <v>1</v>
      </c>
      <c r="CB48" s="0" t="n">
        <v>1</v>
      </c>
      <c r="CC48" s="0" t="n">
        <v>1</v>
      </c>
      <c r="CD48" s="0" t="n">
        <v>1</v>
      </c>
      <c r="CE48" s="0" t="n">
        <v>1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1</v>
      </c>
      <c r="CP48" s="0" t="n">
        <v>1</v>
      </c>
      <c r="CQ48" s="0" t="n">
        <v>1</v>
      </c>
      <c r="CR48" s="0" t="n">
        <v>1</v>
      </c>
      <c r="CS48" s="0" t="n">
        <v>1</v>
      </c>
      <c r="CT48" s="0" t="n">
        <v>1</v>
      </c>
      <c r="CU48" s="0" t="n">
        <v>1</v>
      </c>
      <c r="CV48" s="0" t="n">
        <v>1</v>
      </c>
      <c r="CW48" s="0" t="n">
        <v>1</v>
      </c>
      <c r="CX48" s="0" t="n">
        <v>1</v>
      </c>
      <c r="CY48" s="0" t="n">
        <v>1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1</v>
      </c>
      <c r="DF48" s="0" t="n">
        <v>1</v>
      </c>
      <c r="DG48" s="0" t="n">
        <v>1</v>
      </c>
      <c r="DH48" s="0" t="n">
        <v>1</v>
      </c>
    </row>
    <row r="49" customFormat="false" ht="15" hidden="false" customHeight="false" outlineLevel="0" collapsed="false">
      <c r="A49" s="4"/>
      <c r="B49" s="5" t="n">
        <v>12</v>
      </c>
      <c r="C49" s="5" t="n">
        <v>12</v>
      </c>
      <c r="D49" s="5" t="n">
        <v>12</v>
      </c>
      <c r="E49" s="5" t="n">
        <v>12</v>
      </c>
      <c r="F49" s="5" t="n">
        <v>12</v>
      </c>
      <c r="G49" s="5" t="n">
        <v>12</v>
      </c>
      <c r="H49" s="5" t="n">
        <v>12</v>
      </c>
      <c r="I49" s="5" t="n">
        <v>12</v>
      </c>
      <c r="J49" s="5" t="n">
        <v>12</v>
      </c>
      <c r="K49" s="5" t="n">
        <v>12</v>
      </c>
      <c r="L49" s="5"/>
      <c r="M49" s="5"/>
      <c r="N49" s="5" t="n">
        <f aca="false">SUMPRODUCT(B48:D50,$U$79:$W$81) + SUMPRODUCT(B37:D39,$U$73:$W$75) + SUMPRODUCT(B59:D61,$U$85:$W$87) + $Z$73</f>
        <v>325</v>
      </c>
      <c r="O49" s="5" t="n">
        <f aca="false">SUMPRODUCT(C48:E50,$U$79:$W$81) + SUMPRODUCT(C37:E39,$U$73:$W$75) + SUMPRODUCT(C59:E61,$U$85:$W$87) + $Z$73</f>
        <v>325</v>
      </c>
      <c r="P49" s="5" t="n">
        <f aca="false">SUMPRODUCT(D48:F50,$U$79:$W$81) + SUMPRODUCT(D37:F39,$U$73:$W$75) + SUMPRODUCT(D59:F61,$U$85:$W$87) + $Z$73</f>
        <v>325</v>
      </c>
      <c r="Q49" s="5" t="n">
        <f aca="false">SUMPRODUCT(E48:G50,$U$79:$W$81) + SUMPRODUCT(E37:G39,$U$73:$W$75) + SUMPRODUCT(E59:G61,$U$85:$W$87) + $Z$73</f>
        <v>325</v>
      </c>
      <c r="R49" s="5" t="n">
        <f aca="false">SUMPRODUCT(F48:H50,$U$79:$W$81) + SUMPRODUCT(F37:H39,$U$73:$W$75) + SUMPRODUCT(F59:H61,$U$85:$W$87) + $Z$73</f>
        <v>325</v>
      </c>
      <c r="S49" s="5" t="n">
        <f aca="false">SUMPRODUCT(G48:I50,$U$79:$W$81) + SUMPRODUCT(G37:I39,$U$73:$W$75) + SUMPRODUCT(G59:I61,$U$85:$W$87) + $Z$73</f>
        <v>325</v>
      </c>
      <c r="T49" s="5" t="n">
        <f aca="false">SUMPRODUCT(H48:J50,$U$79:$W$81) + SUMPRODUCT(H37:J39,$U$73:$W$75) + SUMPRODUCT(H59:J61,$U$85:$W$87) + $Z$73</f>
        <v>325</v>
      </c>
      <c r="U49" s="5" t="n">
        <f aca="false">SUMPRODUCT(I48:K50,$U$79:$W$81) + SUMPRODUCT(I37:K39,$U$73:$W$75) + SUMPRODUCT(I59:K61,$U$85:$W$87) + $Z$73</f>
        <v>325</v>
      </c>
      <c r="V49" s="5"/>
      <c r="W49" s="5"/>
      <c r="X49" s="5"/>
      <c r="Y49" s="5"/>
      <c r="Z49" s="5"/>
      <c r="AA49" s="6"/>
      <c r="AB49" s="4"/>
      <c r="AC49" s="5" t="n">
        <f aca="false">SUMPRODUCT(N48:P50,$AC$73:$AE$75)</f>
        <v>325</v>
      </c>
      <c r="AD49" s="5" t="n">
        <f aca="false">SUMPRODUCT(O48:Q50,$AC$73:$AE$75)</f>
        <v>325</v>
      </c>
      <c r="AE49" s="5" t="n">
        <f aca="false">SUMPRODUCT(P48:R50,$AC$73:$AE$75)</f>
        <v>325</v>
      </c>
      <c r="AF49" s="5" t="n">
        <f aca="false">SUMPRODUCT(Q48:S50,$AC$73:$AE$75)</f>
        <v>325</v>
      </c>
      <c r="AG49" s="5" t="n">
        <f aca="false">SUMPRODUCT(R48:T50,$AC$73:$AE$75)</f>
        <v>325</v>
      </c>
      <c r="AH49" s="5" t="n">
        <f aca="false">SUMPRODUCT(S48:U50,$AC$73:$AE$75)</f>
        <v>325</v>
      </c>
      <c r="AI49" s="5"/>
      <c r="AJ49" s="6"/>
      <c r="AL49" s="0" t="n">
        <f aca="false">AD20</f>
        <v>55</v>
      </c>
      <c r="AM49" s="0" t="n">
        <f aca="false">AD53</f>
        <v>325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</row>
    <row r="50" customFormat="false" ht="15" hidden="false" customHeight="false" outlineLevel="0" collapsed="false">
      <c r="A50" s="4"/>
      <c r="B50" s="5" t="n">
        <v>12</v>
      </c>
      <c r="C50" s="5" t="n">
        <v>12</v>
      </c>
      <c r="D50" s="5" t="n">
        <v>12</v>
      </c>
      <c r="E50" s="5" t="n">
        <v>12</v>
      </c>
      <c r="F50" s="5" t="n">
        <v>12</v>
      </c>
      <c r="G50" s="5" t="n">
        <v>12</v>
      </c>
      <c r="H50" s="5" t="n">
        <v>12</v>
      </c>
      <c r="I50" s="5" t="n">
        <v>12</v>
      </c>
      <c r="J50" s="5" t="n">
        <v>12</v>
      </c>
      <c r="K50" s="5" t="n">
        <v>12</v>
      </c>
      <c r="L50" s="5"/>
      <c r="M50" s="5"/>
      <c r="N50" s="5" t="n">
        <f aca="false">SUMPRODUCT(B49:D51,$U$79:$W$81) + SUMPRODUCT(B38:D40,$U$73:$W$75) + SUMPRODUCT(B60:D62,$U$85:$W$87) + $Z$73</f>
        <v>325</v>
      </c>
      <c r="O50" s="5" t="n">
        <f aca="false">SUMPRODUCT(C49:E51,$U$79:$W$81) + SUMPRODUCT(C38:E40,$U$73:$W$75) + SUMPRODUCT(C60:E62,$U$85:$W$87) + $Z$73</f>
        <v>325</v>
      </c>
      <c r="P50" s="5" t="n">
        <f aca="false">SUMPRODUCT(D49:F51,$U$79:$W$81) + SUMPRODUCT(D38:F40,$U$73:$W$75) + SUMPRODUCT(D60:F62,$U$85:$W$87) + $Z$73</f>
        <v>325</v>
      </c>
      <c r="Q50" s="5" t="n">
        <f aca="false">SUMPRODUCT(E49:G51,$U$79:$W$81) + SUMPRODUCT(E38:G40,$U$73:$W$75) + SUMPRODUCT(E60:G62,$U$85:$W$87) + $Z$73</f>
        <v>325</v>
      </c>
      <c r="R50" s="5" t="n">
        <f aca="false">SUMPRODUCT(F49:H51,$U$79:$W$81) + SUMPRODUCT(F38:H40,$U$73:$W$75) + SUMPRODUCT(F60:H62,$U$85:$W$87) + $Z$73</f>
        <v>325</v>
      </c>
      <c r="S50" s="5" t="n">
        <f aca="false">SUMPRODUCT(G49:I51,$U$79:$W$81) + SUMPRODUCT(G38:I40,$U$73:$W$75) + SUMPRODUCT(G60:I62,$U$85:$W$87) + $Z$73</f>
        <v>325</v>
      </c>
      <c r="T50" s="5" t="n">
        <f aca="false">SUMPRODUCT(H49:J51,$U$79:$W$81) + SUMPRODUCT(H38:J40,$U$73:$W$75) + SUMPRODUCT(H60:J62,$U$85:$W$87) + $Z$73</f>
        <v>325</v>
      </c>
      <c r="U50" s="5" t="n">
        <f aca="false">SUMPRODUCT(I49:K51,$U$79:$W$81) + SUMPRODUCT(I38:K40,$U$73:$W$75) + SUMPRODUCT(I60:K62,$U$85:$W$87) + $Z$73</f>
        <v>325</v>
      </c>
      <c r="V50" s="5"/>
      <c r="W50" s="5"/>
      <c r="X50" s="5"/>
      <c r="Y50" s="5"/>
      <c r="Z50" s="5"/>
      <c r="AA50" s="6"/>
      <c r="AB50" s="4"/>
      <c r="AC50" s="5" t="n">
        <f aca="false">SUMPRODUCT(N49:P51,$AC$73:$AE$75)</f>
        <v>325</v>
      </c>
      <c r="AD50" s="5" t="n">
        <f aca="false">SUMPRODUCT(O49:Q51,$AC$73:$AE$75)</f>
        <v>325</v>
      </c>
      <c r="AE50" s="5" t="n">
        <f aca="false">SUMPRODUCT(P49:R51,$AC$73:$AE$75)</f>
        <v>325</v>
      </c>
      <c r="AF50" s="5" t="n">
        <f aca="false">SUMPRODUCT(Q49:S51,$AC$73:$AE$75)</f>
        <v>325</v>
      </c>
      <c r="AG50" s="5" t="n">
        <f aca="false">SUMPRODUCT(R49:T51,$AC$73:$AE$75)</f>
        <v>325</v>
      </c>
      <c r="AH50" s="5" t="n">
        <f aca="false">SUMPRODUCT(S49:U51,$AC$73:$AE$75)</f>
        <v>325</v>
      </c>
      <c r="AI50" s="5"/>
      <c r="AJ50" s="6"/>
      <c r="AL50" s="0" t="n">
        <f aca="false">AE15</f>
        <v>55</v>
      </c>
      <c r="AM50" s="0" t="n">
        <f aca="false">AE48</f>
        <v>325</v>
      </c>
    </row>
    <row r="51" customFormat="false" ht="15" hidden="false" customHeight="false" outlineLevel="0" collapsed="false">
      <c r="A51" s="4"/>
      <c r="B51" s="5" t="n">
        <v>12</v>
      </c>
      <c r="C51" s="5" t="n">
        <v>12</v>
      </c>
      <c r="D51" s="5" t="n">
        <v>12</v>
      </c>
      <c r="E51" s="5" t="n">
        <v>12</v>
      </c>
      <c r="F51" s="5" t="n">
        <v>12</v>
      </c>
      <c r="G51" s="5" t="n">
        <v>12</v>
      </c>
      <c r="H51" s="5" t="n">
        <v>12</v>
      </c>
      <c r="I51" s="5" t="n">
        <v>12</v>
      </c>
      <c r="J51" s="5" t="n">
        <v>12</v>
      </c>
      <c r="K51" s="5" t="n">
        <v>12</v>
      </c>
      <c r="L51" s="5"/>
      <c r="M51" s="5"/>
      <c r="N51" s="5" t="n">
        <f aca="false">SUMPRODUCT(B50:D52,$U$79:$W$81) + SUMPRODUCT(B39:D41,$U$73:$W$75) + SUMPRODUCT(B61:D63,$U$85:$W$87) + $Z$73</f>
        <v>325</v>
      </c>
      <c r="O51" s="5" t="n">
        <f aca="false">SUMPRODUCT(C50:E52,$U$79:$W$81) + SUMPRODUCT(C39:E41,$U$73:$W$75) + SUMPRODUCT(C61:E63,$U$85:$W$87) + $Z$73</f>
        <v>325</v>
      </c>
      <c r="P51" s="5" t="n">
        <f aca="false">SUMPRODUCT(D50:F52,$U$79:$W$81) + SUMPRODUCT(D39:F41,$U$73:$W$75) + SUMPRODUCT(D61:F63,$U$85:$W$87) + $Z$73</f>
        <v>325</v>
      </c>
      <c r="Q51" s="5" t="n">
        <f aca="false">SUMPRODUCT(E50:G52,$U$79:$W$81) + SUMPRODUCT(E39:G41,$U$73:$W$75) + SUMPRODUCT(E61:G63,$U$85:$W$87) + $Z$73</f>
        <v>325</v>
      </c>
      <c r="R51" s="5" t="n">
        <f aca="false">SUMPRODUCT(F50:H52,$U$79:$W$81) + SUMPRODUCT(F39:H41,$U$73:$W$75) + SUMPRODUCT(F61:H63,$U$85:$W$87) + $Z$73</f>
        <v>325</v>
      </c>
      <c r="S51" s="5" t="n">
        <f aca="false">SUMPRODUCT(G50:I52,$U$79:$W$81) + SUMPRODUCT(G39:I41,$U$73:$W$75) + SUMPRODUCT(G61:I63,$U$85:$W$87) + $Z$73</f>
        <v>325</v>
      </c>
      <c r="T51" s="5" t="n">
        <f aca="false">SUMPRODUCT(H50:J52,$U$79:$W$81) + SUMPRODUCT(H39:J41,$U$73:$W$75) + SUMPRODUCT(H61:J63,$U$85:$W$87) + $Z$73</f>
        <v>325</v>
      </c>
      <c r="U51" s="5" t="n">
        <f aca="false">SUMPRODUCT(I50:K52,$U$79:$W$81) + SUMPRODUCT(I39:K41,$U$73:$W$75) + SUMPRODUCT(I61:K63,$U$85:$W$87) + $Z$73</f>
        <v>325</v>
      </c>
      <c r="V51" s="5"/>
      <c r="W51" s="5"/>
      <c r="X51" s="5"/>
      <c r="Y51" s="5"/>
      <c r="Z51" s="5"/>
      <c r="AA51" s="6"/>
      <c r="AB51" s="4"/>
      <c r="AC51" s="5" t="n">
        <f aca="false">SUMPRODUCT(N50:P52,$AC$73:$AE$75)</f>
        <v>325</v>
      </c>
      <c r="AD51" s="5" t="n">
        <f aca="false">SUMPRODUCT(O50:Q52,$AC$73:$AE$75)</f>
        <v>325</v>
      </c>
      <c r="AE51" s="5" t="n">
        <f aca="false">SUMPRODUCT(P50:R52,$AC$73:$AE$75)</f>
        <v>325</v>
      </c>
      <c r="AF51" s="5" t="n">
        <f aca="false">SUMPRODUCT(Q50:S52,$AC$73:$AE$75)</f>
        <v>325</v>
      </c>
      <c r="AG51" s="5" t="n">
        <f aca="false">SUMPRODUCT(R50:T52,$AC$73:$AE$75)</f>
        <v>325</v>
      </c>
      <c r="AH51" s="5" t="n">
        <f aca="false">SUMPRODUCT(S50:U52,$AC$73:$AE$75)</f>
        <v>325</v>
      </c>
      <c r="AI51" s="5"/>
      <c r="AJ51" s="6"/>
      <c r="AL51" s="0" t="n">
        <f aca="false">AE16</f>
        <v>55</v>
      </c>
      <c r="AM51" s="0" t="n">
        <f aca="false">AE49</f>
        <v>325</v>
      </c>
      <c r="AO51" s="0" t="s">
        <v>12</v>
      </c>
    </row>
    <row r="52" customFormat="false" ht="15" hidden="false" customHeight="false" outlineLevel="0" collapsed="false">
      <c r="A52" s="4"/>
      <c r="B52" s="5" t="n">
        <v>12</v>
      </c>
      <c r="C52" s="5" t="n">
        <v>12</v>
      </c>
      <c r="D52" s="5" t="n">
        <v>12</v>
      </c>
      <c r="E52" s="5" t="n">
        <v>12</v>
      </c>
      <c r="F52" s="5" t="n">
        <v>12</v>
      </c>
      <c r="G52" s="5" t="n">
        <v>12</v>
      </c>
      <c r="H52" s="5" t="n">
        <v>12</v>
      </c>
      <c r="I52" s="5" t="n">
        <v>12</v>
      </c>
      <c r="J52" s="5" t="n">
        <v>12</v>
      </c>
      <c r="K52" s="5" t="n">
        <v>12</v>
      </c>
      <c r="L52" s="5"/>
      <c r="M52" s="5"/>
      <c r="N52" s="5" t="n">
        <f aca="false">SUMPRODUCT(B51:D53,$U$79:$W$81) + SUMPRODUCT(B40:D42,$U$73:$W$75) + SUMPRODUCT(B62:D64,$U$85:$W$87) + $Z$73</f>
        <v>325</v>
      </c>
      <c r="O52" s="5" t="n">
        <f aca="false">SUMPRODUCT(C51:E53,$U$79:$W$81) + SUMPRODUCT(C40:E42,$U$73:$W$75) + SUMPRODUCT(C62:E64,$U$85:$W$87) + $Z$73</f>
        <v>325</v>
      </c>
      <c r="P52" s="5" t="n">
        <f aca="false">SUMPRODUCT(D51:F53,$U$79:$W$81) + SUMPRODUCT(D40:F42,$U$73:$W$75) + SUMPRODUCT(D62:F64,$U$85:$W$87) + $Z$73</f>
        <v>325</v>
      </c>
      <c r="Q52" s="5" t="n">
        <f aca="false">SUMPRODUCT(E51:G53,$U$79:$W$81) + SUMPRODUCT(E40:G42,$U$73:$W$75) + SUMPRODUCT(E62:G64,$U$85:$W$87) + $Z$73</f>
        <v>325</v>
      </c>
      <c r="R52" s="5" t="n">
        <f aca="false">SUMPRODUCT(F51:H53,$U$79:$W$81) + SUMPRODUCT(F40:H42,$U$73:$W$75) + SUMPRODUCT(F62:H64,$U$85:$W$87) + $Z$73</f>
        <v>325</v>
      </c>
      <c r="S52" s="5" t="n">
        <f aca="false">SUMPRODUCT(G51:I53,$U$79:$W$81) + SUMPRODUCT(G40:I42,$U$73:$W$75) + SUMPRODUCT(G62:I64,$U$85:$W$87) + $Z$73</f>
        <v>325</v>
      </c>
      <c r="T52" s="5" t="n">
        <f aca="false">SUMPRODUCT(H51:J53,$U$79:$W$81) + SUMPRODUCT(H40:J42,$U$73:$W$75) + SUMPRODUCT(H62:J64,$U$85:$W$87) + $Z$73</f>
        <v>325</v>
      </c>
      <c r="U52" s="5" t="n">
        <f aca="false">SUMPRODUCT(I51:K53,$U$79:$W$81) + SUMPRODUCT(I40:K42,$U$73:$W$75) + SUMPRODUCT(I62:K64,$U$85:$W$87) + $Z$73</f>
        <v>325</v>
      </c>
      <c r="V52" s="5"/>
      <c r="W52" s="5"/>
      <c r="X52" s="5"/>
      <c r="Y52" s="5"/>
      <c r="Z52" s="5"/>
      <c r="AA52" s="6"/>
      <c r="AB52" s="4"/>
      <c r="AC52" s="5" t="n">
        <f aca="false">SUMPRODUCT(N51:P53,$AC$73:$AE$75)</f>
        <v>325</v>
      </c>
      <c r="AD52" s="5" t="n">
        <f aca="false">SUMPRODUCT(O51:Q53,$AC$73:$AE$75)</f>
        <v>325</v>
      </c>
      <c r="AE52" s="5" t="n">
        <f aca="false">SUMPRODUCT(P51:R53,$AC$73:$AE$75)</f>
        <v>325</v>
      </c>
      <c r="AF52" s="5" t="n">
        <f aca="false">SUMPRODUCT(Q51:S53,$AC$73:$AE$75)</f>
        <v>325</v>
      </c>
      <c r="AG52" s="5" t="n">
        <f aca="false">SUMPRODUCT(R51:T53,$AC$73:$AE$75)</f>
        <v>325</v>
      </c>
      <c r="AH52" s="5" t="n">
        <f aca="false">SUMPRODUCT(S51:U53,$AC$73:$AE$75)</f>
        <v>325</v>
      </c>
      <c r="AI52" s="5"/>
      <c r="AJ52" s="6"/>
      <c r="AL52" s="0" t="n">
        <f aca="false">AE17</f>
        <v>55</v>
      </c>
      <c r="AM52" s="0" t="n">
        <f aca="false">AE50</f>
        <v>325</v>
      </c>
      <c r="AO52" s="0" t="n">
        <v>1</v>
      </c>
    </row>
    <row r="53" customFormat="false" ht="15" hidden="false" customHeight="false" outlineLevel="0" collapsed="false">
      <c r="A53" s="4"/>
      <c r="B53" s="5" t="n">
        <v>12</v>
      </c>
      <c r="C53" s="5" t="n">
        <v>12</v>
      </c>
      <c r="D53" s="5" t="n">
        <v>12</v>
      </c>
      <c r="E53" s="5" t="n">
        <v>12</v>
      </c>
      <c r="F53" s="5" t="n">
        <v>12</v>
      </c>
      <c r="G53" s="5" t="n">
        <v>12</v>
      </c>
      <c r="H53" s="5" t="n">
        <v>12</v>
      </c>
      <c r="I53" s="5" t="n">
        <v>12</v>
      </c>
      <c r="J53" s="5" t="n">
        <v>12</v>
      </c>
      <c r="K53" s="5" t="n">
        <v>12</v>
      </c>
      <c r="L53" s="5"/>
      <c r="M53" s="5"/>
      <c r="N53" s="5" t="n">
        <f aca="false">SUMPRODUCT(B52:D54,$U$79:$W$81) + SUMPRODUCT(B41:D43,$U$73:$W$75) + SUMPRODUCT(B63:D65,$U$85:$W$87) + $Z$73</f>
        <v>325</v>
      </c>
      <c r="O53" s="5" t="n">
        <f aca="false">SUMPRODUCT(C52:E54,$U$79:$W$81) + SUMPRODUCT(C41:E43,$U$73:$W$75) + SUMPRODUCT(C63:E65,$U$85:$W$87) + $Z$73</f>
        <v>325</v>
      </c>
      <c r="P53" s="5" t="n">
        <f aca="false">SUMPRODUCT(D52:F54,$U$79:$W$81) + SUMPRODUCT(D41:F43,$U$73:$W$75) + SUMPRODUCT(D63:F65,$U$85:$W$87) + $Z$73</f>
        <v>325</v>
      </c>
      <c r="Q53" s="5" t="n">
        <f aca="false">SUMPRODUCT(E52:G54,$U$79:$W$81) + SUMPRODUCT(E41:G43,$U$73:$W$75) + SUMPRODUCT(E63:G65,$U$85:$W$87) + $Z$73</f>
        <v>325</v>
      </c>
      <c r="R53" s="5" t="n">
        <f aca="false">SUMPRODUCT(F52:H54,$U$79:$W$81) + SUMPRODUCT(F41:H43,$U$73:$W$75) + SUMPRODUCT(F63:H65,$U$85:$W$87) + $Z$73</f>
        <v>325</v>
      </c>
      <c r="S53" s="5" t="n">
        <f aca="false">SUMPRODUCT(G52:I54,$U$79:$W$81) + SUMPRODUCT(G41:I43,$U$73:$W$75) + SUMPRODUCT(G63:I65,$U$85:$W$87) + $Z$73</f>
        <v>325</v>
      </c>
      <c r="T53" s="5" t="n">
        <f aca="false">SUMPRODUCT(H52:J54,$U$79:$W$81) + SUMPRODUCT(H41:J43,$U$73:$W$75) + SUMPRODUCT(H63:J65,$U$85:$W$87) + $Z$73</f>
        <v>325</v>
      </c>
      <c r="U53" s="5" t="n">
        <f aca="false">SUMPRODUCT(I52:K54,$U$79:$W$81) + SUMPRODUCT(I41:K43,$U$73:$W$75) + SUMPRODUCT(I63:K65,$U$85:$W$87) + $Z$73</f>
        <v>325</v>
      </c>
      <c r="V53" s="5"/>
      <c r="W53" s="5"/>
      <c r="X53" s="5"/>
      <c r="Y53" s="5"/>
      <c r="Z53" s="5"/>
      <c r="AA53" s="6"/>
      <c r="AB53" s="4"/>
      <c r="AC53" s="5" t="n">
        <f aca="false">SUMPRODUCT(N52:P54,$AC$73:$AE$75)</f>
        <v>325</v>
      </c>
      <c r="AD53" s="5" t="n">
        <f aca="false">SUMPRODUCT(O52:Q54,$AC$73:$AE$75)</f>
        <v>325</v>
      </c>
      <c r="AE53" s="5" t="n">
        <f aca="false">SUMPRODUCT(P52:R54,$AC$73:$AE$75)</f>
        <v>325</v>
      </c>
      <c r="AF53" s="5" t="n">
        <f aca="false">SUMPRODUCT(Q52:S54,$AC$73:$AE$75)</f>
        <v>325</v>
      </c>
      <c r="AG53" s="5" t="n">
        <f aca="false">SUMPRODUCT(R52:T54,$AC$73:$AE$75)</f>
        <v>325</v>
      </c>
      <c r="AH53" s="5" t="n">
        <f aca="false">SUMPRODUCT(S52:U54,$AC$73:$AE$75)</f>
        <v>325</v>
      </c>
      <c r="AI53" s="5"/>
      <c r="AJ53" s="6"/>
      <c r="AL53" s="0" t="n">
        <f aca="false">AE18</f>
        <v>55</v>
      </c>
      <c r="AM53" s="0" t="n">
        <f aca="false">AE51</f>
        <v>325</v>
      </c>
      <c r="AO53" s="0" t="n">
        <v>1</v>
      </c>
    </row>
    <row r="54" customFormat="false" ht="15" hidden="false" customHeight="false" outlineLevel="0" collapsed="false">
      <c r="A54" s="4"/>
      <c r="B54" s="5" t="n">
        <v>12</v>
      </c>
      <c r="C54" s="5" t="n">
        <v>12</v>
      </c>
      <c r="D54" s="5" t="n">
        <v>12</v>
      </c>
      <c r="E54" s="5" t="n">
        <v>12</v>
      </c>
      <c r="F54" s="5" t="n">
        <v>12</v>
      </c>
      <c r="G54" s="5" t="n">
        <v>12</v>
      </c>
      <c r="H54" s="5" t="n">
        <v>12</v>
      </c>
      <c r="I54" s="5" t="n">
        <v>12</v>
      </c>
      <c r="J54" s="5" t="n">
        <v>12</v>
      </c>
      <c r="K54" s="5" t="n">
        <v>12</v>
      </c>
      <c r="L54" s="5"/>
      <c r="M54" s="5"/>
      <c r="N54" s="5" t="n">
        <f aca="false">SUMPRODUCT(B53:D55,$U$79:$W$81) + SUMPRODUCT(B42:D44,$U$73:$W$75) + SUMPRODUCT(B64:D66,$U$85:$W$87) + $Z$73</f>
        <v>325</v>
      </c>
      <c r="O54" s="5" t="n">
        <f aca="false">SUMPRODUCT(C53:E55,$U$79:$W$81) + SUMPRODUCT(C42:E44,$U$73:$W$75) + SUMPRODUCT(C64:E66,$U$85:$W$87) + $Z$73</f>
        <v>325</v>
      </c>
      <c r="P54" s="5" t="n">
        <f aca="false">SUMPRODUCT(D53:F55,$U$79:$W$81) + SUMPRODUCT(D42:F44,$U$73:$W$75) + SUMPRODUCT(D64:F66,$U$85:$W$87) + $Z$73</f>
        <v>325</v>
      </c>
      <c r="Q54" s="5" t="n">
        <f aca="false">SUMPRODUCT(E53:G55,$U$79:$W$81) + SUMPRODUCT(E42:G44,$U$73:$W$75) + SUMPRODUCT(E64:G66,$U$85:$W$87) + $Z$73</f>
        <v>325</v>
      </c>
      <c r="R54" s="5" t="n">
        <f aca="false">SUMPRODUCT(F53:H55,$U$79:$W$81) + SUMPRODUCT(F42:H44,$U$73:$W$75) + SUMPRODUCT(F64:H66,$U$85:$W$87) + $Z$73</f>
        <v>325</v>
      </c>
      <c r="S54" s="5" t="n">
        <f aca="false">SUMPRODUCT(G53:I55,$U$79:$W$81) + SUMPRODUCT(G42:I44,$U$73:$W$75) + SUMPRODUCT(G64:I66,$U$85:$W$87) + $Z$73</f>
        <v>325</v>
      </c>
      <c r="T54" s="5" t="n">
        <f aca="false">SUMPRODUCT(H53:J55,$U$79:$W$81) + SUMPRODUCT(H42:J44,$U$73:$W$75) + SUMPRODUCT(H64:J66,$U$85:$W$87) + $Z$73</f>
        <v>325</v>
      </c>
      <c r="U54" s="5" t="n">
        <f aca="false">SUMPRODUCT(I53:K55,$U$79:$W$81) + SUMPRODUCT(I42:K44,$U$73:$W$75) + SUMPRODUCT(I64:K66,$U$85:$W$87) + $Z$73</f>
        <v>325</v>
      </c>
      <c r="V54" s="5"/>
      <c r="W54" s="5"/>
      <c r="X54" s="5"/>
      <c r="Y54" s="5"/>
      <c r="Z54" s="5"/>
      <c r="AA54" s="6"/>
      <c r="AB54" s="4"/>
      <c r="AC54" s="5"/>
      <c r="AD54" s="5"/>
      <c r="AE54" s="5"/>
      <c r="AF54" s="5"/>
      <c r="AG54" s="5"/>
      <c r="AH54" s="5"/>
      <c r="AI54" s="5"/>
      <c r="AJ54" s="6"/>
      <c r="AL54" s="0" t="n">
        <f aca="false">AE19</f>
        <v>55</v>
      </c>
      <c r="AM54" s="0" t="n">
        <f aca="false">AE52</f>
        <v>325</v>
      </c>
    </row>
    <row r="55" customFormat="false" ht="15" hidden="false" customHeight="false" outlineLevel="0" collapsed="false">
      <c r="A55" s="4"/>
      <c r="B55" s="5" t="n">
        <v>12</v>
      </c>
      <c r="C55" s="5" t="n">
        <v>12</v>
      </c>
      <c r="D55" s="5" t="n">
        <v>12</v>
      </c>
      <c r="E55" s="5" t="n">
        <v>12</v>
      </c>
      <c r="F55" s="5" t="n">
        <v>12</v>
      </c>
      <c r="G55" s="5" t="n">
        <v>12</v>
      </c>
      <c r="H55" s="5" t="n">
        <v>12</v>
      </c>
      <c r="I55" s="5" t="n">
        <v>12</v>
      </c>
      <c r="J55" s="5" t="n">
        <v>12</v>
      </c>
      <c r="K55" s="5" t="n">
        <v>12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4"/>
      <c r="AC55" s="5"/>
      <c r="AD55" s="5"/>
      <c r="AE55" s="5"/>
      <c r="AF55" s="5"/>
      <c r="AG55" s="5"/>
      <c r="AH55" s="5"/>
      <c r="AI55" s="5"/>
      <c r="AJ55" s="6"/>
      <c r="AL55" s="0" t="n">
        <f aca="false">AE20</f>
        <v>55</v>
      </c>
      <c r="AM55" s="0" t="n">
        <f aca="false">AE53</f>
        <v>325</v>
      </c>
    </row>
    <row r="56" customFormat="false" ht="15" hidden="false" customHeight="false" outlineLevel="0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4"/>
      <c r="AC56" s="5"/>
      <c r="AD56" s="5"/>
      <c r="AE56" s="5"/>
      <c r="AF56" s="5"/>
      <c r="AG56" s="5"/>
      <c r="AH56" s="5"/>
      <c r="AI56" s="5"/>
      <c r="AJ56" s="6"/>
      <c r="AL56" s="0" t="n">
        <f aca="false">AF15</f>
        <v>55</v>
      </c>
      <c r="AM56" s="0" t="n">
        <f aca="false">AF48</f>
        <v>325</v>
      </c>
      <c r="AO56" s="0" t="s">
        <v>14</v>
      </c>
    </row>
    <row r="57" customFormat="false" ht="15" hidden="false" customHeight="false" outlineLevel="0" collapsed="false">
      <c r="A57" s="4"/>
      <c r="B57" s="5" t="n">
        <v>13</v>
      </c>
      <c r="C57" s="5" t="n">
        <v>13</v>
      </c>
      <c r="D57" s="5" t="n">
        <v>13</v>
      </c>
      <c r="E57" s="5" t="n">
        <v>13</v>
      </c>
      <c r="F57" s="5" t="n">
        <v>13</v>
      </c>
      <c r="G57" s="5" t="n">
        <v>13</v>
      </c>
      <c r="H57" s="5" t="n">
        <v>13</v>
      </c>
      <c r="I57" s="5" t="n">
        <v>13</v>
      </c>
      <c r="J57" s="5" t="n">
        <v>13</v>
      </c>
      <c r="K57" s="5" t="n">
        <v>13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4"/>
      <c r="AC57" s="5"/>
      <c r="AD57" s="5"/>
      <c r="AE57" s="5"/>
      <c r="AF57" s="5"/>
      <c r="AG57" s="5"/>
      <c r="AH57" s="5"/>
      <c r="AI57" s="5"/>
      <c r="AJ57" s="6"/>
      <c r="AL57" s="0" t="n">
        <f aca="false">AF16</f>
        <v>55</v>
      </c>
      <c r="AM57" s="0" t="n">
        <f aca="false">AF49</f>
        <v>325</v>
      </c>
      <c r="AO57" s="0" t="n">
        <v>4527.49999992648</v>
      </c>
    </row>
    <row r="58" customFormat="false" ht="15" hidden="false" customHeight="false" outlineLevel="0" collapsed="false">
      <c r="A58" s="4"/>
      <c r="B58" s="5" t="n">
        <v>13</v>
      </c>
      <c r="C58" s="5" t="n">
        <v>13</v>
      </c>
      <c r="D58" s="5" t="n">
        <v>13</v>
      </c>
      <c r="E58" s="5" t="n">
        <v>13</v>
      </c>
      <c r="F58" s="5" t="n">
        <v>13</v>
      </c>
      <c r="G58" s="5" t="n">
        <v>13</v>
      </c>
      <c r="H58" s="5" t="n">
        <v>13</v>
      </c>
      <c r="I58" s="5" t="n">
        <v>13</v>
      </c>
      <c r="J58" s="5" t="n">
        <v>13</v>
      </c>
      <c r="K58" s="5" t="n">
        <v>13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4"/>
      <c r="AC58" s="5"/>
      <c r="AD58" s="5"/>
      <c r="AE58" s="5"/>
      <c r="AF58" s="5"/>
      <c r="AG58" s="5"/>
      <c r="AH58" s="5"/>
      <c r="AI58" s="5"/>
      <c r="AJ58" s="6"/>
      <c r="AL58" s="0" t="n">
        <f aca="false">AF17</f>
        <v>55</v>
      </c>
      <c r="AM58" s="0" t="n">
        <f aca="false">AF50</f>
        <v>325</v>
      </c>
      <c r="AO58" s="0" t="n">
        <v>-8209.9999998502</v>
      </c>
    </row>
    <row r="59" customFormat="false" ht="15" hidden="false" customHeight="false" outlineLevel="0" collapsed="false">
      <c r="A59" s="4"/>
      <c r="B59" s="5" t="n">
        <v>13</v>
      </c>
      <c r="C59" s="5" t="n">
        <v>13</v>
      </c>
      <c r="D59" s="5" t="n">
        <v>13</v>
      </c>
      <c r="E59" s="5" t="n">
        <v>13</v>
      </c>
      <c r="F59" s="5" t="n">
        <v>13</v>
      </c>
      <c r="G59" s="5" t="n">
        <v>13</v>
      </c>
      <c r="H59" s="5" t="n">
        <v>13</v>
      </c>
      <c r="I59" s="5" t="n">
        <v>13</v>
      </c>
      <c r="J59" s="5" t="n">
        <v>13</v>
      </c>
      <c r="K59" s="5" t="n">
        <v>13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4"/>
      <c r="AC59" s="5"/>
      <c r="AD59" s="5"/>
      <c r="AE59" s="5"/>
      <c r="AF59" s="5"/>
      <c r="AG59" s="5"/>
      <c r="AH59" s="5"/>
      <c r="AI59" s="5"/>
      <c r="AJ59" s="6"/>
      <c r="AL59" s="0" t="n">
        <f aca="false">AF18</f>
        <v>55</v>
      </c>
      <c r="AM59" s="0" t="n">
        <f aca="false">AF51</f>
        <v>325</v>
      </c>
    </row>
    <row r="60" customFormat="false" ht="15" hidden="false" customHeight="false" outlineLevel="0" collapsed="false">
      <c r="A60" s="4"/>
      <c r="B60" s="5" t="n">
        <v>13</v>
      </c>
      <c r="C60" s="5" t="n">
        <v>13</v>
      </c>
      <c r="D60" s="5" t="n">
        <v>13</v>
      </c>
      <c r="E60" s="5" t="n">
        <v>13</v>
      </c>
      <c r="F60" s="5" t="n">
        <v>13</v>
      </c>
      <c r="G60" s="5" t="n">
        <v>13</v>
      </c>
      <c r="H60" s="5" t="n">
        <v>13</v>
      </c>
      <c r="I60" s="5" t="n">
        <v>13</v>
      </c>
      <c r="J60" s="5" t="n">
        <v>13</v>
      </c>
      <c r="K60" s="5" t="n">
        <v>13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4"/>
      <c r="AC60" s="5"/>
      <c r="AD60" s="5"/>
      <c r="AE60" s="5"/>
      <c r="AF60" s="5"/>
      <c r="AG60" s="5"/>
      <c r="AH60" s="5"/>
      <c r="AI60" s="5"/>
      <c r="AJ60" s="6"/>
      <c r="AL60" s="0" t="n">
        <f aca="false">AF19</f>
        <v>55</v>
      </c>
      <c r="AM60" s="0" t="n">
        <f aca="false">AF52</f>
        <v>325</v>
      </c>
      <c r="AO60" s="0" t="s">
        <v>15</v>
      </c>
    </row>
    <row r="61" customFormat="false" ht="15" hidden="false" customHeight="false" outlineLevel="0" collapsed="false">
      <c r="A61" s="4"/>
      <c r="B61" s="5" t="n">
        <v>13</v>
      </c>
      <c r="C61" s="5" t="n">
        <v>13</v>
      </c>
      <c r="D61" s="5" t="n">
        <v>13</v>
      </c>
      <c r="E61" s="5" t="n">
        <v>13</v>
      </c>
      <c r="F61" s="5" t="n">
        <v>13</v>
      </c>
      <c r="G61" s="5" t="n">
        <v>13</v>
      </c>
      <c r="H61" s="5" t="n">
        <v>13</v>
      </c>
      <c r="I61" s="5" t="n">
        <v>13</v>
      </c>
      <c r="J61" s="5" t="n">
        <v>13</v>
      </c>
      <c r="K61" s="5" t="n">
        <v>13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4"/>
      <c r="AC61" s="5"/>
      <c r="AD61" s="5"/>
      <c r="AE61" s="5"/>
      <c r="AF61" s="5"/>
      <c r="AG61" s="5"/>
      <c r="AH61" s="5"/>
      <c r="AI61" s="5"/>
      <c r="AJ61" s="6"/>
      <c r="AL61" s="0" t="n">
        <f aca="false">AF20</f>
        <v>55</v>
      </c>
      <c r="AM61" s="0" t="n">
        <f aca="false">AF53</f>
        <v>325</v>
      </c>
      <c r="AO61" s="0" t="n">
        <v>18.5000001556546</v>
      </c>
    </row>
    <row r="62" customFormat="false" ht="15" hidden="false" customHeight="false" outlineLevel="0" collapsed="false">
      <c r="A62" s="4"/>
      <c r="B62" s="5" t="n">
        <v>13</v>
      </c>
      <c r="C62" s="5" t="n">
        <v>13</v>
      </c>
      <c r="D62" s="5" t="n">
        <v>13</v>
      </c>
      <c r="E62" s="5" t="n">
        <v>13</v>
      </c>
      <c r="F62" s="5" t="n">
        <v>13</v>
      </c>
      <c r="G62" s="5" t="n">
        <v>13</v>
      </c>
      <c r="H62" s="5" t="n">
        <v>13</v>
      </c>
      <c r="I62" s="5" t="n">
        <v>13</v>
      </c>
      <c r="J62" s="5" t="n">
        <v>13</v>
      </c>
      <c r="K62" s="5" t="n">
        <v>13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4"/>
      <c r="AC62" s="5"/>
      <c r="AD62" s="5"/>
      <c r="AE62" s="5"/>
      <c r="AF62" s="5"/>
      <c r="AG62" s="5"/>
      <c r="AH62" s="5"/>
      <c r="AI62" s="5"/>
      <c r="AJ62" s="6"/>
      <c r="AL62" s="0" t="n">
        <f aca="false">AG15</f>
        <v>55</v>
      </c>
      <c r="AM62" s="0" t="n">
        <f aca="false">AG48</f>
        <v>325</v>
      </c>
      <c r="AO62" s="0" t="n">
        <v>-29.000000281485</v>
      </c>
    </row>
    <row r="63" customFormat="false" ht="15" hidden="false" customHeight="false" outlineLevel="0" collapsed="false">
      <c r="A63" s="4"/>
      <c r="B63" s="5" t="n">
        <v>13</v>
      </c>
      <c r="C63" s="5" t="n">
        <v>13</v>
      </c>
      <c r="D63" s="5" t="n">
        <v>13</v>
      </c>
      <c r="E63" s="5" t="n">
        <v>13</v>
      </c>
      <c r="F63" s="5" t="n">
        <v>13</v>
      </c>
      <c r="G63" s="5" t="n">
        <v>13</v>
      </c>
      <c r="H63" s="5" t="n">
        <v>13</v>
      </c>
      <c r="I63" s="5" t="n">
        <v>13</v>
      </c>
      <c r="J63" s="5" t="n">
        <v>13</v>
      </c>
      <c r="K63" s="5" t="n">
        <v>13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4"/>
      <c r="AC63" s="5"/>
      <c r="AD63" s="5"/>
      <c r="AE63" s="5"/>
      <c r="AF63" s="5"/>
      <c r="AG63" s="5"/>
      <c r="AH63" s="5"/>
      <c r="AI63" s="5"/>
      <c r="AJ63" s="6"/>
      <c r="AL63" s="0" t="n">
        <f aca="false">AG16</f>
        <v>55</v>
      </c>
      <c r="AM63" s="0" t="n">
        <f aca="false">AG49</f>
        <v>325</v>
      </c>
    </row>
    <row r="64" customFormat="false" ht="15" hidden="false" customHeight="false" outlineLevel="0" collapsed="false">
      <c r="A64" s="4"/>
      <c r="B64" s="5" t="n">
        <v>13</v>
      </c>
      <c r="C64" s="5" t="n">
        <v>13</v>
      </c>
      <c r="D64" s="5" t="n">
        <v>13</v>
      </c>
      <c r="E64" s="5" t="n">
        <v>13</v>
      </c>
      <c r="F64" s="5" t="n">
        <v>13</v>
      </c>
      <c r="G64" s="5" t="n">
        <v>13</v>
      </c>
      <c r="H64" s="5" t="n">
        <v>13</v>
      </c>
      <c r="I64" s="5" t="n">
        <v>13</v>
      </c>
      <c r="J64" s="5" t="n">
        <v>13</v>
      </c>
      <c r="K64" s="5" t="n">
        <v>13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4"/>
      <c r="AC64" s="5"/>
      <c r="AD64" s="5"/>
      <c r="AE64" s="5"/>
      <c r="AF64" s="5"/>
      <c r="AG64" s="5"/>
      <c r="AH64" s="5"/>
      <c r="AI64" s="5"/>
      <c r="AJ64" s="6"/>
      <c r="AL64" s="0" t="n">
        <f aca="false">AG17</f>
        <v>55</v>
      </c>
      <c r="AM64" s="0" t="n">
        <f aca="false">AG50</f>
        <v>325</v>
      </c>
    </row>
    <row r="65" customFormat="false" ht="15" hidden="false" customHeight="false" outlineLevel="0" collapsed="false">
      <c r="A65" s="4"/>
      <c r="B65" s="5" t="n">
        <v>13</v>
      </c>
      <c r="C65" s="5" t="n">
        <v>13</v>
      </c>
      <c r="D65" s="5" t="n">
        <v>13</v>
      </c>
      <c r="E65" s="5" t="n">
        <v>13</v>
      </c>
      <c r="F65" s="5" t="n">
        <v>13</v>
      </c>
      <c r="G65" s="5" t="n">
        <v>13</v>
      </c>
      <c r="H65" s="5" t="n">
        <v>13</v>
      </c>
      <c r="I65" s="5" t="n">
        <v>13</v>
      </c>
      <c r="J65" s="5" t="n">
        <v>13</v>
      </c>
      <c r="K65" s="5" t="n">
        <v>13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4"/>
      <c r="AC65" s="5"/>
      <c r="AD65" s="5"/>
      <c r="AE65" s="5"/>
      <c r="AF65" s="5"/>
      <c r="AG65" s="5"/>
      <c r="AH65" s="5"/>
      <c r="AI65" s="5"/>
      <c r="AJ65" s="6"/>
      <c r="AL65" s="0" t="n">
        <f aca="false">AG18</f>
        <v>55</v>
      </c>
      <c r="AM65" s="0" t="n">
        <f aca="false">AG51</f>
        <v>325</v>
      </c>
    </row>
    <row r="66" customFormat="false" ht="15" hidden="false" customHeight="false" outlineLevel="0" collapsed="false">
      <c r="A66" s="4"/>
      <c r="B66" s="5" t="n">
        <v>13</v>
      </c>
      <c r="C66" s="5" t="n">
        <v>13</v>
      </c>
      <c r="D66" s="5" t="n">
        <v>13</v>
      </c>
      <c r="E66" s="5" t="n">
        <v>13</v>
      </c>
      <c r="F66" s="5" t="n">
        <v>13</v>
      </c>
      <c r="G66" s="5" t="n">
        <v>13</v>
      </c>
      <c r="H66" s="5" t="n">
        <v>13</v>
      </c>
      <c r="I66" s="5" t="n">
        <v>13</v>
      </c>
      <c r="J66" s="5" t="n">
        <v>13</v>
      </c>
      <c r="K66" s="5" t="n">
        <v>13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4"/>
      <c r="AC66" s="5"/>
      <c r="AD66" s="5"/>
      <c r="AE66" s="5"/>
      <c r="AF66" s="5"/>
      <c r="AG66" s="5"/>
      <c r="AH66" s="5"/>
      <c r="AI66" s="5"/>
      <c r="AJ66" s="6"/>
      <c r="AL66" s="0" t="n">
        <f aca="false">AG19</f>
        <v>55</v>
      </c>
      <c r="AM66" s="0" t="n">
        <f aca="false">AG52</f>
        <v>325</v>
      </c>
    </row>
    <row r="67" customFormat="false" ht="15" hidden="false" customHeight="fals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4"/>
      <c r="AC67" s="5"/>
      <c r="AD67" s="5"/>
      <c r="AE67" s="5"/>
      <c r="AF67" s="5"/>
      <c r="AG67" s="5"/>
      <c r="AH67" s="5"/>
      <c r="AI67" s="5"/>
      <c r="AJ67" s="6"/>
      <c r="AL67" s="0" t="n">
        <f aca="false">AG20</f>
        <v>55</v>
      </c>
      <c r="AM67" s="0" t="n">
        <f aca="false">AG53</f>
        <v>325</v>
      </c>
    </row>
    <row r="68" customFormat="false" ht="15" hidden="false" customHeight="false" outlineLevel="0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4"/>
      <c r="AC68" s="5"/>
      <c r="AD68" s="5"/>
      <c r="AE68" s="5"/>
      <c r="AF68" s="5"/>
      <c r="AG68" s="5"/>
      <c r="AH68" s="5"/>
      <c r="AI68" s="5"/>
      <c r="AJ68" s="6"/>
      <c r="AL68" s="0" t="n">
        <f aca="false">AH15</f>
        <v>55</v>
      </c>
      <c r="AM68" s="0" t="n">
        <f aca="false">AH48</f>
        <v>325</v>
      </c>
    </row>
    <row r="69" customFormat="false" ht="15" hidden="false" customHeight="false" outlineLevel="0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4"/>
      <c r="AC69" s="5"/>
      <c r="AD69" s="5"/>
      <c r="AE69" s="5"/>
      <c r="AF69" s="5"/>
      <c r="AG69" s="5"/>
      <c r="AH69" s="5"/>
      <c r="AI69" s="5"/>
      <c r="AJ69" s="6"/>
      <c r="AL69" s="0" t="n">
        <f aca="false">AH16</f>
        <v>55</v>
      </c>
      <c r="AM69" s="0" t="n">
        <f aca="false">AH49</f>
        <v>325</v>
      </c>
    </row>
    <row r="70" customFormat="false" ht="15" hidden="false" customHeight="false" outlineLevel="0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4"/>
      <c r="AC70" s="5"/>
      <c r="AD70" s="5"/>
      <c r="AE70" s="5"/>
      <c r="AF70" s="5"/>
      <c r="AG70" s="5"/>
      <c r="AH70" s="5"/>
      <c r="AI70" s="5"/>
      <c r="AJ70" s="6"/>
      <c r="AL70" s="0" t="n">
        <f aca="false">AH17</f>
        <v>55</v>
      </c>
      <c r="AM70" s="0" t="n">
        <f aca="false">AH50</f>
        <v>325</v>
      </c>
    </row>
    <row r="71" customFormat="false" ht="15" hidden="false" customHeight="false" outlineLevel="0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 t="s">
        <v>16</v>
      </c>
      <c r="O71" s="5"/>
      <c r="P71" s="5"/>
      <c r="Q71" s="5"/>
      <c r="R71" s="5"/>
      <c r="S71" s="5" t="s">
        <v>17</v>
      </c>
      <c r="T71" s="5"/>
      <c r="U71" s="5" t="s">
        <v>18</v>
      </c>
      <c r="V71" s="5"/>
      <c r="W71" s="5"/>
      <c r="X71" s="5"/>
      <c r="Y71" s="5"/>
      <c r="Z71" s="5" t="s">
        <v>19</v>
      </c>
      <c r="AA71" s="6"/>
      <c r="AB71" s="4" t="s">
        <v>20</v>
      </c>
      <c r="AC71" s="5"/>
      <c r="AD71" s="5"/>
      <c r="AE71" s="5"/>
      <c r="AF71" s="5"/>
      <c r="AG71" s="5"/>
      <c r="AH71" s="5"/>
      <c r="AI71" s="5"/>
      <c r="AJ71" s="6"/>
      <c r="AL71" s="0" t="n">
        <f aca="false">AH18</f>
        <v>55</v>
      </c>
      <c r="AM71" s="0" t="n">
        <f aca="false">AH51</f>
        <v>325</v>
      </c>
    </row>
    <row r="72" customFormat="false" ht="15" hidden="false" customHeight="fals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4"/>
      <c r="AC72" s="5"/>
      <c r="AD72" s="5"/>
      <c r="AE72" s="5"/>
      <c r="AF72" s="5"/>
      <c r="AG72" s="5"/>
      <c r="AH72" s="5"/>
      <c r="AI72" s="5"/>
      <c r="AJ72" s="6"/>
      <c r="AL72" s="0" t="n">
        <f aca="false">AH19</f>
        <v>55</v>
      </c>
      <c r="AM72" s="0" t="n">
        <f aca="false">AH52</f>
        <v>325</v>
      </c>
    </row>
    <row r="73" customFormat="false" ht="15" hidden="false" customHeight="false" outlineLevel="0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 t="n">
        <v>1.0001</v>
      </c>
      <c r="O73" s="5" t="n">
        <v>1</v>
      </c>
      <c r="P73" s="5" t="n">
        <v>1</v>
      </c>
      <c r="Q73" s="5"/>
      <c r="R73" s="5"/>
      <c r="S73" s="5" t="n">
        <v>1</v>
      </c>
      <c r="T73" s="5"/>
      <c r="U73" s="5" t="n">
        <v>1</v>
      </c>
      <c r="V73" s="5" t="n">
        <v>1</v>
      </c>
      <c r="W73" s="5" t="n">
        <v>1</v>
      </c>
      <c r="X73" s="5"/>
      <c r="Y73" s="5"/>
      <c r="Z73" s="5" t="n">
        <v>1</v>
      </c>
      <c r="AA73" s="6"/>
      <c r="AB73" s="4"/>
      <c r="AC73" s="5" t="n">
        <f aca="false">1/9</f>
        <v>0.111111111111111</v>
      </c>
      <c r="AD73" s="5" t="n">
        <f aca="false">1/9</f>
        <v>0.111111111111111</v>
      </c>
      <c r="AE73" s="5" t="n">
        <f aca="false">1/9</f>
        <v>0.111111111111111</v>
      </c>
      <c r="AF73" s="5"/>
      <c r="AG73" s="5"/>
      <c r="AH73" s="5"/>
      <c r="AI73" s="5"/>
      <c r="AJ73" s="6"/>
      <c r="AL73" s="0" t="n">
        <f aca="false">AH20</f>
        <v>55</v>
      </c>
      <c r="AM73" s="0" t="n">
        <f aca="false">AH53</f>
        <v>325</v>
      </c>
    </row>
    <row r="74" customFormat="false" ht="15" hidden="false" customHeight="false" outlineLevel="0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 t="n">
        <v>1</v>
      </c>
      <c r="O74" s="5" t="n">
        <v>1</v>
      </c>
      <c r="P74" s="5" t="n">
        <v>1</v>
      </c>
      <c r="Q74" s="5"/>
      <c r="R74" s="5"/>
      <c r="S74" s="5"/>
      <c r="T74" s="5"/>
      <c r="U74" s="5" t="n">
        <v>1</v>
      </c>
      <c r="V74" s="5" t="n">
        <v>1</v>
      </c>
      <c r="W74" s="5" t="n">
        <v>1</v>
      </c>
      <c r="X74" s="5"/>
      <c r="Y74" s="5"/>
      <c r="Z74" s="5"/>
      <c r="AA74" s="6"/>
      <c r="AB74" s="4"/>
      <c r="AC74" s="5" t="n">
        <f aca="false">1/9</f>
        <v>0.111111111111111</v>
      </c>
      <c r="AD74" s="5" t="n">
        <f aca="false">1/9</f>
        <v>0.111111111111111</v>
      </c>
      <c r="AE74" s="5" t="n">
        <f aca="false">1/9</f>
        <v>0.111111111111111</v>
      </c>
      <c r="AF74" s="5"/>
      <c r="AG74" s="5"/>
      <c r="AH74" s="5"/>
      <c r="AI74" s="5"/>
      <c r="AJ74" s="6"/>
    </row>
    <row r="75" customFormat="false" ht="15" hidden="false" customHeight="false" outlineLevel="0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 t="n">
        <v>1</v>
      </c>
      <c r="O75" s="5" t="n">
        <v>1</v>
      </c>
      <c r="P75" s="5" t="n">
        <v>1</v>
      </c>
      <c r="Q75" s="5"/>
      <c r="R75" s="5"/>
      <c r="S75" s="5"/>
      <c r="T75" s="5"/>
      <c r="U75" s="5" t="n">
        <v>1</v>
      </c>
      <c r="V75" s="5" t="n">
        <v>1</v>
      </c>
      <c r="W75" s="5" t="n">
        <v>1</v>
      </c>
      <c r="X75" s="5"/>
      <c r="Y75" s="5"/>
      <c r="Z75" s="5"/>
      <c r="AA75" s="6"/>
      <c r="AB75" s="4"/>
      <c r="AC75" s="5" t="n">
        <f aca="false">1/9</f>
        <v>0.111111111111111</v>
      </c>
      <c r="AD75" s="5" t="n">
        <f aca="false">1/9</f>
        <v>0.111111111111111</v>
      </c>
      <c r="AE75" s="5" t="n">
        <f aca="false">1/9</f>
        <v>0.111111111111111</v>
      </c>
      <c r="AF75" s="5"/>
      <c r="AG75" s="5"/>
      <c r="AH75" s="5"/>
      <c r="AI75" s="5"/>
      <c r="AJ75" s="6"/>
    </row>
    <row r="76" customFormat="false" ht="15" hidden="false" customHeight="false" outlineLevel="0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7"/>
      <c r="AC76" s="8"/>
      <c r="AD76" s="8"/>
      <c r="AE76" s="8"/>
      <c r="AF76" s="8"/>
      <c r="AG76" s="8"/>
      <c r="AH76" s="8"/>
      <c r="AI76" s="8"/>
      <c r="AJ76" s="9"/>
    </row>
    <row r="77" customFormat="false" ht="15" hidden="false" customHeight="false" outlineLevel="0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 t="s">
        <v>21</v>
      </c>
      <c r="O77" s="5"/>
      <c r="P77" s="5"/>
      <c r="Q77" s="5"/>
      <c r="R77" s="5"/>
      <c r="S77" s="5"/>
      <c r="T77" s="5"/>
      <c r="U77" s="5" t="s">
        <v>22</v>
      </c>
      <c r="V77" s="5"/>
      <c r="W77" s="5"/>
      <c r="X77" s="5"/>
      <c r="Y77" s="5"/>
      <c r="Z77" s="5"/>
      <c r="AA77" s="6"/>
    </row>
    <row r="78" customFormat="false" ht="15" hidden="false" customHeight="false" outlineLevel="0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</row>
    <row r="79" customFormat="false" ht="15" hidden="false" customHeight="false" outlineLevel="0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 t="n">
        <v>1</v>
      </c>
      <c r="O79" s="5" t="n">
        <v>1</v>
      </c>
      <c r="P79" s="5" t="n">
        <v>1</v>
      </c>
      <c r="Q79" s="5"/>
      <c r="R79" s="5"/>
      <c r="S79" s="5"/>
      <c r="T79" s="5"/>
      <c r="U79" s="5" t="n">
        <v>1</v>
      </c>
      <c r="V79" s="5" t="n">
        <v>1</v>
      </c>
      <c r="W79" s="5" t="n">
        <v>1</v>
      </c>
      <c r="X79" s="5"/>
      <c r="Y79" s="5"/>
      <c r="Z79" s="5"/>
      <c r="AA79" s="6"/>
    </row>
    <row r="80" customFormat="false" ht="15" hidden="false" customHeight="false" outlineLevel="0" collapsed="false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 t="n">
        <v>1</v>
      </c>
      <c r="O80" s="5" t="n">
        <v>1</v>
      </c>
      <c r="P80" s="5" t="n">
        <v>1</v>
      </c>
      <c r="Q80" s="5"/>
      <c r="R80" s="5"/>
      <c r="S80" s="5"/>
      <c r="T80" s="5"/>
      <c r="U80" s="5" t="n">
        <v>1</v>
      </c>
      <c r="V80" s="5" t="n">
        <v>1</v>
      </c>
      <c r="W80" s="5" t="n">
        <v>1</v>
      </c>
      <c r="X80" s="5"/>
      <c r="Y80" s="5"/>
      <c r="Z80" s="5"/>
      <c r="AA80" s="6"/>
    </row>
    <row r="81" customFormat="false" ht="15" hidden="false" customHeight="false" outlineLevel="0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 t="n">
        <v>1</v>
      </c>
      <c r="O81" s="5" t="n">
        <v>1</v>
      </c>
      <c r="P81" s="5" t="n">
        <v>1</v>
      </c>
      <c r="Q81" s="5"/>
      <c r="R81" s="5"/>
      <c r="S81" s="5"/>
      <c r="T81" s="5"/>
      <c r="U81" s="5" t="n">
        <v>1</v>
      </c>
      <c r="V81" s="5" t="n">
        <v>1</v>
      </c>
      <c r="W81" s="5" t="n">
        <v>1</v>
      </c>
      <c r="X81" s="5"/>
      <c r="Y81" s="5"/>
      <c r="Z81" s="5"/>
      <c r="AA81" s="6"/>
    </row>
    <row r="82" customFormat="false" ht="15" hidden="false" customHeight="false" outlineLevel="0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</row>
    <row r="83" customFormat="false" ht="15" hidden="false" customHeight="false" outlineLevel="0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 t="s">
        <v>23</v>
      </c>
      <c r="O83" s="5"/>
      <c r="P83" s="5"/>
      <c r="Q83" s="5"/>
      <c r="R83" s="5"/>
      <c r="S83" s="5"/>
      <c r="T83" s="5"/>
      <c r="U83" s="5" t="s">
        <v>24</v>
      </c>
      <c r="V83" s="5"/>
      <c r="W83" s="5"/>
      <c r="X83" s="5"/>
      <c r="Y83" s="5"/>
      <c r="Z83" s="5"/>
      <c r="AA83" s="6"/>
    </row>
    <row r="84" customFormat="false" ht="15" hidden="false" customHeight="false" outlineLevel="0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</row>
    <row r="85" customFormat="false" ht="15" hidden="false" customHeight="fals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 t="n">
        <v>1</v>
      </c>
      <c r="O85" s="5" t="n">
        <v>1</v>
      </c>
      <c r="P85" s="5" t="n">
        <v>1</v>
      </c>
      <c r="Q85" s="5"/>
      <c r="R85" s="5"/>
      <c r="S85" s="5"/>
      <c r="T85" s="5"/>
      <c r="U85" s="5" t="n">
        <v>1</v>
      </c>
      <c r="V85" s="5" t="n">
        <v>1</v>
      </c>
      <c r="W85" s="5" t="n">
        <v>1</v>
      </c>
      <c r="X85" s="5"/>
      <c r="Y85" s="5"/>
      <c r="Z85" s="5"/>
      <c r="AA85" s="6"/>
    </row>
    <row r="86" customFormat="false" ht="15" hidden="false" customHeight="false" outlineLevel="0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 t="n">
        <v>1</v>
      </c>
      <c r="O86" s="5" t="n">
        <v>1</v>
      </c>
      <c r="P86" s="5" t="n">
        <v>1</v>
      </c>
      <c r="Q86" s="5"/>
      <c r="R86" s="5"/>
      <c r="S86" s="5"/>
      <c r="T86" s="5"/>
      <c r="U86" s="5" t="n">
        <v>1</v>
      </c>
      <c r="V86" s="5" t="n">
        <v>1</v>
      </c>
      <c r="W86" s="5" t="n">
        <v>1</v>
      </c>
      <c r="X86" s="5"/>
      <c r="Y86" s="5"/>
      <c r="Z86" s="5"/>
      <c r="AA86" s="6"/>
    </row>
    <row r="87" customFormat="false" ht="15" hidden="false" customHeight="false" outlineLevel="0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 t="n">
        <v>1</v>
      </c>
      <c r="O87" s="5" t="n">
        <v>1</v>
      </c>
      <c r="P87" s="5" t="n">
        <v>1</v>
      </c>
      <c r="Q87" s="5"/>
      <c r="R87" s="5"/>
      <c r="S87" s="5"/>
      <c r="T87" s="5"/>
      <c r="U87" s="5" t="n">
        <v>1</v>
      </c>
      <c r="V87" s="5" t="n">
        <v>1</v>
      </c>
      <c r="W87" s="5" t="n">
        <v>1</v>
      </c>
      <c r="X87" s="5"/>
      <c r="Y87" s="5"/>
      <c r="Z87" s="5"/>
      <c r="AA87" s="6"/>
    </row>
    <row r="88" customFormat="false" ht="15" hidden="false" customHeight="fals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</row>
    <row r="89" customFormat="false" ht="15" hidden="false" customHeight="false" outlineLevel="0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 t="s">
        <v>25</v>
      </c>
      <c r="O89" s="5"/>
      <c r="P89" s="5"/>
      <c r="Q89" s="5"/>
      <c r="R89" s="5"/>
      <c r="S89" s="5" t="s">
        <v>26</v>
      </c>
      <c r="T89" s="5"/>
      <c r="U89" s="5" t="s">
        <v>27</v>
      </c>
      <c r="V89" s="5"/>
      <c r="W89" s="5"/>
      <c r="X89" s="5"/>
      <c r="Y89" s="5"/>
      <c r="Z89" s="5" t="s">
        <v>28</v>
      </c>
      <c r="AA89" s="6"/>
    </row>
    <row r="90" customFormat="false" ht="15" hidden="false" customHeight="fals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 t="n">
        <v>-4517.99999918251</v>
      </c>
      <c r="O90" s="5" t="n">
        <v>-4517.99999918251</v>
      </c>
      <c r="P90" s="5" t="n">
        <v>-4517.99999918251</v>
      </c>
      <c r="Q90" s="5"/>
      <c r="R90" s="5"/>
      <c r="S90" s="5" t="n">
        <v>-377.999999382155</v>
      </c>
      <c r="T90" s="5"/>
      <c r="U90" s="5" t="n">
        <v>-4517.99999918251</v>
      </c>
      <c r="V90" s="5" t="n">
        <v>-4517.99999918251</v>
      </c>
      <c r="W90" s="5" t="n">
        <v>-4517.99999918251</v>
      </c>
      <c r="X90" s="5"/>
      <c r="Y90" s="5"/>
      <c r="Z90" s="5" t="n">
        <v>-377.999999382155</v>
      </c>
      <c r="AA90" s="6"/>
    </row>
    <row r="91" customFormat="false" ht="15" hidden="false" customHeight="false" outlineLevel="0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 t="n">
        <v>-4517.99999918251</v>
      </c>
      <c r="O91" s="5" t="n">
        <v>-4517.99999918251</v>
      </c>
      <c r="P91" s="5" t="n">
        <v>-4517.99999918251</v>
      </c>
      <c r="Q91" s="5"/>
      <c r="R91" s="5"/>
      <c r="S91" s="5"/>
      <c r="T91" s="5"/>
      <c r="U91" s="5" t="n">
        <v>-4517.99999918251</v>
      </c>
      <c r="V91" s="5" t="n">
        <v>-4517.99999918251</v>
      </c>
      <c r="W91" s="5" t="n">
        <v>-4517.99999918251</v>
      </c>
      <c r="X91" s="5"/>
      <c r="Y91" s="5"/>
      <c r="Z91" s="5"/>
      <c r="AA91" s="6"/>
    </row>
    <row r="92" customFormat="false" ht="15" hidden="false" customHeight="false" outlineLevel="0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 t="n">
        <v>-4517.99999918251</v>
      </c>
      <c r="O92" s="5" t="n">
        <v>-4517.99999918251</v>
      </c>
      <c r="P92" s="5" t="n">
        <v>-4517.99999918251</v>
      </c>
      <c r="Q92" s="5"/>
      <c r="R92" s="5"/>
      <c r="S92" s="5"/>
      <c r="T92" s="5"/>
      <c r="U92" s="5" t="n">
        <v>-4517.99999918251</v>
      </c>
      <c r="V92" s="5" t="n">
        <v>-4517.99999918251</v>
      </c>
      <c r="W92" s="5" t="n">
        <v>-4517.99999918251</v>
      </c>
      <c r="X92" s="5"/>
      <c r="Y92" s="5"/>
      <c r="Z92" s="5"/>
      <c r="AA92" s="6"/>
    </row>
    <row r="93" customFormat="false" ht="15" hidden="false" customHeight="fals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</row>
    <row r="94" customFormat="false" ht="15" hidden="false" customHeight="false" outlineLevel="0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 t="s">
        <v>29</v>
      </c>
      <c r="O94" s="5"/>
      <c r="P94" s="5"/>
      <c r="Q94" s="5"/>
      <c r="R94" s="5"/>
      <c r="S94" s="5"/>
      <c r="T94" s="5"/>
      <c r="U94" s="5" t="s">
        <v>30</v>
      </c>
      <c r="V94" s="5"/>
      <c r="W94" s="5"/>
      <c r="X94" s="5"/>
      <c r="Y94" s="5"/>
      <c r="Z94" s="5"/>
      <c r="AA94" s="6"/>
    </row>
    <row r="95" customFormat="false" ht="15" hidden="false" customHeight="false" outlineLevel="0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 t="n">
        <v>-4896.00000022222</v>
      </c>
      <c r="O95" s="5" t="n">
        <v>-4896.00000022222</v>
      </c>
      <c r="P95" s="5" t="n">
        <v>-4896.00000022222</v>
      </c>
      <c r="Q95" s="5"/>
      <c r="R95" s="5"/>
      <c r="S95" s="5"/>
      <c r="T95" s="5"/>
      <c r="U95" s="5" t="n">
        <v>-4896.00000022222</v>
      </c>
      <c r="V95" s="5" t="n">
        <v>-4896.00000022222</v>
      </c>
      <c r="W95" s="5" t="n">
        <v>-4896.00000022222</v>
      </c>
      <c r="X95" s="5"/>
      <c r="Y95" s="5"/>
      <c r="Z95" s="5"/>
      <c r="AA95" s="6"/>
    </row>
    <row r="96" customFormat="false" ht="15" hidden="false" customHeight="false" outlineLevel="0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 t="n">
        <v>-4896.00000022222</v>
      </c>
      <c r="O96" s="5" t="n">
        <v>-4896.00000022222</v>
      </c>
      <c r="P96" s="5" t="n">
        <v>-4896.00000022222</v>
      </c>
      <c r="Q96" s="5"/>
      <c r="R96" s="5"/>
      <c r="S96" s="5"/>
      <c r="T96" s="5"/>
      <c r="U96" s="5" t="n">
        <v>-4896.00000022222</v>
      </c>
      <c r="V96" s="5" t="n">
        <v>-4896.00000022222</v>
      </c>
      <c r="W96" s="5" t="n">
        <v>-4896.00000022222</v>
      </c>
      <c r="X96" s="5"/>
      <c r="Y96" s="5"/>
      <c r="Z96" s="5"/>
      <c r="AA96" s="6"/>
    </row>
    <row r="97" customFormat="false" ht="15" hidden="false" customHeight="false" outlineLevel="0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 t="n">
        <v>-4896.00000022222</v>
      </c>
      <c r="O97" s="5" t="n">
        <v>-4896.00000022222</v>
      </c>
      <c r="P97" s="5" t="n">
        <v>-4896.00000022222</v>
      </c>
      <c r="Q97" s="5"/>
      <c r="R97" s="5"/>
      <c r="S97" s="5"/>
      <c r="T97" s="5"/>
      <c r="U97" s="5" t="n">
        <v>-4896.00000022222</v>
      </c>
      <c r="V97" s="5" t="n">
        <v>-4896.00000022222</v>
      </c>
      <c r="W97" s="5" t="n">
        <v>-4896.00000022222</v>
      </c>
      <c r="X97" s="5"/>
      <c r="Y97" s="5"/>
      <c r="Z97" s="5"/>
      <c r="AA97" s="6"/>
    </row>
    <row r="98" customFormat="false" ht="15" hidden="false" customHeight="false" outlineLevel="0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</row>
    <row r="99" customFormat="false" ht="15" hidden="false" customHeight="false" outlineLevel="0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31</v>
      </c>
      <c r="O99" s="5"/>
      <c r="P99" s="5"/>
      <c r="Q99" s="5"/>
      <c r="R99" s="5"/>
      <c r="S99" s="5"/>
      <c r="T99" s="5"/>
      <c r="U99" s="5" t="s">
        <v>32</v>
      </c>
      <c r="V99" s="5"/>
      <c r="W99" s="5"/>
      <c r="X99" s="5"/>
      <c r="Y99" s="5"/>
      <c r="Z99" s="5"/>
      <c r="AA99" s="6"/>
    </row>
    <row r="100" customFormat="false" ht="15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N100" s="5" t="n">
        <v>-5273.99999981355</v>
      </c>
      <c r="O100" s="5" t="n">
        <v>-5273.99999981355</v>
      </c>
      <c r="P100" s="5" t="n">
        <v>-5273.99999981355</v>
      </c>
      <c r="Q100" s="5"/>
      <c r="R100" s="5"/>
      <c r="S100" s="5"/>
      <c r="T100" s="5"/>
      <c r="U100" s="5" t="n">
        <v>-5273.99999981355</v>
      </c>
      <c r="V100" s="5" t="n">
        <v>-5273.99999981355</v>
      </c>
      <c r="W100" s="5" t="n">
        <v>-5273.99999981355</v>
      </c>
      <c r="X100" s="5"/>
      <c r="Y100" s="5"/>
      <c r="Z100" s="5"/>
      <c r="AA100" s="6"/>
    </row>
    <row r="101" customFormat="false" ht="15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 t="n">
        <v>-5273.99999981355</v>
      </c>
      <c r="O101" s="5" t="n">
        <v>-5273.99999981355</v>
      </c>
      <c r="P101" s="5" t="n">
        <v>-5273.99999981355</v>
      </c>
      <c r="Q101" s="5"/>
      <c r="R101" s="5"/>
      <c r="S101" s="5"/>
      <c r="T101" s="5"/>
      <c r="U101" s="5" t="n">
        <v>-5273.99999981355</v>
      </c>
      <c r="V101" s="5" t="n">
        <v>-5273.99999981355</v>
      </c>
      <c r="W101" s="5" t="n">
        <v>-5273.99999981355</v>
      </c>
      <c r="X101" s="5"/>
      <c r="Y101" s="5"/>
      <c r="Z101" s="5"/>
      <c r="AA101" s="6"/>
    </row>
    <row r="102" customFormat="false" ht="15" hidden="false" customHeight="false" outlineLevel="0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 t="n">
        <v>-5273.99999981355</v>
      </c>
      <c r="O102" s="5" t="n">
        <v>-5273.99999981355</v>
      </c>
      <c r="P102" s="5" t="n">
        <v>-5273.99999981355</v>
      </c>
      <c r="Q102" s="5"/>
      <c r="R102" s="5"/>
      <c r="S102" s="5"/>
      <c r="T102" s="5"/>
      <c r="U102" s="5" t="n">
        <v>-5273.99999981355</v>
      </c>
      <c r="V102" s="5" t="n">
        <v>-5273.99999981355</v>
      </c>
      <c r="W102" s="5" t="n">
        <v>-5273.99999981355</v>
      </c>
      <c r="X102" s="5"/>
      <c r="Y102" s="5"/>
      <c r="Z102" s="5"/>
      <c r="AA102" s="6"/>
    </row>
    <row r="103" customFormat="false" ht="15" hidden="false" customHeight="false" outlineLevel="0" collapsed="false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2" customFormat="false" ht="15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</row>
    <row r="3" customFormat="false" ht="15" hidden="false" customHeight="false" outlineLevel="0" collapsed="false">
      <c r="B3" s="0" t="n">
        <f aca="false">B2+7</f>
        <v>7</v>
      </c>
      <c r="C3" s="0" t="n">
        <f aca="false">C2+7</f>
        <v>8</v>
      </c>
      <c r="D3" s="0" t="n">
        <f aca="false">D2+7</f>
        <v>9</v>
      </c>
      <c r="E3" s="0" t="n">
        <f aca="false">E2+7</f>
        <v>10</v>
      </c>
      <c r="F3" s="0" t="n">
        <f aca="false">F2+7</f>
        <v>11</v>
      </c>
      <c r="G3" s="0" t="n">
        <f aca="false">G2+7</f>
        <v>12</v>
      </c>
      <c r="H3" s="0" t="n">
        <f aca="false">H2+7</f>
        <v>13</v>
      </c>
      <c r="K3" s="0" t="n">
        <f aca="false">SUMPRODUCT(B2:D4,$C$13:$E$15)+$G$13</f>
        <v>43</v>
      </c>
      <c r="L3" s="0" t="n">
        <f aca="false">SUMPRODUCT(C2:E4,$C$13:$E$15)+$G$13</f>
        <v>46.6</v>
      </c>
      <c r="M3" s="0" t="n">
        <f aca="false">SUMPRODUCT(D2:F4,$C$13:$E$15)+$G$13</f>
        <v>50.2</v>
      </c>
      <c r="N3" s="0" t="n">
        <f aca="false">SUMPRODUCT(E2:G4,$C$13:$E$15)+$G$13</f>
        <v>53.8</v>
      </c>
      <c r="O3" s="0" t="n">
        <f aca="false">SUMPRODUCT(F2:H4,$C$13:$E$15)+$G$13</f>
        <v>57.4</v>
      </c>
    </row>
    <row r="4" customFormat="false" ht="15" hidden="false" customHeight="false" outlineLevel="0" collapsed="false">
      <c r="B4" s="0" t="n">
        <f aca="false">B3+7</f>
        <v>14</v>
      </c>
      <c r="C4" s="0" t="n">
        <f aca="false">C3+7</f>
        <v>15</v>
      </c>
      <c r="D4" s="0" t="n">
        <f aca="false">D3+7</f>
        <v>16</v>
      </c>
      <c r="E4" s="0" t="n">
        <f aca="false">E3+7</f>
        <v>17</v>
      </c>
      <c r="F4" s="0" t="n">
        <f aca="false">F3+7</f>
        <v>18</v>
      </c>
      <c r="G4" s="0" t="n">
        <f aca="false">G3+7</f>
        <v>19</v>
      </c>
      <c r="H4" s="0" t="n">
        <f aca="false">H3+7</f>
        <v>20</v>
      </c>
      <c r="K4" s="0" t="n">
        <f aca="false">SUMPRODUCT(B3:D5,$C$13:$E$15)+$G$13</f>
        <v>68.2</v>
      </c>
      <c r="L4" s="0" t="n">
        <f aca="false">SUMPRODUCT(C3:E5,$C$13:$E$15)+$G$13</f>
        <v>71.8</v>
      </c>
      <c r="M4" s="0" t="n">
        <f aca="false">SUMPRODUCT(D3:F5,$C$13:$E$15)+$G$13</f>
        <v>75.4</v>
      </c>
      <c r="N4" s="0" t="n">
        <f aca="false">SUMPRODUCT(E3:G5,$C$13:$E$15)+$G$13</f>
        <v>79</v>
      </c>
      <c r="O4" s="0" t="n">
        <f aca="false">SUMPRODUCT(F3:H5,$C$13:$E$15)+$G$13</f>
        <v>82.6</v>
      </c>
      <c r="S4" s="0" t="n">
        <f aca="false">SUMPRODUCT(K3:M5,$L$13:$N$15)+$P$13</f>
        <v>307</v>
      </c>
      <c r="T4" s="0" t="n">
        <f aca="false">SUMPRODUCT(L3:N5,$L$13:$N$15)+$P$13</f>
        <v>319.96</v>
      </c>
      <c r="U4" s="0" t="n">
        <f aca="false">SUMPRODUCT(M3:O5,$L$13:$N$15)+$P$13</f>
        <v>332.92</v>
      </c>
      <c r="X4" s="0" t="n">
        <f aca="false">S4</f>
        <v>307</v>
      </c>
      <c r="AA4" s="0" t="n">
        <f aca="false" t="array" ref="AA4:AA5">MMULT(TRANSPOSE(X15:Y23),X4:X12)</f>
        <v>3696.12</v>
      </c>
      <c r="AB4" s="0" t="n">
        <f aca="false">AA4+1</f>
        <v>3697.12</v>
      </c>
      <c r="AC4" s="0" t="n">
        <v>3700</v>
      </c>
    </row>
    <row r="5" customFormat="false" ht="15" hidden="false" customHeight="false" outlineLevel="0" collapsed="false">
      <c r="B5" s="0" t="n">
        <f aca="false">B4+7</f>
        <v>21</v>
      </c>
      <c r="C5" s="0" t="n">
        <f aca="false">C4+7</f>
        <v>22</v>
      </c>
      <c r="D5" s="0" t="n">
        <f aca="false">D4+7</f>
        <v>23</v>
      </c>
      <c r="E5" s="0" t="n">
        <f aca="false">E4+7</f>
        <v>24</v>
      </c>
      <c r="F5" s="0" t="n">
        <f aca="false">F4+7</f>
        <v>25</v>
      </c>
      <c r="G5" s="0" t="n">
        <f aca="false">G4+7</f>
        <v>26</v>
      </c>
      <c r="H5" s="0" t="n">
        <f aca="false">H4+7</f>
        <v>27</v>
      </c>
      <c r="K5" s="0" t="n">
        <f aca="false">SUMPRODUCT(B4:D6,$C$13:$E$15)+$G$13</f>
        <v>93.4</v>
      </c>
      <c r="L5" s="0" t="n">
        <f aca="false">SUMPRODUCT(C4:E6,$C$13:$E$15)+$G$13</f>
        <v>97</v>
      </c>
      <c r="M5" s="0" t="n">
        <f aca="false">SUMPRODUCT(D4:F6,$C$13:$E$15)+$G$13</f>
        <v>100.6</v>
      </c>
      <c r="N5" s="0" t="n">
        <f aca="false">SUMPRODUCT(E4:G6,$C$13:$E$15)+$G$13</f>
        <v>104.2</v>
      </c>
      <c r="O5" s="0" t="n">
        <f aca="false">SUMPRODUCT(F4:H6,$C$13:$E$15)+$G$13</f>
        <v>107.8</v>
      </c>
      <c r="S5" s="0" t="n">
        <f aca="false">SUMPRODUCT(K4:M6,$L$13:$N$15)+$P$13</f>
        <v>397.72</v>
      </c>
      <c r="T5" s="0" t="n">
        <f aca="false">SUMPRODUCT(L4:N6,$L$13:$N$15)+$P$13</f>
        <v>410.68</v>
      </c>
      <c r="U5" s="0" t="n">
        <f aca="false">SUMPRODUCT(M4:O6,$L$13:$N$15)+$P$13</f>
        <v>423.64</v>
      </c>
      <c r="X5" s="0" t="n">
        <f aca="false">S5</f>
        <v>397.72</v>
      </c>
      <c r="AA5" s="0" t="n">
        <v>3696.12</v>
      </c>
      <c r="AB5" s="0" t="n">
        <f aca="false">AA5+1</f>
        <v>3697.12</v>
      </c>
      <c r="AC5" s="0" t="n">
        <v>3690</v>
      </c>
    </row>
    <row r="6" customFormat="false" ht="15" hidden="false" customHeight="false" outlineLevel="0" collapsed="false">
      <c r="B6" s="0" t="n">
        <f aca="false">B5+7</f>
        <v>28</v>
      </c>
      <c r="C6" s="0" t="n">
        <f aca="false">C5+7</f>
        <v>29</v>
      </c>
      <c r="D6" s="0" t="n">
        <f aca="false">D5+7</f>
        <v>30</v>
      </c>
      <c r="E6" s="0" t="n">
        <f aca="false">E5+7</f>
        <v>31</v>
      </c>
      <c r="F6" s="0" t="n">
        <f aca="false">F5+7</f>
        <v>32</v>
      </c>
      <c r="G6" s="0" t="n">
        <f aca="false">G5+7</f>
        <v>33</v>
      </c>
      <c r="H6" s="0" t="n">
        <f aca="false">H5+7</f>
        <v>34</v>
      </c>
      <c r="K6" s="0" t="n">
        <f aca="false">SUMPRODUCT(B5:D7,$C$13:$E$15)+$G$13</f>
        <v>118.6</v>
      </c>
      <c r="L6" s="0" t="n">
        <f aca="false">SUMPRODUCT(C5:E7,$C$13:$E$15)+$G$13</f>
        <v>122.2</v>
      </c>
      <c r="M6" s="0" t="n">
        <f aca="false">SUMPRODUCT(D5:F7,$C$13:$E$15)+$G$13</f>
        <v>125.8</v>
      </c>
      <c r="N6" s="0" t="n">
        <f aca="false">SUMPRODUCT(E5:G7,$C$13:$E$15)+$G$13</f>
        <v>129.4</v>
      </c>
      <c r="O6" s="0" t="n">
        <f aca="false">SUMPRODUCT(F5:H7,$C$13:$E$15)+$G$13</f>
        <v>133</v>
      </c>
      <c r="S6" s="0" t="n">
        <f aca="false">SUMPRODUCT(K5:M7,$L$13:$N$15)+$P$13</f>
        <v>488.44</v>
      </c>
      <c r="T6" s="0" t="n">
        <f aca="false">SUMPRODUCT(L5:N7,$L$13:$N$15)+$P$13</f>
        <v>501.4</v>
      </c>
      <c r="U6" s="0" t="n">
        <f aca="false">SUMPRODUCT(M5:O7,$L$13:$N$15)+$P$13</f>
        <v>514.36</v>
      </c>
      <c r="X6" s="0" t="n">
        <f aca="false">S6</f>
        <v>488.44</v>
      </c>
    </row>
    <row r="7" customFormat="false" ht="15" hidden="false" customHeight="false" outlineLevel="0" collapsed="false">
      <c r="B7" s="0" t="n">
        <f aca="false">B6+7</f>
        <v>35</v>
      </c>
      <c r="C7" s="0" t="n">
        <f aca="false">C6+7</f>
        <v>36</v>
      </c>
      <c r="D7" s="0" t="n">
        <f aca="false">D6+7</f>
        <v>37</v>
      </c>
      <c r="E7" s="0" t="n">
        <f aca="false">E6+7</f>
        <v>38</v>
      </c>
      <c r="F7" s="0" t="n">
        <f aca="false">F6+7</f>
        <v>39</v>
      </c>
      <c r="G7" s="0" t="n">
        <f aca="false">G6+7</f>
        <v>40</v>
      </c>
      <c r="H7" s="0" t="n">
        <f aca="false">H6+7</f>
        <v>41</v>
      </c>
      <c r="K7" s="0" t="n">
        <f aca="false">SUMPRODUCT(B6:D8,$C$13:$E$15)+$G$13</f>
        <v>143.8</v>
      </c>
      <c r="L7" s="0" t="n">
        <f aca="false">SUMPRODUCT(C6:E8,$C$13:$E$15)+$G$13</f>
        <v>147.4</v>
      </c>
      <c r="M7" s="0" t="n">
        <f aca="false">SUMPRODUCT(D6:F8,$C$13:$E$15)+$G$13</f>
        <v>151</v>
      </c>
      <c r="N7" s="0" t="n">
        <f aca="false">SUMPRODUCT(E6:G8,$C$13:$E$15)+$G$13</f>
        <v>154.6</v>
      </c>
      <c r="O7" s="0" t="n">
        <f aca="false">SUMPRODUCT(F6:H8,$C$13:$E$15)+$G$13</f>
        <v>158.2</v>
      </c>
      <c r="X7" s="0" t="n">
        <f aca="false">T4</f>
        <v>319.96</v>
      </c>
      <c r="AC7" s="0" t="n">
        <f aca="false">AB4-AC4</f>
        <v>-2.88000000000011</v>
      </c>
    </row>
    <row r="8" customFormat="false" ht="15" hidden="false" customHeight="false" outlineLevel="0" collapsed="false">
      <c r="B8" s="0" t="n">
        <f aca="false">B7+7</f>
        <v>42</v>
      </c>
      <c r="C8" s="0" t="n">
        <f aca="false">C7+7</f>
        <v>43</v>
      </c>
      <c r="D8" s="0" t="n">
        <f aca="false">D7+7</f>
        <v>44</v>
      </c>
      <c r="E8" s="0" t="n">
        <f aca="false">E7+7</f>
        <v>45</v>
      </c>
      <c r="F8" s="0" t="n">
        <f aca="false">F7+7</f>
        <v>46</v>
      </c>
      <c r="G8" s="0" t="n">
        <f aca="false">G7+7</f>
        <v>47</v>
      </c>
      <c r="H8" s="0" t="n">
        <f aca="false">H7+7</f>
        <v>48</v>
      </c>
      <c r="X8" s="0" t="n">
        <f aca="false">T5</f>
        <v>410.68</v>
      </c>
      <c r="AC8" s="0" t="n">
        <f aca="false">AB5-AC5</f>
        <v>7.11999999999989</v>
      </c>
    </row>
    <row r="9" customFormat="false" ht="15" hidden="false" customHeight="false" outlineLevel="0" collapsed="false">
      <c r="X9" s="0" t="n">
        <f aca="false">T6</f>
        <v>501.4</v>
      </c>
    </row>
    <row r="10" customFormat="false" ht="15" hidden="false" customHeight="false" outlineLevel="0" collapsed="false">
      <c r="X10" s="0" t="n">
        <f aca="false">U4</f>
        <v>332.92</v>
      </c>
    </row>
    <row r="11" customFormat="false" ht="15" hidden="false" customHeight="false" outlineLevel="0" collapsed="false">
      <c r="X11" s="0" t="n">
        <f aca="false">U5</f>
        <v>423.64</v>
      </c>
    </row>
    <row r="12" customFormat="false" ht="15" hidden="false" customHeight="false" outlineLevel="0" collapsed="false">
      <c r="X12" s="0" t="n">
        <f aca="false">U6</f>
        <v>514.36</v>
      </c>
    </row>
    <row r="13" customFormat="false" ht="15" hidden="false" customHeight="false" outlineLevel="0" collapsed="false">
      <c r="C13" s="0" t="n">
        <v>0</v>
      </c>
      <c r="D13" s="0" t="n">
        <f aca="false">C13+0.1</f>
        <v>0.1</v>
      </c>
      <c r="E13" s="0" t="n">
        <f aca="false">D13+0.1</f>
        <v>0.2</v>
      </c>
      <c r="G13" s="0" t="n">
        <v>1</v>
      </c>
      <c r="L13" s="0" t="n">
        <v>0</v>
      </c>
      <c r="M13" s="0" t="n">
        <f aca="false">L13+0.1</f>
        <v>0.1</v>
      </c>
      <c r="N13" s="0" t="n">
        <f aca="false">M13+0.1</f>
        <v>0.2</v>
      </c>
      <c r="P13" s="0" t="n">
        <v>1</v>
      </c>
      <c r="R13" s="0" t="n">
        <v>0.8</v>
      </c>
      <c r="S13" s="0" t="n">
        <v>0.7</v>
      </c>
      <c r="T13" s="0" t="n">
        <v>0.6</v>
      </c>
    </row>
    <row r="14" customFormat="false" ht="15" hidden="false" customHeight="false" outlineLevel="0" collapsed="false">
      <c r="C14" s="0" t="n">
        <f aca="false">C13+0.3</f>
        <v>0.3</v>
      </c>
      <c r="D14" s="0" t="n">
        <f aca="false">C14+0.1</f>
        <v>0.4</v>
      </c>
      <c r="E14" s="0" t="n">
        <f aca="false">D14+0.1</f>
        <v>0.5</v>
      </c>
      <c r="L14" s="0" t="n">
        <f aca="false">L13+0.3</f>
        <v>0.3</v>
      </c>
      <c r="M14" s="0" t="n">
        <f aca="false">L14+0.1</f>
        <v>0.4</v>
      </c>
      <c r="N14" s="0" t="n">
        <f aca="false">M14+0.1</f>
        <v>0.5</v>
      </c>
      <c r="R14" s="0" t="n">
        <v>0.5</v>
      </c>
      <c r="S14" s="0" t="n">
        <v>0.4</v>
      </c>
      <c r="T14" s="0" t="n">
        <v>0.3</v>
      </c>
    </row>
    <row r="15" customFormat="false" ht="15" hidden="false" customHeight="false" outlineLevel="0" collapsed="false">
      <c r="C15" s="0" t="n">
        <f aca="false">C14+0.3</f>
        <v>0.6</v>
      </c>
      <c r="D15" s="0" t="n">
        <f aca="false">C15+0.1</f>
        <v>0.7</v>
      </c>
      <c r="E15" s="0" t="n">
        <f aca="false">D15+0.1</f>
        <v>0.8</v>
      </c>
      <c r="L15" s="0" t="n">
        <f aca="false">L14+0.3</f>
        <v>0.6</v>
      </c>
      <c r="M15" s="0" t="n">
        <f aca="false">L15+0.1</f>
        <v>0.7</v>
      </c>
      <c r="N15" s="0" t="n">
        <f aca="false">M15+0.1</f>
        <v>0.8</v>
      </c>
      <c r="R15" s="0" t="n">
        <v>0.2</v>
      </c>
      <c r="S15" s="0" t="n">
        <v>0.1</v>
      </c>
      <c r="T15" s="0" t="n">
        <v>0</v>
      </c>
      <c r="X15" s="0" t="n">
        <v>1</v>
      </c>
      <c r="Y15" s="0" t="n">
        <v>1</v>
      </c>
    </row>
    <row r="16" customFormat="false" ht="15" hidden="false" customHeight="false" outlineLevel="0" collapsed="false">
      <c r="X16" s="0" t="n">
        <v>1</v>
      </c>
      <c r="Y16" s="0" t="n">
        <v>1</v>
      </c>
    </row>
    <row r="17" customFormat="false" ht="15" hidden="false" customHeight="false" outlineLevel="0" collapsed="false">
      <c r="X17" s="0" t="n">
        <v>1</v>
      </c>
      <c r="Y17" s="0" t="n">
        <v>1</v>
      </c>
    </row>
    <row r="18" customFormat="false" ht="15" hidden="false" customHeight="false" outlineLevel="0" collapsed="false">
      <c r="C18" s="0" t="n">
        <f aca="false">SUMPRODUCT(B2:F6,$K$24:$O$28)</f>
        <v>2701.72799999986</v>
      </c>
      <c r="D18" s="0" t="n">
        <f aca="false">SUMPRODUCT(C2:G6,$K$24:$O$28)</f>
        <v>2839.10399999985</v>
      </c>
      <c r="E18" s="0" t="n">
        <f aca="false">SUMPRODUCT(D2:H6,$K$24:$O$28)</f>
        <v>2976.47999999985</v>
      </c>
      <c r="L18" s="0" t="n">
        <f aca="false">SUMPRODUCT($R$24:$T$26,K3:M5)</f>
        <v>2739.88799999986</v>
      </c>
      <c r="M18" s="0" t="n">
        <f aca="false">SUMPRODUCT($R$24:$T$26,L3:N5)</f>
        <v>2877.26399999985</v>
      </c>
      <c r="N18" s="0" t="n">
        <f aca="false">SUMPRODUCT($R$24:$T$26,M3:O5)</f>
        <v>3014.63999999984</v>
      </c>
      <c r="X18" s="0" t="n">
        <v>1</v>
      </c>
      <c r="Y18" s="0" t="n">
        <v>1</v>
      </c>
    </row>
    <row r="19" customFormat="false" ht="15" hidden="false" customHeight="false" outlineLevel="0" collapsed="false">
      <c r="C19" s="0" t="n">
        <f aca="false">SUMPRODUCT(B3:F7,$K$24:$O$28)</f>
        <v>3663.35999999981</v>
      </c>
      <c r="D19" s="0" t="n">
        <f aca="false">SUMPRODUCT(C3:G7,$K$24:$O$28)</f>
        <v>3800.7359999998</v>
      </c>
      <c r="E19" s="0" t="n">
        <f aca="false">SUMPRODUCT(D3:H7,$K$24:$O$28)</f>
        <v>3938.1119999998</v>
      </c>
      <c r="L19" s="0" t="n">
        <f aca="false">SUMPRODUCT($R$24:$T$26,K4:M6)</f>
        <v>3701.51999999981</v>
      </c>
      <c r="M19" s="0" t="n">
        <f aca="false">SUMPRODUCT($R$24:$T$26,L4:N6)</f>
        <v>3838.8959999998</v>
      </c>
      <c r="N19" s="0" t="n">
        <f aca="false">SUMPRODUCT($R$24:$T$26,M4:O6)</f>
        <v>3976.27199999979</v>
      </c>
      <c r="X19" s="0" t="n">
        <v>1</v>
      </c>
      <c r="Y19" s="0" t="n">
        <v>1</v>
      </c>
    </row>
    <row r="20" customFormat="false" ht="15" hidden="false" customHeight="false" outlineLevel="0" collapsed="false">
      <c r="C20" s="0" t="n">
        <f aca="false">SUMPRODUCT(B4:F8,$K$24:$O$28)</f>
        <v>4624.99199999976</v>
      </c>
      <c r="D20" s="0" t="n">
        <f aca="false">SUMPRODUCT(C4:G8,$K$24:$O$28)</f>
        <v>4762.36799999976</v>
      </c>
      <c r="E20" s="0" t="n">
        <f aca="false">SUMPRODUCT(D4:H8,$K$24:$O$28)</f>
        <v>4899.74399999975</v>
      </c>
      <c r="L20" s="0" t="n">
        <f aca="false">SUMPRODUCT($R$24:$T$26,K5:M7)</f>
        <v>4663.15199999976</v>
      </c>
      <c r="M20" s="0" t="n">
        <f aca="false">SUMPRODUCT($R$24:$T$26,L5:N7)</f>
        <v>4800.52799999975</v>
      </c>
      <c r="N20" s="0" t="n">
        <f aca="false">SUMPRODUCT($R$24:$T$26,M5:O7)</f>
        <v>4937.90399999975</v>
      </c>
      <c r="X20" s="0" t="n">
        <v>1</v>
      </c>
      <c r="Y20" s="0" t="n">
        <v>1</v>
      </c>
    </row>
    <row r="21" customFormat="false" ht="15" hidden="false" customHeight="false" outlineLevel="0" collapsed="false">
      <c r="X21" s="0" t="n">
        <v>1</v>
      </c>
      <c r="Y21" s="0" t="n">
        <v>1</v>
      </c>
    </row>
    <row r="22" customFormat="false" ht="15" hidden="false" customHeight="false" outlineLevel="0" collapsed="false">
      <c r="X22" s="0" t="n">
        <v>1</v>
      </c>
      <c r="Y22" s="0" t="n">
        <v>1</v>
      </c>
    </row>
    <row r="23" customFormat="false" ht="15" hidden="false" customHeight="false" outlineLevel="0" collapsed="false">
      <c r="X23" s="0" t="n">
        <v>1</v>
      </c>
      <c r="Y23" s="0" t="n">
        <v>1</v>
      </c>
    </row>
    <row r="24" customFormat="false" ht="15" hidden="false" customHeight="false" outlineLevel="0" collapsed="false">
      <c r="B24" s="0" t="n">
        <f aca="false">SUMPRODUCT($C$13:$E$15,I22:K24)</f>
        <v>0</v>
      </c>
      <c r="C24" s="0" t="n">
        <f aca="false">SUMPRODUCT($C$13:$E$15,J22:L24)</f>
        <v>0.339199999999983</v>
      </c>
      <c r="D24" s="0" t="n">
        <f aca="false">SUMPRODUCT($C$13:$E$15,K22:M24)</f>
        <v>1.31439999999993</v>
      </c>
      <c r="E24" s="0" t="n">
        <f aca="false">SUMPRODUCT($C$13:$E$15,L22:N24)</f>
        <v>2.16239999999989</v>
      </c>
      <c r="F24" s="0" t="n">
        <f aca="false">SUMPRODUCT($C$13:$E$15,M22:O24)</f>
        <v>2.33199999999988</v>
      </c>
      <c r="G24" s="0" t="n">
        <f aca="false">SUMPRODUCT($C$13:$E$15,N22:P24)</f>
        <v>1.35679999999993</v>
      </c>
      <c r="H24" s="0" t="n">
        <f aca="false">SUMPRODUCT($C$13:$E$15,O22:Q24)</f>
        <v>0.508799999999974</v>
      </c>
      <c r="K24" s="0" t="n">
        <f aca="false">SUMPRODUCT(P22:R24,$R$13:$T$15)</f>
        <v>0</v>
      </c>
      <c r="L24" s="0" t="n">
        <f aca="false">SUMPRODUCT(Q22:S24,$R$13:$T$15)</f>
        <v>0.423999999999978</v>
      </c>
      <c r="M24" s="0" t="n">
        <f aca="false">SUMPRODUCT(R22:T24,$R$13:$T$15)</f>
        <v>1.27199999999993</v>
      </c>
      <c r="N24" s="0" t="n">
        <f aca="false">SUMPRODUCT(S22:U24,$R$13:$T$15)</f>
        <v>1.27199999999993</v>
      </c>
      <c r="O24" s="0" t="n">
        <f aca="false">SUMPRODUCT(T22:V24,$R$13:$T$15)</f>
        <v>0.847999999999956</v>
      </c>
      <c r="R24" s="0" t="n">
        <f aca="false">W24</f>
        <v>4.23999999999978</v>
      </c>
      <c r="S24" s="0" t="n">
        <f aca="false">W27</f>
        <v>4.23999999999978</v>
      </c>
      <c r="T24" s="0" t="n">
        <f aca="false">W30</f>
        <v>4.23999999999978</v>
      </c>
      <c r="W24" s="0" t="n">
        <f aca="false" t="array" ref="W24:W32">MMULT(X15:Y23,AC7:AC8)</f>
        <v>4.23999999999978</v>
      </c>
    </row>
    <row r="25" customFormat="false" ht="15" hidden="false" customHeight="false" outlineLevel="0" collapsed="false">
      <c r="B25" s="0" t="n">
        <f aca="false">SUMPRODUCT($C$13:$E$15,I23:K25)</f>
        <v>1.01759999999995</v>
      </c>
      <c r="C25" s="0" t="n">
        <f aca="false">SUMPRODUCT($C$13:$E$15,J23:L25)</f>
        <v>3.8159999999998</v>
      </c>
      <c r="D25" s="0" t="n">
        <f aca="false">SUMPRODUCT($C$13:$E$15,K23:M25)</f>
        <v>9.03119999999954</v>
      </c>
      <c r="E25" s="0" t="n">
        <f aca="false">SUMPRODUCT($C$13:$E$15,L23:N25)</f>
        <v>11.8295999999994</v>
      </c>
      <c r="F25" s="0" t="n">
        <f aca="false">SUMPRODUCT($C$13:$E$15,M23:O25)</f>
        <v>11.0663999999994</v>
      </c>
      <c r="G25" s="0" t="n">
        <f aca="false">SUMPRODUCT($C$13:$E$15,N23:P25)</f>
        <v>5.8511999999997</v>
      </c>
      <c r="H25" s="0" t="n">
        <f aca="false">SUMPRODUCT($C$13:$E$15,O23:Q25)</f>
        <v>2.0351999999999</v>
      </c>
      <c r="K25" s="0" t="n">
        <f aca="false">SUMPRODUCT(P23:R25,$R$13:$T$15)</f>
        <v>1.27199999999993</v>
      </c>
      <c r="L25" s="0" t="n">
        <f aca="false">SUMPRODUCT(Q23:S25,$R$13:$T$15)</f>
        <v>3.39199999999983</v>
      </c>
      <c r="M25" s="0" t="n">
        <f aca="false">SUMPRODUCT(R23:T25,$R$13:$T$15)</f>
        <v>6.35999999999967</v>
      </c>
      <c r="N25" s="0" t="n">
        <f aca="false">SUMPRODUCT(S23:U25,$R$13:$T$15)</f>
        <v>5.08799999999974</v>
      </c>
      <c r="O25" s="0" t="n">
        <f aca="false">SUMPRODUCT(T23:V25,$R$13:$T$15)</f>
        <v>2.96799999999985</v>
      </c>
      <c r="R25" s="0" t="n">
        <f aca="false">W25</f>
        <v>4.23999999999978</v>
      </c>
      <c r="S25" s="0" t="n">
        <f aca="false">W28</f>
        <v>4.23999999999978</v>
      </c>
      <c r="T25" s="0" t="n">
        <f aca="false">W31</f>
        <v>4.23999999999978</v>
      </c>
      <c r="W25" s="0" t="n">
        <v>4.23999999999978</v>
      </c>
    </row>
    <row r="26" customFormat="false" ht="15" hidden="false" customHeight="false" outlineLevel="0" collapsed="false">
      <c r="B26" s="0" t="n">
        <f aca="false">SUMPRODUCT($C$13:$E$15,I24:K26)</f>
        <v>3.68879999999981</v>
      </c>
      <c r="C26" s="0" t="n">
        <f aca="false">SUMPRODUCT($C$13:$E$15,J24:L26)</f>
        <v>12.0839999999994</v>
      </c>
      <c r="D26" s="0" t="n">
        <f aca="false">SUMPRODUCT($C$13:$E$15,K24:M26)</f>
        <v>25.9487999999987</v>
      </c>
      <c r="E26" s="0" t="n">
        <f aca="false">SUMPRODUCT($C$13:$E$15,L24:N26)</f>
        <v>31.6727999999984</v>
      </c>
      <c r="F26" s="0" t="n">
        <f aca="false">SUMPRODUCT($C$13:$E$15,M24:O26)</f>
        <v>27.9839999999986</v>
      </c>
      <c r="G26" s="0" t="n">
        <f aca="false">SUMPRODUCT($C$13:$E$15,N24:P26)</f>
        <v>14.1191999999993</v>
      </c>
      <c r="H26" s="0" t="n">
        <f aca="false">SUMPRODUCT($C$13:$E$15,O24:Q26)</f>
        <v>4.70639999999976</v>
      </c>
      <c r="K26" s="0" t="n">
        <f aca="false">SUMPRODUCT(P24:R26,$R$13:$T$15)</f>
        <v>3.8159999999998</v>
      </c>
      <c r="L26" s="0" t="n">
        <f aca="false">SUMPRODUCT(Q24:S26,$R$13:$T$15)</f>
        <v>8.90399999999954</v>
      </c>
      <c r="M26" s="0" t="n">
        <f aca="false">SUMPRODUCT(R24:T26,$R$13:$T$15)</f>
        <v>15.2639999999992</v>
      </c>
      <c r="N26" s="0" t="n">
        <f aca="false">SUMPRODUCT(S24:U26,$R$13:$T$15)</f>
        <v>11.4479999999994</v>
      </c>
      <c r="O26" s="0" t="n">
        <f aca="false">SUMPRODUCT(T24:V26,$R$13:$T$15)</f>
        <v>6.35999999999967</v>
      </c>
      <c r="R26" s="0" t="n">
        <f aca="false">W26</f>
        <v>4.23999999999978</v>
      </c>
      <c r="S26" s="0" t="n">
        <f aca="false">W29</f>
        <v>4.23999999999978</v>
      </c>
      <c r="T26" s="0" t="n">
        <f aca="false">W32</f>
        <v>4.23999999999978</v>
      </c>
      <c r="W26" s="0" t="n">
        <v>4.23999999999978</v>
      </c>
    </row>
    <row r="27" customFormat="false" ht="15" hidden="false" customHeight="false" outlineLevel="0" collapsed="false">
      <c r="B27" s="0" t="n">
        <f aca="false">SUMPRODUCT($C$13:$E$15,I25:K27)</f>
        <v>5.21519999999973</v>
      </c>
      <c r="C27" s="0" t="n">
        <f aca="false">SUMPRODUCT($C$13:$E$15,J25:L27)</f>
        <v>16.2391999999992</v>
      </c>
      <c r="D27" s="0" t="n">
        <f aca="false">SUMPRODUCT($C$13:$E$15,K25:M27)</f>
        <v>33.3687999999983</v>
      </c>
      <c r="E27" s="0" t="n">
        <f aca="false">SUMPRODUCT($C$13:$E$15,L25:N27)</f>
        <v>39.177599999998</v>
      </c>
      <c r="F27" s="0" t="n">
        <f aca="false">SUMPRODUCT($C$13:$E$15,M25:O27)</f>
        <v>33.3687999999983</v>
      </c>
      <c r="G27" s="0" t="n">
        <f aca="false">SUMPRODUCT($C$13:$E$15,N25:P27)</f>
        <v>16.2391999999992</v>
      </c>
      <c r="H27" s="0" t="n">
        <f aca="false">SUMPRODUCT($C$13:$E$15,O25:Q27)</f>
        <v>5.21519999999973</v>
      </c>
      <c r="K27" s="0" t="n">
        <f aca="false">SUMPRODUCT(P25:R27,$R$13:$T$15)</f>
        <v>3.8159999999998</v>
      </c>
      <c r="L27" s="0" t="n">
        <f aca="false">SUMPRODUCT(Q25:S27,$R$13:$T$15)</f>
        <v>8.47999999999956</v>
      </c>
      <c r="M27" s="0" t="n">
        <f aca="false">SUMPRODUCT(R25:T27,$R$13:$T$15)</f>
        <v>13.9919999999993</v>
      </c>
      <c r="N27" s="0" t="n">
        <f aca="false">SUMPRODUCT(S25:U27,$R$13:$T$15)</f>
        <v>10.1759999999995</v>
      </c>
      <c r="O27" s="0" t="n">
        <f aca="false">SUMPRODUCT(T25:V27,$R$13:$T$15)</f>
        <v>5.51199999999972</v>
      </c>
      <c r="W27" s="0" t="n">
        <v>4.23999999999978</v>
      </c>
    </row>
    <row r="28" customFormat="false" ht="15" hidden="false" customHeight="false" outlineLevel="0" collapsed="false">
      <c r="B28" s="0" t="n">
        <f aca="false">SUMPRODUCT($C$13:$E$15,I26:K28)</f>
        <v>4.70639999999976</v>
      </c>
      <c r="C28" s="0" t="n">
        <f aca="false">SUMPRODUCT($C$13:$E$15,J26:L28)</f>
        <v>14.1191999999993</v>
      </c>
      <c r="D28" s="0" t="n">
        <f aca="false">SUMPRODUCT($C$13:$E$15,K26:M28)</f>
        <v>27.9839999999986</v>
      </c>
      <c r="E28" s="0" t="n">
        <f aca="false">SUMPRODUCT($C$13:$E$15,L26:N28)</f>
        <v>31.6727999999984</v>
      </c>
      <c r="F28" s="0" t="n">
        <f aca="false">SUMPRODUCT($C$13:$E$15,M26:O28)</f>
        <v>25.9487999999987</v>
      </c>
      <c r="G28" s="0" t="n">
        <f aca="false">SUMPRODUCT($C$13:$E$15,N26:P28)</f>
        <v>12.0839999999994</v>
      </c>
      <c r="H28" s="0" t="n">
        <f aca="false">SUMPRODUCT($C$13:$E$15,O26:Q28)</f>
        <v>3.68879999999981</v>
      </c>
      <c r="K28" s="0" t="n">
        <f aca="false">SUMPRODUCT(P26:R28,$R$13:$T$15)</f>
        <v>2.54399999999987</v>
      </c>
      <c r="L28" s="0" t="n">
        <f aca="false">SUMPRODUCT(Q26:S28,$R$13:$T$15)</f>
        <v>5.51199999999972</v>
      </c>
      <c r="M28" s="0" t="n">
        <f aca="false">SUMPRODUCT(R26:T28,$R$13:$T$15)</f>
        <v>8.90399999999954</v>
      </c>
      <c r="N28" s="0" t="n">
        <f aca="false">SUMPRODUCT(S26:U28,$R$13:$T$15)</f>
        <v>6.35999999999967</v>
      </c>
      <c r="O28" s="0" t="n">
        <f aca="false">SUMPRODUCT(T26:V28,$R$13:$T$15)</f>
        <v>3.39199999999983</v>
      </c>
      <c r="W28" s="0" t="n">
        <v>4.23999999999978</v>
      </c>
    </row>
    <row r="29" customFormat="false" ht="15" hidden="false" customHeight="false" outlineLevel="0" collapsed="false">
      <c r="B29" s="0" t="n">
        <f aca="false">SUMPRODUCT($C$13:$E$15,I27:K29)</f>
        <v>2.0351999999999</v>
      </c>
      <c r="C29" s="0" t="n">
        <f aca="false">SUMPRODUCT($C$13:$E$15,J27:L29)</f>
        <v>5.8511999999997</v>
      </c>
      <c r="D29" s="0" t="n">
        <f aca="false">SUMPRODUCT($C$13:$E$15,K27:M29)</f>
        <v>11.0663999999994</v>
      </c>
      <c r="E29" s="0" t="n">
        <f aca="false">SUMPRODUCT($C$13:$E$15,L27:N29)</f>
        <v>11.8295999999994</v>
      </c>
      <c r="F29" s="0" t="n">
        <f aca="false">SUMPRODUCT($C$13:$E$15,M27:O29)</f>
        <v>9.03119999999954</v>
      </c>
      <c r="G29" s="0" t="n">
        <f aca="false">SUMPRODUCT($C$13:$E$15,N27:P29)</f>
        <v>3.8159999999998</v>
      </c>
      <c r="H29" s="0" t="n">
        <f aca="false">SUMPRODUCT($C$13:$E$15,O27:Q29)</f>
        <v>1.01759999999995</v>
      </c>
      <c r="W29" s="0" t="n">
        <v>4.23999999999978</v>
      </c>
    </row>
    <row r="30" customFormat="false" ht="15" hidden="false" customHeight="false" outlineLevel="0" collapsed="false">
      <c r="B30" s="0" t="n">
        <f aca="false">SUMPRODUCT($C$13:$E$15,I28:K30)</f>
        <v>0.508799999999974</v>
      </c>
      <c r="C30" s="0" t="n">
        <f aca="false">SUMPRODUCT($C$13:$E$15,J28:L30)</f>
        <v>1.35679999999993</v>
      </c>
      <c r="D30" s="0" t="n">
        <f aca="false">SUMPRODUCT($C$13:$E$15,K28:M30)</f>
        <v>2.33199999999988</v>
      </c>
      <c r="E30" s="0" t="n">
        <f aca="false">SUMPRODUCT($C$13:$E$15,L28:N30)</f>
        <v>2.16239999999989</v>
      </c>
      <c r="F30" s="0" t="n">
        <f aca="false">SUMPRODUCT($C$13:$E$15,M28:O30)</f>
        <v>1.31439999999993</v>
      </c>
      <c r="G30" s="0" t="n">
        <f aca="false">SUMPRODUCT($C$13:$E$15,N28:P30)</f>
        <v>0.339199999999983</v>
      </c>
      <c r="H30" s="0" t="n">
        <f aca="false">SUMPRODUCT($C$13:$E$15,O28:Q30)</f>
        <v>0</v>
      </c>
      <c r="W30" s="0" t="n">
        <v>4.23999999999978</v>
      </c>
    </row>
    <row r="31" customFormat="false" ht="15" hidden="false" customHeight="false" outlineLevel="0" collapsed="false">
      <c r="W31" s="0" t="n">
        <v>4.23999999999978</v>
      </c>
    </row>
    <row r="32" customFormat="false" ht="15" hidden="false" customHeight="false" outlineLevel="0" collapsed="false">
      <c r="W32" s="0" t="n">
        <v>4.23999999999978</v>
      </c>
    </row>
    <row r="40" customFormat="false" ht="15" hidden="false" customHeight="false" outlineLevel="0" collapsed="false">
      <c r="B40" s="0" t="n">
        <v>0</v>
      </c>
      <c r="C40" s="0" t="n">
        <v>1</v>
      </c>
      <c r="D40" s="0" t="n">
        <v>2</v>
      </c>
      <c r="E40" s="0" t="n">
        <v>3</v>
      </c>
      <c r="F40" s="0" t="n">
        <v>4</v>
      </c>
      <c r="G40" s="0" t="n">
        <v>5</v>
      </c>
      <c r="H40" s="0" t="n">
        <v>6</v>
      </c>
    </row>
    <row r="41" customFormat="false" ht="15" hidden="false" customHeight="false" outlineLevel="0" collapsed="false">
      <c r="B41" s="0" t="n">
        <f aca="false">B40+7</f>
        <v>7</v>
      </c>
      <c r="C41" s="0" t="n">
        <f aca="false">C40+7</f>
        <v>8</v>
      </c>
      <c r="D41" s="0" t="n">
        <f aca="false">D40+7</f>
        <v>9</v>
      </c>
      <c r="E41" s="0" t="n">
        <f aca="false">E40+7</f>
        <v>10</v>
      </c>
      <c r="F41" s="0" t="n">
        <f aca="false">F40+7</f>
        <v>11</v>
      </c>
      <c r="G41" s="0" t="n">
        <f aca="false">G40+7</f>
        <v>12</v>
      </c>
      <c r="H41" s="0" t="n">
        <f aca="false">H40+7</f>
        <v>13</v>
      </c>
      <c r="K41" s="0" t="n">
        <f aca="false">SUMPRODUCT(B40:D42,$C$51:$E$53)+$G$51</f>
        <v>43</v>
      </c>
      <c r="L41" s="0" t="n">
        <f aca="false">SUMPRODUCT(C40:E42,$C$51:$E$53)+$G$51</f>
        <v>46.6</v>
      </c>
      <c r="M41" s="0" t="n">
        <f aca="false">SUMPRODUCT(D40:F42,$C$51:$E$53)+$G$51</f>
        <v>50.2</v>
      </c>
      <c r="N41" s="0" t="n">
        <f aca="false">SUMPRODUCT(E40:G42,$C$51:$E$53)+$G$51</f>
        <v>53.8</v>
      </c>
      <c r="O41" s="0" t="n">
        <f aca="false">SUMPRODUCT(F40:H42,$C$51:$E$53)+$G$51</f>
        <v>57.4</v>
      </c>
    </row>
    <row r="42" customFormat="false" ht="15" hidden="false" customHeight="false" outlineLevel="0" collapsed="false">
      <c r="B42" s="0" t="n">
        <f aca="false">B41+7</f>
        <v>14</v>
      </c>
      <c r="C42" s="0" t="n">
        <f aca="false">C41+7</f>
        <v>15</v>
      </c>
      <c r="D42" s="0" t="n">
        <f aca="false">D41+7</f>
        <v>16</v>
      </c>
      <c r="E42" s="0" t="n">
        <f aca="false">E41+7</f>
        <v>17</v>
      </c>
      <c r="F42" s="0" t="n">
        <f aca="false">F41+7</f>
        <v>18</v>
      </c>
      <c r="G42" s="0" t="n">
        <f aca="false">G41+7</f>
        <v>19</v>
      </c>
      <c r="H42" s="0" t="n">
        <f aca="false">H41+7</f>
        <v>20</v>
      </c>
      <c r="K42" s="0" t="n">
        <f aca="false">SUMPRODUCT(B41:D43,$C$51:$E$53)+$G$51</f>
        <v>68.2</v>
      </c>
      <c r="L42" s="0" t="n">
        <f aca="false">SUMPRODUCT(C41:E43,$C$51:$E$53)+$G$51</f>
        <v>71.8</v>
      </c>
      <c r="M42" s="0" t="n">
        <f aca="false">SUMPRODUCT(D41:F43,$C$51:$E$53)+$G$51</f>
        <v>75.4</v>
      </c>
      <c r="N42" s="0" t="n">
        <f aca="false">SUMPRODUCT(E41:G43,$C$51:$E$53)+$G$51</f>
        <v>79</v>
      </c>
      <c r="O42" s="0" t="n">
        <f aca="false">SUMPRODUCT(F41:H43,$C$51:$E$53)+$G$51</f>
        <v>82.6</v>
      </c>
      <c r="S42" s="0" t="n">
        <f aca="false">SUMPRODUCT(K41:M43,$L$51:$N$53)+$P$51</f>
        <v>307</v>
      </c>
      <c r="T42" s="0" t="n">
        <f aca="false">SUMPRODUCT(L41:N43,$L$13:$N$15)+$P$13</f>
        <v>319.96</v>
      </c>
      <c r="U42" s="0" t="n">
        <f aca="false">SUMPRODUCT(M41:O43,$L$13:$N$15)+$P$13</f>
        <v>332.92</v>
      </c>
      <c r="X42" s="0" t="n">
        <f aca="false">S42</f>
        <v>307</v>
      </c>
      <c r="AA42" s="0" t="n">
        <f aca="false" t="array" ref="AA42:AA43">MMULT(TRANSPOSE(X53:Y61),X42:X50)</f>
        <v>3696.12</v>
      </c>
      <c r="AB42" s="0" t="n">
        <f aca="false">AA42+1</f>
        <v>3697.12</v>
      </c>
      <c r="AC42" s="0" t="n">
        <v>3700</v>
      </c>
    </row>
    <row r="43" customFormat="false" ht="15" hidden="false" customHeight="false" outlineLevel="0" collapsed="false">
      <c r="B43" s="0" t="n">
        <f aca="false">B42+7</f>
        <v>21</v>
      </c>
      <c r="C43" s="0" t="n">
        <f aca="false">C42+7</f>
        <v>22</v>
      </c>
      <c r="D43" s="0" t="n">
        <f aca="false">D42+7</f>
        <v>23</v>
      </c>
      <c r="E43" s="0" t="n">
        <f aca="false">E42+7</f>
        <v>24</v>
      </c>
      <c r="F43" s="0" t="n">
        <f aca="false">F42+7</f>
        <v>25</v>
      </c>
      <c r="G43" s="0" t="n">
        <f aca="false">G42+7</f>
        <v>26</v>
      </c>
      <c r="H43" s="0" t="n">
        <f aca="false">H42+7</f>
        <v>27</v>
      </c>
      <c r="K43" s="0" t="n">
        <f aca="false">SUMPRODUCT(B42:D44,$C$51:$E$53)+$G$51</f>
        <v>93.4</v>
      </c>
      <c r="L43" s="0" t="n">
        <f aca="false">SUMPRODUCT(C42:E44,$C$51:$E$53)+$G$51</f>
        <v>97</v>
      </c>
      <c r="M43" s="0" t="n">
        <f aca="false">SUMPRODUCT(D42:F44,$C$51:$E$53)+$G$51</f>
        <v>100.6</v>
      </c>
      <c r="N43" s="0" t="n">
        <f aca="false">SUMPRODUCT(E42:G44,$C$51:$E$53)+$G$51</f>
        <v>104.2</v>
      </c>
      <c r="O43" s="0" t="n">
        <f aca="false">SUMPRODUCT(F42:H44,$C$51:$E$53)+$G$51</f>
        <v>107.8</v>
      </c>
      <c r="S43" s="0" t="n">
        <f aca="false">SUMPRODUCT(K42:M44,$L$13:$N$15)+$P$13</f>
        <v>397.72</v>
      </c>
      <c r="T43" s="0" t="n">
        <f aca="false">SUMPRODUCT(L42:N44,$L$13:$N$15)+$P$13</f>
        <v>410.68</v>
      </c>
      <c r="U43" s="0" t="n">
        <f aca="false">SUMPRODUCT(M42:O44,$L$13:$N$15)+$P$13</f>
        <v>423.64</v>
      </c>
      <c r="X43" s="0" t="n">
        <f aca="false">S43</f>
        <v>397.72</v>
      </c>
      <c r="AA43" s="0" t="n">
        <v>3696.12</v>
      </c>
      <c r="AB43" s="0" t="n">
        <f aca="false">AA43+1</f>
        <v>3697.12</v>
      </c>
      <c r="AC43" s="0" t="n">
        <v>3690</v>
      </c>
    </row>
    <row r="44" customFormat="false" ht="15" hidden="false" customHeight="false" outlineLevel="0" collapsed="false">
      <c r="B44" s="0" t="n">
        <f aca="false">B43+7</f>
        <v>28</v>
      </c>
      <c r="C44" s="0" t="n">
        <f aca="false">C43+7</f>
        <v>29</v>
      </c>
      <c r="D44" s="0" t="n">
        <f aca="false">D43+7</f>
        <v>30</v>
      </c>
      <c r="E44" s="0" t="n">
        <f aca="false">E43+7</f>
        <v>31</v>
      </c>
      <c r="F44" s="0" t="n">
        <f aca="false">F43+7</f>
        <v>32</v>
      </c>
      <c r="G44" s="0" t="n">
        <f aca="false">G43+7</f>
        <v>33</v>
      </c>
      <c r="H44" s="0" t="n">
        <f aca="false">H43+7</f>
        <v>34</v>
      </c>
      <c r="K44" s="0" t="n">
        <f aca="false">SUMPRODUCT(B43:D45,$C$51:$E$53)+$G$51</f>
        <v>118.6</v>
      </c>
      <c r="L44" s="0" t="n">
        <f aca="false">SUMPRODUCT(C43:E45,$C$51:$E$53)+$G$51</f>
        <v>122.2</v>
      </c>
      <c r="M44" s="0" t="n">
        <f aca="false">SUMPRODUCT(D43:F45,$C$51:$E$53)+$G$51</f>
        <v>125.8</v>
      </c>
      <c r="N44" s="0" t="n">
        <f aca="false">SUMPRODUCT(E43:G45,$C$51:$E$53)+$G$51</f>
        <v>129.4</v>
      </c>
      <c r="O44" s="0" t="n">
        <f aca="false">SUMPRODUCT(F43:H45,$C$51:$E$53)+$G$51</f>
        <v>133</v>
      </c>
      <c r="S44" s="0" t="n">
        <f aca="false">SUMPRODUCT(K43:M45,$L$13:$N$15)+$P$13</f>
        <v>488.44</v>
      </c>
      <c r="T44" s="0" t="n">
        <f aca="false">SUMPRODUCT(L43:N45,$L$13:$N$15)+$P$13</f>
        <v>501.4</v>
      </c>
      <c r="U44" s="0" t="n">
        <f aca="false">SUMPRODUCT(M43:O45,$L$13:$N$15)+$P$13</f>
        <v>514.36</v>
      </c>
      <c r="X44" s="0" t="n">
        <f aca="false">S44</f>
        <v>488.44</v>
      </c>
    </row>
    <row r="45" customFormat="false" ht="15" hidden="false" customHeight="false" outlineLevel="0" collapsed="false">
      <c r="B45" s="0" t="n">
        <f aca="false">B44+7</f>
        <v>35</v>
      </c>
      <c r="C45" s="0" t="n">
        <f aca="false">C44+7</f>
        <v>36</v>
      </c>
      <c r="D45" s="0" t="n">
        <f aca="false">D44+7</f>
        <v>37</v>
      </c>
      <c r="E45" s="0" t="n">
        <f aca="false">E44+7</f>
        <v>38</v>
      </c>
      <c r="F45" s="0" t="n">
        <f aca="false">F44+7</f>
        <v>39</v>
      </c>
      <c r="G45" s="0" t="n">
        <f aca="false">G44+7</f>
        <v>40</v>
      </c>
      <c r="H45" s="0" t="n">
        <f aca="false">H44+7</f>
        <v>41</v>
      </c>
      <c r="K45" s="0" t="n">
        <f aca="false">SUMPRODUCT(B44:D46,$C$51:$E$53)+$G$51</f>
        <v>143.8</v>
      </c>
      <c r="L45" s="0" t="n">
        <f aca="false">SUMPRODUCT(C44:E46,$C$51:$E$53)+$G$51</f>
        <v>147.4</v>
      </c>
      <c r="M45" s="0" t="n">
        <f aca="false">SUMPRODUCT(D44:F46,$C$51:$E$53)+$G$51</f>
        <v>151</v>
      </c>
      <c r="N45" s="0" t="n">
        <f aca="false">SUMPRODUCT(E44:G46,$C$51:$E$53)+$G$51</f>
        <v>154.6</v>
      </c>
      <c r="O45" s="0" t="n">
        <f aca="false">SUMPRODUCT(F44:H46,$C$51:$E$53)+$G$51</f>
        <v>158.2</v>
      </c>
      <c r="X45" s="0" t="n">
        <f aca="false">T42</f>
        <v>319.96</v>
      </c>
    </row>
    <row r="46" customFormat="false" ht="15" hidden="false" customHeight="false" outlineLevel="0" collapsed="false">
      <c r="B46" s="0" t="n">
        <f aca="false">B45+7</f>
        <v>42</v>
      </c>
      <c r="C46" s="0" t="n">
        <f aca="false">C45+7</f>
        <v>43</v>
      </c>
      <c r="D46" s="0" t="n">
        <f aca="false">D45+7</f>
        <v>44</v>
      </c>
      <c r="E46" s="0" t="n">
        <f aca="false">E45+7</f>
        <v>45</v>
      </c>
      <c r="F46" s="0" t="n">
        <f aca="false">F45+7</f>
        <v>46</v>
      </c>
      <c r="G46" s="0" t="n">
        <f aca="false">G45+7</f>
        <v>47</v>
      </c>
      <c r="H46" s="0" t="n">
        <f aca="false">H45+7</f>
        <v>48</v>
      </c>
      <c r="X46" s="0" t="n">
        <f aca="false">T43</f>
        <v>410.68</v>
      </c>
    </row>
    <row r="47" customFormat="false" ht="15" hidden="false" customHeight="false" outlineLevel="0" collapsed="false">
      <c r="X47" s="0" t="n">
        <f aca="false">T44</f>
        <v>501.4</v>
      </c>
    </row>
    <row r="48" customFormat="false" ht="15" hidden="false" customHeight="false" outlineLevel="0" collapsed="false">
      <c r="X48" s="0" t="n">
        <f aca="false">U42</f>
        <v>332.92</v>
      </c>
    </row>
    <row r="49" customFormat="false" ht="15" hidden="false" customHeight="false" outlineLevel="0" collapsed="false">
      <c r="X49" s="0" t="n">
        <f aca="false">U43</f>
        <v>423.64</v>
      </c>
    </row>
    <row r="50" customFormat="false" ht="15" hidden="false" customHeight="false" outlineLevel="0" collapsed="false">
      <c r="X50" s="0" t="n">
        <f aca="false">U44</f>
        <v>514.36</v>
      </c>
      <c r="AB50" s="0" t="n">
        <f aca="false">(AC42-AB42)*(AC42-AB42)</f>
        <v>8.29440000000063</v>
      </c>
    </row>
    <row r="51" customFormat="false" ht="15" hidden="false" customHeight="false" outlineLevel="0" collapsed="false">
      <c r="C51" s="0" t="n">
        <v>0</v>
      </c>
      <c r="D51" s="0" t="n">
        <v>0.1</v>
      </c>
      <c r="E51" s="0" t="n">
        <v>0.2</v>
      </c>
      <c r="G51" s="0" t="n">
        <v>1</v>
      </c>
      <c r="L51" s="0" t="n">
        <v>0</v>
      </c>
      <c r="M51" s="0" t="n">
        <v>0.1</v>
      </c>
      <c r="N51" s="0" t="n">
        <v>0.2</v>
      </c>
      <c r="P51" s="0" t="n">
        <v>1</v>
      </c>
      <c r="AB51" s="0" t="n">
        <f aca="false">(AC43-AB43)*(AC43-AB43)</f>
        <v>50.6943999999985</v>
      </c>
    </row>
    <row r="52" customFormat="false" ht="15" hidden="false" customHeight="false" outlineLevel="0" collapsed="false">
      <c r="C52" s="0" t="n">
        <v>0.3</v>
      </c>
      <c r="D52" s="0" t="n">
        <v>0.4</v>
      </c>
      <c r="E52" s="0" t="n">
        <v>0.5</v>
      </c>
      <c r="L52" s="0" t="n">
        <v>0.3</v>
      </c>
      <c r="M52" s="0" t="n">
        <v>0.4</v>
      </c>
      <c r="N52" s="0" t="n">
        <v>0.5</v>
      </c>
      <c r="AB52" s="0" t="n">
        <f aca="false">SUM(AB50:AB51)*0.5</f>
        <v>29.4943999999995</v>
      </c>
    </row>
    <row r="53" customFormat="false" ht="15" hidden="false" customHeight="false" outlineLevel="0" collapsed="false">
      <c r="C53" s="0" t="n">
        <v>0.6</v>
      </c>
      <c r="D53" s="0" t="n">
        <v>0.7</v>
      </c>
      <c r="E53" s="0" t="n">
        <v>0.8</v>
      </c>
      <c r="L53" s="0" t="n">
        <v>0.6</v>
      </c>
      <c r="M53" s="0" t="n">
        <v>0.7</v>
      </c>
      <c r="N53" s="0" t="n">
        <v>0.8</v>
      </c>
      <c r="X53" s="0" t="n">
        <v>1</v>
      </c>
      <c r="Y53" s="0" t="n">
        <v>1</v>
      </c>
    </row>
    <row r="54" customFormat="false" ht="15" hidden="false" customHeight="false" outlineLevel="0" collapsed="false">
      <c r="X54" s="0" t="n">
        <v>1</v>
      </c>
      <c r="Y54" s="0" t="n">
        <v>1</v>
      </c>
    </row>
    <row r="55" customFormat="false" ht="15" hidden="false" customHeight="false" outlineLevel="0" collapsed="false">
      <c r="X55" s="0" t="n">
        <v>1</v>
      </c>
      <c r="Y55" s="0" t="n">
        <v>1</v>
      </c>
      <c r="AA55" s="0" t="n">
        <v>29.782794041602</v>
      </c>
      <c r="AB55" s="0" t="n">
        <v>29.2149732416028</v>
      </c>
      <c r="AC55" s="0" t="n">
        <f aca="false">(AA55-AB55)/0.0002</f>
        <v>2839.103999996</v>
      </c>
    </row>
    <row r="56" customFormat="false" ht="15" hidden="false" customHeight="false" outlineLevel="0" collapsed="false">
      <c r="X56" s="0" t="n">
        <v>1</v>
      </c>
      <c r="Y56" s="0" t="n">
        <v>1</v>
      </c>
    </row>
    <row r="57" customFormat="false" ht="15" hidden="false" customHeight="false" outlineLevel="0" collapsed="false">
      <c r="X57" s="0" t="n">
        <v>1</v>
      </c>
      <c r="Y57" s="0" t="n">
        <v>1</v>
      </c>
      <c r="AC57" s="0" t="n">
        <v>2701.72800000424</v>
      </c>
      <c r="AD57" s="0" t="n">
        <v>2839.10399999574</v>
      </c>
    </row>
    <row r="58" customFormat="false" ht="15" hidden="false" customHeight="false" outlineLevel="0" collapsed="false">
      <c r="X58" s="0" t="n">
        <v>1</v>
      </c>
      <c r="Y58" s="0" t="n">
        <v>1</v>
      </c>
    </row>
    <row r="59" customFormat="false" ht="15" hidden="false" customHeight="false" outlineLevel="0" collapsed="false">
      <c r="X59" s="0" t="n">
        <v>1</v>
      </c>
      <c r="Y59" s="0" t="n">
        <v>1</v>
      </c>
    </row>
    <row r="60" customFormat="false" ht="15" hidden="false" customHeight="false" outlineLevel="0" collapsed="false">
      <c r="X60" s="0" t="n">
        <v>1</v>
      </c>
      <c r="Y60" s="0" t="n">
        <v>1</v>
      </c>
    </row>
    <row r="61" customFormat="false" ht="15" hidden="false" customHeight="false" outlineLevel="0" collapsed="false">
      <c r="X61" s="0" t="n">
        <v>1</v>
      </c>
      <c r="Y6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6" activeCellId="0" sqref="S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"/>
    <col collapsed="false" customWidth="true" hidden="false" outlineLevel="0" max="5" min="3" style="0" width="12.71"/>
    <col collapsed="false" customWidth="true" hidden="false" outlineLevel="0" max="8" min="6" style="0" width="9"/>
    <col collapsed="false" customWidth="true" hidden="false" outlineLevel="0" max="10" min="9" style="0" width="8.67"/>
    <col collapsed="false" customWidth="true" hidden="false" outlineLevel="0" max="12" min="11" style="0" width="12.71"/>
    <col collapsed="false" customWidth="true" hidden="false" outlineLevel="0" max="13" min="13" style="0" width="11.99"/>
    <col collapsed="false" customWidth="true" hidden="false" outlineLevel="0" max="15" min="14" style="0" width="12.71"/>
    <col collapsed="false" customWidth="true" hidden="false" outlineLevel="0" max="16" min="16" style="0" width="8.67"/>
    <col collapsed="false" customWidth="true" hidden="false" outlineLevel="0" max="17" min="17" style="0" width="8.1"/>
    <col collapsed="false" customWidth="true" hidden="false" outlineLevel="0" max="20" min="18" style="0" width="12.71"/>
    <col collapsed="false" customWidth="true" hidden="false" outlineLevel="0" max="22" min="21" style="0" width="8.67"/>
    <col collapsed="false" customWidth="true" hidden="false" outlineLevel="0" max="23" min="23" style="0" width="12.71"/>
    <col collapsed="false" customWidth="true" hidden="false" outlineLevel="0" max="24" min="24" style="0" width="8.67"/>
    <col collapsed="false" customWidth="true" hidden="false" outlineLevel="0" max="26" min="25" style="0" width="2"/>
    <col collapsed="false" customWidth="true" hidden="false" outlineLevel="0" max="27" min="27" style="0" width="8.67"/>
    <col collapsed="false" customWidth="true" hidden="false" outlineLevel="0" max="29" min="28" style="0" width="11.99"/>
    <col collapsed="false" customWidth="true" hidden="false" outlineLevel="0" max="32" min="30" style="0" width="12.71"/>
    <col collapsed="false" customWidth="true" hidden="false" outlineLevel="0" max="1025" min="33" style="0" width="8.67"/>
  </cols>
  <sheetData>
    <row r="2" customFormat="false" ht="15" hidden="false" customHeight="false" outlineLevel="0" collapsed="false">
      <c r="B2" s="10" t="n">
        <v>0.78883</v>
      </c>
      <c r="C2" s="10" t="n">
        <v>0.302455</v>
      </c>
      <c r="D2" s="10" t="n">
        <v>0.822966</v>
      </c>
      <c r="E2" s="10" t="n">
        <v>0.76665</v>
      </c>
      <c r="F2" s="10" t="n">
        <v>0.283226</v>
      </c>
      <c r="G2" s="10" t="n">
        <v>0.780272</v>
      </c>
      <c r="H2" s="10" t="n">
        <v>0.735989</v>
      </c>
    </row>
    <row r="3" customFormat="false" ht="15" hidden="false" customHeight="false" outlineLevel="0" collapsed="false">
      <c r="B3" s="10" t="n">
        <v>0.711286</v>
      </c>
      <c r="C3" s="10" t="n">
        <v>0.655616</v>
      </c>
      <c r="D3" s="10" t="n">
        <v>0.615369</v>
      </c>
      <c r="E3" s="10" t="n">
        <v>0.234352</v>
      </c>
      <c r="F3" s="10" t="n">
        <v>0.52445</v>
      </c>
      <c r="G3" s="10" t="n">
        <v>0.959963</v>
      </c>
      <c r="H3" s="10" t="n">
        <v>0.040059</v>
      </c>
      <c r="K3" s="0" t="n">
        <f aca="false">SUMPRODUCT(B2:D4,$C$12:$E$14) + $G$12</f>
        <v>1.025836136392</v>
      </c>
      <c r="L3" s="0" t="n">
        <f aca="false">SUMPRODUCT(C2:E4,$C$12:$E$14) + $G$12</f>
        <v>1.024323156441</v>
      </c>
      <c r="M3" s="0" t="n">
        <f aca="false">SUMPRODUCT(D2:F4,$C$12:$E$14) + $G$12</f>
        <v>1.018887662379</v>
      </c>
      <c r="N3" s="0" t="n">
        <f aca="false">SUMPRODUCT(E2:G4,$C$12:$E$14) + $G$12</f>
        <v>1.021703951916</v>
      </c>
      <c r="O3" s="0" t="n">
        <f aca="false">SUMPRODUCT(F2:H4,$C$12:$E$14) + $G$12</f>
        <v>1.021785810627</v>
      </c>
    </row>
    <row r="4" customFormat="false" ht="15" hidden="false" customHeight="false" outlineLevel="0" collapsed="false">
      <c r="B4" s="10" t="n">
        <v>0.051834</v>
      </c>
      <c r="C4" s="10" t="n">
        <v>0.706096</v>
      </c>
      <c r="D4" s="10" t="n">
        <v>0.421884</v>
      </c>
      <c r="E4" s="10" t="n">
        <v>0.18388</v>
      </c>
      <c r="F4" s="10" t="n">
        <v>0.099704</v>
      </c>
      <c r="G4" s="10" t="n">
        <v>0.530359</v>
      </c>
      <c r="H4" s="10" t="n">
        <v>0.275217</v>
      </c>
      <c r="K4" s="0" t="n">
        <f aca="false">SUMPRODUCT(B3:D5,$C$12:$E$14) + $G$12</f>
        <v>1.026908775199</v>
      </c>
      <c r="L4" s="0" t="n">
        <f aca="false">SUMPRODUCT(C3:E5,$C$12:$E$14) + $G$12</f>
        <v>1.025064046066</v>
      </c>
      <c r="M4" s="0" t="n">
        <f aca="false">SUMPRODUCT(D3:F5,$C$12:$E$14) + $G$12</f>
        <v>1.02106920315</v>
      </c>
      <c r="N4" s="0" t="n">
        <f aca="false">SUMPRODUCT(E3:G5,$C$12:$E$14) + $G$12</f>
        <v>1.021127519025</v>
      </c>
      <c r="O4" s="0" t="n">
        <f aca="false">SUMPRODUCT(F3:H5,$C$12:$E$14) + $G$12</f>
        <v>1.018295274385</v>
      </c>
      <c r="R4" s="0" t="n">
        <f aca="false">MAX(K3:M5)</f>
        <v>1.026908775199</v>
      </c>
      <c r="S4" s="0" t="n">
        <f aca="false">MAX(L3:N5)</f>
        <v>1.025064046066</v>
      </c>
      <c r="T4" s="0" t="n">
        <f aca="false">MAX(M3:O5)</f>
        <v>1.021785810627</v>
      </c>
    </row>
    <row r="5" customFormat="false" ht="15" hidden="false" customHeight="false" outlineLevel="0" collapsed="false">
      <c r="B5" s="10" t="n">
        <v>0.700599</v>
      </c>
      <c r="C5" s="10" t="n">
        <v>0.523785</v>
      </c>
      <c r="D5" s="10" t="n">
        <v>0.485737</v>
      </c>
      <c r="E5" s="10" t="n">
        <v>0.928169</v>
      </c>
      <c r="F5" s="10" t="n">
        <v>0.25904</v>
      </c>
      <c r="G5" s="10" t="n">
        <v>0.438068</v>
      </c>
      <c r="H5" s="10" t="n">
        <v>0.831702</v>
      </c>
      <c r="K5" s="0" t="n">
        <f aca="false">SUMPRODUCT(B4:D6,$C$12:$E$14) + $G$12</f>
        <v>1.019515521534</v>
      </c>
      <c r="L5" s="0" t="n">
        <f aca="false">SUMPRODUCT(C4:E6,$C$12:$E$14) + $G$12</f>
        <v>1.020700234258</v>
      </c>
      <c r="M5" s="0" t="n">
        <f aca="false">SUMPRODUCT(D4:F6,$C$12:$E$14) + $G$12</f>
        <v>1.020885888598</v>
      </c>
      <c r="N5" s="0" t="n">
        <f aca="false">SUMPRODUCT(E4:G6,$C$12:$E$14) + $G$12</f>
        <v>1.01738284329</v>
      </c>
      <c r="O5" s="0" t="n">
        <f aca="false">SUMPRODUCT(F4:H6,$C$12:$E$14) + $G$12</f>
        <v>1.013824013718</v>
      </c>
      <c r="R5" s="0" t="n">
        <f aca="false">MAX(K4:M6)</f>
        <v>1.026908775199</v>
      </c>
      <c r="S5" s="0" t="n">
        <f aca="false">MAX(L4:N6)</f>
        <v>1.025064046066</v>
      </c>
      <c r="T5" s="0" t="n">
        <f aca="false">MAX(M4:O6)</f>
        <v>1.022202216158</v>
      </c>
    </row>
    <row r="6" customFormat="false" ht="15" hidden="false" customHeight="false" outlineLevel="0" collapsed="false">
      <c r="B6" s="10" t="n">
        <v>0.562241</v>
      </c>
      <c r="C6" s="10" t="n">
        <v>0.37072</v>
      </c>
      <c r="D6" s="10" t="n">
        <v>0.489347</v>
      </c>
      <c r="E6" s="10" t="n">
        <v>0.348981</v>
      </c>
      <c r="F6" s="10" t="n">
        <v>0.250818</v>
      </c>
      <c r="G6" s="10" t="n">
        <v>0.471621</v>
      </c>
      <c r="H6" s="10" t="n">
        <v>0.438645</v>
      </c>
      <c r="K6" s="0" t="n">
        <f aca="false">SUMPRODUCT(B5:D7,$C$12:$E$14) + $G$12</f>
        <v>1.022372529687</v>
      </c>
      <c r="L6" s="0" t="n">
        <f aca="false">SUMPRODUCT(C5:E7,$C$12:$E$14) + $G$12</f>
        <v>1.021943550574</v>
      </c>
      <c r="M6" s="0" t="n">
        <f aca="false">SUMPRODUCT(D5:F7,$C$12:$E$14) + $G$12</f>
        <v>1.018941966246</v>
      </c>
      <c r="N6" s="0" t="n">
        <f aca="false">SUMPRODUCT(E5:G7,$C$12:$E$14) + $G$12</f>
        <v>1.022202216158</v>
      </c>
      <c r="O6" s="0" t="n">
        <f aca="false">SUMPRODUCT(F5:H7,$C$12:$E$14) + $G$12</f>
        <v>1.019154362855</v>
      </c>
      <c r="R6" s="0" t="n">
        <f aca="false">MAX(K5:M7)</f>
        <v>1.022372529687</v>
      </c>
      <c r="S6" s="0" t="n">
        <f aca="false">MAX(L5:N7)</f>
        <v>1.022202216158</v>
      </c>
      <c r="T6" s="0" t="n">
        <f aca="false">MAX(M5:O7)</f>
        <v>1.022202216158</v>
      </c>
    </row>
    <row r="7" customFormat="false" ht="15" hidden="false" customHeight="false" outlineLevel="0" collapsed="false">
      <c r="B7" s="10" t="n">
        <v>0.420075</v>
      </c>
      <c r="C7" s="10" t="n">
        <v>0.167202</v>
      </c>
      <c r="D7" s="10" t="n">
        <v>0.633092</v>
      </c>
      <c r="E7" s="10" t="n">
        <v>0.380749</v>
      </c>
      <c r="F7" s="10" t="n">
        <v>0.126597</v>
      </c>
      <c r="G7" s="10" t="n">
        <v>0.767826</v>
      </c>
      <c r="H7" s="10" t="n">
        <v>0.508755</v>
      </c>
      <c r="K7" s="0" t="n">
        <f aca="false">SUMPRODUCT(B6:D8,$C$12:$E$14) + $G$12</f>
        <v>1.019757238642</v>
      </c>
      <c r="L7" s="0" t="n">
        <f aca="false">SUMPRODUCT(C6:E8,$C$12:$E$14) + $G$12</f>
        <v>1.018341923812</v>
      </c>
      <c r="M7" s="0" t="n">
        <f aca="false">SUMPRODUCT(D6:F8,$C$12:$E$14) + $G$12</f>
        <v>1.017003726388</v>
      </c>
      <c r="N7" s="0" t="n">
        <f aca="false">SUMPRODUCT(E6:G8,$C$12:$E$14) + $G$12</f>
        <v>1.018217429476</v>
      </c>
      <c r="O7" s="0" t="n">
        <f aca="false">SUMPRODUCT(F6:H8,$C$12:$E$14) + $G$12</f>
        <v>1.018550021239</v>
      </c>
    </row>
    <row r="8" customFormat="false" ht="15" hidden="false" customHeight="false" outlineLevel="0" collapsed="false">
      <c r="B8" s="10" t="n">
        <v>0.708708</v>
      </c>
      <c r="C8" s="10" t="n">
        <v>0.34559</v>
      </c>
      <c r="D8" s="10" t="n">
        <v>0.184857</v>
      </c>
      <c r="E8" s="10" t="n">
        <v>0.607252</v>
      </c>
      <c r="F8" s="10" t="n">
        <v>0.248145</v>
      </c>
      <c r="G8" s="10" t="n">
        <v>0.631626</v>
      </c>
      <c r="H8" s="10" t="n">
        <v>0.395628</v>
      </c>
      <c r="Q8" s="0" t="s">
        <v>33</v>
      </c>
      <c r="R8" s="0" t="n">
        <v>0</v>
      </c>
      <c r="S8" s="0" t="n">
        <v>1</v>
      </c>
      <c r="T8" s="0" t="n">
        <v>4</v>
      </c>
      <c r="W8" s="0" t="n">
        <f aca="false">R4</f>
        <v>1.026908775199</v>
      </c>
      <c r="Y8" s="0" t="n">
        <v>1</v>
      </c>
      <c r="Z8" s="0" t="n">
        <v>1</v>
      </c>
      <c r="AB8" s="0" t="n">
        <f aca="false" t="array" ref="AB8:AB9">MMULT(TRANSPOSE(W8:W16),Y8:Z16)</f>
        <v>9.214710631318</v>
      </c>
      <c r="AC8" s="0" t="n">
        <f aca="false">AB8+1</f>
        <v>10.214710631318</v>
      </c>
      <c r="AD8" s="0" t="n">
        <v>25</v>
      </c>
      <c r="AE8" s="0" t="n">
        <f aca="false">AC8 -AD8</f>
        <v>-14.785289368682</v>
      </c>
    </row>
    <row r="9" customFormat="false" ht="15" hidden="false" customHeight="false" outlineLevel="0" collapsed="false">
      <c r="R9" s="0" t="n">
        <v>0</v>
      </c>
      <c r="S9" s="0" t="n">
        <v>1</v>
      </c>
      <c r="T9" s="0" t="n">
        <v>3</v>
      </c>
      <c r="W9" s="0" t="n">
        <f aca="false">R5</f>
        <v>1.026908775199</v>
      </c>
      <c r="Y9" s="0" t="n">
        <v>1</v>
      </c>
      <c r="Z9" s="0" t="n">
        <v>1</v>
      </c>
      <c r="AB9" s="0" t="n">
        <v>9.214710631318</v>
      </c>
      <c r="AC9" s="0" t="n">
        <f aca="false">AB9+1</f>
        <v>10.214710631318</v>
      </c>
      <c r="AD9" s="0" t="n">
        <v>20</v>
      </c>
      <c r="AE9" s="0" t="n">
        <f aca="false">AC9 - AD9</f>
        <v>-9.785289368682</v>
      </c>
    </row>
    <row r="10" customFormat="false" ht="15" hidden="false" customHeight="false" outlineLevel="0" collapsed="false">
      <c r="R10" s="0" t="n">
        <v>0</v>
      </c>
      <c r="S10" s="0" t="n">
        <v>3</v>
      </c>
      <c r="T10" s="0" t="n">
        <v>3</v>
      </c>
      <c r="W10" s="0" t="n">
        <f aca="false">R6</f>
        <v>1.022372529687</v>
      </c>
      <c r="Y10" s="0" t="n">
        <v>1</v>
      </c>
      <c r="Z10" s="0" t="n">
        <v>1</v>
      </c>
    </row>
    <row r="11" customFormat="false" ht="15" hidden="false" customHeight="false" outlineLevel="0" collapsed="false">
      <c r="W11" s="0" t="n">
        <f aca="false">S4</f>
        <v>1.025064046066</v>
      </c>
      <c r="Y11" s="0" t="n">
        <v>1</v>
      </c>
      <c r="Z11" s="0" t="n">
        <v>1</v>
      </c>
    </row>
    <row r="12" customFormat="false" ht="15" hidden="false" customHeight="false" outlineLevel="0" collapsed="false">
      <c r="C12" s="11" t="n">
        <f aca="false">0.008774</f>
        <v>0.008774</v>
      </c>
      <c r="D12" s="0" t="n">
        <f aca="false">0.000639</f>
        <v>0.000639</v>
      </c>
      <c r="E12" s="0" t="n">
        <f aca="false">0.006126</f>
        <v>0.006126</v>
      </c>
      <c r="G12" s="0" t="n">
        <v>1</v>
      </c>
      <c r="Q12" s="0" t="s">
        <v>34</v>
      </c>
      <c r="R12" s="0" t="n">
        <v>1</v>
      </c>
      <c r="S12" s="0" t="n">
        <v>1</v>
      </c>
      <c r="T12" s="0" t="n">
        <v>0</v>
      </c>
      <c r="W12" s="0" t="n">
        <f aca="false">S5</f>
        <v>1.025064046066</v>
      </c>
      <c r="Y12" s="0" t="n">
        <v>1</v>
      </c>
      <c r="Z12" s="0" t="n">
        <v>1</v>
      </c>
    </row>
    <row r="13" customFormat="false" ht="15" hidden="false" customHeight="false" outlineLevel="0" collapsed="false">
      <c r="C13" s="0" t="n">
        <v>0.004275</v>
      </c>
      <c r="D13" s="0" t="n">
        <f aca="false">0.008129</f>
        <v>0.008129</v>
      </c>
      <c r="E13" s="0" t="n">
        <f aca="false">0.000133</f>
        <v>0.000133</v>
      </c>
      <c r="R13" s="0" t="n">
        <v>1</v>
      </c>
      <c r="S13" s="0" t="n">
        <v>1</v>
      </c>
      <c r="T13" s="0" t="n">
        <v>3</v>
      </c>
      <c r="W13" s="0" t="n">
        <f aca="false">S6</f>
        <v>1.022202216158</v>
      </c>
      <c r="Y13" s="0" t="n">
        <v>1</v>
      </c>
      <c r="Z13" s="0" t="n">
        <v>1</v>
      </c>
      <c r="AC13" s="0" t="s">
        <v>35</v>
      </c>
      <c r="AD13" s="0" t="n">
        <f aca="false">(AE8*AE8+AE9*AE9)/2</f>
        <v>157.178334872251</v>
      </c>
    </row>
    <row r="14" customFormat="false" ht="15" hidden="false" customHeight="false" outlineLevel="0" collapsed="false">
      <c r="C14" s="0" t="n">
        <v>0.008634</v>
      </c>
      <c r="D14" s="0" t="n">
        <v>0.003774</v>
      </c>
      <c r="E14" s="0" t="n">
        <f aca="false">0.005015</f>
        <v>0.005015</v>
      </c>
      <c r="R14" s="0" t="n">
        <v>3</v>
      </c>
      <c r="S14" s="0" t="n">
        <v>3</v>
      </c>
      <c r="T14" s="0" t="n">
        <v>3</v>
      </c>
      <c r="W14" s="0" t="n">
        <f aca="false">T4</f>
        <v>1.021785810627</v>
      </c>
      <c r="Y14" s="0" t="n">
        <v>1</v>
      </c>
      <c r="Z14" s="0" t="n">
        <v>1</v>
      </c>
    </row>
    <row r="15" customFormat="false" ht="13.8" hidden="false" customHeight="false" outlineLevel="0" collapsed="false">
      <c r="W15" s="0" t="n">
        <f aca="false">T5</f>
        <v>1.022202216158</v>
      </c>
      <c r="Y15" s="0" t="n">
        <v>1</v>
      </c>
      <c r="Z15" s="0" t="n">
        <v>1</v>
      </c>
      <c r="AD15" s="0" t="n">
        <v>157.17033206101</v>
      </c>
      <c r="AE15" s="0" t="n">
        <v>157.186088947708</v>
      </c>
      <c r="AF15" s="0" t="n">
        <f aca="false">(AD15-AE15)/0.0002</f>
        <v>-78.7844334919896</v>
      </c>
    </row>
    <row r="16" customFormat="false" ht="15" hidden="false" customHeight="false" outlineLevel="0" collapsed="false">
      <c r="W16" s="0" t="n">
        <f aca="false">T6</f>
        <v>1.022202216158</v>
      </c>
      <c r="Y16" s="0" t="n">
        <v>1</v>
      </c>
      <c r="Z16" s="0" t="n">
        <v>1</v>
      </c>
    </row>
    <row r="17" customFormat="false" ht="13.8" hidden="false" customHeight="false" outlineLevel="0" collapsed="false">
      <c r="AD17" s="0" t="n">
        <v>-159.76124454923</v>
      </c>
      <c r="AE17" s="0" t="n">
        <v>-113.593397377656</v>
      </c>
      <c r="AF17" s="0" t="n">
        <v>-104.065541207916</v>
      </c>
    </row>
    <row r="18" customFormat="false" ht="13.8" hidden="false" customHeight="false" outlineLevel="0" collapsed="false">
      <c r="AE18" s="0" t="n">
        <v>-106.614124487692</v>
      </c>
      <c r="AF18" s="0" t="n">
        <v>-78.7844334919896</v>
      </c>
    </row>
    <row r="19" customFormat="false" ht="13.8" hidden="false" customHeight="false" outlineLevel="0" collapsed="false">
      <c r="C19" s="0" t="n">
        <f aca="false">SUMPRODUCT(B2:F6,$K$19:$O$23)</f>
        <v>-159.761244549049</v>
      </c>
      <c r="D19" s="0" t="n">
        <f aca="false">SUMPRODUCT(C2:G6,$K$19:$O$23)</f>
        <v>-113.593397377908</v>
      </c>
      <c r="E19" s="0" t="n">
        <f aca="false">SUMPRODUCT(D2:H6,$K$19:$O$23)</f>
        <v>-104.065541208027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f aca="false">T20</f>
        <v>-24.570578737364</v>
      </c>
      <c r="AF19" s="0" t="n">
        <v>-148.396442772167</v>
      </c>
    </row>
    <row r="20" customFormat="false" ht="13.8" hidden="false" customHeight="false" outlineLevel="0" collapsed="false">
      <c r="C20" s="0" t="n">
        <f aca="false">SUMPRODUCT(B3:F7,$K$19:$O$23)</f>
        <v>-89.6701796785375</v>
      </c>
      <c r="D20" s="0" t="n">
        <f aca="false">SUMPRODUCT(C3:G7,$K$19:$O$23)</f>
        <v>-106.61412448756</v>
      </c>
      <c r="E20" s="0" t="n">
        <f aca="false">SUMPRODUCT(D3:H7,$K$19:$O$23)</f>
        <v>-77.5397586676371</v>
      </c>
      <c r="K20" s="0" t="n">
        <f aca="false">R20+R21</f>
        <v>-49.141157474728</v>
      </c>
      <c r="L20" s="0" t="n">
        <f aca="false">S20+S21</f>
        <v>-49.141157474728</v>
      </c>
      <c r="M20" s="0" t="n">
        <v>0</v>
      </c>
      <c r="N20" s="0" t="n">
        <v>0</v>
      </c>
      <c r="O20" s="0" t="n">
        <v>0</v>
      </c>
      <c r="R20" s="0" t="n">
        <f aca="false">W20</f>
        <v>-24.570578737364</v>
      </c>
      <c r="S20" s="0" t="n">
        <f aca="false">W23</f>
        <v>-24.570578737364</v>
      </c>
      <c r="T20" s="0" t="n">
        <f aca="false">W26</f>
        <v>-24.570578737364</v>
      </c>
      <c r="W20" s="0" t="n">
        <f aca="false" t="array" ref="W20:W28">MMULT(Y8:Z16,AE8:AE9)</f>
        <v>-24.570578737364</v>
      </c>
    </row>
    <row r="21" customFormat="false" ht="15" hidden="false" customHeight="false" outlineLevel="0" collapsed="false">
      <c r="C21" s="0" t="n">
        <f aca="false">SUMPRODUCT(B4:F8,$K$19:$O$23)</f>
        <v>-101.004587650084</v>
      </c>
      <c r="D21" s="0" t="n">
        <f aca="false">SUMPRODUCT(C4:G8,$K$19:$O$23)</f>
        <v>-76.0802417200589</v>
      </c>
      <c r="E21" s="0" t="n">
        <f aca="false">SUMPRODUCT(D4:H8,$K$19:$O$23)</f>
        <v>-148.396442771605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R21" s="0" t="n">
        <f aca="false">W21</f>
        <v>-24.570578737364</v>
      </c>
      <c r="S21" s="0" t="n">
        <f aca="false">W24</f>
        <v>-24.570578737364</v>
      </c>
      <c r="T21" s="0" t="n">
        <f aca="false">W27</f>
        <v>-24.570578737364</v>
      </c>
      <c r="W21" s="0" t="n">
        <v>-24.570578737364</v>
      </c>
    </row>
    <row r="22" customFormat="false" ht="15" hidden="false" customHeight="false" outlineLevel="0" collapsed="false">
      <c r="K22" s="0" t="n">
        <f aca="false">R22</f>
        <v>-24.570578737364</v>
      </c>
      <c r="L22" s="0" t="n">
        <v>0</v>
      </c>
      <c r="M22" s="0" t="n">
        <v>0</v>
      </c>
      <c r="N22" s="0" t="n">
        <f aca="false">S22+T21+T22</f>
        <v>-73.711736212092</v>
      </c>
      <c r="O22" s="0" t="n">
        <v>0</v>
      </c>
      <c r="R22" s="0" t="n">
        <f aca="false">W22</f>
        <v>-24.570578737364</v>
      </c>
      <c r="S22" s="0" t="n">
        <f aca="false">W25</f>
        <v>-24.570578737364</v>
      </c>
      <c r="T22" s="0" t="n">
        <f aca="false">W28</f>
        <v>-24.570578737364</v>
      </c>
      <c r="W22" s="0" t="n">
        <v>-24.570578737364</v>
      </c>
    </row>
    <row r="23" customFormat="false" ht="15" hidden="false" customHeight="false" outlineLevel="0" collapsed="false"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W23" s="0" t="n">
        <v>-24.570578737364</v>
      </c>
    </row>
    <row r="24" customFormat="false" ht="13.8" hidden="false" customHeight="false" outlineLevel="0" collapsed="false">
      <c r="C24" s="0" t="n">
        <v>-159.76124454923</v>
      </c>
      <c r="D24" s="0" t="n">
        <v>-113.593397377656</v>
      </c>
      <c r="E24" s="0" t="n">
        <v>-104.065541207916</v>
      </c>
      <c r="W24" s="0" t="n">
        <v>-24.570578737364</v>
      </c>
    </row>
    <row r="25" customFormat="false" ht="13.8" hidden="false" customHeight="false" outlineLevel="0" collapsed="false">
      <c r="D25" s="0" t="n">
        <v>-106.614124487692</v>
      </c>
      <c r="E25" s="0" t="n">
        <v>-78.7844334919896</v>
      </c>
      <c r="W25" s="0" t="n">
        <v>-24.570578737364</v>
      </c>
    </row>
    <row r="26" customFormat="false" ht="15" hidden="false" customHeight="false" outlineLevel="0" collapsed="false">
      <c r="E26" s="0" t="n">
        <v>-148.396442772167</v>
      </c>
      <c r="W26" s="0" t="n">
        <v>-24.570578737364</v>
      </c>
    </row>
    <row r="27" customFormat="false" ht="15" hidden="false" customHeight="false" outlineLevel="0" collapsed="false">
      <c r="W27" s="0" t="n">
        <v>-24.570578737364</v>
      </c>
    </row>
    <row r="28" customFormat="false" ht="15" hidden="false" customHeight="false" outlineLevel="0" collapsed="false">
      <c r="W28" s="0" t="n">
        <v>-24.570578737364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2018-09-06T12:00:06Z</dcterms:created>
  <dc:creator>BISAM Research and Development</dc:creator>
  <dc:description/>
  <dc:language>fr-FR</dc:language>
  <cp:lastModifiedBy/>
  <dcterms:modified xsi:type="dcterms:W3CDTF">2018-10-20T15:42:07Z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