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&amp;D\TEMP\FabienG\NeuralNetwork\"/>
    </mc:Choice>
  </mc:AlternateContent>
  <xr:revisionPtr revIDLastSave="0" documentId="10_ncr:100000_{C2DFB6C5-E48E-4BE0-ADD3-B48602A811B5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Sheet1 (3)" sheetId="3" r:id="rId1"/>
    <sheet name="Sheet1 (2)" sheetId="1" r:id="rId2"/>
    <sheet name="Sheet1" sheetId="2" r:id="rId3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18" i="3" l="1"/>
  <c r="E3" i="3" a="1"/>
  <c r="G3" i="3" s="1"/>
  <c r="H4" i="2"/>
  <c r="G4" i="2"/>
  <c r="J4" i="2" s="1"/>
  <c r="M4" i="2" s="1"/>
  <c r="H9" i="2" s="1"/>
  <c r="E4" i="2"/>
  <c r="K4" i="2" s="1"/>
  <c r="N4" i="2" s="1"/>
  <c r="I9" i="2" s="1"/>
  <c r="D4" i="2"/>
  <c r="H3" i="2"/>
  <c r="G3" i="2"/>
  <c r="J3" i="2" s="1"/>
  <c r="M3" i="2" s="1"/>
  <c r="H8" i="2" s="1"/>
  <c r="H11" i="2" s="1"/>
  <c r="E3" i="2"/>
  <c r="K3" i="2" s="1"/>
  <c r="N3" i="2" s="1"/>
  <c r="I8" i="2" s="1"/>
  <c r="D3" i="2"/>
  <c r="P18" i="1"/>
  <c r="E3" i="1" a="1"/>
  <c r="F5" i="1" s="1"/>
  <c r="F3" i="3" l="1"/>
  <c r="E4" i="3"/>
  <c r="F4" i="3"/>
  <c r="G4" i="3"/>
  <c r="E5" i="3"/>
  <c r="F5" i="3"/>
  <c r="E3" i="3"/>
  <c r="G5" i="3"/>
  <c r="G5" i="1"/>
  <c r="E4" i="1"/>
  <c r="F4" i="1"/>
  <c r="G3" i="1"/>
  <c r="G4" i="1"/>
  <c r="F3" i="1"/>
  <c r="E5" i="1"/>
  <c r="E3" i="1"/>
  <c r="J3" i="3" l="1"/>
  <c r="I3" i="3"/>
  <c r="J5" i="3"/>
  <c r="I5" i="3"/>
  <c r="J4" i="3"/>
  <c r="I4" i="3"/>
  <c r="M4" i="3" s="1"/>
  <c r="Q4" i="3" s="1"/>
  <c r="J5" i="1"/>
  <c r="I5" i="1"/>
  <c r="M5" i="1" s="1"/>
  <c r="Q5" i="1" s="1"/>
  <c r="M4" i="1"/>
  <c r="Q4" i="1" s="1"/>
  <c r="I4" i="1"/>
  <c r="L4" i="1" s="1"/>
  <c r="P4" i="1" s="1"/>
  <c r="J4" i="1"/>
  <c r="N4" i="1" s="1"/>
  <c r="R4" i="1" s="1"/>
  <c r="I3" i="1"/>
  <c r="L3" i="1" s="1"/>
  <c r="P3" i="1" s="1"/>
  <c r="J3" i="1"/>
  <c r="N4" i="3" l="1"/>
  <c r="R4" i="3" s="1"/>
  <c r="N5" i="3"/>
  <c r="R5" i="3" s="1"/>
  <c r="N3" i="3"/>
  <c r="R3" i="3" s="1"/>
  <c r="L3" i="3"/>
  <c r="P3" i="3" s="1"/>
  <c r="T3" i="3" s="1" a="1"/>
  <c r="L5" i="3"/>
  <c r="P5" i="3" s="1"/>
  <c r="M5" i="3"/>
  <c r="Q5" i="3" s="1"/>
  <c r="L4" i="3"/>
  <c r="P4" i="3" s="1"/>
  <c r="M3" i="3"/>
  <c r="Q3" i="3" s="1"/>
  <c r="N3" i="1"/>
  <c r="R3" i="1" s="1"/>
  <c r="M3" i="1"/>
  <c r="Q3" i="1" s="1"/>
  <c r="T3" i="1" s="1" a="1"/>
  <c r="N5" i="1"/>
  <c r="R5" i="1" s="1"/>
  <c r="L5" i="1"/>
  <c r="P5" i="1" s="1"/>
  <c r="T3" i="3" l="1"/>
  <c r="V4" i="3"/>
  <c r="U4" i="3"/>
  <c r="T4" i="3"/>
  <c r="V3" i="3"/>
  <c r="U3" i="3"/>
  <c r="V4" i="1"/>
  <c r="T3" i="1"/>
  <c r="U4" i="1"/>
  <c r="T4" i="1"/>
  <c r="V3" i="1"/>
  <c r="U3" i="1"/>
  <c r="Y3" i="3" l="1"/>
  <c r="X3" i="3"/>
  <c r="Y4" i="3"/>
  <c r="X4" i="3"/>
  <c r="Y4" i="1"/>
  <c r="X4" i="1"/>
  <c r="AC4" i="1" s="1"/>
  <c r="AG4" i="1" s="1"/>
  <c r="Y3" i="1"/>
  <c r="AA3" i="1" s="1"/>
  <c r="AE3" i="1" s="1"/>
  <c r="X3" i="1"/>
  <c r="AB3" i="1" s="1"/>
  <c r="AF3" i="1" s="1"/>
  <c r="AC4" i="3" l="1"/>
  <c r="AG4" i="3" s="1"/>
  <c r="AK8" i="3" s="1"/>
  <c r="AC3" i="3"/>
  <c r="AG3" i="3" s="1"/>
  <c r="AK7" i="3" s="1"/>
  <c r="AA3" i="3"/>
  <c r="AE3" i="3" s="1"/>
  <c r="AB4" i="3"/>
  <c r="AF4" i="3" s="1"/>
  <c r="AB3" i="3"/>
  <c r="AF3" i="3" s="1"/>
  <c r="AA4" i="3"/>
  <c r="AE4" i="3" s="1"/>
  <c r="K18" i="1"/>
  <c r="AF7" i="1"/>
  <c r="J18" i="1"/>
  <c r="AE7" i="1"/>
  <c r="AG8" i="1"/>
  <c r="L19" i="1"/>
  <c r="AB4" i="1"/>
  <c r="AF4" i="1" s="1"/>
  <c r="AA4" i="1"/>
  <c r="AE4" i="1" s="1"/>
  <c r="AC3" i="1"/>
  <c r="AG3" i="1" s="1"/>
  <c r="AK4" i="3" l="1"/>
  <c r="L19" i="3" s="1"/>
  <c r="AK3" i="3"/>
  <c r="L18" i="3" s="1"/>
  <c r="AI8" i="3"/>
  <c r="AJ8" i="3"/>
  <c r="AJ7" i="3"/>
  <c r="AJ4" i="3" s="1"/>
  <c r="K19" i="3" s="1"/>
  <c r="AI7" i="3"/>
  <c r="AF8" i="1"/>
  <c r="K19" i="1"/>
  <c r="J19" i="1"/>
  <c r="AE8" i="1"/>
  <c r="AG7" i="1"/>
  <c r="L18" i="1"/>
  <c r="J20" i="1" s="1"/>
  <c r="AI3" i="3" l="1"/>
  <c r="J18" i="3" s="1"/>
  <c r="AI4" i="3"/>
  <c r="J19" i="3" s="1"/>
  <c r="AJ3" i="3"/>
  <c r="K18" i="3" s="1"/>
  <c r="J20" i="3" l="1"/>
</calcChain>
</file>

<file path=xl/sharedStrings.xml><?xml version="1.0" encoding="utf-8"?>
<sst xmlns="http://schemas.openxmlformats.org/spreadsheetml/2006/main" count="67" uniqueCount="16">
  <si>
    <t>x</t>
  </si>
  <si>
    <t>z</t>
  </si>
  <si>
    <t>Mean</t>
  </si>
  <si>
    <t>STD</t>
  </si>
  <si>
    <t>^z</t>
  </si>
  <si>
    <t>a</t>
  </si>
  <si>
    <t>y</t>
  </si>
  <si>
    <t>W</t>
  </si>
  <si>
    <t>G</t>
  </si>
  <si>
    <t>B</t>
  </si>
  <si>
    <t>C</t>
  </si>
  <si>
    <t>dXX</t>
  </si>
  <si>
    <t>dW</t>
  </si>
  <si>
    <t>dG</t>
  </si>
  <si>
    <t>dB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</si>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</sst>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08E1-4FAC-4EFE-94EC-C6D292FCED54}">
  <dimension ref="A1:AO26"/>
  <sheetViews>
    <sheetView tabSelected="1" topLeftCell="L1" zoomScaleNormal="100" workbookViewId="0">
      <selection activeCell="AC24" sqref="AB24:AC25"/>
    </sheetView>
  </sheetViews>
  <sheetFormatPr defaultRowHeight="15" x14ac:dyDescent="0.25"/>
  <cols>
    <col min="1" max="4" width="8.7109375" customWidth="1"/>
    <col min="5" max="5" width="12" customWidth="1"/>
    <col min="6" max="8" width="8.7109375" customWidth="1"/>
    <col min="9" max="9" width="10.5703125" customWidth="1"/>
    <col min="10" max="10" width="23" customWidth="1"/>
    <col min="11" max="30" width="8.7109375" customWidth="1"/>
    <col min="31" max="31" width="10.5703125" customWidth="1"/>
    <col min="32" max="1025" width="8.7109375" customWidth="1"/>
  </cols>
  <sheetData>
    <row r="1" spans="1:41" x14ac:dyDescent="0.25">
      <c r="A1" t="s">
        <v>0</v>
      </c>
      <c r="E1" t="s">
        <v>1</v>
      </c>
      <c r="I1" t="s">
        <v>2</v>
      </c>
      <c r="J1" t="s">
        <v>3</v>
      </c>
      <c r="L1" t="s">
        <v>4</v>
      </c>
      <c r="P1" t="s">
        <v>5</v>
      </c>
      <c r="T1" t="s">
        <v>1</v>
      </c>
      <c r="X1" t="s">
        <v>2</v>
      </c>
      <c r="Y1" t="s">
        <v>3</v>
      </c>
      <c r="AA1" t="s">
        <v>4</v>
      </c>
      <c r="AE1" t="s">
        <v>5</v>
      </c>
      <c r="AI1" t="s">
        <v>15</v>
      </c>
      <c r="AM1" t="s">
        <v>6</v>
      </c>
    </row>
    <row r="3" spans="1:41" x14ac:dyDescent="0.25">
      <c r="A3">
        <v>2</v>
      </c>
      <c r="B3">
        <v>5</v>
      </c>
      <c r="C3">
        <v>9</v>
      </c>
      <c r="E3">
        <f t="array" ref="E3:G5">MMULT(A12:B14,A3:C4)</f>
        <v>6</v>
      </c>
      <c r="F3">
        <v>11</v>
      </c>
      <c r="G3">
        <v>19</v>
      </c>
      <c r="I3">
        <f>AVERAGE(E3:G3)</f>
        <v>12</v>
      </c>
      <c r="J3">
        <f>_xlfn.STDEV.P(E3:G3)</f>
        <v>5.3541261347363367</v>
      </c>
      <c r="L3">
        <f t="shared" ref="L3:N5" si="0">(E3-$I3)/$J3</f>
        <v>-1.1206310514564426</v>
      </c>
      <c r="M3">
        <f t="shared" si="0"/>
        <v>-0.1867718419094071</v>
      </c>
      <c r="N3">
        <f t="shared" si="0"/>
        <v>1.3074028933658497</v>
      </c>
      <c r="P3">
        <f t="shared" ref="P3:R5" si="1">L3*$E12+$G12</f>
        <v>-0.1206310514564426</v>
      </c>
      <c r="Q3">
        <f t="shared" si="1"/>
        <v>0.8132281580905929</v>
      </c>
      <c r="R3">
        <f t="shared" si="1"/>
        <v>2.3074028933658495</v>
      </c>
      <c r="T3">
        <f t="array" ref="T3:V4">MMULT(T12:V13,P3:R5)</f>
        <v>-0.36189315436932779</v>
      </c>
      <c r="U3">
        <v>2.4396844742717789</v>
      </c>
      <c r="V3">
        <v>6.9222086800975484</v>
      </c>
      <c r="X3">
        <f>AVERAGE(T3:V3)</f>
        <v>3</v>
      </c>
      <c r="Y3">
        <f>_xlfn.STDEV.P(T3:V3)</f>
        <v>2.9999999999999987</v>
      </c>
      <c r="AA3">
        <f t="shared" ref="AA3:AC4" si="2">(T3-$X3)/$Y3</f>
        <v>-1.120631051456443</v>
      </c>
      <c r="AB3">
        <f t="shared" si="2"/>
        <v>-0.1867718419094071</v>
      </c>
      <c r="AC3">
        <f t="shared" si="2"/>
        <v>1.3074028933658501</v>
      </c>
      <c r="AE3">
        <f t="shared" ref="AE3:AG4" si="3">AA3*$W12+$Y12</f>
        <v>-0.12063105145644304</v>
      </c>
      <c r="AF3">
        <f t="shared" si="3"/>
        <v>0.8132281580905929</v>
      </c>
      <c r="AG3">
        <f t="shared" si="3"/>
        <v>2.3074028933658504</v>
      </c>
      <c r="AI3">
        <f>EXP(AE3)/SUM(AI$7:AI$8)</f>
        <v>0.5</v>
      </c>
      <c r="AJ3">
        <f>EXP(AF3)/SUM(AJ$7:AJ$8)</f>
        <v>0.5</v>
      </c>
      <c r="AK3">
        <f>EXP(AG3)/SUM(AK$7:AK$8)</f>
        <v>0.5</v>
      </c>
      <c r="AM3">
        <v>11</v>
      </c>
      <c r="AN3">
        <v>15</v>
      </c>
      <c r="AO3">
        <v>19</v>
      </c>
    </row>
    <row r="4" spans="1:41" x14ac:dyDescent="0.25">
      <c r="A4">
        <v>4</v>
      </c>
      <c r="B4">
        <v>6</v>
      </c>
      <c r="C4">
        <v>10</v>
      </c>
      <c r="E4">
        <v>6</v>
      </c>
      <c r="F4">
        <v>11</v>
      </c>
      <c r="G4">
        <v>19</v>
      </c>
      <c r="I4">
        <f>AVERAGE(E4:G4)</f>
        <v>12</v>
      </c>
      <c r="J4">
        <f>_xlfn.STDEV.P(E4:G4)</f>
        <v>5.3541261347363367</v>
      </c>
      <c r="L4">
        <f t="shared" si="0"/>
        <v>-1.1206310514564426</v>
      </c>
      <c r="M4">
        <f t="shared" si="0"/>
        <v>-0.1867718419094071</v>
      </c>
      <c r="N4">
        <f t="shared" si="0"/>
        <v>1.3074028933658497</v>
      </c>
      <c r="P4">
        <f t="shared" si="1"/>
        <v>-0.1206310514564426</v>
      </c>
      <c r="Q4">
        <f t="shared" si="1"/>
        <v>0.8132281580905929</v>
      </c>
      <c r="R4">
        <f t="shared" si="1"/>
        <v>2.3074028933658495</v>
      </c>
      <c r="T4">
        <v>-0.36189315436932779</v>
      </c>
      <c r="U4">
        <v>2.4396844742717789</v>
      </c>
      <c r="V4">
        <v>6.9222086800975484</v>
      </c>
      <c r="X4">
        <f>AVERAGE(T4:V4)</f>
        <v>3</v>
      </c>
      <c r="Y4">
        <f>_xlfn.STDEV.P(T4:V4)</f>
        <v>2.9999999999999987</v>
      </c>
      <c r="AA4">
        <f t="shared" si="2"/>
        <v>-1.120631051456443</v>
      </c>
      <c r="AB4">
        <f t="shared" si="2"/>
        <v>-0.1867718419094071</v>
      </c>
      <c r="AC4">
        <f t="shared" si="2"/>
        <v>1.3074028933658501</v>
      </c>
      <c r="AE4">
        <f t="shared" si="3"/>
        <v>-0.12063105145644304</v>
      </c>
      <c r="AF4">
        <f t="shared" si="3"/>
        <v>0.8132281580905929</v>
      </c>
      <c r="AG4">
        <f t="shared" si="3"/>
        <v>2.3074028933658504</v>
      </c>
      <c r="AI4">
        <f>EXP(AE4)/SUM(AI$7:AI$8)</f>
        <v>0.5</v>
      </c>
      <c r="AJ4">
        <f>EXP(AF4)/SUM(AJ$7:AJ$8)</f>
        <v>0.5</v>
      </c>
      <c r="AK4">
        <f>EXP(AG4)/SUM(AK$7:AK$8)</f>
        <v>0.5</v>
      </c>
      <c r="AM4">
        <v>13</v>
      </c>
      <c r="AN4">
        <v>17</v>
      </c>
      <c r="AO4">
        <v>21</v>
      </c>
    </row>
    <row r="5" spans="1:41" x14ac:dyDescent="0.25">
      <c r="E5">
        <v>6</v>
      </c>
      <c r="F5">
        <v>11</v>
      </c>
      <c r="G5">
        <v>19</v>
      </c>
      <c r="I5">
        <f>AVERAGE(E5:G5)</f>
        <v>12</v>
      </c>
      <c r="J5">
        <f>_xlfn.STDEV.P(E5:G5)</f>
        <v>5.3541261347363367</v>
      </c>
      <c r="L5">
        <f t="shared" si="0"/>
        <v>-1.1206310514564426</v>
      </c>
      <c r="M5">
        <f t="shared" si="0"/>
        <v>-0.1867718419094071</v>
      </c>
      <c r="N5">
        <f t="shared" si="0"/>
        <v>1.3074028933658497</v>
      </c>
      <c r="P5">
        <f t="shared" si="1"/>
        <v>-0.1206310514564426</v>
      </c>
      <c r="Q5">
        <f t="shared" si="1"/>
        <v>0.8132281580905929</v>
      </c>
      <c r="R5">
        <f t="shared" si="1"/>
        <v>2.3074028933658495</v>
      </c>
    </row>
    <row r="7" spans="1:41" x14ac:dyDescent="0.25">
      <c r="AI7">
        <f>EXP(AE3)</f>
        <v>0.88636092084403917</v>
      </c>
      <c r="AJ7">
        <f>EXP(AF3)</f>
        <v>2.255176314374062</v>
      </c>
      <c r="AK7">
        <f>EXP(AG3)</f>
        <v>10.048294246323076</v>
      </c>
    </row>
    <row r="8" spans="1:41" x14ac:dyDescent="0.25">
      <c r="AI8">
        <f>EXP(AE4)</f>
        <v>0.88636092084403917</v>
      </c>
      <c r="AJ8">
        <f>EXP(AF4)</f>
        <v>2.255176314374062</v>
      </c>
      <c r="AK8">
        <f>EXP(AG4)</f>
        <v>10.048294246323076</v>
      </c>
    </row>
    <row r="11" spans="1:41" x14ac:dyDescent="0.25">
      <c r="A11" t="s">
        <v>7</v>
      </c>
      <c r="E11" t="s">
        <v>8</v>
      </c>
      <c r="G11" t="s">
        <v>9</v>
      </c>
      <c r="T11" t="s">
        <v>7</v>
      </c>
      <c r="W11" t="s">
        <v>8</v>
      </c>
      <c r="Y11" t="s">
        <v>9</v>
      </c>
    </row>
    <row r="12" spans="1:41" x14ac:dyDescent="0.25">
      <c r="A12">
        <v>1</v>
      </c>
      <c r="B12">
        <v>1</v>
      </c>
      <c r="E12">
        <v>1</v>
      </c>
      <c r="G12">
        <v>1</v>
      </c>
      <c r="T12">
        <v>1</v>
      </c>
      <c r="U12">
        <v>1</v>
      </c>
      <c r="V12">
        <v>1</v>
      </c>
      <c r="W12">
        <v>1</v>
      </c>
      <c r="Y12">
        <v>1</v>
      </c>
    </row>
    <row r="13" spans="1:41" x14ac:dyDescent="0.25">
      <c r="A13">
        <v>1</v>
      </c>
      <c r="B13">
        <v>1</v>
      </c>
      <c r="E13">
        <v>1</v>
      </c>
      <c r="G13">
        <v>1</v>
      </c>
      <c r="T13">
        <v>1</v>
      </c>
      <c r="U13">
        <v>1</v>
      </c>
      <c r="V13">
        <v>1</v>
      </c>
      <c r="W13">
        <v>1</v>
      </c>
      <c r="Y13">
        <v>1</v>
      </c>
    </row>
    <row r="14" spans="1:41" x14ac:dyDescent="0.25">
      <c r="A14">
        <v>1</v>
      </c>
      <c r="B14">
        <v>1</v>
      </c>
      <c r="E14">
        <v>1</v>
      </c>
      <c r="G14">
        <v>1</v>
      </c>
    </row>
    <row r="17" spans="1:25" x14ac:dyDescent="0.25">
      <c r="J17" t="s">
        <v>10</v>
      </c>
      <c r="N17" t="s">
        <v>11</v>
      </c>
    </row>
    <row r="18" spans="1:25" x14ac:dyDescent="0.25">
      <c r="J18">
        <f>AM3*LOG(AI3)</f>
        <v>-3.3113299523037933</v>
      </c>
      <c r="K18">
        <f t="shared" ref="K18:L18" si="4">AN3*LOG(AJ3)</f>
        <v>-4.5154499349597179</v>
      </c>
      <c r="L18">
        <f t="shared" si="4"/>
        <v>-5.7195699176156429</v>
      </c>
      <c r="N18">
        <v>9.6329598792756688</v>
      </c>
      <c r="O18">
        <v>9.6329598792756688</v>
      </c>
      <c r="P18">
        <f>(N18-O18)/0.0002</f>
        <v>0</v>
      </c>
    </row>
    <row r="19" spans="1:25" x14ac:dyDescent="0.25">
      <c r="J19">
        <f>AM4*LOG(AI4)</f>
        <v>-3.9133899436317554</v>
      </c>
      <c r="K19">
        <f t="shared" ref="K19" si="5">AN4*LOG(AJ4)</f>
        <v>-5.1175099262876804</v>
      </c>
      <c r="L19">
        <f t="shared" ref="L19" si="6">AO4*LOG(AK4)</f>
        <v>-6.3216299089436054</v>
      </c>
    </row>
    <row r="20" spans="1:25" x14ac:dyDescent="0.25">
      <c r="J20">
        <f>-SUM(J18:L19)/3</f>
        <v>9.6329598612473983</v>
      </c>
    </row>
    <row r="21" spans="1:25" x14ac:dyDescent="0.25">
      <c r="J21" s="1"/>
    </row>
    <row r="23" spans="1:25" x14ac:dyDescent="0.25">
      <c r="A23" t="s">
        <v>12</v>
      </c>
      <c r="E23" t="s">
        <v>13</v>
      </c>
      <c r="G23" t="s">
        <v>14</v>
      </c>
      <c r="T23" t="s">
        <v>12</v>
      </c>
      <c r="W23" t="s">
        <v>13</v>
      </c>
      <c r="Y23" t="s">
        <v>14</v>
      </c>
    </row>
    <row r="24" spans="1:25" x14ac:dyDescent="0.25">
      <c r="A24">
        <v>0</v>
      </c>
      <c r="B24">
        <v>0</v>
      </c>
      <c r="E24">
        <v>0</v>
      </c>
      <c r="G24">
        <v>0</v>
      </c>
      <c r="T24">
        <v>0</v>
      </c>
      <c r="U24">
        <v>0</v>
      </c>
      <c r="V24">
        <v>0</v>
      </c>
      <c r="W24">
        <v>0</v>
      </c>
      <c r="Y24">
        <v>0.43429448190579478</v>
      </c>
    </row>
    <row r="25" spans="1:25" x14ac:dyDescent="0.25">
      <c r="A25">
        <v>0</v>
      </c>
      <c r="B25">
        <v>0</v>
      </c>
      <c r="E25">
        <v>0</v>
      </c>
      <c r="G25">
        <v>0</v>
      </c>
      <c r="T25">
        <v>0</v>
      </c>
      <c r="U25">
        <v>0</v>
      </c>
      <c r="V25">
        <v>0</v>
      </c>
      <c r="W25">
        <v>0</v>
      </c>
      <c r="Y25">
        <v>-0.43429448190579478</v>
      </c>
    </row>
    <row r="26" spans="1:25" x14ac:dyDescent="0.25">
      <c r="A26">
        <v>0</v>
      </c>
      <c r="B26">
        <v>0</v>
      </c>
      <c r="E26">
        <v>0</v>
      </c>
      <c r="G2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topLeftCell="A10" zoomScaleNormal="100" workbookViewId="0">
      <selection activeCell="D14" sqref="D14"/>
    </sheetView>
  </sheetViews>
  <sheetFormatPr defaultRowHeight="15" x14ac:dyDescent="0.25"/>
  <cols>
    <col min="1" max="4" width="8.7109375" customWidth="1"/>
    <col min="5" max="5" width="12" customWidth="1"/>
    <col min="6" max="8" width="8.7109375" customWidth="1"/>
    <col min="9" max="9" width="10.5703125" customWidth="1"/>
    <col min="10" max="10" width="23" customWidth="1"/>
    <col min="11" max="30" width="8.7109375" customWidth="1"/>
    <col min="31" max="31" width="10.5703125" customWidth="1"/>
    <col min="32" max="1025" width="8.7109375" customWidth="1"/>
  </cols>
  <sheetData>
    <row r="1" spans="1:37" x14ac:dyDescent="0.25">
      <c r="A1" t="s">
        <v>0</v>
      </c>
      <c r="E1" t="s">
        <v>1</v>
      </c>
      <c r="I1" t="s">
        <v>2</v>
      </c>
      <c r="J1" t="s">
        <v>3</v>
      </c>
      <c r="L1" t="s">
        <v>4</v>
      </c>
      <c r="P1" t="s">
        <v>5</v>
      </c>
      <c r="T1" t="s">
        <v>1</v>
      </c>
      <c r="X1" t="s">
        <v>2</v>
      </c>
      <c r="Y1" t="s">
        <v>3</v>
      </c>
      <c r="AA1" t="s">
        <v>4</v>
      </c>
      <c r="AE1" t="s">
        <v>5</v>
      </c>
      <c r="AI1" t="s">
        <v>6</v>
      </c>
    </row>
    <row r="3" spans="1:37" x14ac:dyDescent="0.25">
      <c r="A3">
        <v>2</v>
      </c>
      <c r="B3">
        <v>5</v>
      </c>
      <c r="C3">
        <v>9</v>
      </c>
      <c r="E3">
        <f t="array" ref="E3:G5">MMULT(A12:B14,A3:C4)</f>
        <v>6</v>
      </c>
      <c r="F3">
        <v>11</v>
      </c>
      <c r="G3">
        <v>19</v>
      </c>
      <c r="I3">
        <f>AVERAGE(E3:G3)</f>
        <v>12</v>
      </c>
      <c r="J3">
        <f>_xlfn.STDEV.P(E3:G3)</f>
        <v>5.3541261347363367</v>
      </c>
      <c r="L3">
        <f t="shared" ref="L3:N5" si="0">(E3-$I3)/$J3</f>
        <v>-1.1206310514564426</v>
      </c>
      <c r="M3">
        <f t="shared" si="0"/>
        <v>-0.1867718419094071</v>
      </c>
      <c r="N3">
        <f t="shared" si="0"/>
        <v>1.3074028933658497</v>
      </c>
      <c r="P3">
        <f t="shared" ref="P3:R5" si="1">L3*$E12+$G12</f>
        <v>-0.1206310514564426</v>
      </c>
      <c r="Q3">
        <f t="shared" si="1"/>
        <v>0.8132281580905929</v>
      </c>
      <c r="R3">
        <f t="shared" si="1"/>
        <v>2.3074028933658495</v>
      </c>
      <c r="T3">
        <f t="array" ref="T3:V4">MMULT(T12:V13,P3:R5)</f>
        <v>-0.36189315436932779</v>
      </c>
      <c r="U3">
        <v>2.4396844742717789</v>
      </c>
      <c r="V3">
        <v>6.9222086800975484</v>
      </c>
      <c r="X3">
        <f>AVERAGE(T3:V3)</f>
        <v>3</v>
      </c>
      <c r="Y3">
        <f>_xlfn.STDEV.P(T3:V3)</f>
        <v>2.9999999999999987</v>
      </c>
      <c r="AA3">
        <f t="shared" ref="AA3:AC4" si="2">(T3-$X3)/$Y3</f>
        <v>-1.120631051456443</v>
      </c>
      <c r="AB3">
        <f t="shared" si="2"/>
        <v>-0.1867718419094071</v>
      </c>
      <c r="AC3">
        <f t="shared" si="2"/>
        <v>1.3074028933658501</v>
      </c>
      <c r="AE3">
        <f t="shared" ref="AE3:AG4" si="3">AA3*$W12+$Y12</f>
        <v>-0.12063105145644304</v>
      </c>
      <c r="AF3">
        <f t="shared" si="3"/>
        <v>0.8132281580905929</v>
      </c>
      <c r="AG3">
        <f t="shared" si="3"/>
        <v>2.3074028933658504</v>
      </c>
      <c r="AI3">
        <v>11</v>
      </c>
      <c r="AJ3">
        <v>15</v>
      </c>
      <c r="AK3">
        <v>19</v>
      </c>
    </row>
    <row r="4" spans="1:37" x14ac:dyDescent="0.25">
      <c r="A4">
        <v>4</v>
      </c>
      <c r="B4">
        <v>6</v>
      </c>
      <c r="C4">
        <v>10</v>
      </c>
      <c r="E4">
        <v>6</v>
      </c>
      <c r="F4">
        <v>11</v>
      </c>
      <c r="G4">
        <v>19</v>
      </c>
      <c r="I4">
        <f>AVERAGE(E4:G4)</f>
        <v>12</v>
      </c>
      <c r="J4">
        <f>_xlfn.STDEV.P(E4:G4)</f>
        <v>5.3541261347363367</v>
      </c>
      <c r="L4">
        <f t="shared" si="0"/>
        <v>-1.1206310514564426</v>
      </c>
      <c r="M4">
        <f t="shared" si="0"/>
        <v>-0.1867718419094071</v>
      </c>
      <c r="N4">
        <f t="shared" si="0"/>
        <v>1.3074028933658497</v>
      </c>
      <c r="P4">
        <f t="shared" si="1"/>
        <v>-0.1206310514564426</v>
      </c>
      <c r="Q4">
        <f t="shared" si="1"/>
        <v>0.8132281580905929</v>
      </c>
      <c r="R4">
        <f t="shared" si="1"/>
        <v>2.3074028933658495</v>
      </c>
      <c r="T4">
        <v>-0.36189315436932779</v>
      </c>
      <c r="U4">
        <v>2.4396844742717789</v>
      </c>
      <c r="V4">
        <v>6.9222086800975484</v>
      </c>
      <c r="X4">
        <f>AVERAGE(T4:V4)</f>
        <v>3</v>
      </c>
      <c r="Y4">
        <f>_xlfn.STDEV.P(T4:V4)</f>
        <v>2.9999999999999987</v>
      </c>
      <c r="AA4">
        <f t="shared" si="2"/>
        <v>-1.120631051456443</v>
      </c>
      <c r="AB4">
        <f t="shared" si="2"/>
        <v>-0.1867718419094071</v>
      </c>
      <c r="AC4">
        <f t="shared" si="2"/>
        <v>1.3074028933658501</v>
      </c>
      <c r="AE4">
        <f t="shared" si="3"/>
        <v>-0.12063105145644304</v>
      </c>
      <c r="AF4">
        <f t="shared" si="3"/>
        <v>0.8132281580905929</v>
      </c>
      <c r="AG4">
        <f t="shared" si="3"/>
        <v>2.3074028933658504</v>
      </c>
      <c r="AI4">
        <v>13</v>
      </c>
      <c r="AJ4">
        <v>17</v>
      </c>
      <c r="AK4">
        <v>21</v>
      </c>
    </row>
    <row r="5" spans="1:37" x14ac:dyDescent="0.25">
      <c r="E5">
        <v>6</v>
      </c>
      <c r="F5">
        <v>11</v>
      </c>
      <c r="G5">
        <v>19</v>
      </c>
      <c r="I5">
        <f>AVERAGE(E5:G5)</f>
        <v>12</v>
      </c>
      <c r="J5">
        <f>_xlfn.STDEV.P(E5:G5)</f>
        <v>5.3541261347363367</v>
      </c>
      <c r="L5">
        <f t="shared" si="0"/>
        <v>-1.1206310514564426</v>
      </c>
      <c r="M5">
        <f t="shared" si="0"/>
        <v>-0.1867718419094071</v>
      </c>
      <c r="N5">
        <f t="shared" si="0"/>
        <v>1.3074028933658497</v>
      </c>
      <c r="P5">
        <f t="shared" si="1"/>
        <v>-0.1206310514564426</v>
      </c>
      <c r="Q5">
        <f t="shared" si="1"/>
        <v>0.8132281580905929</v>
      </c>
      <c r="R5">
        <f t="shared" si="1"/>
        <v>2.3074028933658495</v>
      </c>
    </row>
    <row r="7" spans="1:37" x14ac:dyDescent="0.25">
      <c r="AE7">
        <f t="shared" ref="AE7:AG8" si="4">AE3-AI3</f>
        <v>-11.120631051456442</v>
      </c>
      <c r="AF7">
        <f t="shared" si="4"/>
        <v>-14.186771841909406</v>
      </c>
      <c r="AG7">
        <f t="shared" si="4"/>
        <v>-16.69259710663415</v>
      </c>
    </row>
    <row r="8" spans="1:37" x14ac:dyDescent="0.25">
      <c r="AE8">
        <f t="shared" si="4"/>
        <v>-13.120631051456442</v>
      </c>
      <c r="AF8">
        <f t="shared" si="4"/>
        <v>-16.186771841909408</v>
      </c>
      <c r="AG8">
        <f t="shared" si="4"/>
        <v>-18.69259710663415</v>
      </c>
    </row>
    <row r="11" spans="1:37" x14ac:dyDescent="0.25">
      <c r="A11" t="s">
        <v>7</v>
      </c>
      <c r="E11" t="s">
        <v>8</v>
      </c>
      <c r="G11" t="s">
        <v>9</v>
      </c>
      <c r="T11" t="s">
        <v>7</v>
      </c>
      <c r="W11" t="s">
        <v>8</v>
      </c>
      <c r="Y11" t="s">
        <v>9</v>
      </c>
    </row>
    <row r="12" spans="1:37" x14ac:dyDescent="0.25">
      <c r="A12">
        <v>1</v>
      </c>
      <c r="B12">
        <v>1</v>
      </c>
      <c r="E12">
        <v>1</v>
      </c>
      <c r="G12">
        <v>1</v>
      </c>
      <c r="T12">
        <v>1</v>
      </c>
      <c r="U12">
        <v>1</v>
      </c>
      <c r="V12">
        <v>1</v>
      </c>
      <c r="W12">
        <v>1</v>
      </c>
      <c r="Y12">
        <v>1</v>
      </c>
    </row>
    <row r="13" spans="1:37" x14ac:dyDescent="0.25">
      <c r="A13">
        <v>1</v>
      </c>
      <c r="B13">
        <v>1</v>
      </c>
      <c r="E13">
        <v>1</v>
      </c>
      <c r="G13">
        <v>1</v>
      </c>
      <c r="T13">
        <v>1</v>
      </c>
      <c r="U13">
        <v>1</v>
      </c>
      <c r="V13">
        <v>1</v>
      </c>
      <c r="W13">
        <v>1</v>
      </c>
      <c r="Y13">
        <v>1</v>
      </c>
    </row>
    <row r="14" spans="1:37" x14ac:dyDescent="0.25">
      <c r="A14">
        <v>1</v>
      </c>
      <c r="B14">
        <v>1</v>
      </c>
      <c r="E14">
        <v>1</v>
      </c>
      <c r="G14">
        <v>1</v>
      </c>
    </row>
    <row r="17" spans="1:25" x14ac:dyDescent="0.25">
      <c r="J17" t="s">
        <v>10</v>
      </c>
      <c r="N17" t="s">
        <v>11</v>
      </c>
    </row>
    <row r="18" spans="1:25" x14ac:dyDescent="0.25">
      <c r="J18">
        <f t="shared" ref="J18:L19" si="5">(AI3-AE3) * (AI3-AE3)</f>
        <v>123.66843498261721</v>
      </c>
      <c r="K18">
        <f t="shared" si="5"/>
        <v>201.26449529439361</v>
      </c>
      <c r="L18">
        <f t="shared" si="5"/>
        <v>278.64279816441081</v>
      </c>
      <c r="N18">
        <v>231.19190948047401</v>
      </c>
      <c r="O18">
        <v>231.19190948047401</v>
      </c>
      <c r="P18">
        <f>(N18-O18)/0.0002</f>
        <v>0</v>
      </c>
    </row>
    <row r="19" spans="1:25" x14ac:dyDescent="0.25">
      <c r="J19">
        <f t="shared" si="5"/>
        <v>172.15095918844298</v>
      </c>
      <c r="K19">
        <f t="shared" si="5"/>
        <v>262.01158266203129</v>
      </c>
      <c r="L19">
        <f t="shared" si="5"/>
        <v>349.41318659094736</v>
      </c>
    </row>
    <row r="20" spans="1:25" x14ac:dyDescent="0.25">
      <c r="J20">
        <f>SUM(J18:L19)/2/3</f>
        <v>231.1919094804739</v>
      </c>
    </row>
    <row r="21" spans="1:25" x14ac:dyDescent="0.25">
      <c r="J21" s="1"/>
    </row>
    <row r="23" spans="1:25" x14ac:dyDescent="0.25">
      <c r="A23" t="s">
        <v>12</v>
      </c>
      <c r="E23" t="s">
        <v>13</v>
      </c>
      <c r="G23" t="s">
        <v>14</v>
      </c>
      <c r="T23" t="s">
        <v>12</v>
      </c>
      <c r="W23" t="s">
        <v>13</v>
      </c>
      <c r="Y23" t="s">
        <v>14</v>
      </c>
    </row>
    <row r="24" spans="1:25" x14ac:dyDescent="0.25">
      <c r="A24">
        <v>-7.7218331284711903E-3</v>
      </c>
      <c r="B24">
        <v>7.72183355479683E-3</v>
      </c>
      <c r="E24">
        <v>0</v>
      </c>
      <c r="G24">
        <v>0</v>
      </c>
      <c r="T24">
        <v>0</v>
      </c>
      <c r="U24">
        <v>0</v>
      </c>
      <c r="V24">
        <v>0</v>
      </c>
      <c r="W24">
        <v>-2.2373785930085401</v>
      </c>
      <c r="Y24">
        <v>-14</v>
      </c>
    </row>
    <row r="25" spans="1:25" x14ac:dyDescent="0.25">
      <c r="A25">
        <v>-7.7218331284711903E-3</v>
      </c>
      <c r="B25">
        <v>7.72183355479683E-3</v>
      </c>
      <c r="E25">
        <v>0</v>
      </c>
      <c r="G25">
        <v>0</v>
      </c>
      <c r="T25">
        <v>0</v>
      </c>
      <c r="U25">
        <v>0</v>
      </c>
      <c r="V25">
        <v>0</v>
      </c>
      <c r="W25">
        <v>-2.2373785930085401</v>
      </c>
      <c r="Y25">
        <v>-16</v>
      </c>
    </row>
    <row r="26" spans="1:25" x14ac:dyDescent="0.25">
      <c r="A26">
        <v>-7.7218331284711903E-3</v>
      </c>
      <c r="B26">
        <v>7.72183355479683E-3</v>
      </c>
      <c r="E26">
        <v>0</v>
      </c>
      <c r="G2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"/>
  <sheetViews>
    <sheetView zoomScaleNormal="100" workbookViewId="0">
      <selection activeCell="E4" sqref="E4"/>
    </sheetView>
  </sheetViews>
  <sheetFormatPr defaultRowHeight="15" x14ac:dyDescent="0.25"/>
  <cols>
    <col min="1" max="3" width="8.7109375" customWidth="1"/>
    <col min="4" max="4" width="12" customWidth="1"/>
    <col min="5" max="7" width="8.7109375" customWidth="1"/>
    <col min="8" max="8" width="23" customWidth="1"/>
    <col min="9" max="1025" width="8.7109375" customWidth="1"/>
  </cols>
  <sheetData>
    <row r="1" spans="1:17" x14ac:dyDescent="0.25">
      <c r="A1" t="s">
        <v>0</v>
      </c>
      <c r="D1" t="s">
        <v>1</v>
      </c>
      <c r="G1" t="s">
        <v>2</v>
      </c>
      <c r="H1" t="s">
        <v>3</v>
      </c>
      <c r="J1" t="s">
        <v>4</v>
      </c>
      <c r="M1" t="s">
        <v>5</v>
      </c>
      <c r="P1" t="s">
        <v>6</v>
      </c>
    </row>
    <row r="3" spans="1:17" x14ac:dyDescent="0.25">
      <c r="A3">
        <v>1</v>
      </c>
      <c r="B3">
        <v>3</v>
      </c>
      <c r="D3">
        <f>A3*A8+A4*A9</f>
        <v>3</v>
      </c>
      <c r="E3">
        <f>B3*B8+B4*B9</f>
        <v>7</v>
      </c>
      <c r="G3">
        <f>AVERAGE(D3:E3)</f>
        <v>5</v>
      </c>
      <c r="H3">
        <f>_xlfn.STDEV.P(D3:E3)</f>
        <v>2</v>
      </c>
      <c r="J3">
        <f>(D3-G3)/H3</f>
        <v>-1</v>
      </c>
      <c r="K3">
        <f>(E3-G3)/H3</f>
        <v>1</v>
      </c>
      <c r="M3">
        <f>J3*D8+F8</f>
        <v>0</v>
      </c>
      <c r="N3">
        <f>K3*D8+F8</f>
        <v>2</v>
      </c>
      <c r="P3">
        <v>3</v>
      </c>
      <c r="Q3">
        <v>7</v>
      </c>
    </row>
    <row r="4" spans="1:17" x14ac:dyDescent="0.25">
      <c r="A4">
        <v>2</v>
      </c>
      <c r="B4">
        <v>4</v>
      </c>
      <c r="D4">
        <f>A3*B8+A4*B9</f>
        <v>3</v>
      </c>
      <c r="E4">
        <f>B3*B8+B4*B9</f>
        <v>7</v>
      </c>
      <c r="G4">
        <f>AVERAGE(D4:E4)</f>
        <v>5</v>
      </c>
      <c r="H4">
        <f>_xlfn.STDEV.P(D4:E4)</f>
        <v>2</v>
      </c>
      <c r="J4">
        <f>(D4-G4)/H4</f>
        <v>-1</v>
      </c>
      <c r="K4">
        <f>(E4-G4)/H4</f>
        <v>1</v>
      </c>
      <c r="M4">
        <f>J4*D9+F9</f>
        <v>0</v>
      </c>
      <c r="N4">
        <f>K4*D9+F9</f>
        <v>2</v>
      </c>
      <c r="P4">
        <v>5</v>
      </c>
      <c r="Q4">
        <v>9</v>
      </c>
    </row>
    <row r="7" spans="1:17" x14ac:dyDescent="0.25">
      <c r="A7" t="s">
        <v>7</v>
      </c>
      <c r="D7" t="s">
        <v>8</v>
      </c>
      <c r="F7" t="s">
        <v>9</v>
      </c>
      <c r="H7" t="s">
        <v>10</v>
      </c>
    </row>
    <row r="8" spans="1:17" x14ac:dyDescent="0.25">
      <c r="A8">
        <v>1</v>
      </c>
      <c r="B8">
        <v>1</v>
      </c>
      <c r="D8">
        <v>1</v>
      </c>
      <c r="F8">
        <v>1</v>
      </c>
      <c r="H8">
        <f>(P3-M3)*(P3-M3)/2</f>
        <v>4.5</v>
      </c>
      <c r="I8">
        <f>(Q3-N3)*(Q3-N3)/2</f>
        <v>12.5</v>
      </c>
    </row>
    <row r="9" spans="1:17" x14ac:dyDescent="0.25">
      <c r="A9">
        <v>1</v>
      </c>
      <c r="B9">
        <v>1</v>
      </c>
      <c r="D9">
        <v>1</v>
      </c>
      <c r="F9">
        <v>1</v>
      </c>
      <c r="H9">
        <f>(P4-M4)*(P4-M4)/2</f>
        <v>12.5</v>
      </c>
      <c r="I9">
        <f>(Q4-N4)*(Q4-N4)/2</f>
        <v>24.5</v>
      </c>
    </row>
    <row r="11" spans="1:17" x14ac:dyDescent="0.25">
      <c r="H11" s="1">
        <f>SUM(H8:I9)/2</f>
        <v>27</v>
      </c>
    </row>
    <row r="14" spans="1:17" x14ac:dyDescent="0.25">
      <c r="A14" t="s">
        <v>12</v>
      </c>
      <c r="C14" t="s">
        <v>13</v>
      </c>
      <c r="D14" t="s">
        <v>14</v>
      </c>
    </row>
    <row r="15" spans="1:17" x14ac:dyDescent="0.25">
      <c r="A15">
        <v>0</v>
      </c>
      <c r="B15">
        <v>0</v>
      </c>
      <c r="C15">
        <v>-1</v>
      </c>
      <c r="D15">
        <v>-4</v>
      </c>
    </row>
    <row r="16" spans="1:17" x14ac:dyDescent="0.25">
      <c r="A16">
        <v>0</v>
      </c>
      <c r="B16">
        <v>0</v>
      </c>
      <c r="C16">
        <v>-1</v>
      </c>
      <c r="D16">
        <v>-6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BISAM Research and Development</dc:creator>
  <dc:description/>
  <cp:lastModifiedBy>BISAM Research and Development</cp:lastModifiedBy>
  <cp:revision>3</cp:revision>
  <dcterms:created xsi:type="dcterms:W3CDTF">2018-09-06T12:00:06Z</dcterms:created>
  <dcterms:modified xsi:type="dcterms:W3CDTF">2018-09-12T17:21:02Z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