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<sst xmlns="http://schemas.openxmlformats.org/spreadsheetml/2006/main" count="29" uniqueCount="22">
  <si>
    <t xml:space="preserve">Average meal prices at restaurants in Gettysburg ($)</t>
  </si>
  <si>
    <t xml:space="preserve">Average meal prices at restaurants in Wilma ($)</t>
  </si>
  <si>
    <t xml:space="preserve">x1</t>
  </si>
  <si>
    <t xml:space="preserve">x2</t>
  </si>
  <si>
    <t xml:space="preserve">x</t>
  </si>
  <si>
    <t xml:space="preserve">s1</t>
  </si>
  <si>
    <t xml:space="preserve">s2</t>
  </si>
  <si>
    <t xml:space="preserve">n1</t>
  </si>
  <si>
    <t xml:space="preserve">n2</t>
  </si>
  <si>
    <t xml:space="preserve">Ss1-s2</t>
  </si>
  <si>
    <t xml:space="preserve">T-statistic</t>
  </si>
  <si>
    <t xml:space="preserve">df</t>
  </si>
  <si>
    <t xml:space="preserve">T-c</t>
  </si>
  <si>
    <t xml:space="preserve">Pairs of shoes (females)</t>
  </si>
  <si>
    <t xml:space="preserve">Pairs of shoes (males)</t>
  </si>
  <si>
    <t xml:space="preserve">ss1</t>
  </si>
  <si>
    <t xml:space="preserve">ss2</t>
  </si>
  <si>
    <t xml:space="preserve">H0</t>
  </si>
  <si>
    <t xml:space="preserve">a</t>
  </si>
  <si>
    <t xml:space="preserve">double check</t>
  </si>
  <si>
    <t xml:space="preserve">sp2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</si>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</sst>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C73" activeCellId="0" sqref="C73"/>
    </sheetView>
  </sheetViews>
  <sheetFormatPr defaultRowHeight="12.75"/>
  <cols>
    <col collapsed="false" hidden="false" max="1" min="1" style="0" width="18.0867346938776"/>
    <col collapsed="false" hidden="false" max="20" min="2" style="0" width="16.7397959183673"/>
    <col collapsed="false" hidden="false" max="1025" min="21" style="0" width="13.903061224489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4.95" hidden="false" customHeight="false" outlineLevel="0" collapsed="false">
      <c r="A2" s="1" t="n">
        <v>9</v>
      </c>
      <c r="B2" s="1" t="n">
        <v>11</v>
      </c>
      <c r="C2" s="0" t="n">
        <f aca="false">A2-8.9444444444</f>
        <v>0.0555555555999998</v>
      </c>
      <c r="D2" s="0" t="n">
        <f aca="false">C2*C2</f>
        <v>0.00308641975802467</v>
      </c>
    </row>
    <row r="3" customFormat="false" ht="14.95" hidden="false" customHeight="false" outlineLevel="0" collapsed="false">
      <c r="A3" s="1" t="n">
        <v>5</v>
      </c>
      <c r="B3" s="1" t="n">
        <v>10</v>
      </c>
      <c r="C3" s="0" t="n">
        <f aca="false">A3-8.9444444444</f>
        <v>-3.9444444444</v>
      </c>
      <c r="D3" s="0" t="n">
        <f aca="false">C3*C3</f>
        <v>15.558641974958</v>
      </c>
    </row>
    <row r="4" customFormat="false" ht="14.95" hidden="false" customHeight="false" outlineLevel="0" collapsed="false">
      <c r="A4" s="1" t="n">
        <v>6</v>
      </c>
      <c r="B4" s="1" t="n">
        <v>12</v>
      </c>
      <c r="C4" s="0" t="n">
        <f aca="false">A4-8.9444444444</f>
        <v>-2.9444444444</v>
      </c>
      <c r="D4" s="0" t="n">
        <f aca="false">C4*C4</f>
        <v>8.66975308615803</v>
      </c>
    </row>
    <row r="5" customFormat="false" ht="14.95" hidden="false" customHeight="false" outlineLevel="0" collapsed="false">
      <c r="A5" s="1" t="n">
        <v>11</v>
      </c>
      <c r="B5" s="1" t="n">
        <v>9</v>
      </c>
      <c r="C5" s="0" t="n">
        <f aca="false">A5-8.9444444444</f>
        <v>2.0555555556</v>
      </c>
      <c r="D5" s="0" t="n">
        <f aca="false">C5*C5</f>
        <v>4.22530864215802</v>
      </c>
    </row>
    <row r="6" customFormat="false" ht="14.95" hidden="false" customHeight="false" outlineLevel="0" collapsed="false">
      <c r="A6" s="1" t="n">
        <v>8</v>
      </c>
      <c r="B6" s="1" t="n">
        <v>8</v>
      </c>
      <c r="C6" s="0" t="n">
        <f aca="false">A6-8.9444444444</f>
        <v>-0.9444444444</v>
      </c>
      <c r="D6" s="0" t="n">
        <f aca="false">C6*C6</f>
        <v>0.891975308558025</v>
      </c>
    </row>
    <row r="7" customFormat="false" ht="14.95" hidden="false" customHeight="false" outlineLevel="0" collapsed="false">
      <c r="A7" s="1" t="n">
        <v>5</v>
      </c>
      <c r="B7" s="1" t="n">
        <v>13</v>
      </c>
      <c r="C7" s="0" t="n">
        <f aca="false">A7-8.9444444444</f>
        <v>-3.9444444444</v>
      </c>
      <c r="D7" s="0" t="n">
        <f aca="false">C7*C7</f>
        <v>15.558641974958</v>
      </c>
    </row>
    <row r="8" customFormat="false" ht="14.95" hidden="false" customHeight="false" outlineLevel="0" collapsed="false">
      <c r="A8" s="1" t="n">
        <v>7</v>
      </c>
      <c r="B8" s="1" t="n">
        <v>14</v>
      </c>
      <c r="C8" s="0" t="n">
        <f aca="false">A8-8.9444444444</f>
        <v>-1.9444444444</v>
      </c>
      <c r="D8" s="0" t="n">
        <f aca="false">C8*C8</f>
        <v>3.78086419735803</v>
      </c>
    </row>
    <row r="9" customFormat="false" ht="14.95" hidden="false" customHeight="false" outlineLevel="0" collapsed="false">
      <c r="A9" s="1" t="n">
        <v>13</v>
      </c>
      <c r="B9" s="1" t="n">
        <v>15</v>
      </c>
      <c r="C9" s="0" t="n">
        <f aca="false">A9-8.9444444444</f>
        <v>4.0555555556</v>
      </c>
      <c r="D9" s="0" t="n">
        <f aca="false">C9*C9</f>
        <v>16.447530864558</v>
      </c>
    </row>
    <row r="10" customFormat="false" ht="14.95" hidden="false" customHeight="false" outlineLevel="0" collapsed="false">
      <c r="A10" s="1" t="n">
        <v>12</v>
      </c>
      <c r="B10" s="1" t="n">
        <v>12</v>
      </c>
      <c r="C10" s="0" t="n">
        <f aca="false">A10-8.9444444444</f>
        <v>3.0555555556</v>
      </c>
      <c r="D10" s="0" t="n">
        <f aca="false">C10*C10</f>
        <v>9.33641975335802</v>
      </c>
    </row>
    <row r="11" customFormat="false" ht="14.95" hidden="false" customHeight="false" outlineLevel="0" collapsed="false">
      <c r="A11" s="1" t="n">
        <v>13</v>
      </c>
      <c r="B11" s="1" t="n">
        <v>11</v>
      </c>
      <c r="C11" s="0" t="n">
        <f aca="false">A11-8.9444444444</f>
        <v>4.0555555556</v>
      </c>
      <c r="D11" s="0" t="n">
        <f aca="false">C11*C11</f>
        <v>16.447530864558</v>
      </c>
    </row>
    <row r="12" customFormat="false" ht="14.95" hidden="false" customHeight="false" outlineLevel="0" collapsed="false">
      <c r="A12" s="1" t="n">
        <v>9</v>
      </c>
      <c r="B12" s="1" t="n">
        <v>13</v>
      </c>
      <c r="C12" s="0" t="n">
        <f aca="false">A12-8.9444444444</f>
        <v>0.0555555555999998</v>
      </c>
      <c r="D12" s="0" t="n">
        <f aca="false">C12*C12</f>
        <v>0.00308641975802467</v>
      </c>
    </row>
    <row r="13" customFormat="false" ht="14.95" hidden="false" customHeight="false" outlineLevel="0" collapsed="false">
      <c r="A13" s="1" t="n">
        <v>8</v>
      </c>
      <c r="B13" s="1" t="n">
        <v>8</v>
      </c>
      <c r="C13" s="0" t="n">
        <f aca="false">A13-8.9444444444</f>
        <v>-0.9444444444</v>
      </c>
      <c r="D13" s="0" t="n">
        <f aca="false">C13*C13</f>
        <v>0.891975308558025</v>
      </c>
    </row>
    <row r="14" customFormat="false" ht="14.95" hidden="false" customHeight="false" outlineLevel="0" collapsed="false">
      <c r="A14" s="1" t="n">
        <v>10</v>
      </c>
      <c r="B14" s="1" t="n">
        <v>9</v>
      </c>
      <c r="C14" s="0" t="n">
        <f aca="false">A14-8.9444444444</f>
        <v>1.0555555556</v>
      </c>
      <c r="D14" s="0" t="n">
        <f aca="false">C14*C14</f>
        <v>1.11419753095802</v>
      </c>
    </row>
    <row r="15" customFormat="false" ht="14.95" hidden="false" customHeight="false" outlineLevel="0" collapsed="false">
      <c r="A15" s="1" t="n">
        <v>6</v>
      </c>
      <c r="B15" s="1" t="n">
        <v>11</v>
      </c>
      <c r="C15" s="0" t="n">
        <f aca="false">A15-8.9444444444</f>
        <v>-2.9444444444</v>
      </c>
      <c r="D15" s="0" t="n">
        <f aca="false">C15*C15</f>
        <v>8.66975308615803</v>
      </c>
    </row>
    <row r="16" customFormat="false" ht="14.95" hidden="false" customHeight="false" outlineLevel="0" collapsed="false">
      <c r="A16" s="1" t="n">
        <v>11</v>
      </c>
      <c r="C16" s="0" t="n">
        <f aca="false">A16-8.9444444444</f>
        <v>2.0555555556</v>
      </c>
      <c r="D16" s="0" t="n">
        <f aca="false">C16*C16</f>
        <v>4.22530864215802</v>
      </c>
    </row>
    <row r="17" customFormat="false" ht="14.95" hidden="false" customHeight="false" outlineLevel="0" collapsed="false">
      <c r="A17" s="1" t="n">
        <v>9</v>
      </c>
      <c r="C17" s="0" t="n">
        <f aca="false">A17-8.9444444444</f>
        <v>0.0555555555999998</v>
      </c>
      <c r="D17" s="0" t="n">
        <f aca="false">C17*C17</f>
        <v>0.00308641975802467</v>
      </c>
    </row>
    <row r="18" customFormat="false" ht="14.95" hidden="false" customHeight="false" outlineLevel="0" collapsed="false">
      <c r="A18" s="1" t="n">
        <v>7</v>
      </c>
      <c r="C18" s="0" t="n">
        <f aca="false">A18-8.9444444444</f>
        <v>-1.9444444444</v>
      </c>
      <c r="D18" s="0" t="n">
        <f aca="false">C18*C18</f>
        <v>3.78086419735803</v>
      </c>
    </row>
    <row r="19" customFormat="false" ht="14.95" hidden="false" customHeight="false" outlineLevel="0" collapsed="false">
      <c r="A19" s="1" t="n">
        <v>12</v>
      </c>
      <c r="C19" s="0" t="n">
        <f aca="false">A19-8.9444444444</f>
        <v>3.0555555556</v>
      </c>
      <c r="D19" s="0" t="n">
        <f aca="false">C19*C19</f>
        <v>9.33641975335802</v>
      </c>
    </row>
    <row r="21" customFormat="false" ht="12.75" hidden="false" customHeight="true" outlineLevel="0" collapsed="false">
      <c r="A21" s="0" t="n">
        <f aca="false">AVERAGEA(A2:A19)</f>
        <v>8.94444444444444</v>
      </c>
      <c r="B21" s="0" t="n">
        <f aca="false">AVERAGEA(B2:B15)</f>
        <v>11.1428571428571</v>
      </c>
      <c r="D21" s="0" t="n">
        <f aca="false">SUM(D2:D19)/17</f>
        <v>6.99673202614379</v>
      </c>
    </row>
    <row r="22" customFormat="false" ht="12.75" hidden="false" customHeight="true" outlineLevel="0" collapsed="false">
      <c r="D22" s="0" t="n">
        <f aca="false">SQRT(D21)</f>
        <v>2.64513364995869</v>
      </c>
    </row>
    <row r="26" customFormat="false" ht="12.75" hidden="false" customHeight="true" outlineLevel="0" collapsed="false">
      <c r="A26" s="0" t="n">
        <v>8.89</v>
      </c>
      <c r="B26" s="0" t="n">
        <v>10.16</v>
      </c>
    </row>
    <row r="27" customFormat="false" ht="12.75" hidden="false" customHeight="true" outlineLevel="0" collapsed="false">
      <c r="A27" s="0" t="n">
        <f aca="false">A26^2</f>
        <v>79.0321</v>
      </c>
      <c r="B27" s="0" t="n">
        <f aca="false">4</f>
        <v>4</v>
      </c>
    </row>
    <row r="28" customFormat="false" ht="12.75" hidden="false" customHeight="true" outlineLevel="0" collapsed="false">
      <c r="A28" s="0" t="n">
        <f aca="false">A27/5</f>
        <v>15.80642</v>
      </c>
      <c r="B28" s="0" t="n">
        <f aca="false">B27/14</f>
        <v>0.285714285714286</v>
      </c>
      <c r="C28" s="0" t="n">
        <f aca="false">A28+B28</f>
        <v>16.0921342857143</v>
      </c>
      <c r="D28" s="0" t="n">
        <f aca="false">SQRT(C28)</f>
        <v>4.01150025373479</v>
      </c>
    </row>
    <row r="30" customFormat="false" ht="12.75" hidden="false" customHeight="true" outlineLevel="0" collapsed="false">
      <c r="A30" s="0" t="n">
        <f aca="false">(8.94-11.14)/0.85</f>
        <v>-2.58823529411765</v>
      </c>
    </row>
    <row r="32" customFormat="false" ht="12.75" hidden="false" customHeight="true" outlineLevel="0" collapsed="false">
      <c r="A32" s="0" t="s">
        <v>2</v>
      </c>
      <c r="B32" s="0" t="n">
        <v>35.8</v>
      </c>
      <c r="C32" s="0" t="s">
        <v>3</v>
      </c>
      <c r="D32" s="0" t="n">
        <v>31.6</v>
      </c>
      <c r="E32" s="0" t="s">
        <v>4</v>
      </c>
      <c r="F32" s="0" t="n">
        <f aca="false">SQRT(B32+D32)</f>
        <v>8.20975030070952</v>
      </c>
    </row>
    <row r="33" customFormat="false" ht="12.75" hidden="false" customHeight="true" outlineLevel="0" collapsed="false">
      <c r="A33" s="0" t="s">
        <v>5</v>
      </c>
      <c r="B33" s="0" t="n">
        <v>31.36</v>
      </c>
      <c r="C33" s="0" t="s">
        <v>6</v>
      </c>
      <c r="D33" s="0" t="n">
        <v>34.27</v>
      </c>
    </row>
    <row r="34" customFormat="false" ht="12.75" hidden="false" customHeight="true" outlineLevel="0" collapsed="false">
      <c r="A34" s="0" t="s">
        <v>7</v>
      </c>
      <c r="B34" s="0" t="n">
        <v>7</v>
      </c>
      <c r="C34" s="0" t="s">
        <v>8</v>
      </c>
      <c r="D34" s="0" t="n">
        <v>11</v>
      </c>
    </row>
    <row r="36" customFormat="false" ht="12.75" hidden="false" customHeight="true" outlineLevel="0" collapsed="false">
      <c r="A36" s="0" t="s">
        <v>9</v>
      </c>
      <c r="B36" s="0" t="n">
        <f aca="false">SQRT(B33^2/B34+D33^2/D34)</f>
        <v>15.7244849604916</v>
      </c>
    </row>
    <row r="37" customFormat="false" ht="12.75" hidden="false" customHeight="true" outlineLevel="0" collapsed="false">
      <c r="A37" s="0" t="s">
        <v>10</v>
      </c>
      <c r="B37" s="0" t="n">
        <f aca="false">(B32-D32)/B36</f>
        <v>0.267099368313345</v>
      </c>
    </row>
    <row r="38" customFormat="false" ht="12.75" hidden="false" customHeight="true" outlineLevel="0" collapsed="false">
      <c r="A38" s="0" t="s">
        <v>11</v>
      </c>
      <c r="B38" s="0" t="n">
        <f aca="false">B34+D34-2</f>
        <v>16</v>
      </c>
    </row>
    <row r="39" customFormat="false" ht="12.75" hidden="false" customHeight="true" outlineLevel="0" collapsed="false">
      <c r="A39" s="0" t="s">
        <v>12</v>
      </c>
      <c r="B39" s="0" t="n">
        <v>2.12</v>
      </c>
      <c r="D39" s="0" t="n">
        <f aca="false">15.14-2.12*15.72</f>
        <v>-18.1864</v>
      </c>
    </row>
    <row r="40" customFormat="false" ht="12.75" hidden="false" customHeight="true" outlineLevel="0" collapsed="false">
      <c r="D40" s="0" t="n">
        <f aca="false">15.14+2.12*15.72</f>
        <v>48.4664</v>
      </c>
    </row>
    <row r="41" customFormat="false" ht="12.75" hidden="false" customHeight="true" outlineLevel="0" collapsed="false">
      <c r="A41" s="2" t="s">
        <v>13</v>
      </c>
      <c r="B41" s="2" t="s">
        <v>14</v>
      </c>
    </row>
    <row r="42" customFormat="false" ht="12.75" hidden="false" customHeight="true" outlineLevel="0" collapsed="false">
      <c r="A42" s="1" t="n">
        <v>2</v>
      </c>
      <c r="B42" s="1" t="n">
        <v>10</v>
      </c>
      <c r="C42" s="0" t="n">
        <f aca="false">A42-3</f>
        <v>-1</v>
      </c>
      <c r="D42" s="0" t="n">
        <f aca="false">B42-12</f>
        <v>-2</v>
      </c>
      <c r="E42" s="0" t="n">
        <f aca="false">C42^2</f>
        <v>1</v>
      </c>
      <c r="F42" s="0" t="n">
        <f aca="false">D42^2</f>
        <v>4</v>
      </c>
    </row>
    <row r="43" customFormat="false" ht="12.75" hidden="false" customHeight="true" outlineLevel="0" collapsed="false">
      <c r="A43" s="1" t="n">
        <v>-3</v>
      </c>
      <c r="B43" s="1" t="n">
        <v>13</v>
      </c>
      <c r="C43" s="0" t="n">
        <f aca="false">A43-3</f>
        <v>-6</v>
      </c>
      <c r="D43" s="0" t="n">
        <f aca="false">B43-12</f>
        <v>1</v>
      </c>
      <c r="E43" s="0" t="n">
        <f aca="false">C43^2</f>
        <v>36</v>
      </c>
      <c r="F43" s="0" t="n">
        <f aca="false">D43^2</f>
        <v>1</v>
      </c>
    </row>
    <row r="44" customFormat="false" ht="12.75" hidden="false" customHeight="true" outlineLevel="0" collapsed="false">
      <c r="A44" s="1" t="n">
        <v>5</v>
      </c>
      <c r="B44" s="1" t="n">
        <v>15</v>
      </c>
      <c r="C44" s="0" t="n">
        <f aca="false">A44-3</f>
        <v>2</v>
      </c>
      <c r="D44" s="0" t="n">
        <f aca="false">B44-12</f>
        <v>3</v>
      </c>
      <c r="E44" s="0" t="n">
        <f aca="false">C44^2</f>
        <v>4</v>
      </c>
      <c r="F44" s="0" t="n">
        <f aca="false">D44^2</f>
        <v>9</v>
      </c>
    </row>
    <row r="45" customFormat="false" ht="12.75" hidden="false" customHeight="true" outlineLevel="0" collapsed="false">
      <c r="A45" s="1" t="n">
        <v>4</v>
      </c>
      <c r="B45" s="1" t="n">
        <v>10</v>
      </c>
      <c r="C45" s="0" t="n">
        <f aca="false">A45-3</f>
        <v>1</v>
      </c>
      <c r="D45" s="0" t="n">
        <f aca="false">B45-12</f>
        <v>-2</v>
      </c>
      <c r="E45" s="0" t="n">
        <f aca="false">C45^2</f>
        <v>1</v>
      </c>
      <c r="F45" s="0" t="n">
        <f aca="false">D45^2</f>
        <v>4</v>
      </c>
    </row>
    <row r="46" customFormat="false" ht="12.75" hidden="false" customHeight="true" outlineLevel="0" collapsed="false">
      <c r="A46" s="1" t="n">
        <v>7</v>
      </c>
      <c r="B46" s="1"/>
      <c r="C46" s="0" t="n">
        <f aca="false">A46-3</f>
        <v>4</v>
      </c>
      <c r="E46" s="0" t="n">
        <f aca="false">C46^2</f>
        <v>16</v>
      </c>
    </row>
    <row r="47" customFormat="false" ht="12.75" hidden="false" customHeight="true" outlineLevel="0" collapsed="false">
      <c r="A47" s="1"/>
      <c r="B47" s="1"/>
    </row>
    <row r="48" customFormat="false" ht="12.75" hidden="false" customHeight="true" outlineLevel="0" collapsed="false">
      <c r="A48" s="1"/>
      <c r="B48" s="1"/>
    </row>
    <row r="49" customFormat="false" ht="12.75" hidden="false" customHeight="true" outlineLevel="0" collapsed="false">
      <c r="B49" s="1"/>
    </row>
    <row r="50" customFormat="false" ht="12.75" hidden="false" customHeight="true" outlineLevel="0" collapsed="false">
      <c r="A50" s="2"/>
      <c r="B50" s="1"/>
    </row>
    <row r="51" customFormat="false" ht="12.75" hidden="false" customHeight="true" outlineLevel="0" collapsed="false">
      <c r="B51" s="1"/>
    </row>
    <row r="52" customFormat="false" ht="12.75" hidden="false" customHeight="true" outlineLevel="0" collapsed="false">
      <c r="B52" s="1"/>
    </row>
    <row r="54" customFormat="false" ht="12.75" hidden="false" customHeight="true" outlineLevel="0" collapsed="false">
      <c r="A54" s="0" t="n">
        <f aca="false">AVERAGEA(A42:A48)</f>
        <v>3</v>
      </c>
      <c r="B54" s="0" t="n">
        <f aca="false">AVERAGEA(B42:B52)</f>
        <v>12</v>
      </c>
      <c r="D54" s="0" t="n">
        <f aca="false">AVERAGEA(D42:D48)</f>
        <v>0</v>
      </c>
      <c r="E54" s="0" t="n">
        <f aca="false">SUM(E42:E46)</f>
        <v>58</v>
      </c>
      <c r="F54" s="0" t="n">
        <f aca="false">SUM(F42:F46)</f>
        <v>18</v>
      </c>
    </row>
    <row r="55" customFormat="false" ht="12.75" hidden="false" customHeight="true" outlineLevel="0" collapsed="false">
      <c r="A55" s="0" t="n">
        <f aca="false">STDEV(A42:A48)</f>
        <v>3.80788655293195</v>
      </c>
      <c r="B55" s="0" t="n">
        <f aca="false">STDEV(B42:B52)</f>
        <v>2.44948974278318</v>
      </c>
    </row>
    <row r="56" customFormat="false" ht="12.8" hidden="false" customHeight="false" outlineLevel="0" collapsed="false">
      <c r="A56" s="0" t="s">
        <v>2</v>
      </c>
      <c r="B56" s="0" t="n">
        <v>14.05</v>
      </c>
      <c r="C56" s="0" t="n">
        <v>3</v>
      </c>
    </row>
    <row r="57" customFormat="false" ht="12.8" hidden="false" customHeight="false" outlineLevel="0" collapsed="false">
      <c r="A57" s="0" t="s">
        <v>3</v>
      </c>
      <c r="B57" s="0" t="n">
        <v>22.02</v>
      </c>
      <c r="C57" s="0" t="n">
        <v>12</v>
      </c>
    </row>
    <row r="58" customFormat="false" ht="12.8" hidden="false" customHeight="false" outlineLevel="0" collapsed="false">
      <c r="A58" s="0" t="s">
        <v>15</v>
      </c>
      <c r="B58" s="0" t="n">
        <v>291.38</v>
      </c>
      <c r="C58" s="0" t="n">
        <v>58</v>
      </c>
    </row>
    <row r="59" customFormat="false" ht="12.8" hidden="false" customHeight="false" outlineLevel="0" collapsed="false">
      <c r="A59" s="0" t="s">
        <v>16</v>
      </c>
      <c r="B59" s="0" t="n">
        <v>529.27</v>
      </c>
      <c r="C59" s="0" t="n">
        <v>18</v>
      </c>
    </row>
    <row r="60" customFormat="false" ht="12.8" hidden="false" customHeight="false" outlineLevel="0" collapsed="false">
      <c r="A60" s="0" t="s">
        <v>17</v>
      </c>
      <c r="B60" s="0" t="n">
        <v>0</v>
      </c>
      <c r="C60" s="0" t="n">
        <v>0</v>
      </c>
    </row>
    <row r="61" customFormat="false" ht="12.8" hidden="false" customHeight="false" outlineLevel="0" collapsed="false">
      <c r="A61" s="0" t="s">
        <v>7</v>
      </c>
      <c r="B61" s="0" t="n">
        <v>24</v>
      </c>
      <c r="C61" s="0" t="n">
        <v>5</v>
      </c>
    </row>
    <row r="62" customFormat="false" ht="12.8" hidden="false" customHeight="false" outlineLevel="0" collapsed="false">
      <c r="A62" s="0" t="s">
        <v>8</v>
      </c>
      <c r="B62" s="0" t="n">
        <v>24</v>
      </c>
      <c r="C62" s="0" t="n">
        <v>4</v>
      </c>
    </row>
    <row r="63" customFormat="false" ht="12.8" hidden="false" customHeight="false" outlineLevel="0" collapsed="false">
      <c r="A63" s="0" t="s">
        <v>18</v>
      </c>
      <c r="B63" s="0" t="n">
        <v>0.01</v>
      </c>
      <c r="C63" s="0" t="n">
        <v>0.01</v>
      </c>
    </row>
    <row r="64" customFormat="false" ht="12.8" hidden="false" customHeight="false" outlineLevel="0" collapsed="false">
      <c r="A64" s="0" t="s">
        <v>19</v>
      </c>
      <c r="B64" s="0" t="n">
        <f aca="false">B63/2</f>
        <v>0.005</v>
      </c>
      <c r="C64" s="0" t="n">
        <f aca="false">C63/2</f>
        <v>0.005</v>
      </c>
    </row>
    <row r="65" customFormat="false" ht="12.8" hidden="false" customHeight="false" outlineLevel="0" collapsed="false">
      <c r="A65" s="0" t="s">
        <v>20</v>
      </c>
      <c r="B65" s="0" t="n">
        <f aca="false">(B58+B59)/(B61+B62-2)</f>
        <v>17.8402173913043</v>
      </c>
      <c r="C65" s="0" t="n">
        <f aca="false">(C58+C59)/(C61+C62-2)</f>
        <v>10.8571428571429</v>
      </c>
    </row>
    <row r="66" customFormat="false" ht="12.8" hidden="false" customHeight="false" outlineLevel="0" collapsed="false">
      <c r="A66" s="0" t="s">
        <v>21</v>
      </c>
      <c r="B66" s="0" t="n">
        <f aca="false">SQRT(B65/B61+B65/B62)</f>
        <v>1.21929683941553</v>
      </c>
      <c r="C66" s="0" t="n">
        <f aca="false">SQRT(C65/C61+C65/C62)</f>
        <v>2.21036519283902</v>
      </c>
    </row>
    <row r="67" customFormat="false" ht="12.8" hidden="false" customHeight="false" outlineLevel="0" collapsed="false">
      <c r="A67" s="0" t="s">
        <v>10</v>
      </c>
      <c r="B67" s="0" t="n">
        <f aca="false">((B56-B57)-B60)/B66</f>
        <v>-6.53655430110065</v>
      </c>
      <c r="C67" s="0" t="n">
        <f aca="false">((C56-C57)-C60)/C66</f>
        <v>-4.07172535522978</v>
      </c>
    </row>
    <row r="68" customFormat="false" ht="12.8" hidden="false" customHeight="false" outlineLevel="0" collapsed="false">
      <c r="A68" s="0" t="s">
        <v>11</v>
      </c>
      <c r="B68" s="0" t="n">
        <v>23</v>
      </c>
      <c r="C68" s="0" t="n">
        <f aca="false">(C61+C62-2)</f>
        <v>7</v>
      </c>
    </row>
    <row r="69" customFormat="false" ht="12.8" hidden="false" customHeight="false" outlineLevel="0" collapsed="false">
      <c r="A69" s="0" t="s">
        <v>12</v>
      </c>
      <c r="B69" s="0" t="n">
        <v>2.581</v>
      </c>
      <c r="C69" s="0" t="n">
        <v>2.581</v>
      </c>
    </row>
    <row r="70" customFormat="false" ht="12.75" hidden="false" customHeight="false" outlineLevel="0" collapsed="false">
      <c r="C70" s="0" t="n">
        <v>3.499</v>
      </c>
    </row>
    <row r="72" customFormat="false" ht="12.75" hidden="false" customHeight="false" outlineLevel="0" collapsed="false">
      <c r="A72" s="0" t="n">
        <f aca="false">(14.233+14.48)/2</f>
        <v>14.3565</v>
      </c>
      <c r="B72" s="0" t="n">
        <f aca="false">SQRT(9.48/23)</f>
        <v>0.642007720392425</v>
      </c>
    </row>
    <row r="73" customFormat="false" ht="12.75" hidden="false" customHeight="false" outlineLevel="0" collapsed="false">
      <c r="A73" s="0" t="n">
        <f aca="false">(20.878+21.157)/2</f>
        <v>21.0175</v>
      </c>
      <c r="C73" s="0" t="n">
        <v>4.86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2017-12-26T17:35:29Z</dcterms:modified>
  <cp:revision>3</cp:revision>
  <dc:subject/>
  <dc:title/>
</cp:coreProperties>
</file>