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TSim\workspace_mars\dta-brt\Comparacion\"/>
    </mc:Choice>
  </mc:AlternateContent>
  <bookViews>
    <workbookView xWindow="0" yWindow="0" windowWidth="24000" windowHeight="14235" firstSheet="12" activeTab="12"/>
  </bookViews>
  <sheets>
    <sheet name="E21_Ida_6-8" sheetId="1" r:id="rId1"/>
    <sheet name="E31_Ida_6-8" sheetId="2" r:id="rId2"/>
    <sheet name="T31_Ida_6-8" sheetId="3" r:id="rId3"/>
    <sheet name="E21_Vuelta_6-8" sheetId="4" r:id="rId4"/>
    <sheet name="E31_Vuelta_6-8" sheetId="5" r:id="rId5"/>
    <sheet name="T31_Vuelta_6-8" sheetId="6" r:id="rId6"/>
    <sheet name="E21_Ida_12-14" sheetId="7" r:id="rId7"/>
    <sheet name="E31_Ida_12-14" sheetId="8" r:id="rId8"/>
    <sheet name="T31_Ida_12-14" sheetId="9" r:id="rId9"/>
    <sheet name="E21_Vuelta_12-14" sheetId="10" r:id="rId10"/>
    <sheet name="E31_Vuelta_12-14" sheetId="11" r:id="rId11"/>
    <sheet name="T31_Vuelta_12-14" sheetId="12" r:id="rId12"/>
    <sheet name="E21_Ida_17-19" sheetId="13" r:id="rId13"/>
    <sheet name="E31_Ida_17-19" sheetId="14" r:id="rId14"/>
    <sheet name="T31_Ida_17-19" sheetId="15" r:id="rId15"/>
    <sheet name="E21_Vuelta_17-19" sheetId="16" r:id="rId16"/>
    <sheet name="E31_Vuelta_17-19" sheetId="17" r:id="rId17"/>
    <sheet name="T31_Vuelta_17-19" sheetId="18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18" l="1"/>
  <c r="N36" i="18"/>
  <c r="O36" i="18"/>
  <c r="L36" i="18"/>
  <c r="M21" i="17"/>
  <c r="N21" i="17"/>
  <c r="O21" i="17"/>
  <c r="L21" i="17"/>
  <c r="M25" i="16"/>
  <c r="N25" i="16"/>
  <c r="O25" i="16"/>
  <c r="L25" i="16"/>
  <c r="M34" i="15"/>
  <c r="N34" i="15"/>
  <c r="O34" i="15"/>
  <c r="L34" i="15"/>
  <c r="M21" i="14"/>
  <c r="N21" i="14"/>
  <c r="O21" i="14"/>
  <c r="L21" i="14"/>
  <c r="M26" i="13"/>
  <c r="N26" i="13"/>
  <c r="O26" i="13"/>
  <c r="L26" i="13"/>
  <c r="M36" i="12"/>
  <c r="N36" i="12"/>
  <c r="O36" i="12"/>
  <c r="L36" i="12"/>
  <c r="M21" i="11"/>
  <c r="N21" i="11"/>
  <c r="O21" i="11"/>
  <c r="L21" i="11"/>
  <c r="M25" i="10"/>
  <c r="N25" i="10"/>
  <c r="O25" i="10"/>
  <c r="L25" i="10"/>
  <c r="M34" i="9"/>
  <c r="N34" i="9"/>
  <c r="O34" i="9"/>
  <c r="L34" i="9"/>
  <c r="M21" i="8"/>
  <c r="N21" i="8"/>
  <c r="O21" i="8"/>
  <c r="L21" i="8"/>
  <c r="M26" i="7"/>
  <c r="N26" i="7"/>
  <c r="O26" i="7"/>
  <c r="L26" i="7"/>
  <c r="M36" i="6"/>
  <c r="N36" i="6"/>
  <c r="O36" i="6"/>
  <c r="L36" i="6"/>
  <c r="M22" i="5"/>
  <c r="N22" i="5"/>
  <c r="O22" i="5"/>
  <c r="L22" i="5"/>
  <c r="M25" i="4"/>
  <c r="N25" i="4"/>
  <c r="O25" i="4"/>
  <c r="L25" i="4"/>
  <c r="M34" i="3"/>
  <c r="N34" i="3"/>
  <c r="O34" i="3"/>
  <c r="L34" i="3"/>
  <c r="M21" i="2"/>
  <c r="N21" i="2"/>
  <c r="O21" i="2"/>
  <c r="L21" i="2"/>
  <c r="M26" i="1"/>
  <c r="N26" i="1"/>
  <c r="O26" i="1"/>
  <c r="L26" i="1"/>
  <c r="M34" i="18"/>
  <c r="N34" i="18"/>
  <c r="O34" i="18"/>
  <c r="L34" i="18"/>
  <c r="M19" i="17"/>
  <c r="N19" i="17"/>
  <c r="O19" i="17"/>
  <c r="L19" i="17"/>
  <c r="M23" i="16"/>
  <c r="N23" i="16"/>
  <c r="O23" i="16"/>
  <c r="L23" i="16"/>
  <c r="M32" i="15"/>
  <c r="N32" i="15"/>
  <c r="O32" i="15"/>
  <c r="L32" i="15"/>
  <c r="M19" i="14"/>
  <c r="N19" i="14"/>
  <c r="O19" i="14"/>
  <c r="L19" i="14"/>
  <c r="M24" i="13"/>
  <c r="N24" i="13"/>
  <c r="O24" i="13"/>
  <c r="L24" i="13"/>
  <c r="M34" i="12"/>
  <c r="N34" i="12"/>
  <c r="O34" i="12"/>
  <c r="L34" i="12"/>
  <c r="M19" i="11"/>
  <c r="N19" i="11"/>
  <c r="O19" i="11"/>
  <c r="L19" i="11"/>
  <c r="M23" i="10"/>
  <c r="N23" i="10"/>
  <c r="O23" i="10"/>
  <c r="L23" i="10"/>
  <c r="M32" i="9"/>
  <c r="N32" i="9"/>
  <c r="O32" i="9"/>
  <c r="L32" i="9"/>
  <c r="M19" i="8"/>
  <c r="N19" i="8"/>
  <c r="O19" i="8"/>
  <c r="L19" i="8"/>
  <c r="M24" i="7"/>
  <c r="N24" i="7"/>
  <c r="O24" i="7"/>
  <c r="L24" i="7"/>
  <c r="M34" i="6"/>
  <c r="N34" i="6"/>
  <c r="O34" i="6"/>
  <c r="L34" i="6"/>
  <c r="M20" i="5"/>
  <c r="N20" i="5"/>
  <c r="O20" i="5"/>
  <c r="L20" i="5"/>
  <c r="M23" i="4"/>
  <c r="N23" i="4"/>
  <c r="O23" i="4"/>
  <c r="L23" i="4"/>
  <c r="M32" i="3"/>
  <c r="N32" i="3"/>
  <c r="O32" i="3"/>
  <c r="L32" i="3"/>
  <c r="M19" i="2"/>
  <c r="N19" i="2"/>
  <c r="O19" i="2"/>
  <c r="L19" i="2"/>
  <c r="M24" i="1"/>
  <c r="N24" i="1"/>
  <c r="O24" i="1"/>
  <c r="L24" i="1"/>
  <c r="M33" i="18" l="1"/>
  <c r="N33" i="18"/>
  <c r="O33" i="18"/>
  <c r="O35" i="18" s="1"/>
  <c r="M35" i="18"/>
  <c r="N35" i="18"/>
  <c r="L33" i="18"/>
  <c r="M18" i="17"/>
  <c r="N18" i="17"/>
  <c r="O18" i="17"/>
  <c r="O20" i="17" s="1"/>
  <c r="M20" i="17"/>
  <c r="N20" i="17"/>
  <c r="L18" i="17"/>
  <c r="M22" i="16"/>
  <c r="N22" i="16"/>
  <c r="O22" i="16"/>
  <c r="O24" i="16" s="1"/>
  <c r="M24" i="16"/>
  <c r="N24" i="16"/>
  <c r="L22" i="16"/>
  <c r="L24" i="16"/>
  <c r="M31" i="15"/>
  <c r="N31" i="15"/>
  <c r="O31" i="15"/>
  <c r="O33" i="15" s="1"/>
  <c r="M33" i="15"/>
  <c r="N33" i="15"/>
  <c r="L31" i="15"/>
  <c r="M18" i="14"/>
  <c r="N18" i="14"/>
  <c r="O18" i="14"/>
  <c r="M20" i="14"/>
  <c r="N20" i="14"/>
  <c r="O20" i="14"/>
  <c r="L18" i="14"/>
  <c r="M23" i="13"/>
  <c r="N23" i="13"/>
  <c r="O23" i="13"/>
  <c r="O25" i="13" s="1"/>
  <c r="M25" i="13"/>
  <c r="N25" i="13"/>
  <c r="L25" i="13"/>
  <c r="L23" i="13"/>
  <c r="M33" i="12"/>
  <c r="N33" i="12"/>
  <c r="O33" i="12"/>
  <c r="O35" i="12" s="1"/>
  <c r="M35" i="12"/>
  <c r="N35" i="12"/>
  <c r="L33" i="12"/>
  <c r="M18" i="11"/>
  <c r="N18" i="11"/>
  <c r="O18" i="11"/>
  <c r="O20" i="11" s="1"/>
  <c r="M20" i="11"/>
  <c r="N20" i="11"/>
  <c r="L18" i="11"/>
  <c r="M22" i="10"/>
  <c r="N22" i="10"/>
  <c r="O22" i="10"/>
  <c r="O24" i="10" s="1"/>
  <c r="M24" i="10"/>
  <c r="N24" i="10"/>
  <c r="L22" i="10"/>
  <c r="M31" i="9"/>
  <c r="N31" i="9"/>
  <c r="O31" i="9"/>
  <c r="O33" i="9" s="1"/>
  <c r="M33" i="9"/>
  <c r="N33" i="9"/>
  <c r="L31" i="9"/>
  <c r="M20" i="8"/>
  <c r="N20" i="8"/>
  <c r="O20" i="8"/>
  <c r="L20" i="8"/>
  <c r="M18" i="8"/>
  <c r="N18" i="8"/>
  <c r="O18" i="8"/>
  <c r="L18" i="8"/>
  <c r="M23" i="7"/>
  <c r="N23" i="7"/>
  <c r="O23" i="7"/>
  <c r="M25" i="7"/>
  <c r="N25" i="7"/>
  <c r="O25" i="7"/>
  <c r="L25" i="7"/>
  <c r="L23" i="7"/>
  <c r="M33" i="6"/>
  <c r="N33" i="6"/>
  <c r="O33" i="6"/>
  <c r="O35" i="6"/>
  <c r="M35" i="6"/>
  <c r="N35" i="6"/>
  <c r="L35" i="6"/>
  <c r="L33" i="6"/>
  <c r="M19" i="5"/>
  <c r="N19" i="5"/>
  <c r="O19" i="5"/>
  <c r="L19" i="5"/>
  <c r="M22" i="4"/>
  <c r="N22" i="4"/>
  <c r="O22" i="4"/>
  <c r="L22" i="4"/>
  <c r="M31" i="3"/>
  <c r="N31" i="3"/>
  <c r="O31" i="3"/>
  <c r="L31" i="3"/>
  <c r="M18" i="2"/>
  <c r="N18" i="2"/>
  <c r="O18" i="2"/>
  <c r="L18" i="2"/>
  <c r="M23" i="1"/>
  <c r="N23" i="1"/>
  <c r="O23" i="1"/>
  <c r="L23" i="1"/>
  <c r="N21" i="5"/>
  <c r="O21" i="5"/>
  <c r="M21" i="5"/>
  <c r="L21" i="5"/>
  <c r="N24" i="4"/>
  <c r="O24" i="4"/>
  <c r="M24" i="4"/>
  <c r="L24" i="4"/>
  <c r="M33" i="3"/>
  <c r="N33" i="3"/>
  <c r="O33" i="3"/>
  <c r="L33" i="3"/>
  <c r="O20" i="2"/>
  <c r="M20" i="2"/>
  <c r="N20" i="2"/>
  <c r="L20" i="2"/>
  <c r="M25" i="1"/>
  <c r="N25" i="1"/>
  <c r="O25" i="1"/>
  <c r="L25" i="1"/>
  <c r="L4" i="17"/>
  <c r="M4" i="17"/>
  <c r="N4" i="17"/>
  <c r="O4" i="17"/>
  <c r="L5" i="17"/>
  <c r="M5" i="17"/>
  <c r="N5" i="17"/>
  <c r="O5" i="17"/>
  <c r="L6" i="17"/>
  <c r="M6" i="17"/>
  <c r="N6" i="17"/>
  <c r="O6" i="17"/>
  <c r="L7" i="17"/>
  <c r="M7" i="17"/>
  <c r="N7" i="17"/>
  <c r="O7" i="17"/>
  <c r="L8" i="17"/>
  <c r="M8" i="17"/>
  <c r="N8" i="17"/>
  <c r="O8" i="17"/>
  <c r="L9" i="17"/>
  <c r="M9" i="17"/>
  <c r="N9" i="17"/>
  <c r="O9" i="17"/>
  <c r="L10" i="17"/>
  <c r="M10" i="17"/>
  <c r="N10" i="17"/>
  <c r="O10" i="17"/>
  <c r="L11" i="17"/>
  <c r="M11" i="17"/>
  <c r="N11" i="17"/>
  <c r="O11" i="17"/>
  <c r="L12" i="17"/>
  <c r="M12" i="17"/>
  <c r="N12" i="17"/>
  <c r="O12" i="17"/>
  <c r="L13" i="17"/>
  <c r="M13" i="17"/>
  <c r="N13" i="17"/>
  <c r="O13" i="17"/>
  <c r="L14" i="17"/>
  <c r="M14" i="17"/>
  <c r="N14" i="17"/>
  <c r="O14" i="17"/>
  <c r="L15" i="17"/>
  <c r="M15" i="17"/>
  <c r="N15" i="17"/>
  <c r="O15" i="17"/>
  <c r="L16" i="17"/>
  <c r="M16" i="17"/>
  <c r="N16" i="17"/>
  <c r="O16" i="17"/>
  <c r="L4" i="16"/>
  <c r="M4" i="16"/>
  <c r="N4" i="16"/>
  <c r="O4" i="16"/>
  <c r="L5" i="16"/>
  <c r="M5" i="16"/>
  <c r="N5" i="16"/>
  <c r="O5" i="16"/>
  <c r="L6" i="16"/>
  <c r="M6" i="16"/>
  <c r="N6" i="16"/>
  <c r="O6" i="16"/>
  <c r="L7" i="16"/>
  <c r="M7" i="16"/>
  <c r="N7" i="16"/>
  <c r="O7" i="16"/>
  <c r="L8" i="16"/>
  <c r="M8" i="16"/>
  <c r="N8" i="16"/>
  <c r="O8" i="16"/>
  <c r="L9" i="16"/>
  <c r="M9" i="16"/>
  <c r="N9" i="16"/>
  <c r="O9" i="16"/>
  <c r="L10" i="16"/>
  <c r="M10" i="16"/>
  <c r="N10" i="16"/>
  <c r="O10" i="16"/>
  <c r="L11" i="16"/>
  <c r="M11" i="16"/>
  <c r="N11" i="16"/>
  <c r="O11" i="16"/>
  <c r="L12" i="16"/>
  <c r="M12" i="16"/>
  <c r="N12" i="16"/>
  <c r="O12" i="16"/>
  <c r="L13" i="16"/>
  <c r="M13" i="16"/>
  <c r="N13" i="16"/>
  <c r="O13" i="16"/>
  <c r="L14" i="16"/>
  <c r="M14" i="16"/>
  <c r="N14" i="16"/>
  <c r="O14" i="16"/>
  <c r="L15" i="16"/>
  <c r="M15" i="16"/>
  <c r="N15" i="16"/>
  <c r="O15" i="16"/>
  <c r="L16" i="16"/>
  <c r="M16" i="16"/>
  <c r="N16" i="16"/>
  <c r="O16" i="16"/>
  <c r="L17" i="16"/>
  <c r="M17" i="16"/>
  <c r="N17" i="16"/>
  <c r="O17" i="16"/>
  <c r="L18" i="16"/>
  <c r="M18" i="16"/>
  <c r="N18" i="16"/>
  <c r="O18" i="16"/>
  <c r="L19" i="16"/>
  <c r="M19" i="16"/>
  <c r="N19" i="16"/>
  <c r="O19" i="16"/>
  <c r="L20" i="16"/>
  <c r="M20" i="16"/>
  <c r="N20" i="16"/>
  <c r="O20" i="16"/>
  <c r="N4" i="11"/>
  <c r="O31" i="18"/>
  <c r="M31" i="18"/>
  <c r="L31" i="18"/>
  <c r="O30" i="18"/>
  <c r="M30" i="18"/>
  <c r="L30" i="18"/>
  <c r="O29" i="18"/>
  <c r="M29" i="18"/>
  <c r="L29" i="18"/>
  <c r="O28" i="18"/>
  <c r="M28" i="18"/>
  <c r="L28" i="18"/>
  <c r="O27" i="18"/>
  <c r="M27" i="18"/>
  <c r="L27" i="18"/>
  <c r="O26" i="18"/>
  <c r="M26" i="18"/>
  <c r="L26" i="18"/>
  <c r="O25" i="18"/>
  <c r="M25" i="18"/>
  <c r="L25" i="18"/>
  <c r="O24" i="18"/>
  <c r="M24" i="18"/>
  <c r="L24" i="18"/>
  <c r="O23" i="18"/>
  <c r="M23" i="18"/>
  <c r="L23" i="18"/>
  <c r="O22" i="18"/>
  <c r="M22" i="18"/>
  <c r="L22" i="18"/>
  <c r="O21" i="18"/>
  <c r="M21" i="18"/>
  <c r="L21" i="18"/>
  <c r="O20" i="18"/>
  <c r="M20" i="18"/>
  <c r="L20" i="18"/>
  <c r="O19" i="18"/>
  <c r="M19" i="18"/>
  <c r="L19" i="18"/>
  <c r="O18" i="18"/>
  <c r="M18" i="18"/>
  <c r="L18" i="18"/>
  <c r="O17" i="18"/>
  <c r="M17" i="18"/>
  <c r="L17" i="18"/>
  <c r="O16" i="18"/>
  <c r="M16" i="18"/>
  <c r="L16" i="18"/>
  <c r="O15" i="18"/>
  <c r="M15" i="18"/>
  <c r="L15" i="18"/>
  <c r="O14" i="18"/>
  <c r="M14" i="18"/>
  <c r="L14" i="18"/>
  <c r="O13" i="18"/>
  <c r="M13" i="18"/>
  <c r="L13" i="18"/>
  <c r="O12" i="18"/>
  <c r="M12" i="18"/>
  <c r="L12" i="18"/>
  <c r="O11" i="18"/>
  <c r="M11" i="18"/>
  <c r="L11" i="18"/>
  <c r="O10" i="18"/>
  <c r="M10" i="18"/>
  <c r="L10" i="18"/>
  <c r="O9" i="18"/>
  <c r="M9" i="18"/>
  <c r="L9" i="18"/>
  <c r="O8" i="18"/>
  <c r="M8" i="18"/>
  <c r="L8" i="18"/>
  <c r="O7" i="18"/>
  <c r="M7" i="18"/>
  <c r="L7" i="18"/>
  <c r="O6" i="18"/>
  <c r="M6" i="18"/>
  <c r="L6" i="18"/>
  <c r="O5" i="18"/>
  <c r="M5" i="18"/>
  <c r="L5" i="18"/>
  <c r="O4" i="18"/>
  <c r="M4" i="18"/>
  <c r="L4" i="18"/>
  <c r="O3" i="18"/>
  <c r="N3" i="18"/>
  <c r="M3" i="18"/>
  <c r="L3" i="18"/>
  <c r="O3" i="17"/>
  <c r="N3" i="17"/>
  <c r="M3" i="17"/>
  <c r="L3" i="17"/>
  <c r="O3" i="16"/>
  <c r="N3" i="16"/>
  <c r="M3" i="16"/>
  <c r="L3" i="16"/>
  <c r="O29" i="15"/>
  <c r="M29" i="15"/>
  <c r="L29" i="15"/>
  <c r="O28" i="15"/>
  <c r="M28" i="15"/>
  <c r="L28" i="15"/>
  <c r="O27" i="15"/>
  <c r="M27" i="15"/>
  <c r="L27" i="15"/>
  <c r="O26" i="15"/>
  <c r="M26" i="15"/>
  <c r="L26" i="15"/>
  <c r="O25" i="15"/>
  <c r="M25" i="15"/>
  <c r="L25" i="15"/>
  <c r="O24" i="15"/>
  <c r="M24" i="15"/>
  <c r="L24" i="15"/>
  <c r="O23" i="15"/>
  <c r="M23" i="15"/>
  <c r="L23" i="15"/>
  <c r="O22" i="15"/>
  <c r="M22" i="15"/>
  <c r="L22" i="15"/>
  <c r="O21" i="15"/>
  <c r="M21" i="15"/>
  <c r="L21" i="15"/>
  <c r="O20" i="15"/>
  <c r="M20" i="15"/>
  <c r="L20" i="15"/>
  <c r="O19" i="15"/>
  <c r="M19" i="15"/>
  <c r="L19" i="15"/>
  <c r="O18" i="15"/>
  <c r="M18" i="15"/>
  <c r="L18" i="15"/>
  <c r="O17" i="15"/>
  <c r="M17" i="15"/>
  <c r="L17" i="15"/>
  <c r="O16" i="15"/>
  <c r="M16" i="15"/>
  <c r="L16" i="15"/>
  <c r="O15" i="15"/>
  <c r="M15" i="15"/>
  <c r="L15" i="15"/>
  <c r="O14" i="15"/>
  <c r="M14" i="15"/>
  <c r="L14" i="15"/>
  <c r="O13" i="15"/>
  <c r="M13" i="15"/>
  <c r="L13" i="15"/>
  <c r="O12" i="15"/>
  <c r="M12" i="15"/>
  <c r="L12" i="15"/>
  <c r="O11" i="15"/>
  <c r="M11" i="15"/>
  <c r="L11" i="15"/>
  <c r="O10" i="15"/>
  <c r="M10" i="15"/>
  <c r="L10" i="15"/>
  <c r="O9" i="15"/>
  <c r="M9" i="15"/>
  <c r="L9" i="15"/>
  <c r="O8" i="15"/>
  <c r="M8" i="15"/>
  <c r="L8" i="15"/>
  <c r="O7" i="15"/>
  <c r="M7" i="15"/>
  <c r="L7" i="15"/>
  <c r="O6" i="15"/>
  <c r="M6" i="15"/>
  <c r="L6" i="15"/>
  <c r="O5" i="15"/>
  <c r="M5" i="15"/>
  <c r="L5" i="15"/>
  <c r="O4" i="15"/>
  <c r="N4" i="15"/>
  <c r="M4" i="15"/>
  <c r="L4" i="15"/>
  <c r="O3" i="15"/>
  <c r="N3" i="15"/>
  <c r="M3" i="15"/>
  <c r="L3" i="15"/>
  <c r="O16" i="14"/>
  <c r="M16" i="14"/>
  <c r="L16" i="14"/>
  <c r="O15" i="14"/>
  <c r="M15" i="14"/>
  <c r="L15" i="14"/>
  <c r="O14" i="14"/>
  <c r="M14" i="14"/>
  <c r="L14" i="14"/>
  <c r="O13" i="14"/>
  <c r="M13" i="14"/>
  <c r="L13" i="14"/>
  <c r="O12" i="14"/>
  <c r="M12" i="14"/>
  <c r="L12" i="14"/>
  <c r="O11" i="14"/>
  <c r="M11" i="14"/>
  <c r="L11" i="14"/>
  <c r="O10" i="14"/>
  <c r="M10" i="14"/>
  <c r="L10" i="14"/>
  <c r="O9" i="14"/>
  <c r="M9" i="14"/>
  <c r="L9" i="14"/>
  <c r="O8" i="14"/>
  <c r="M8" i="14"/>
  <c r="L8" i="14"/>
  <c r="O7" i="14"/>
  <c r="M7" i="14"/>
  <c r="L7" i="14"/>
  <c r="O6" i="14"/>
  <c r="M6" i="14"/>
  <c r="L6" i="14"/>
  <c r="O5" i="14"/>
  <c r="M5" i="14"/>
  <c r="L5" i="14"/>
  <c r="O4" i="14"/>
  <c r="M4" i="14"/>
  <c r="L4" i="14"/>
  <c r="O3" i="14"/>
  <c r="N3" i="14"/>
  <c r="M3" i="14"/>
  <c r="L3" i="14"/>
  <c r="O21" i="13"/>
  <c r="M21" i="13"/>
  <c r="L21" i="13"/>
  <c r="O20" i="13"/>
  <c r="M20" i="13"/>
  <c r="L20" i="13"/>
  <c r="O19" i="13"/>
  <c r="M19" i="13"/>
  <c r="L19" i="13"/>
  <c r="O18" i="13"/>
  <c r="M18" i="13"/>
  <c r="L18" i="13"/>
  <c r="O17" i="13"/>
  <c r="M17" i="13"/>
  <c r="L17" i="13"/>
  <c r="O16" i="13"/>
  <c r="M16" i="13"/>
  <c r="L16" i="13"/>
  <c r="O15" i="13"/>
  <c r="M15" i="13"/>
  <c r="L15" i="13"/>
  <c r="O14" i="13"/>
  <c r="M14" i="13"/>
  <c r="L14" i="13"/>
  <c r="O13" i="13"/>
  <c r="M13" i="13"/>
  <c r="L13" i="13"/>
  <c r="O12" i="13"/>
  <c r="M12" i="13"/>
  <c r="L12" i="13"/>
  <c r="O11" i="13"/>
  <c r="M11" i="13"/>
  <c r="L11" i="13"/>
  <c r="O10" i="13"/>
  <c r="M10" i="13"/>
  <c r="L10" i="13"/>
  <c r="O9" i="13"/>
  <c r="M9" i="13"/>
  <c r="L9" i="13"/>
  <c r="O8" i="13"/>
  <c r="M8" i="13"/>
  <c r="L8" i="13"/>
  <c r="O7" i="13"/>
  <c r="M7" i="13"/>
  <c r="L7" i="13"/>
  <c r="O6" i="13"/>
  <c r="M6" i="13"/>
  <c r="L6" i="13"/>
  <c r="O5" i="13"/>
  <c r="M5" i="13"/>
  <c r="L5" i="13"/>
  <c r="O4" i="13"/>
  <c r="M4" i="13"/>
  <c r="L4" i="13"/>
  <c r="O3" i="13"/>
  <c r="N3" i="13"/>
  <c r="M3" i="13"/>
  <c r="L3" i="13"/>
  <c r="L4" i="11"/>
  <c r="M4" i="11"/>
  <c r="O4" i="11"/>
  <c r="L5" i="11"/>
  <c r="M5" i="11"/>
  <c r="O5" i="11"/>
  <c r="L6" i="11"/>
  <c r="M6" i="11"/>
  <c r="O6" i="11"/>
  <c r="L7" i="11"/>
  <c r="M7" i="11"/>
  <c r="O7" i="11"/>
  <c r="L8" i="11"/>
  <c r="M8" i="11"/>
  <c r="O8" i="11"/>
  <c r="L9" i="11"/>
  <c r="M9" i="11"/>
  <c r="O9" i="11"/>
  <c r="L10" i="11"/>
  <c r="M10" i="11"/>
  <c r="O10" i="11"/>
  <c r="L11" i="11"/>
  <c r="M11" i="11"/>
  <c r="O11" i="11"/>
  <c r="L12" i="11"/>
  <c r="M12" i="11"/>
  <c r="O12" i="11"/>
  <c r="L13" i="11"/>
  <c r="M13" i="11"/>
  <c r="O13" i="11"/>
  <c r="L14" i="11"/>
  <c r="M14" i="11"/>
  <c r="O14" i="11"/>
  <c r="L15" i="11"/>
  <c r="M15" i="11"/>
  <c r="O15" i="11"/>
  <c r="L16" i="11"/>
  <c r="M16" i="11"/>
  <c r="O16" i="11"/>
  <c r="L4" i="10"/>
  <c r="M4" i="10"/>
  <c r="N4" i="10"/>
  <c r="O4" i="10"/>
  <c r="L5" i="10"/>
  <c r="M5" i="10"/>
  <c r="N5" i="10"/>
  <c r="O5" i="10"/>
  <c r="L6" i="10"/>
  <c r="M6" i="10"/>
  <c r="N6" i="10"/>
  <c r="O6" i="10"/>
  <c r="L7" i="10"/>
  <c r="M7" i="10"/>
  <c r="N7" i="10"/>
  <c r="O7" i="10"/>
  <c r="L8" i="10"/>
  <c r="M8" i="10"/>
  <c r="N8" i="10"/>
  <c r="O8" i="10"/>
  <c r="L9" i="10"/>
  <c r="M9" i="10"/>
  <c r="N9" i="10"/>
  <c r="O9" i="10"/>
  <c r="L10" i="10"/>
  <c r="M10" i="10"/>
  <c r="N10" i="10"/>
  <c r="O10" i="10"/>
  <c r="L11" i="10"/>
  <c r="M11" i="10"/>
  <c r="N11" i="10"/>
  <c r="O11" i="10"/>
  <c r="L12" i="10"/>
  <c r="M12" i="10"/>
  <c r="N12" i="10"/>
  <c r="O12" i="10"/>
  <c r="L13" i="10"/>
  <c r="M13" i="10"/>
  <c r="N13" i="10"/>
  <c r="O13" i="10"/>
  <c r="L14" i="10"/>
  <c r="M14" i="10"/>
  <c r="N14" i="10"/>
  <c r="O14" i="10"/>
  <c r="L15" i="10"/>
  <c r="M15" i="10"/>
  <c r="N15" i="10"/>
  <c r="O15" i="10"/>
  <c r="L16" i="10"/>
  <c r="M16" i="10"/>
  <c r="N16" i="10"/>
  <c r="O16" i="10"/>
  <c r="L17" i="10"/>
  <c r="M17" i="10"/>
  <c r="N17" i="10"/>
  <c r="O17" i="10"/>
  <c r="L18" i="10"/>
  <c r="M18" i="10"/>
  <c r="N18" i="10"/>
  <c r="O18" i="10"/>
  <c r="L19" i="10"/>
  <c r="M19" i="10"/>
  <c r="N19" i="10"/>
  <c r="O19" i="10"/>
  <c r="L20" i="10"/>
  <c r="M20" i="10"/>
  <c r="N20" i="10"/>
  <c r="O20" i="10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L35" i="18" l="1"/>
  <c r="L20" i="17"/>
  <c r="L33" i="15"/>
  <c r="L20" i="14"/>
  <c r="L35" i="12"/>
  <c r="L20" i="11"/>
  <c r="L24" i="10"/>
  <c r="L33" i="9"/>
  <c r="N5" i="18"/>
  <c r="N4" i="18"/>
  <c r="N5" i="15"/>
  <c r="N5" i="14"/>
  <c r="N4" i="14"/>
  <c r="N4" i="13"/>
  <c r="N5" i="13"/>
  <c r="N6" i="18" l="1"/>
  <c r="N6" i="15"/>
  <c r="N6" i="14"/>
  <c r="N5" i="11"/>
  <c r="N6" i="13"/>
  <c r="N7" i="18" l="1"/>
  <c r="N7" i="15"/>
  <c r="N7" i="14"/>
  <c r="N6" i="11"/>
  <c r="N7" i="13"/>
  <c r="N8" i="18" l="1"/>
  <c r="N8" i="15"/>
  <c r="N8" i="14"/>
  <c r="N7" i="11"/>
  <c r="N8" i="13"/>
  <c r="O31" i="12"/>
  <c r="N31" i="12"/>
  <c r="M31" i="12"/>
  <c r="L31" i="12"/>
  <c r="O30" i="12"/>
  <c r="N30" i="12"/>
  <c r="M30" i="12"/>
  <c r="L30" i="12"/>
  <c r="O29" i="12"/>
  <c r="N29" i="12"/>
  <c r="M29" i="12"/>
  <c r="L29" i="12"/>
  <c r="O28" i="12"/>
  <c r="N28" i="12"/>
  <c r="M28" i="12"/>
  <c r="L28" i="12"/>
  <c r="O27" i="12"/>
  <c r="N27" i="12"/>
  <c r="M27" i="12"/>
  <c r="L27" i="12"/>
  <c r="O26" i="12"/>
  <c r="N26" i="12"/>
  <c r="M26" i="12"/>
  <c r="L26" i="12"/>
  <c r="O25" i="12"/>
  <c r="N25" i="12"/>
  <c r="M25" i="12"/>
  <c r="L25" i="12"/>
  <c r="O24" i="12"/>
  <c r="N24" i="12"/>
  <c r="M24" i="12"/>
  <c r="L24" i="12"/>
  <c r="O23" i="12"/>
  <c r="N23" i="12"/>
  <c r="M23" i="12"/>
  <c r="L23" i="12"/>
  <c r="O22" i="12"/>
  <c r="N22" i="12"/>
  <c r="M22" i="12"/>
  <c r="L22" i="12"/>
  <c r="O21" i="12"/>
  <c r="N21" i="12"/>
  <c r="M21" i="12"/>
  <c r="L21" i="12"/>
  <c r="O20" i="12"/>
  <c r="N20" i="12"/>
  <c r="M20" i="12"/>
  <c r="L20" i="12"/>
  <c r="O19" i="12"/>
  <c r="N19" i="12"/>
  <c r="M19" i="12"/>
  <c r="L19" i="12"/>
  <c r="O18" i="12"/>
  <c r="N18" i="12"/>
  <c r="M18" i="12"/>
  <c r="L18" i="12"/>
  <c r="O17" i="12"/>
  <c r="N17" i="12"/>
  <c r="M17" i="12"/>
  <c r="L17" i="12"/>
  <c r="O16" i="12"/>
  <c r="N16" i="12"/>
  <c r="M16" i="12"/>
  <c r="L16" i="12"/>
  <c r="O15" i="12"/>
  <c r="N15" i="12"/>
  <c r="M15" i="12"/>
  <c r="L15" i="12"/>
  <c r="O14" i="12"/>
  <c r="N14" i="12"/>
  <c r="M14" i="12"/>
  <c r="L14" i="12"/>
  <c r="O13" i="12"/>
  <c r="N13" i="12"/>
  <c r="M13" i="12"/>
  <c r="L13" i="12"/>
  <c r="O12" i="12"/>
  <c r="N12" i="12"/>
  <c r="M12" i="12"/>
  <c r="L12" i="12"/>
  <c r="O11" i="12"/>
  <c r="N11" i="12"/>
  <c r="M11" i="12"/>
  <c r="L11" i="12"/>
  <c r="O10" i="12"/>
  <c r="N10" i="12"/>
  <c r="M10" i="12"/>
  <c r="L10" i="12"/>
  <c r="O9" i="12"/>
  <c r="N9" i="12"/>
  <c r="M9" i="12"/>
  <c r="L9" i="12"/>
  <c r="O8" i="12"/>
  <c r="N8" i="12"/>
  <c r="M8" i="12"/>
  <c r="L8" i="12"/>
  <c r="O7" i="12"/>
  <c r="N7" i="12"/>
  <c r="M7" i="12"/>
  <c r="L7" i="12"/>
  <c r="O6" i="12"/>
  <c r="N6" i="12"/>
  <c r="M6" i="12"/>
  <c r="L6" i="12"/>
  <c r="O5" i="12"/>
  <c r="N5" i="12"/>
  <c r="M5" i="12"/>
  <c r="L5" i="12"/>
  <c r="O4" i="12"/>
  <c r="N4" i="12"/>
  <c r="M4" i="12"/>
  <c r="L4" i="12"/>
  <c r="O3" i="12"/>
  <c r="N3" i="12"/>
  <c r="M3" i="12"/>
  <c r="L3" i="12"/>
  <c r="O3" i="11"/>
  <c r="N3" i="11"/>
  <c r="M3" i="11"/>
  <c r="L3" i="11"/>
  <c r="O3" i="10"/>
  <c r="N3" i="10"/>
  <c r="M3" i="10"/>
  <c r="L3" i="10"/>
  <c r="O29" i="9"/>
  <c r="N29" i="9"/>
  <c r="M29" i="9"/>
  <c r="L29" i="9"/>
  <c r="O28" i="9"/>
  <c r="N28" i="9"/>
  <c r="M28" i="9"/>
  <c r="L28" i="9"/>
  <c r="O27" i="9"/>
  <c r="N27" i="9"/>
  <c r="M27" i="9"/>
  <c r="L27" i="9"/>
  <c r="O26" i="9"/>
  <c r="N26" i="9"/>
  <c r="M26" i="9"/>
  <c r="L26" i="9"/>
  <c r="O25" i="9"/>
  <c r="N25" i="9"/>
  <c r="M25" i="9"/>
  <c r="L25" i="9"/>
  <c r="O24" i="9"/>
  <c r="N24" i="9"/>
  <c r="M24" i="9"/>
  <c r="L24" i="9"/>
  <c r="O23" i="9"/>
  <c r="N23" i="9"/>
  <c r="M23" i="9"/>
  <c r="L23" i="9"/>
  <c r="O22" i="9"/>
  <c r="N22" i="9"/>
  <c r="M22" i="9"/>
  <c r="L22" i="9"/>
  <c r="O21" i="9"/>
  <c r="N21" i="9"/>
  <c r="M21" i="9"/>
  <c r="L21" i="9"/>
  <c r="O20" i="9"/>
  <c r="N20" i="9"/>
  <c r="M20" i="9"/>
  <c r="L20" i="9"/>
  <c r="O19" i="9"/>
  <c r="N19" i="9"/>
  <c r="M19" i="9"/>
  <c r="L19" i="9"/>
  <c r="O18" i="9"/>
  <c r="N18" i="9"/>
  <c r="M18" i="9"/>
  <c r="L18" i="9"/>
  <c r="O17" i="9"/>
  <c r="N17" i="9"/>
  <c r="M17" i="9"/>
  <c r="L17" i="9"/>
  <c r="O16" i="9"/>
  <c r="N16" i="9"/>
  <c r="M16" i="9"/>
  <c r="L16" i="9"/>
  <c r="O15" i="9"/>
  <c r="N15" i="9"/>
  <c r="M15" i="9"/>
  <c r="L15" i="9"/>
  <c r="O14" i="9"/>
  <c r="N14" i="9"/>
  <c r="M14" i="9"/>
  <c r="L14" i="9"/>
  <c r="O13" i="9"/>
  <c r="N13" i="9"/>
  <c r="M13" i="9"/>
  <c r="L13" i="9"/>
  <c r="O12" i="9"/>
  <c r="N12" i="9"/>
  <c r="M12" i="9"/>
  <c r="L12" i="9"/>
  <c r="O11" i="9"/>
  <c r="N11" i="9"/>
  <c r="M11" i="9"/>
  <c r="L11" i="9"/>
  <c r="O10" i="9"/>
  <c r="N10" i="9"/>
  <c r="M10" i="9"/>
  <c r="L10" i="9"/>
  <c r="O9" i="9"/>
  <c r="N9" i="9"/>
  <c r="M9" i="9"/>
  <c r="L9" i="9"/>
  <c r="O8" i="9"/>
  <c r="N8" i="9"/>
  <c r="M8" i="9"/>
  <c r="L8" i="9"/>
  <c r="O7" i="9"/>
  <c r="N7" i="9"/>
  <c r="M7" i="9"/>
  <c r="L7" i="9"/>
  <c r="O6" i="9"/>
  <c r="N6" i="9"/>
  <c r="M6" i="9"/>
  <c r="L6" i="9"/>
  <c r="O5" i="9"/>
  <c r="N5" i="9"/>
  <c r="M5" i="9"/>
  <c r="L5" i="9"/>
  <c r="O4" i="9"/>
  <c r="N4" i="9"/>
  <c r="M4" i="9"/>
  <c r="L4" i="9"/>
  <c r="O3" i="9"/>
  <c r="N3" i="9"/>
  <c r="M3" i="9"/>
  <c r="L3" i="9"/>
  <c r="O16" i="8"/>
  <c r="N16" i="8"/>
  <c r="M16" i="8"/>
  <c r="L16" i="8"/>
  <c r="O15" i="8"/>
  <c r="N15" i="8"/>
  <c r="M15" i="8"/>
  <c r="L15" i="8"/>
  <c r="O14" i="8"/>
  <c r="N14" i="8"/>
  <c r="M14" i="8"/>
  <c r="L14" i="8"/>
  <c r="O13" i="8"/>
  <c r="N13" i="8"/>
  <c r="M13" i="8"/>
  <c r="L13" i="8"/>
  <c r="O12" i="8"/>
  <c r="N12" i="8"/>
  <c r="M12" i="8"/>
  <c r="L12" i="8"/>
  <c r="O11" i="8"/>
  <c r="N11" i="8"/>
  <c r="M11" i="8"/>
  <c r="L11" i="8"/>
  <c r="O10" i="8"/>
  <c r="N10" i="8"/>
  <c r="M10" i="8"/>
  <c r="L10" i="8"/>
  <c r="O9" i="8"/>
  <c r="N9" i="8"/>
  <c r="M9" i="8"/>
  <c r="L9" i="8"/>
  <c r="O8" i="8"/>
  <c r="N8" i="8"/>
  <c r="M8" i="8"/>
  <c r="L8" i="8"/>
  <c r="O7" i="8"/>
  <c r="N7" i="8"/>
  <c r="M7" i="8"/>
  <c r="L7" i="8"/>
  <c r="O6" i="8"/>
  <c r="N6" i="8"/>
  <c r="M6" i="8"/>
  <c r="L6" i="8"/>
  <c r="O5" i="8"/>
  <c r="N5" i="8"/>
  <c r="M5" i="8"/>
  <c r="L5" i="8"/>
  <c r="O4" i="8"/>
  <c r="N4" i="8"/>
  <c r="M4" i="8"/>
  <c r="L4" i="8"/>
  <c r="O3" i="8"/>
  <c r="N3" i="8"/>
  <c r="M3" i="8"/>
  <c r="L3" i="8"/>
  <c r="O21" i="7"/>
  <c r="N21" i="7"/>
  <c r="M21" i="7"/>
  <c r="L21" i="7"/>
  <c r="O20" i="7"/>
  <c r="N20" i="7"/>
  <c r="M20" i="7"/>
  <c r="L20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O13" i="7"/>
  <c r="N13" i="7"/>
  <c r="M13" i="7"/>
  <c r="L13" i="7"/>
  <c r="O12" i="7"/>
  <c r="N12" i="7"/>
  <c r="M12" i="7"/>
  <c r="L12" i="7"/>
  <c r="O11" i="7"/>
  <c r="N11" i="7"/>
  <c r="M11" i="7"/>
  <c r="L11" i="7"/>
  <c r="O10" i="7"/>
  <c r="N10" i="7"/>
  <c r="M10" i="7"/>
  <c r="L10" i="7"/>
  <c r="O9" i="7"/>
  <c r="N9" i="7"/>
  <c r="M9" i="7"/>
  <c r="L9" i="7"/>
  <c r="O8" i="7"/>
  <c r="N8" i="7"/>
  <c r="M8" i="7"/>
  <c r="L8" i="7"/>
  <c r="O7" i="7"/>
  <c r="N7" i="7"/>
  <c r="M7" i="7"/>
  <c r="L7" i="7"/>
  <c r="O6" i="7"/>
  <c r="N6" i="7"/>
  <c r="M6" i="7"/>
  <c r="L6" i="7"/>
  <c r="O5" i="7"/>
  <c r="N5" i="7"/>
  <c r="M5" i="7"/>
  <c r="L5" i="7"/>
  <c r="O4" i="7"/>
  <c r="N4" i="7"/>
  <c r="M4" i="7"/>
  <c r="L4" i="7"/>
  <c r="O3" i="7"/>
  <c r="N3" i="7"/>
  <c r="M3" i="7"/>
  <c r="L3" i="7"/>
  <c r="M4" i="6"/>
  <c r="N4" i="6"/>
  <c r="O4" i="6"/>
  <c r="M5" i="6"/>
  <c r="N5" i="6"/>
  <c r="O5" i="6"/>
  <c r="M6" i="6"/>
  <c r="N6" i="6"/>
  <c r="O6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M13" i="6"/>
  <c r="N13" i="6"/>
  <c r="O13" i="6"/>
  <c r="M14" i="6"/>
  <c r="N14" i="6"/>
  <c r="O14" i="6"/>
  <c r="M15" i="6"/>
  <c r="N15" i="6"/>
  <c r="O15" i="6"/>
  <c r="M16" i="6"/>
  <c r="N16" i="6"/>
  <c r="O16" i="6"/>
  <c r="M17" i="6"/>
  <c r="N17" i="6"/>
  <c r="O17" i="6"/>
  <c r="M18" i="6"/>
  <c r="N18" i="6"/>
  <c r="O18" i="6"/>
  <c r="M19" i="6"/>
  <c r="N19" i="6"/>
  <c r="O19" i="6"/>
  <c r="M20" i="6"/>
  <c r="N20" i="6"/>
  <c r="O20" i="6"/>
  <c r="M21" i="6"/>
  <c r="N21" i="6"/>
  <c r="O21" i="6"/>
  <c r="M22" i="6"/>
  <c r="N22" i="6"/>
  <c r="O22" i="6"/>
  <c r="M23" i="6"/>
  <c r="N23" i="6"/>
  <c r="O23" i="6"/>
  <c r="M24" i="6"/>
  <c r="N24" i="6"/>
  <c r="O24" i="6"/>
  <c r="M25" i="6"/>
  <c r="N25" i="6"/>
  <c r="O25" i="6"/>
  <c r="M26" i="6"/>
  <c r="N26" i="6"/>
  <c r="O26" i="6"/>
  <c r="M27" i="6"/>
  <c r="N27" i="6"/>
  <c r="O27" i="6"/>
  <c r="M28" i="6"/>
  <c r="N28" i="6"/>
  <c r="O28" i="6"/>
  <c r="M29" i="6"/>
  <c r="N29" i="6"/>
  <c r="O29" i="6"/>
  <c r="M30" i="6"/>
  <c r="N30" i="6"/>
  <c r="O30" i="6"/>
  <c r="M31" i="6"/>
  <c r="N31" i="6"/>
  <c r="O31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O3" i="6"/>
  <c r="N3" i="6"/>
  <c r="M3" i="6"/>
  <c r="L3" i="6"/>
  <c r="L4" i="5"/>
  <c r="M4" i="5"/>
  <c r="N4" i="5"/>
  <c r="O4" i="5"/>
  <c r="L5" i="5"/>
  <c r="M5" i="5"/>
  <c r="N5" i="5"/>
  <c r="O5" i="5"/>
  <c r="L6" i="5"/>
  <c r="M6" i="5"/>
  <c r="N6" i="5"/>
  <c r="O6" i="5"/>
  <c r="L7" i="5"/>
  <c r="M7" i="5"/>
  <c r="N7" i="5"/>
  <c r="O7" i="5"/>
  <c r="L8" i="5"/>
  <c r="M8" i="5"/>
  <c r="N8" i="5"/>
  <c r="O8" i="5"/>
  <c r="L9" i="5"/>
  <c r="M9" i="5"/>
  <c r="N9" i="5"/>
  <c r="O9" i="5"/>
  <c r="L10" i="5"/>
  <c r="M10" i="5"/>
  <c r="N10" i="5"/>
  <c r="O10" i="5"/>
  <c r="L11" i="5"/>
  <c r="M11" i="5"/>
  <c r="N11" i="5"/>
  <c r="O11" i="5"/>
  <c r="L12" i="5"/>
  <c r="M12" i="5"/>
  <c r="N12" i="5"/>
  <c r="O12" i="5"/>
  <c r="L13" i="5"/>
  <c r="M13" i="5"/>
  <c r="N13" i="5"/>
  <c r="O13" i="5"/>
  <c r="L14" i="5"/>
  <c r="M14" i="5"/>
  <c r="N14" i="5"/>
  <c r="O14" i="5"/>
  <c r="L15" i="5"/>
  <c r="M15" i="5"/>
  <c r="N15" i="5"/>
  <c r="O15" i="5"/>
  <c r="L16" i="5"/>
  <c r="M16" i="5"/>
  <c r="N16" i="5"/>
  <c r="O16" i="5"/>
  <c r="O3" i="5"/>
  <c r="N3" i="5"/>
  <c r="M3" i="5"/>
  <c r="L3" i="5"/>
  <c r="L4" i="4"/>
  <c r="M4" i="4"/>
  <c r="N4" i="4"/>
  <c r="O4" i="4"/>
  <c r="L5" i="4"/>
  <c r="M5" i="4"/>
  <c r="N5" i="4"/>
  <c r="O5" i="4"/>
  <c r="L6" i="4"/>
  <c r="M6" i="4"/>
  <c r="N6" i="4"/>
  <c r="O6" i="4"/>
  <c r="L7" i="4"/>
  <c r="M7" i="4"/>
  <c r="N7" i="4"/>
  <c r="O7" i="4"/>
  <c r="L8" i="4"/>
  <c r="M8" i="4"/>
  <c r="N8" i="4"/>
  <c r="O8" i="4"/>
  <c r="L9" i="4"/>
  <c r="M9" i="4"/>
  <c r="N9" i="4"/>
  <c r="O9" i="4"/>
  <c r="L10" i="4"/>
  <c r="M10" i="4"/>
  <c r="N10" i="4"/>
  <c r="O10" i="4"/>
  <c r="L11" i="4"/>
  <c r="M11" i="4"/>
  <c r="N11" i="4"/>
  <c r="O11" i="4"/>
  <c r="L12" i="4"/>
  <c r="M12" i="4"/>
  <c r="N12" i="4"/>
  <c r="O12" i="4"/>
  <c r="L13" i="4"/>
  <c r="M13" i="4"/>
  <c r="N13" i="4"/>
  <c r="O13" i="4"/>
  <c r="L14" i="4"/>
  <c r="M14" i="4"/>
  <c r="N14" i="4"/>
  <c r="O14" i="4"/>
  <c r="L15" i="4"/>
  <c r="M15" i="4"/>
  <c r="N15" i="4"/>
  <c r="O15" i="4"/>
  <c r="L16" i="4"/>
  <c r="M16" i="4"/>
  <c r="N16" i="4"/>
  <c r="O16" i="4"/>
  <c r="L17" i="4"/>
  <c r="M17" i="4"/>
  <c r="N17" i="4"/>
  <c r="O17" i="4"/>
  <c r="L18" i="4"/>
  <c r="M18" i="4"/>
  <c r="N18" i="4"/>
  <c r="O18" i="4"/>
  <c r="L19" i="4"/>
  <c r="M19" i="4"/>
  <c r="N19" i="4"/>
  <c r="O19" i="4"/>
  <c r="L20" i="4"/>
  <c r="M20" i="4"/>
  <c r="N20" i="4"/>
  <c r="O20" i="4"/>
  <c r="O3" i="4"/>
  <c r="N3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" i="3"/>
  <c r="L4" i="2"/>
  <c r="M4" i="2"/>
  <c r="N4" i="2"/>
  <c r="O4" i="2"/>
  <c r="L5" i="2"/>
  <c r="M5" i="2"/>
  <c r="N5" i="2"/>
  <c r="O5" i="2"/>
  <c r="L6" i="2"/>
  <c r="M6" i="2"/>
  <c r="N6" i="2"/>
  <c r="O6" i="2"/>
  <c r="L7" i="2"/>
  <c r="M7" i="2"/>
  <c r="N7" i="2"/>
  <c r="O7" i="2"/>
  <c r="L8" i="2"/>
  <c r="M8" i="2"/>
  <c r="N8" i="2"/>
  <c r="O8" i="2"/>
  <c r="L9" i="2"/>
  <c r="M9" i="2"/>
  <c r="N9" i="2"/>
  <c r="O9" i="2"/>
  <c r="L10" i="2"/>
  <c r="M10" i="2"/>
  <c r="N10" i="2"/>
  <c r="O10" i="2"/>
  <c r="L11" i="2"/>
  <c r="M11" i="2"/>
  <c r="N11" i="2"/>
  <c r="O11" i="2"/>
  <c r="L12" i="2"/>
  <c r="M12" i="2"/>
  <c r="N12" i="2"/>
  <c r="O12" i="2"/>
  <c r="L13" i="2"/>
  <c r="M13" i="2"/>
  <c r="N13" i="2"/>
  <c r="O13" i="2"/>
  <c r="L14" i="2"/>
  <c r="M14" i="2"/>
  <c r="N14" i="2"/>
  <c r="O14" i="2"/>
  <c r="L15" i="2"/>
  <c r="M15" i="2"/>
  <c r="N15" i="2"/>
  <c r="O15" i="2"/>
  <c r="L16" i="2"/>
  <c r="M16" i="2"/>
  <c r="N16" i="2"/>
  <c r="O16" i="2"/>
  <c r="L3" i="4"/>
  <c r="M3" i="4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3" i="3"/>
  <c r="M3" i="2"/>
  <c r="N3" i="2"/>
  <c r="O3" i="2"/>
  <c r="L3" i="2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3" i="1"/>
  <c r="N9" i="18" l="1"/>
  <c r="N9" i="15"/>
  <c r="N9" i="14"/>
  <c r="N8" i="11"/>
  <c r="N9" i="13"/>
  <c r="N10" i="18" l="1"/>
  <c r="N10" i="15"/>
  <c r="N10" i="14"/>
  <c r="N9" i="11"/>
  <c r="N10" i="13"/>
  <c r="N11" i="18" l="1"/>
  <c r="N11" i="15"/>
  <c r="N11" i="14"/>
  <c r="N10" i="11"/>
  <c r="N11" i="13"/>
  <c r="N12" i="18" l="1"/>
  <c r="N12" i="15"/>
  <c r="N12" i="14"/>
  <c r="N11" i="11"/>
  <c r="N12" i="13"/>
  <c r="N13" i="18" l="1"/>
  <c r="N13" i="15"/>
  <c r="N13" i="14"/>
  <c r="N12" i="11"/>
  <c r="N13" i="13"/>
  <c r="N14" i="18" l="1"/>
  <c r="N14" i="15"/>
  <c r="N14" i="14"/>
  <c r="N13" i="11"/>
  <c r="N14" i="13"/>
  <c r="N15" i="18" l="1"/>
  <c r="N15" i="15"/>
  <c r="N16" i="14"/>
  <c r="N15" i="14"/>
  <c r="N14" i="11"/>
  <c r="N15" i="13"/>
  <c r="N16" i="18" l="1"/>
  <c r="N16" i="15"/>
  <c r="N16" i="11"/>
  <c r="N15" i="11"/>
  <c r="N16" i="13"/>
  <c r="N17" i="18" l="1"/>
  <c r="N17" i="15"/>
  <c r="N17" i="13"/>
  <c r="N18" i="18" l="1"/>
  <c r="N18" i="15"/>
  <c r="N18" i="13"/>
  <c r="N19" i="18" l="1"/>
  <c r="N19" i="15"/>
  <c r="N19" i="13"/>
  <c r="N20" i="18" l="1"/>
  <c r="N20" i="15"/>
  <c r="N20" i="13"/>
  <c r="N21" i="13"/>
  <c r="N21" i="18" l="1"/>
  <c r="N21" i="15"/>
  <c r="N22" i="18" l="1"/>
  <c r="N22" i="15"/>
  <c r="N23" i="18" l="1"/>
  <c r="N23" i="15"/>
  <c r="N24" i="18" l="1"/>
  <c r="N24" i="15"/>
  <c r="N25" i="18" l="1"/>
  <c r="N25" i="15"/>
  <c r="N26" i="18" l="1"/>
  <c r="N26" i="15"/>
  <c r="N27" i="18" l="1"/>
  <c r="N27" i="15"/>
  <c r="N28" i="18" l="1"/>
  <c r="N29" i="15"/>
  <c r="N28" i="15"/>
  <c r="N29" i="18" l="1"/>
  <c r="N31" i="18" l="1"/>
  <c r="N30" i="18"/>
</calcChain>
</file>

<file path=xl/sharedStrings.xml><?xml version="1.0" encoding="utf-8"?>
<sst xmlns="http://schemas.openxmlformats.org/spreadsheetml/2006/main" count="723" uniqueCount="52">
  <si>
    <t>id</t>
  </si>
  <si>
    <t>entering</t>
  </si>
  <si>
    <t>leaving</t>
  </si>
  <si>
    <t>passthrough</t>
  </si>
  <si>
    <t>totalVolume</t>
  </si>
  <si>
    <t>UNIVERSIDA</t>
  </si>
  <si>
    <t>BUITRERA</t>
  </si>
  <si>
    <t>MELENDEZ</t>
  </si>
  <si>
    <t>CAPRI</t>
  </si>
  <si>
    <t>CALDAS</t>
  </si>
  <si>
    <t>PAMPALINDA</t>
  </si>
  <si>
    <t>UND DEPORT</t>
  </si>
  <si>
    <t>TEQUENDAMA</t>
  </si>
  <si>
    <t>ESTADIO</t>
  </si>
  <si>
    <t>SAN BOSCO</t>
  </si>
  <si>
    <t>SAN PASCUA</t>
  </si>
  <si>
    <t>PETECUY</t>
  </si>
  <si>
    <t>T. CALI</t>
  </si>
  <si>
    <t>VERSALLES</t>
  </si>
  <si>
    <t>AMERICAS</t>
  </si>
  <si>
    <t>PRADOS</t>
  </si>
  <si>
    <t>VIPASA</t>
  </si>
  <si>
    <t>ALAMOS</t>
  </si>
  <si>
    <t>TERMINAL MENGA</t>
  </si>
  <si>
    <t>VISUM</t>
  </si>
  <si>
    <t>MATSIM</t>
  </si>
  <si>
    <t>GEH</t>
  </si>
  <si>
    <t>POPULAR</t>
  </si>
  <si>
    <t>SALOMIA</t>
  </si>
  <si>
    <t>FLORA IND</t>
  </si>
  <si>
    <t>CHIMINANGOS</t>
  </si>
  <si>
    <t>MANZANARES</t>
  </si>
  <si>
    <t>FATIMA</t>
  </si>
  <si>
    <t>RIO CALI</t>
  </si>
  <si>
    <t>ERMITA</t>
  </si>
  <si>
    <t>CENTRO</t>
  </si>
  <si>
    <t>FRAY DAMIAN</t>
  </si>
  <si>
    <t>ST LIBRADA</t>
  </si>
  <si>
    <t>MZ. SABER</t>
  </si>
  <si>
    <t>LIDO</t>
  </si>
  <si>
    <t>PLZ TOROS</t>
  </si>
  <si>
    <t>REFUGIO</t>
  </si>
  <si>
    <t>UNIVALLE</t>
  </si>
  <si>
    <t>CAICEDO</t>
  </si>
  <si>
    <t>SUCRE</t>
  </si>
  <si>
    <t>SAN PEDRO</t>
  </si>
  <si>
    <t>SAN NICOLA</t>
  </si>
  <si>
    <t>PILOTO</t>
  </si>
  <si>
    <t>% Aceptado</t>
  </si>
  <si>
    <t>Total</t>
  </si>
  <si>
    <t>Promedio</t>
  </si>
  <si>
    <t>GEH &gt;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</si>
</sst>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applyFont="1"/>
    <xf numFmtId="0" fontId="2" fillId="0" borderId="0" xfId="0" applyFont="1"/>
    <xf numFmtId="2" fontId="2" fillId="0" borderId="0" xfId="0" applyNumberFormat="1" applyFont="1"/>
    <xf numFmtId="9" fontId="2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L25" sqref="L25:M25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5</v>
      </c>
      <c r="B3">
        <v>684</v>
      </c>
      <c r="C3">
        <v>0</v>
      </c>
      <c r="D3">
        <v>0</v>
      </c>
      <c r="E3">
        <v>684</v>
      </c>
      <c r="G3">
        <v>692</v>
      </c>
      <c r="H3">
        <v>0</v>
      </c>
      <c r="I3">
        <v>0</v>
      </c>
      <c r="J3">
        <v>692</v>
      </c>
      <c r="L3" s="1">
        <f>IF(((B3=0)*AND(G3=0)),0,SQRT((2*(G3-B3)^2)/(G3+B3)))</f>
        <v>0.30499714066520933</v>
      </c>
      <c r="M3" s="1">
        <f t="shared" ref="M3:O18" si="0">IF(((C3=0)*AND(H3=0)),0,SQRT((2*(H3-C3)^2)/(H3+C3)))</f>
        <v>0</v>
      </c>
      <c r="N3" s="1">
        <f t="shared" si="0"/>
        <v>0</v>
      </c>
      <c r="O3" s="1">
        <f t="shared" si="0"/>
        <v>0.30499714066520933</v>
      </c>
    </row>
    <row r="4" spans="1:15" x14ac:dyDescent="0.25">
      <c r="A4" t="s">
        <v>6</v>
      </c>
      <c r="B4">
        <v>149</v>
      </c>
      <c r="C4">
        <v>69</v>
      </c>
      <c r="D4">
        <v>615</v>
      </c>
      <c r="E4">
        <v>765</v>
      </c>
      <c r="G4">
        <v>115</v>
      </c>
      <c r="H4">
        <v>31</v>
      </c>
      <c r="I4">
        <v>661</v>
      </c>
      <c r="J4">
        <v>776</v>
      </c>
      <c r="L4" s="1">
        <f t="shared" ref="L4:L21" si="1">IF(((B4=0)*AND(G4=0)),0,SQRT((2*(G4-B4)^2)/(G4+B4)))</f>
        <v>2.9593201512468634</v>
      </c>
      <c r="M4" s="1">
        <f t="shared" si="0"/>
        <v>5.3740115370177612</v>
      </c>
      <c r="N4" s="1">
        <f t="shared" si="0"/>
        <v>1.8211574396692605</v>
      </c>
      <c r="O4" s="1">
        <f t="shared" si="0"/>
        <v>0.39628384088151097</v>
      </c>
    </row>
    <row r="5" spans="1:15" x14ac:dyDescent="0.25">
      <c r="A5" t="s">
        <v>7</v>
      </c>
      <c r="B5">
        <v>547</v>
      </c>
      <c r="C5">
        <v>49</v>
      </c>
      <c r="D5">
        <v>716</v>
      </c>
      <c r="E5">
        <v>1262</v>
      </c>
      <c r="G5">
        <v>557</v>
      </c>
      <c r="H5">
        <v>49</v>
      </c>
      <c r="I5">
        <v>727</v>
      </c>
      <c r="J5">
        <v>1284</v>
      </c>
      <c r="L5" s="1">
        <f t="shared" si="1"/>
        <v>0.42562826537937432</v>
      </c>
      <c r="M5" s="1">
        <f t="shared" si="0"/>
        <v>0</v>
      </c>
      <c r="N5" s="1">
        <f t="shared" si="0"/>
        <v>0.40951943507746696</v>
      </c>
      <c r="O5" s="1">
        <f t="shared" si="0"/>
        <v>0.61660704013833145</v>
      </c>
    </row>
    <row r="6" spans="1:15" x14ac:dyDescent="0.25">
      <c r="A6" t="s">
        <v>8</v>
      </c>
      <c r="B6">
        <v>255</v>
      </c>
      <c r="C6">
        <v>55</v>
      </c>
      <c r="D6">
        <v>1207</v>
      </c>
      <c r="E6">
        <v>1462</v>
      </c>
      <c r="G6">
        <v>229</v>
      </c>
      <c r="H6">
        <v>34</v>
      </c>
      <c r="I6">
        <v>1250</v>
      </c>
      <c r="J6">
        <v>1479</v>
      </c>
      <c r="L6" s="1">
        <f t="shared" si="1"/>
        <v>1.6713433009863852</v>
      </c>
      <c r="M6" s="1">
        <f t="shared" si="0"/>
        <v>3.148033093782618</v>
      </c>
      <c r="N6" s="1">
        <f t="shared" si="0"/>
        <v>1.2268200785312837</v>
      </c>
      <c r="O6" s="1">
        <f t="shared" si="0"/>
        <v>0.44331906332517945</v>
      </c>
    </row>
    <row r="7" spans="1:15" x14ac:dyDescent="0.25">
      <c r="A7" t="s">
        <v>9</v>
      </c>
      <c r="B7">
        <v>411</v>
      </c>
      <c r="C7">
        <v>51</v>
      </c>
      <c r="D7">
        <v>1411</v>
      </c>
      <c r="E7">
        <v>1822</v>
      </c>
      <c r="G7">
        <v>313</v>
      </c>
      <c r="H7">
        <v>46</v>
      </c>
      <c r="I7">
        <v>1433</v>
      </c>
      <c r="J7">
        <v>1746</v>
      </c>
      <c r="L7" s="1">
        <f t="shared" si="1"/>
        <v>5.1507656460308393</v>
      </c>
      <c r="M7" s="1">
        <f t="shared" si="0"/>
        <v>0.71795815861773804</v>
      </c>
      <c r="N7" s="1">
        <f t="shared" si="0"/>
        <v>0.58340867506220206</v>
      </c>
      <c r="O7" s="1">
        <f t="shared" si="0"/>
        <v>1.7993521504794379</v>
      </c>
    </row>
    <row r="8" spans="1:15" x14ac:dyDescent="0.25">
      <c r="A8" t="s">
        <v>10</v>
      </c>
      <c r="B8">
        <v>269</v>
      </c>
      <c r="C8">
        <v>162</v>
      </c>
      <c r="D8">
        <v>1660</v>
      </c>
      <c r="E8">
        <v>1929</v>
      </c>
      <c r="G8">
        <v>142</v>
      </c>
      <c r="H8">
        <v>103</v>
      </c>
      <c r="I8">
        <v>1643</v>
      </c>
      <c r="J8">
        <v>1785</v>
      </c>
      <c r="L8" s="1">
        <f t="shared" si="1"/>
        <v>8.8592673514724787</v>
      </c>
      <c r="M8" s="1">
        <f t="shared" si="0"/>
        <v>5.1255924646042184</v>
      </c>
      <c r="N8" s="1">
        <f t="shared" si="0"/>
        <v>0.41832096663115192</v>
      </c>
      <c r="O8" s="1">
        <f t="shared" si="0"/>
        <v>3.3416159885878245</v>
      </c>
    </row>
    <row r="9" spans="1:15" x14ac:dyDescent="0.25">
      <c r="A9" t="s">
        <v>11</v>
      </c>
      <c r="B9">
        <v>192</v>
      </c>
      <c r="C9">
        <v>118</v>
      </c>
      <c r="D9">
        <v>1810</v>
      </c>
      <c r="E9">
        <v>2002</v>
      </c>
      <c r="G9">
        <v>52</v>
      </c>
      <c r="H9">
        <v>37</v>
      </c>
      <c r="I9">
        <v>1748</v>
      </c>
      <c r="J9">
        <v>1800</v>
      </c>
      <c r="L9" s="1">
        <f t="shared" si="1"/>
        <v>12.675004445952595</v>
      </c>
      <c r="M9" s="1">
        <f t="shared" si="0"/>
        <v>9.2009817148024506</v>
      </c>
      <c r="N9" s="1">
        <f t="shared" si="0"/>
        <v>1.4699539021424561</v>
      </c>
      <c r="O9" s="1">
        <f t="shared" si="0"/>
        <v>4.6329787796228423</v>
      </c>
    </row>
    <row r="10" spans="1:15" x14ac:dyDescent="0.25">
      <c r="A10" t="s">
        <v>12</v>
      </c>
      <c r="B10">
        <v>107</v>
      </c>
      <c r="C10">
        <v>469</v>
      </c>
      <c r="D10">
        <v>1533</v>
      </c>
      <c r="E10">
        <v>1640</v>
      </c>
      <c r="G10">
        <v>93</v>
      </c>
      <c r="H10">
        <v>296</v>
      </c>
      <c r="I10">
        <v>1504</v>
      </c>
      <c r="J10">
        <v>1597</v>
      </c>
      <c r="L10" s="1">
        <f t="shared" si="1"/>
        <v>1.4</v>
      </c>
      <c r="M10" s="1">
        <f t="shared" si="0"/>
        <v>8.8456628713730048</v>
      </c>
      <c r="N10" s="1">
        <f t="shared" si="0"/>
        <v>0.74420160063689533</v>
      </c>
      <c r="O10" s="1">
        <f t="shared" si="0"/>
        <v>1.068838536503345</v>
      </c>
    </row>
    <row r="11" spans="1:15" x14ac:dyDescent="0.25">
      <c r="A11" t="s">
        <v>13</v>
      </c>
      <c r="B11">
        <v>57</v>
      </c>
      <c r="C11">
        <v>322</v>
      </c>
      <c r="D11">
        <v>1318</v>
      </c>
      <c r="E11">
        <v>1375</v>
      </c>
      <c r="G11">
        <v>77</v>
      </c>
      <c r="H11">
        <v>323</v>
      </c>
      <c r="I11">
        <v>1274</v>
      </c>
      <c r="J11">
        <v>1351</v>
      </c>
      <c r="L11" s="1">
        <f t="shared" si="1"/>
        <v>2.4433888871261047</v>
      </c>
      <c r="M11" s="1">
        <f t="shared" si="0"/>
        <v>5.5684604638970452E-2</v>
      </c>
      <c r="N11" s="1">
        <f t="shared" si="0"/>
        <v>1.2222222222222223</v>
      </c>
      <c r="O11" s="1">
        <f t="shared" si="0"/>
        <v>0.65007477418546378</v>
      </c>
    </row>
    <row r="12" spans="1:15" x14ac:dyDescent="0.25">
      <c r="A12" t="s">
        <v>14</v>
      </c>
      <c r="B12">
        <v>436</v>
      </c>
      <c r="C12">
        <v>249</v>
      </c>
      <c r="D12">
        <v>1126</v>
      </c>
      <c r="E12">
        <v>1562</v>
      </c>
      <c r="G12">
        <v>169</v>
      </c>
      <c r="H12">
        <v>188</v>
      </c>
      <c r="I12">
        <v>1163</v>
      </c>
      <c r="J12">
        <v>1332</v>
      </c>
      <c r="L12" s="1">
        <f t="shared" si="1"/>
        <v>15.351420641181042</v>
      </c>
      <c r="M12" s="1">
        <f t="shared" si="0"/>
        <v>4.1267115580996041</v>
      </c>
      <c r="N12" s="1">
        <f t="shared" si="0"/>
        <v>1.0936889532361365</v>
      </c>
      <c r="O12" s="1">
        <f t="shared" si="0"/>
        <v>6.0463539991297219</v>
      </c>
    </row>
    <row r="13" spans="1:15" x14ac:dyDescent="0.25">
      <c r="A13" t="s">
        <v>15</v>
      </c>
      <c r="B13">
        <v>50</v>
      </c>
      <c r="C13">
        <v>101</v>
      </c>
      <c r="D13">
        <v>1461</v>
      </c>
      <c r="E13">
        <v>1511</v>
      </c>
      <c r="G13">
        <v>175</v>
      </c>
      <c r="H13">
        <v>95</v>
      </c>
      <c r="I13">
        <v>1237</v>
      </c>
      <c r="J13">
        <v>1412</v>
      </c>
      <c r="L13" s="1">
        <f t="shared" si="1"/>
        <v>11.785113019775793</v>
      </c>
      <c r="M13" s="1">
        <f t="shared" si="0"/>
        <v>0.60609152673132649</v>
      </c>
      <c r="N13" s="1">
        <f t="shared" si="0"/>
        <v>6.0987670253140971</v>
      </c>
      <c r="O13" s="1">
        <f t="shared" si="0"/>
        <v>2.5896184748654294</v>
      </c>
    </row>
    <row r="14" spans="1:15" x14ac:dyDescent="0.25">
      <c r="A14" t="s">
        <v>16</v>
      </c>
      <c r="B14">
        <v>52</v>
      </c>
      <c r="C14">
        <v>303</v>
      </c>
      <c r="D14">
        <v>1207</v>
      </c>
      <c r="E14">
        <v>1259</v>
      </c>
      <c r="G14">
        <v>30</v>
      </c>
      <c r="H14">
        <v>136</v>
      </c>
      <c r="I14">
        <v>1276</v>
      </c>
      <c r="J14">
        <v>1306</v>
      </c>
      <c r="L14" s="1">
        <f t="shared" si="1"/>
        <v>3.4358227615493333</v>
      </c>
      <c r="M14" s="1">
        <f t="shared" si="0"/>
        <v>11.271954027949212</v>
      </c>
      <c r="N14" s="1">
        <f t="shared" si="0"/>
        <v>1.958284240022397</v>
      </c>
      <c r="O14" s="1">
        <f t="shared" si="0"/>
        <v>1.3124089126473126</v>
      </c>
    </row>
    <row r="15" spans="1:15" x14ac:dyDescent="0.25">
      <c r="A15" t="s">
        <v>17</v>
      </c>
      <c r="B15">
        <v>347</v>
      </c>
      <c r="C15">
        <v>326</v>
      </c>
      <c r="D15">
        <v>933</v>
      </c>
      <c r="E15">
        <v>1280</v>
      </c>
      <c r="G15">
        <v>128</v>
      </c>
      <c r="H15">
        <v>273</v>
      </c>
      <c r="I15">
        <v>1033</v>
      </c>
      <c r="J15">
        <v>1161</v>
      </c>
      <c r="L15" s="1">
        <f t="shared" si="1"/>
        <v>14.210596491054797</v>
      </c>
      <c r="M15" s="1">
        <f t="shared" si="0"/>
        <v>3.0625095822820345</v>
      </c>
      <c r="N15" s="1">
        <f t="shared" si="0"/>
        <v>3.1895046605474842</v>
      </c>
      <c r="O15" s="1">
        <f t="shared" si="0"/>
        <v>3.4062621561295328</v>
      </c>
    </row>
    <row r="16" spans="1:15" x14ac:dyDescent="0.25">
      <c r="A16" t="s">
        <v>18</v>
      </c>
      <c r="B16">
        <v>7</v>
      </c>
      <c r="C16">
        <v>261</v>
      </c>
      <c r="D16">
        <v>1019</v>
      </c>
      <c r="E16">
        <v>1026</v>
      </c>
      <c r="G16">
        <v>11</v>
      </c>
      <c r="H16">
        <v>197</v>
      </c>
      <c r="I16">
        <v>964</v>
      </c>
      <c r="J16">
        <v>975</v>
      </c>
      <c r="L16" s="1">
        <f t="shared" si="1"/>
        <v>1.3333333333333333</v>
      </c>
      <c r="M16" s="1">
        <f t="shared" si="0"/>
        <v>4.2292390429125746</v>
      </c>
      <c r="N16" s="1">
        <f t="shared" si="0"/>
        <v>1.7466919962901832</v>
      </c>
      <c r="O16" s="1">
        <f t="shared" si="0"/>
        <v>1.6123585674176317</v>
      </c>
    </row>
    <row r="17" spans="1:17" x14ac:dyDescent="0.25">
      <c r="A17" t="s">
        <v>19</v>
      </c>
      <c r="B17">
        <v>17</v>
      </c>
      <c r="C17">
        <v>423</v>
      </c>
      <c r="D17">
        <v>603</v>
      </c>
      <c r="E17">
        <v>620</v>
      </c>
      <c r="G17">
        <v>18</v>
      </c>
      <c r="H17">
        <v>409</v>
      </c>
      <c r="I17">
        <v>566</v>
      </c>
      <c r="J17">
        <v>584</v>
      </c>
      <c r="L17" s="1">
        <f t="shared" si="1"/>
        <v>0.23904572186687872</v>
      </c>
      <c r="M17" s="1">
        <f t="shared" si="0"/>
        <v>0.6864064729836441</v>
      </c>
      <c r="N17" s="1">
        <f t="shared" si="0"/>
        <v>1.5304158902934253</v>
      </c>
      <c r="O17" s="1">
        <f t="shared" si="0"/>
        <v>1.4672504626906002</v>
      </c>
    </row>
    <row r="18" spans="1:17" x14ac:dyDescent="0.25">
      <c r="A18" t="s">
        <v>20</v>
      </c>
      <c r="B18">
        <v>2</v>
      </c>
      <c r="C18">
        <v>130</v>
      </c>
      <c r="D18">
        <v>490</v>
      </c>
      <c r="E18">
        <v>492</v>
      </c>
      <c r="G18">
        <v>3</v>
      </c>
      <c r="H18">
        <v>124</v>
      </c>
      <c r="I18">
        <v>460</v>
      </c>
      <c r="J18">
        <v>463</v>
      </c>
      <c r="L18" s="1">
        <f t="shared" si="1"/>
        <v>0.63245553203367588</v>
      </c>
      <c r="M18" s="1">
        <f t="shared" si="0"/>
        <v>0.53241390564966828</v>
      </c>
      <c r="N18" s="1">
        <f t="shared" si="0"/>
        <v>1.3764944032233706</v>
      </c>
      <c r="O18" s="1">
        <f t="shared" si="0"/>
        <v>1.3271234096731992</v>
      </c>
    </row>
    <row r="19" spans="1:17" x14ac:dyDescent="0.25">
      <c r="A19" t="s">
        <v>21</v>
      </c>
      <c r="B19">
        <v>4</v>
      </c>
      <c r="C19">
        <v>103</v>
      </c>
      <c r="D19">
        <v>389</v>
      </c>
      <c r="E19">
        <v>393</v>
      </c>
      <c r="G19">
        <v>5</v>
      </c>
      <c r="H19">
        <v>98</v>
      </c>
      <c r="I19">
        <v>365</v>
      </c>
      <c r="J19">
        <v>370</v>
      </c>
      <c r="L19" s="1">
        <f t="shared" si="1"/>
        <v>0.47140452079103168</v>
      </c>
      <c r="M19" s="1">
        <f t="shared" ref="M19:M21" si="2">IF(((C19=0)*AND(H19=0)),0,SQRT((2*(H19-C19)^2)/(H19+C19)))</f>
        <v>0.49875466805381646</v>
      </c>
      <c r="N19" s="1">
        <f t="shared" ref="N19:N21" si="3">IF(((D19=0)*AND(I19=0)),0,SQRT((2*(I19-D19)^2)/(I19+D19)))</f>
        <v>1.2360628862990513</v>
      </c>
      <c r="O19" s="1">
        <f t="shared" ref="O19:O21" si="4">IF(((E19=0)*AND(J19=0)),0,SQRT((2*(J19-E19)^2)/(J19+E19)))</f>
        <v>1.1775532756130171</v>
      </c>
    </row>
    <row r="20" spans="1:17" x14ac:dyDescent="0.25">
      <c r="A20" t="s">
        <v>22</v>
      </c>
      <c r="B20">
        <v>0</v>
      </c>
      <c r="C20">
        <v>196</v>
      </c>
      <c r="D20">
        <v>197</v>
      </c>
      <c r="E20">
        <v>197</v>
      </c>
      <c r="G20">
        <v>0</v>
      </c>
      <c r="H20">
        <v>195</v>
      </c>
      <c r="I20">
        <v>175</v>
      </c>
      <c r="J20">
        <v>175</v>
      </c>
      <c r="L20" s="1">
        <f t="shared" si="1"/>
        <v>0</v>
      </c>
      <c r="M20" s="1">
        <f t="shared" si="2"/>
        <v>7.1519853985215154E-2</v>
      </c>
      <c r="N20" s="1">
        <f t="shared" si="3"/>
        <v>1.6131182652348861</v>
      </c>
      <c r="O20" s="1">
        <f t="shared" si="4"/>
        <v>1.6131182652348861</v>
      </c>
    </row>
    <row r="21" spans="1:17" x14ac:dyDescent="0.25">
      <c r="A21" t="s">
        <v>23</v>
      </c>
      <c r="B21">
        <v>0</v>
      </c>
      <c r="C21">
        <v>197</v>
      </c>
      <c r="D21">
        <v>0</v>
      </c>
      <c r="E21">
        <v>0</v>
      </c>
      <c r="G21">
        <v>0</v>
      </c>
      <c r="H21">
        <v>175</v>
      </c>
      <c r="I21">
        <v>0</v>
      </c>
      <c r="J21">
        <v>0</v>
      </c>
      <c r="L21" s="1">
        <f t="shared" si="1"/>
        <v>0</v>
      </c>
      <c r="M21" s="1">
        <f t="shared" si="2"/>
        <v>1.6131182652348861</v>
      </c>
      <c r="N21" s="1">
        <f t="shared" si="3"/>
        <v>0</v>
      </c>
      <c r="O21" s="1">
        <f t="shared" si="4"/>
        <v>0</v>
      </c>
    </row>
    <row r="23" spans="1:17" x14ac:dyDescent="0.25">
      <c r="K23" s="3" t="s">
        <v>49</v>
      </c>
      <c r="L23" s="4">
        <f>COUNT(L3:L21)</f>
        <v>19</v>
      </c>
      <c r="M23" s="4">
        <f t="shared" ref="M23:O23" si="5">COUNT(M3:M21)</f>
        <v>19</v>
      </c>
      <c r="N23" s="4">
        <f t="shared" si="5"/>
        <v>19</v>
      </c>
      <c r="O23" s="4">
        <f t="shared" si="5"/>
        <v>19</v>
      </c>
    </row>
    <row r="24" spans="1:17" x14ac:dyDescent="0.25">
      <c r="K24" s="3" t="s">
        <v>51</v>
      </c>
      <c r="L24" s="4">
        <f>COUNTIF(L3:L21,"&gt;5")</f>
        <v>6</v>
      </c>
      <c r="M24" s="4">
        <f t="shared" ref="M24:O24" si="6">COUNTIF(M3:M21,"&gt;5")</f>
        <v>5</v>
      </c>
      <c r="N24" s="4">
        <f t="shared" si="6"/>
        <v>1</v>
      </c>
      <c r="O24" s="4">
        <f t="shared" si="6"/>
        <v>1</v>
      </c>
    </row>
    <row r="25" spans="1:17" x14ac:dyDescent="0.25">
      <c r="K25" s="3" t="s">
        <v>48</v>
      </c>
      <c r="L25" s="5">
        <f>1-(L24/(COUNT(L3:L21)))</f>
        <v>0.68421052631578949</v>
      </c>
      <c r="M25" s="5">
        <f>1-(M24/(COUNT(M3:M21)))</f>
        <v>0.73684210526315796</v>
      </c>
      <c r="N25" s="5">
        <f>1-(N24/(COUNT(N3:N21)))</f>
        <v>0.94736842105263164</v>
      </c>
      <c r="O25" s="5">
        <f>1-(O24/(COUNT(O3:O21)))</f>
        <v>0.94736842105263164</v>
      </c>
      <c r="P25" s="1"/>
      <c r="Q25" s="1"/>
    </row>
    <row r="26" spans="1:17" x14ac:dyDescent="0.25">
      <c r="K26" s="3" t="s">
        <v>50</v>
      </c>
      <c r="L26" s="4">
        <f>AVERAGE(L3:L21)</f>
        <v>4.386784590023459</v>
      </c>
      <c r="M26" s="4">
        <f t="shared" ref="M26:O26" si="7">AVERAGE(M3:M21)</f>
        <v>3.1140338604588811</v>
      </c>
      <c r="N26" s="4">
        <f t="shared" si="7"/>
        <v>1.4599280337070513</v>
      </c>
      <c r="O26" s="4">
        <f t="shared" si="7"/>
        <v>1.7792692019889726</v>
      </c>
      <c r="P26" s="1"/>
      <c r="Q26" s="1"/>
    </row>
    <row r="27" spans="1:17" x14ac:dyDescent="0.25">
      <c r="N27" s="1"/>
      <c r="O27" s="1"/>
      <c r="P27" s="1"/>
      <c r="Q27" s="1"/>
    </row>
    <row r="28" spans="1:17" x14ac:dyDescent="0.25">
      <c r="N28" s="1"/>
      <c r="O28" s="1"/>
      <c r="P28" s="1"/>
      <c r="Q28" s="1"/>
    </row>
    <row r="29" spans="1:17" x14ac:dyDescent="0.25">
      <c r="N29" s="1"/>
      <c r="O29" s="1"/>
      <c r="P29" s="1"/>
      <c r="Q29" s="1"/>
    </row>
    <row r="30" spans="1:17" x14ac:dyDescent="0.25">
      <c r="N30" s="1"/>
      <c r="O30" s="1"/>
      <c r="P30" s="1"/>
      <c r="Q30" s="1"/>
    </row>
    <row r="31" spans="1:17" x14ac:dyDescent="0.25">
      <c r="N31" s="1"/>
      <c r="O31" s="1"/>
      <c r="P31" s="1"/>
      <c r="Q31" s="1"/>
    </row>
    <row r="32" spans="1:17" x14ac:dyDescent="0.25">
      <c r="N32" s="1"/>
      <c r="O32" s="1"/>
      <c r="P32" s="1"/>
      <c r="Q32" s="1"/>
    </row>
    <row r="33" spans="14:17" x14ac:dyDescent="0.25">
      <c r="N33" s="1"/>
      <c r="O33" s="1"/>
      <c r="P33" s="1"/>
      <c r="Q33" s="1"/>
    </row>
    <row r="34" spans="14:17" x14ac:dyDescent="0.25">
      <c r="N34" s="1"/>
      <c r="O34" s="1"/>
      <c r="P34" s="1"/>
      <c r="Q34" s="1"/>
    </row>
    <row r="35" spans="14:17" x14ac:dyDescent="0.25">
      <c r="N35" s="1"/>
      <c r="O35" s="1"/>
      <c r="P35" s="1"/>
      <c r="Q35" s="1"/>
    </row>
    <row r="36" spans="14:17" x14ac:dyDescent="0.25">
      <c r="N36" s="1"/>
      <c r="O36" s="1"/>
      <c r="P36" s="1"/>
      <c r="Q36" s="1"/>
    </row>
    <row r="37" spans="14:17" x14ac:dyDescent="0.25">
      <c r="N37" s="1"/>
      <c r="O37" s="1"/>
      <c r="P37" s="1"/>
      <c r="Q37" s="1"/>
    </row>
    <row r="38" spans="14:17" x14ac:dyDescent="0.25">
      <c r="N38" s="1"/>
      <c r="O38" s="1"/>
      <c r="P38" s="1"/>
      <c r="Q38" s="1"/>
    </row>
  </sheetData>
  <mergeCells count="3">
    <mergeCell ref="B1:E1"/>
    <mergeCell ref="G1:J1"/>
    <mergeCell ref="L1:O1"/>
  </mergeCells>
  <conditionalFormatting sqref="L3:O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{02D8EDCF-AFE6-40D0-9D1A-4D3AA80C1B20}</x14:id>
        </ext>
      </extLst>
    </cfRule>
  </conditionalFormatting>
  <conditionalFormatting sqref="M3:M2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{A67A4695-E2F3-4085-838A-368F5F23C79C}</x14:id>
        </ext>
      </extLst>
    </cfRule>
  </conditionalFormatting>
  <conditionalFormatting sqref="L3:L2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{BB308545-591F-43A9-A1BF-55198416BD32}</x14:id>
        </ext>
      </extLst>
    </cfRule>
  </conditionalFormatting>
  <conditionalFormatting sqref="N3:N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{DCA486DF-93F3-46E4-BEF9-A527C749829B}</x14:id>
        </ext>
      </extLst>
    </cfRule>
  </conditionalFormatting>
  <conditionalFormatting sqref="O3:O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{00151566-601E-4251-9138-A27DB532D479}</x14:id>
        </ext>
      </extLst>
    </cfRule>
  </conditionalFormatting>
  <conditionalFormatting sqref="N27:Q38 P25:Q2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{0333BFA3-4F3E-4BC6-AC69-A75E4AE17B1F}</x14:id>
        </ext>
      </extLst>
    </cfRule>
  </conditionalFormatting>
  <conditionalFormatting sqref="O27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{629A1A81-9438-4A96-851D-02E5AD1D0378}</x14:id>
        </ext>
      </extLst>
    </cfRule>
  </conditionalFormatting>
  <conditionalFormatting sqref="N27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{9D103741-DB80-4E7F-8C12-9766DCB0C9D7}</x14:id>
        </ext>
      </extLst>
    </cfRule>
  </conditionalFormatting>
  <conditionalFormatting sqref="P25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{5A32D0AD-92DF-4087-9F61-1DACDB06A798}</x14:id>
        </ext>
      </extLst>
    </cfRule>
  </conditionalFormatting>
  <conditionalFormatting sqref="Q25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{C2C2DC6D-F871-43D0-A530-EDA512877108}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D8EDCF-AFE6-40D0-9D1A-4D3AA80C1B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L3:O21</xm:sqref>
        </x14:conditionalFormatting>
        <x14:conditionalFormatting xmlns:xm="http://schemas.microsoft.com/office/excel/2006/main">
          <x14:cfRule type="dataBar" id="{A67A4695-E2F3-4085-838A-368F5F23C7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M3:M21</xm:sqref>
        </x14:conditionalFormatting>
        <x14:conditionalFormatting xmlns:xm="http://schemas.microsoft.com/office/excel/2006/main">
          <x14:cfRule type="dataBar" id="{BB308545-591F-43A9-A1BF-55198416BD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L3:L21</xm:sqref>
        </x14:conditionalFormatting>
        <x14:conditionalFormatting xmlns:xm="http://schemas.microsoft.com/office/excel/2006/main">
          <x14:cfRule type="dataBar" id="{DCA486DF-93F3-46E4-BEF9-A527C74982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N3:N21</xm:sqref>
        </x14:conditionalFormatting>
        <x14:conditionalFormatting xmlns:xm="http://schemas.microsoft.com/office/excel/2006/main">
          <x14:cfRule type="dataBar" id="{00151566-601E-4251-9138-A27DB532D4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O3:O21</xm:sqref>
        </x14:conditionalFormatting>
        <x14:conditionalFormatting xmlns:xm="http://schemas.microsoft.com/office/excel/2006/main">
          <x14:cfRule type="dataBar" id="{0333BFA3-4F3E-4BC6-AC69-A75E4AE17B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N27:Q38 P25:Q26</xm:sqref>
        </x14:conditionalFormatting>
        <x14:conditionalFormatting xmlns:xm="http://schemas.microsoft.com/office/excel/2006/main">
          <x14:cfRule type="dataBar" id="{629A1A81-9438-4A96-851D-02E5AD1D03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O27:O38</xm:sqref>
        </x14:conditionalFormatting>
        <x14:conditionalFormatting xmlns:xm="http://schemas.microsoft.com/office/excel/2006/main">
          <x14:cfRule type="dataBar" id="{9D103741-DB80-4E7F-8C12-9766DCB0C9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N27:N38</xm:sqref>
        </x14:conditionalFormatting>
        <x14:conditionalFormatting xmlns:xm="http://schemas.microsoft.com/office/excel/2006/main">
          <x14:cfRule type="dataBar" id="{5A32D0AD-92DF-4087-9F61-1DACDB06A7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P25:P38</xm:sqref>
        </x14:conditionalFormatting>
        <x14:conditionalFormatting xmlns:xm="http://schemas.microsoft.com/office/excel/2006/main">
          <x14:cfRule type="dataBar" id="{C2C2DC6D-F871-43D0-A530-EDA5128771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L24" sqref="L24:M24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23</v>
      </c>
      <c r="B3">
        <v>136</v>
      </c>
      <c r="C3">
        <v>0</v>
      </c>
      <c r="D3">
        <v>0</v>
      </c>
      <c r="E3">
        <v>136</v>
      </c>
      <c r="G3">
        <v>132</v>
      </c>
      <c r="H3">
        <v>0</v>
      </c>
      <c r="I3">
        <v>0</v>
      </c>
      <c r="J3">
        <v>132</v>
      </c>
      <c r="L3" s="1">
        <f>IF(((B3=0)*AND(G3=0)),0,SQRT((2*(G3-B3)^2)/(G3+B3)))</f>
        <v>0.34554737023254406</v>
      </c>
      <c r="M3" s="1">
        <f t="shared" ref="M3" si="0">IF(((C3=0)*AND(H3=0)),0,SQRT((2*(H3-C3)^2)/(H3+C3)))</f>
        <v>0</v>
      </c>
      <c r="N3" s="1">
        <f>IF(((D3=0)*AND(I3=0)),0,SQRT((2*(I3-D3)^2)/(I3+D3)))</f>
        <v>0</v>
      </c>
      <c r="O3" s="1">
        <f>IF(((E3=0)*AND(J3=0)),0,SQRT((2*(J3-E3)^2)/(J3+E3)))</f>
        <v>0.34554737023254406</v>
      </c>
    </row>
    <row r="4" spans="1:15" x14ac:dyDescent="0.25">
      <c r="A4" t="s">
        <v>22</v>
      </c>
      <c r="B4">
        <v>182</v>
      </c>
      <c r="C4">
        <v>1</v>
      </c>
      <c r="D4">
        <v>135</v>
      </c>
      <c r="E4">
        <v>317</v>
      </c>
      <c r="G4">
        <v>180</v>
      </c>
      <c r="H4">
        <v>0</v>
      </c>
      <c r="I4">
        <v>132</v>
      </c>
      <c r="J4">
        <v>312</v>
      </c>
      <c r="L4" s="1">
        <f t="shared" ref="L4:L20" si="1">IF(((B4=0)*AND(G4=0)),0,SQRT((2*(G4-B4)^2)/(G4+B4)))</f>
        <v>0.14865882924943327</v>
      </c>
      <c r="M4" s="1">
        <f t="shared" ref="M4:M20" si="2">IF(((C4=0)*AND(H4=0)),0,SQRT((2*(H4-C4)^2)/(H4+C4)))</f>
        <v>1.4142135623730951</v>
      </c>
      <c r="N4" s="1">
        <f t="shared" ref="N4:N20" si="3">IF(((D4=0)*AND(I4=0)),0,SQRT((2*(I4-D4)^2)/(I4+D4)))</f>
        <v>0.2596453934447493</v>
      </c>
      <c r="O4" s="1">
        <f t="shared" ref="O4:O20" si="4">IF(((E4=0)*AND(J4=0)),0,SQRT((2*(J4-E4)^2)/(J4+E4)))</f>
        <v>0.28194193721730049</v>
      </c>
    </row>
    <row r="5" spans="1:15" x14ac:dyDescent="0.25">
      <c r="A5" t="s">
        <v>21</v>
      </c>
      <c r="B5">
        <v>98</v>
      </c>
      <c r="C5">
        <v>3</v>
      </c>
      <c r="D5">
        <v>314</v>
      </c>
      <c r="E5">
        <v>412</v>
      </c>
      <c r="G5">
        <v>99</v>
      </c>
      <c r="H5">
        <v>3</v>
      </c>
      <c r="I5">
        <v>309</v>
      </c>
      <c r="J5">
        <v>408</v>
      </c>
      <c r="L5" s="1">
        <f t="shared" si="1"/>
        <v>0.10075854437197566</v>
      </c>
      <c r="M5" s="1">
        <f t="shared" si="2"/>
        <v>0</v>
      </c>
      <c r="N5" s="1">
        <f t="shared" si="3"/>
        <v>0.28329634983503676</v>
      </c>
      <c r="O5" s="1">
        <f t="shared" si="4"/>
        <v>0.19754591932991791</v>
      </c>
    </row>
    <row r="6" spans="1:15" x14ac:dyDescent="0.25">
      <c r="A6" t="s">
        <v>20</v>
      </c>
      <c r="B6">
        <v>90</v>
      </c>
      <c r="C6">
        <v>4</v>
      </c>
      <c r="D6">
        <v>408</v>
      </c>
      <c r="E6">
        <v>498</v>
      </c>
      <c r="G6">
        <v>91</v>
      </c>
      <c r="H6">
        <v>4</v>
      </c>
      <c r="I6">
        <v>404</v>
      </c>
      <c r="J6">
        <v>495</v>
      </c>
      <c r="L6" s="1">
        <f t="shared" si="1"/>
        <v>0.10511766624552733</v>
      </c>
      <c r="M6" s="1">
        <f t="shared" si="2"/>
        <v>0</v>
      </c>
      <c r="N6" s="1">
        <f t="shared" si="3"/>
        <v>0.19851666679418606</v>
      </c>
      <c r="O6" s="1">
        <f t="shared" si="4"/>
        <v>0.13463613265956009</v>
      </c>
    </row>
    <row r="7" spans="1:15" x14ac:dyDescent="0.25">
      <c r="A7" t="s">
        <v>19</v>
      </c>
      <c r="B7">
        <v>321</v>
      </c>
      <c r="C7">
        <v>24</v>
      </c>
      <c r="D7">
        <v>474</v>
      </c>
      <c r="E7">
        <v>795</v>
      </c>
      <c r="G7">
        <v>319</v>
      </c>
      <c r="H7">
        <v>24</v>
      </c>
      <c r="I7">
        <v>471</v>
      </c>
      <c r="J7">
        <v>790</v>
      </c>
      <c r="L7" s="1">
        <f t="shared" si="1"/>
        <v>0.11180339887498948</v>
      </c>
      <c r="M7" s="1">
        <f t="shared" si="2"/>
        <v>0</v>
      </c>
      <c r="N7" s="1">
        <f t="shared" si="3"/>
        <v>0.13801311186847084</v>
      </c>
      <c r="O7" s="1">
        <f t="shared" si="4"/>
        <v>0.17761120833134697</v>
      </c>
    </row>
    <row r="8" spans="1:15" x14ac:dyDescent="0.25">
      <c r="A8" t="s">
        <v>18</v>
      </c>
      <c r="B8">
        <v>150</v>
      </c>
      <c r="C8">
        <v>23</v>
      </c>
      <c r="D8">
        <v>772</v>
      </c>
      <c r="E8">
        <v>922</v>
      </c>
      <c r="G8">
        <v>125</v>
      </c>
      <c r="H8">
        <v>23</v>
      </c>
      <c r="I8">
        <v>767</v>
      </c>
      <c r="J8">
        <v>892</v>
      </c>
      <c r="L8" s="1">
        <f t="shared" si="1"/>
        <v>2.1320071635561044</v>
      </c>
      <c r="M8" s="1">
        <f t="shared" si="2"/>
        <v>0</v>
      </c>
      <c r="N8" s="1">
        <f t="shared" si="3"/>
        <v>0.18024602347862503</v>
      </c>
      <c r="O8" s="1">
        <f t="shared" si="4"/>
        <v>0.99613365025637912</v>
      </c>
    </row>
    <row r="9" spans="1:15" x14ac:dyDescent="0.25">
      <c r="A9" t="s">
        <v>17</v>
      </c>
      <c r="B9">
        <v>289</v>
      </c>
      <c r="C9">
        <v>305</v>
      </c>
      <c r="D9">
        <v>617</v>
      </c>
      <c r="E9">
        <v>906</v>
      </c>
      <c r="G9">
        <v>166</v>
      </c>
      <c r="H9">
        <v>155</v>
      </c>
      <c r="I9">
        <v>737</v>
      </c>
      <c r="J9">
        <v>903</v>
      </c>
      <c r="L9" s="1">
        <f t="shared" si="1"/>
        <v>8.1548205928210891</v>
      </c>
      <c r="M9" s="1">
        <f t="shared" si="2"/>
        <v>9.8907071009368046</v>
      </c>
      <c r="N9" s="1">
        <f t="shared" si="3"/>
        <v>4.6119746521445268</v>
      </c>
      <c r="O9" s="1">
        <f t="shared" si="4"/>
        <v>9.9750933610763287E-2</v>
      </c>
    </row>
    <row r="10" spans="1:15" x14ac:dyDescent="0.25">
      <c r="A10" t="s">
        <v>43</v>
      </c>
      <c r="B10">
        <v>211</v>
      </c>
      <c r="C10">
        <v>174</v>
      </c>
      <c r="D10">
        <v>732</v>
      </c>
      <c r="E10">
        <v>943</v>
      </c>
      <c r="G10">
        <v>213</v>
      </c>
      <c r="H10">
        <v>159</v>
      </c>
      <c r="I10">
        <v>744</v>
      </c>
      <c r="J10">
        <v>957</v>
      </c>
      <c r="L10" s="1">
        <f t="shared" si="1"/>
        <v>0.13736056394868904</v>
      </c>
      <c r="M10" s="1">
        <f t="shared" si="2"/>
        <v>1.1624763874381927</v>
      </c>
      <c r="N10" s="1">
        <f t="shared" si="3"/>
        <v>0.44172610429938619</v>
      </c>
      <c r="O10" s="1">
        <f t="shared" si="4"/>
        <v>0.4542199791661351</v>
      </c>
    </row>
    <row r="11" spans="1:15" x14ac:dyDescent="0.25">
      <c r="A11" t="s">
        <v>14</v>
      </c>
      <c r="B11">
        <v>133</v>
      </c>
      <c r="C11">
        <v>286</v>
      </c>
      <c r="D11">
        <v>657</v>
      </c>
      <c r="E11">
        <v>789</v>
      </c>
      <c r="G11">
        <v>49</v>
      </c>
      <c r="H11">
        <v>251</v>
      </c>
      <c r="I11">
        <v>706</v>
      </c>
      <c r="J11">
        <v>755</v>
      </c>
      <c r="L11" s="1">
        <f t="shared" si="1"/>
        <v>8.8055926284641135</v>
      </c>
      <c r="M11" s="1">
        <f t="shared" si="2"/>
        <v>2.1359736919407371</v>
      </c>
      <c r="N11" s="1">
        <f t="shared" si="3"/>
        <v>1.8769951478448248</v>
      </c>
      <c r="O11" s="1">
        <f t="shared" si="4"/>
        <v>1.2236867762727808</v>
      </c>
    </row>
    <row r="12" spans="1:15" x14ac:dyDescent="0.25">
      <c r="A12" t="s">
        <v>13</v>
      </c>
      <c r="B12">
        <v>171</v>
      </c>
      <c r="C12">
        <v>107</v>
      </c>
      <c r="D12">
        <v>683</v>
      </c>
      <c r="E12">
        <v>854</v>
      </c>
      <c r="G12">
        <v>119</v>
      </c>
      <c r="H12">
        <v>86</v>
      </c>
      <c r="I12">
        <v>669</v>
      </c>
      <c r="J12">
        <v>788</v>
      </c>
      <c r="L12" s="1">
        <f t="shared" si="1"/>
        <v>4.3183649523944787</v>
      </c>
      <c r="M12" s="1">
        <f t="shared" si="2"/>
        <v>2.1377437139490079</v>
      </c>
      <c r="N12" s="1">
        <f t="shared" si="3"/>
        <v>0.53846153846153844</v>
      </c>
      <c r="O12" s="1">
        <f t="shared" si="4"/>
        <v>2.3034158821072608</v>
      </c>
    </row>
    <row r="13" spans="1:15" x14ac:dyDescent="0.25">
      <c r="A13" t="s">
        <v>12</v>
      </c>
      <c r="B13">
        <v>127</v>
      </c>
      <c r="C13">
        <v>133</v>
      </c>
      <c r="D13">
        <v>721</v>
      </c>
      <c r="E13">
        <v>848</v>
      </c>
      <c r="G13">
        <v>95</v>
      </c>
      <c r="H13">
        <v>140</v>
      </c>
      <c r="I13">
        <v>648</v>
      </c>
      <c r="J13">
        <v>743</v>
      </c>
      <c r="L13" s="1">
        <f t="shared" si="1"/>
        <v>3.0373055864079967</v>
      </c>
      <c r="M13" s="1">
        <f t="shared" si="2"/>
        <v>0.59914468951527811</v>
      </c>
      <c r="N13" s="1">
        <f t="shared" si="3"/>
        <v>2.7902051365739444</v>
      </c>
      <c r="O13" s="1">
        <f t="shared" si="4"/>
        <v>3.7227957297244441</v>
      </c>
    </row>
    <row r="14" spans="1:15" x14ac:dyDescent="0.25">
      <c r="A14" t="s">
        <v>11</v>
      </c>
      <c r="B14">
        <v>70</v>
      </c>
      <c r="C14">
        <v>98</v>
      </c>
      <c r="D14">
        <v>750</v>
      </c>
      <c r="E14">
        <v>820</v>
      </c>
      <c r="G14">
        <v>52</v>
      </c>
      <c r="H14">
        <v>75</v>
      </c>
      <c r="I14">
        <v>668</v>
      </c>
      <c r="J14">
        <v>720</v>
      </c>
      <c r="L14" s="1">
        <f t="shared" si="1"/>
        <v>2.3046638387921274</v>
      </c>
      <c r="M14" s="1">
        <f t="shared" si="2"/>
        <v>2.4729753206241636</v>
      </c>
      <c r="N14" s="1">
        <f t="shared" si="3"/>
        <v>3.0795746413735867</v>
      </c>
      <c r="O14" s="1">
        <f t="shared" si="4"/>
        <v>3.6037498507822359</v>
      </c>
    </row>
    <row r="15" spans="1:15" x14ac:dyDescent="0.25">
      <c r="A15" t="s">
        <v>10</v>
      </c>
      <c r="B15">
        <v>60</v>
      </c>
      <c r="C15">
        <v>100</v>
      </c>
      <c r="D15">
        <v>720</v>
      </c>
      <c r="E15">
        <v>779</v>
      </c>
      <c r="G15">
        <v>50</v>
      </c>
      <c r="H15">
        <v>96</v>
      </c>
      <c r="I15">
        <v>624</v>
      </c>
      <c r="J15">
        <v>674</v>
      </c>
      <c r="L15" s="1">
        <f t="shared" si="1"/>
        <v>1.3483997249264841</v>
      </c>
      <c r="M15" s="1">
        <f t="shared" si="2"/>
        <v>0.40406101782088427</v>
      </c>
      <c r="N15" s="1">
        <f t="shared" si="3"/>
        <v>3.7032803990902057</v>
      </c>
      <c r="O15" s="1">
        <f t="shared" si="4"/>
        <v>3.8955742795707455</v>
      </c>
    </row>
    <row r="16" spans="1:15" x14ac:dyDescent="0.25">
      <c r="A16" t="s">
        <v>9</v>
      </c>
      <c r="B16">
        <v>30</v>
      </c>
      <c r="C16">
        <v>147</v>
      </c>
      <c r="D16">
        <v>632</v>
      </c>
      <c r="E16">
        <v>662</v>
      </c>
      <c r="G16">
        <v>30</v>
      </c>
      <c r="H16">
        <v>86</v>
      </c>
      <c r="I16">
        <v>588</v>
      </c>
      <c r="J16">
        <v>618</v>
      </c>
      <c r="L16" s="1">
        <f t="shared" si="1"/>
        <v>0</v>
      </c>
      <c r="M16" s="1">
        <f t="shared" si="2"/>
        <v>5.6515408662673696</v>
      </c>
      <c r="N16" s="1">
        <f t="shared" si="3"/>
        <v>1.7815079263936153</v>
      </c>
      <c r="O16" s="1">
        <f t="shared" si="4"/>
        <v>1.7392527130926085</v>
      </c>
    </row>
    <row r="17" spans="1:17" x14ac:dyDescent="0.25">
      <c r="A17" t="s">
        <v>8</v>
      </c>
      <c r="B17">
        <v>19</v>
      </c>
      <c r="C17">
        <v>83</v>
      </c>
      <c r="D17">
        <v>579</v>
      </c>
      <c r="E17">
        <v>598</v>
      </c>
      <c r="G17">
        <v>21</v>
      </c>
      <c r="H17">
        <v>71</v>
      </c>
      <c r="I17">
        <v>547</v>
      </c>
      <c r="J17">
        <v>568</v>
      </c>
      <c r="L17" s="1">
        <f t="shared" si="1"/>
        <v>0.44721359549995793</v>
      </c>
      <c r="M17" s="1">
        <f t="shared" si="2"/>
        <v>1.3675269175156555</v>
      </c>
      <c r="N17" s="1">
        <f t="shared" si="3"/>
        <v>1.3486392062754868</v>
      </c>
      <c r="O17" s="1">
        <f t="shared" si="4"/>
        <v>1.2424730498438734</v>
      </c>
    </row>
    <row r="18" spans="1:17" x14ac:dyDescent="0.25">
      <c r="A18" t="s">
        <v>7</v>
      </c>
      <c r="B18">
        <v>35</v>
      </c>
      <c r="C18">
        <v>135</v>
      </c>
      <c r="D18">
        <v>463</v>
      </c>
      <c r="E18">
        <v>499</v>
      </c>
      <c r="G18">
        <v>17</v>
      </c>
      <c r="H18">
        <v>108</v>
      </c>
      <c r="I18">
        <v>460</v>
      </c>
      <c r="J18">
        <v>477</v>
      </c>
      <c r="L18" s="1">
        <f t="shared" si="1"/>
        <v>3.5300904324873126</v>
      </c>
      <c r="M18" s="1">
        <f t="shared" si="2"/>
        <v>2.4494897427831779</v>
      </c>
      <c r="N18" s="1">
        <f t="shared" si="3"/>
        <v>0.13964821923471832</v>
      </c>
      <c r="O18" s="1">
        <f t="shared" si="4"/>
        <v>0.99589320646770385</v>
      </c>
    </row>
    <row r="19" spans="1:17" x14ac:dyDescent="0.25">
      <c r="A19" t="s">
        <v>6</v>
      </c>
      <c r="B19">
        <v>26</v>
      </c>
      <c r="C19">
        <v>141</v>
      </c>
      <c r="D19">
        <v>358</v>
      </c>
      <c r="E19">
        <v>384</v>
      </c>
      <c r="G19">
        <v>14</v>
      </c>
      <c r="H19">
        <v>158</v>
      </c>
      <c r="I19">
        <v>319</v>
      </c>
      <c r="J19">
        <v>333</v>
      </c>
      <c r="L19" s="1">
        <f t="shared" si="1"/>
        <v>2.6832815729997477</v>
      </c>
      <c r="M19" s="1">
        <f t="shared" si="2"/>
        <v>1.3903633941862021</v>
      </c>
      <c r="N19" s="1">
        <f t="shared" si="3"/>
        <v>2.1197530582747115</v>
      </c>
      <c r="O19" s="1">
        <f t="shared" si="4"/>
        <v>2.6935534384012159</v>
      </c>
    </row>
    <row r="20" spans="1:17" x14ac:dyDescent="0.25">
      <c r="A20" t="s">
        <v>5</v>
      </c>
      <c r="B20">
        <v>0</v>
      </c>
      <c r="C20">
        <v>384</v>
      </c>
      <c r="D20">
        <v>0</v>
      </c>
      <c r="E20">
        <v>0</v>
      </c>
      <c r="G20">
        <v>0</v>
      </c>
      <c r="H20">
        <v>333</v>
      </c>
      <c r="I20">
        <v>0</v>
      </c>
      <c r="J20">
        <v>0</v>
      </c>
      <c r="L20" s="1">
        <f t="shared" si="1"/>
        <v>0</v>
      </c>
      <c r="M20" s="1">
        <f t="shared" si="2"/>
        <v>2.6935534384012159</v>
      </c>
      <c r="N20" s="1">
        <f t="shared" si="3"/>
        <v>0</v>
      </c>
      <c r="O20" s="1">
        <f t="shared" si="4"/>
        <v>0</v>
      </c>
    </row>
    <row r="21" spans="1:17" x14ac:dyDescent="0.25">
      <c r="L21" s="1"/>
      <c r="M21" s="1"/>
      <c r="N21" s="1"/>
      <c r="O21" s="1"/>
    </row>
    <row r="22" spans="1:17" x14ac:dyDescent="0.25">
      <c r="K22" s="3" t="s">
        <v>49</v>
      </c>
      <c r="L22" s="4">
        <f>COUNT(L3:L20)</f>
        <v>18</v>
      </c>
      <c r="M22" s="4">
        <f t="shared" ref="M22:O22" si="5">COUNT(M3:M20)</f>
        <v>18</v>
      </c>
      <c r="N22" s="4">
        <f t="shared" si="5"/>
        <v>18</v>
      </c>
      <c r="O22" s="4">
        <f t="shared" si="5"/>
        <v>18</v>
      </c>
    </row>
    <row r="23" spans="1:17" x14ac:dyDescent="0.25">
      <c r="K23" s="3" t="s">
        <v>51</v>
      </c>
      <c r="L23" s="4">
        <f>COUNTIF(L3:L20,"&gt;5")</f>
        <v>2</v>
      </c>
      <c r="M23" s="4">
        <f t="shared" ref="M23:O23" si="6">COUNTIF(M3:M20,"&gt;5")</f>
        <v>2</v>
      </c>
      <c r="N23" s="4">
        <f t="shared" si="6"/>
        <v>0</v>
      </c>
      <c r="O23" s="4">
        <f t="shared" si="6"/>
        <v>0</v>
      </c>
    </row>
    <row r="24" spans="1:17" x14ac:dyDescent="0.25">
      <c r="K24" s="3" t="s">
        <v>48</v>
      </c>
      <c r="L24" s="5">
        <f>1-(L23/(L22))</f>
        <v>0.88888888888888884</v>
      </c>
      <c r="M24" s="5">
        <f t="shared" ref="M24:O24" si="7">1-(M23/(M22))</f>
        <v>0.88888888888888884</v>
      </c>
      <c r="N24" s="5">
        <f t="shared" si="7"/>
        <v>1</v>
      </c>
      <c r="O24" s="5">
        <f t="shared" si="7"/>
        <v>1</v>
      </c>
    </row>
    <row r="25" spans="1:17" x14ac:dyDescent="0.25">
      <c r="K25" s="3" t="s">
        <v>50</v>
      </c>
      <c r="L25" s="4">
        <f>AVERAGE(L3:L20)</f>
        <v>2.0950548034040315</v>
      </c>
      <c r="M25" s="4">
        <f t="shared" ref="M25:O25" si="8">AVERAGE(M3:M20)</f>
        <v>1.8760983246528771</v>
      </c>
      <c r="N25" s="4">
        <f t="shared" si="8"/>
        <v>1.305082420854867</v>
      </c>
      <c r="O25" s="4">
        <f t="shared" si="8"/>
        <v>1.3393212253926008</v>
      </c>
      <c r="P25" s="1"/>
      <c r="Q25" s="1"/>
    </row>
    <row r="26" spans="1:17" x14ac:dyDescent="0.25">
      <c r="N26" s="1"/>
      <c r="O26" s="1"/>
      <c r="P26" s="1"/>
      <c r="Q26" s="1"/>
    </row>
    <row r="27" spans="1:17" x14ac:dyDescent="0.25">
      <c r="N27" s="1"/>
      <c r="O27" s="1"/>
      <c r="P27" s="1"/>
      <c r="Q27" s="1"/>
    </row>
    <row r="28" spans="1:17" x14ac:dyDescent="0.25">
      <c r="N28" s="1"/>
      <c r="O28" s="1"/>
      <c r="P28" s="1"/>
      <c r="Q28" s="1"/>
    </row>
    <row r="29" spans="1:17" x14ac:dyDescent="0.25">
      <c r="N29" s="1"/>
      <c r="O29" s="1"/>
      <c r="P29" s="1"/>
      <c r="Q29" s="1"/>
    </row>
    <row r="30" spans="1:17" x14ac:dyDescent="0.25">
      <c r="N30" s="1"/>
      <c r="O30" s="1"/>
      <c r="P30" s="1"/>
      <c r="Q30" s="1"/>
    </row>
    <row r="31" spans="1:17" x14ac:dyDescent="0.25">
      <c r="N31" s="1"/>
      <c r="O31" s="1"/>
      <c r="P31" s="1"/>
      <c r="Q31" s="1"/>
    </row>
    <row r="32" spans="1:17" x14ac:dyDescent="0.25">
      <c r="N32" s="1"/>
      <c r="O32" s="1"/>
      <c r="P32" s="1"/>
      <c r="Q32" s="1"/>
    </row>
    <row r="33" spans="14:17" x14ac:dyDescent="0.25">
      <c r="N33" s="1"/>
      <c r="O33" s="1"/>
      <c r="P33" s="1"/>
      <c r="Q33" s="1"/>
    </row>
    <row r="34" spans="14:17" x14ac:dyDescent="0.25">
      <c r="N34" s="1"/>
      <c r="O34" s="1"/>
      <c r="P34" s="1"/>
      <c r="Q34" s="1"/>
    </row>
    <row r="35" spans="14:17" x14ac:dyDescent="0.25">
      <c r="N35" s="1"/>
      <c r="O35" s="1"/>
      <c r="P35" s="1"/>
      <c r="Q35" s="1"/>
    </row>
    <row r="36" spans="14:17" x14ac:dyDescent="0.25">
      <c r="N36" s="1"/>
      <c r="O36" s="1"/>
      <c r="P36" s="1"/>
      <c r="Q36" s="1"/>
    </row>
    <row r="37" spans="14:17" x14ac:dyDescent="0.25">
      <c r="N37" s="1"/>
      <c r="O37" s="1"/>
      <c r="P37" s="1"/>
      <c r="Q37" s="1"/>
    </row>
    <row r="38" spans="14:17" x14ac:dyDescent="0.25">
      <c r="N38" s="1"/>
      <c r="O38" s="1"/>
      <c r="P38" s="1"/>
      <c r="Q38" s="1"/>
    </row>
  </sheetData>
  <mergeCells count="3">
    <mergeCell ref="B1:E1"/>
    <mergeCell ref="G1:J1"/>
    <mergeCell ref="L1:O1"/>
  </mergeCells>
  <conditionalFormatting sqref="L3:O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{1F6442FA-C3E8-43DA-B5D2-9F49F46B6600}</x14:id>
        </ext>
      </extLst>
    </cfRule>
  </conditionalFormatting>
  <conditionalFormatting sqref="M3:M2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{746892B8-A6CA-4E5C-ADEB-2685ADD38FD5}</x14:id>
        </ext>
      </extLst>
    </cfRule>
  </conditionalFormatting>
  <conditionalFormatting sqref="L3:L2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{C14D3207-F3A5-4186-AA32-3667693AADB9}</x14:id>
        </ext>
      </extLst>
    </cfRule>
  </conditionalFormatting>
  <conditionalFormatting sqref="N3:N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{A6B27ACE-E364-4E15-AD9D-7C4CAD09D0C4}</x14:id>
        </ext>
      </extLst>
    </cfRule>
  </conditionalFormatting>
  <conditionalFormatting sqref="O3:O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{67259A63-E23C-4BB8-BE12-2533BC3A6429}</x14:id>
        </ext>
      </extLst>
    </cfRule>
  </conditionalFormatting>
  <conditionalFormatting sqref="N26:Q38 P25:Q2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{33A162A8-C816-4612-9B83-1528FBB5DD5D}</x14:id>
        </ext>
      </extLst>
    </cfRule>
  </conditionalFormatting>
  <conditionalFormatting sqref="O26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{A7480244-3D6F-4FE7-96B7-58CD0AA3578A}</x14:id>
        </ext>
      </extLst>
    </cfRule>
  </conditionalFormatting>
  <conditionalFormatting sqref="N26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{C0102432-E83D-4C2D-ACF5-1EA30F7C89FF}</x14:id>
        </ext>
      </extLst>
    </cfRule>
  </conditionalFormatting>
  <conditionalFormatting sqref="P25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{D6F4ED91-E316-4FDF-9F79-C09FBE7A8141}</x14:id>
        </ext>
      </extLst>
    </cfRule>
  </conditionalFormatting>
  <conditionalFormatting sqref="Q25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{701EED04-762E-48D0-AEFF-7475C423DC5C}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6442FA-C3E8-43DA-B5D2-9F49F46B66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L3:O21</xm:sqref>
        </x14:conditionalFormatting>
        <x14:conditionalFormatting xmlns:xm="http://schemas.microsoft.com/office/excel/2006/main">
          <x14:cfRule type="dataBar" id="{746892B8-A6CA-4E5C-ADEB-2685ADD38F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M3:M21</xm:sqref>
        </x14:conditionalFormatting>
        <x14:conditionalFormatting xmlns:xm="http://schemas.microsoft.com/office/excel/2006/main">
          <x14:cfRule type="dataBar" id="{C14D3207-F3A5-4186-AA32-3667693AADB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L3:L21</xm:sqref>
        </x14:conditionalFormatting>
        <x14:conditionalFormatting xmlns:xm="http://schemas.microsoft.com/office/excel/2006/main">
          <x14:cfRule type="dataBar" id="{A6B27ACE-E364-4E15-AD9D-7C4CAD09D0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N3:N21</xm:sqref>
        </x14:conditionalFormatting>
        <x14:conditionalFormatting xmlns:xm="http://schemas.microsoft.com/office/excel/2006/main">
          <x14:cfRule type="dataBar" id="{67259A63-E23C-4BB8-BE12-2533BC3A64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O3:O21</xm:sqref>
        </x14:conditionalFormatting>
        <x14:conditionalFormatting xmlns:xm="http://schemas.microsoft.com/office/excel/2006/main">
          <x14:cfRule type="dataBar" id="{33A162A8-C816-4612-9B83-1528FBB5DD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N26:Q38 P25:Q25</xm:sqref>
        </x14:conditionalFormatting>
        <x14:conditionalFormatting xmlns:xm="http://schemas.microsoft.com/office/excel/2006/main">
          <x14:cfRule type="dataBar" id="{A7480244-3D6F-4FE7-96B7-58CD0AA357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O26:O38</xm:sqref>
        </x14:conditionalFormatting>
        <x14:conditionalFormatting xmlns:xm="http://schemas.microsoft.com/office/excel/2006/main">
          <x14:cfRule type="dataBar" id="{C0102432-E83D-4C2D-ACF5-1EA30F7C89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N26:N38</xm:sqref>
        </x14:conditionalFormatting>
        <x14:conditionalFormatting xmlns:xm="http://schemas.microsoft.com/office/excel/2006/main">
          <x14:cfRule type="dataBar" id="{D6F4ED91-E316-4FDF-9F79-C09FBE7A8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P25:P38</xm:sqref>
        </x14:conditionalFormatting>
        <x14:conditionalFormatting xmlns:xm="http://schemas.microsoft.com/office/excel/2006/main">
          <x14:cfRule type="dataBar" id="{701EED04-762E-48D0-AEFF-7475C423DC5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Q25:Q38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L20" sqref="L20:M20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30</v>
      </c>
      <c r="B3">
        <v>453</v>
      </c>
      <c r="C3">
        <v>0</v>
      </c>
      <c r="D3">
        <v>0</v>
      </c>
      <c r="E3">
        <v>453</v>
      </c>
      <c r="G3">
        <v>261</v>
      </c>
      <c r="H3">
        <v>0</v>
      </c>
      <c r="I3">
        <v>0</v>
      </c>
      <c r="J3">
        <v>261</v>
      </c>
      <c r="L3" s="1">
        <f>IF(((B3=0)*AND(G3=0)),0,SQRT((2*(G3-B3)^2)/(G3+B3)))</f>
        <v>10.161717581279293</v>
      </c>
      <c r="M3" s="1">
        <f t="shared" ref="M3" si="0">IF(((C3=0)*AND(H3=0)),0,SQRT((2*(H3-C3)^2)/(H3+C3)))</f>
        <v>0</v>
      </c>
      <c r="N3" s="1">
        <f>IF(((D3=0)*AND(I3=0)),0,SQRT((2*(I3-D3)^2)/(I3+D3)))</f>
        <v>0</v>
      </c>
      <c r="O3" s="1">
        <f>IF(((E3=0)*AND(J3=0)),0,SQRT((2*(J3-E3)^2)/(J3+E3)))</f>
        <v>10.161717581279293</v>
      </c>
    </row>
    <row r="4" spans="1:15" x14ac:dyDescent="0.25">
      <c r="A4" t="s">
        <v>29</v>
      </c>
      <c r="B4">
        <v>216</v>
      </c>
      <c r="C4">
        <v>1</v>
      </c>
      <c r="D4">
        <v>452</v>
      </c>
      <c r="E4">
        <v>669</v>
      </c>
      <c r="G4">
        <v>313</v>
      </c>
      <c r="H4">
        <v>1</v>
      </c>
      <c r="I4">
        <v>260</v>
      </c>
      <c r="J4">
        <v>573</v>
      </c>
      <c r="L4" s="1">
        <f t="shared" ref="L4:L16" si="1">IF(((B4=0)*AND(G4=0)),0,SQRT((2*(G4-B4)^2)/(G4+B4)))</f>
        <v>5.9642919804430532</v>
      </c>
      <c r="M4" s="1">
        <f t="shared" ref="M4:M16" si="2">IF(((C4=0)*AND(H4=0)),0,SQRT((2*(H4-C4)^2)/(H4+C4)))</f>
        <v>0</v>
      </c>
      <c r="N4" s="1">
        <f t="shared" ref="N4:N16" si="3">IF(((D4=0)*AND(I4=0)),0,SQRT((2*(I4-D4)^2)/(I4+D4)))</f>
        <v>10.175979648061055</v>
      </c>
      <c r="O4" s="1">
        <f t="shared" ref="O4:O16" si="4">IF(((E4=0)*AND(J4=0)),0,SQRT((2*(J4-E4)^2)/(J4+E4)))</f>
        <v>3.8523472987446143</v>
      </c>
    </row>
    <row r="5" spans="1:15" x14ac:dyDescent="0.25">
      <c r="A5" t="s">
        <v>28</v>
      </c>
      <c r="B5">
        <v>139</v>
      </c>
      <c r="C5">
        <v>5</v>
      </c>
      <c r="D5">
        <v>664</v>
      </c>
      <c r="E5">
        <v>802</v>
      </c>
      <c r="G5">
        <v>186</v>
      </c>
      <c r="H5">
        <v>3</v>
      </c>
      <c r="I5">
        <v>570</v>
      </c>
      <c r="J5">
        <v>756</v>
      </c>
      <c r="L5" s="1">
        <f t="shared" si="1"/>
        <v>3.6869833405978598</v>
      </c>
      <c r="M5" s="1">
        <f t="shared" si="2"/>
        <v>1</v>
      </c>
      <c r="N5" s="1">
        <f t="shared" si="3"/>
        <v>3.7842975064738305</v>
      </c>
      <c r="O5" s="1">
        <f t="shared" si="4"/>
        <v>1.648121036970043</v>
      </c>
    </row>
    <row r="6" spans="1:15" x14ac:dyDescent="0.25">
      <c r="A6" t="s">
        <v>27</v>
      </c>
      <c r="B6">
        <v>94</v>
      </c>
      <c r="C6">
        <v>5</v>
      </c>
      <c r="D6">
        <v>798</v>
      </c>
      <c r="E6">
        <v>892</v>
      </c>
      <c r="G6">
        <v>5</v>
      </c>
      <c r="H6">
        <v>5</v>
      </c>
      <c r="I6">
        <v>751</v>
      </c>
      <c r="J6">
        <v>756</v>
      </c>
      <c r="L6" s="1">
        <f t="shared" si="1"/>
        <v>12.649909170432887</v>
      </c>
      <c r="M6" s="1">
        <f t="shared" si="2"/>
        <v>0</v>
      </c>
      <c r="N6" s="1">
        <f t="shared" si="3"/>
        <v>1.6888347123397289</v>
      </c>
      <c r="O6" s="1">
        <f t="shared" si="4"/>
        <v>4.7377844971830001</v>
      </c>
    </row>
    <row r="7" spans="1:15" x14ac:dyDescent="0.25">
      <c r="A7" t="s">
        <v>17</v>
      </c>
      <c r="B7">
        <v>316</v>
      </c>
      <c r="C7">
        <v>107</v>
      </c>
      <c r="D7">
        <v>785</v>
      </c>
      <c r="E7">
        <v>1101</v>
      </c>
      <c r="G7">
        <v>72</v>
      </c>
      <c r="H7">
        <v>72</v>
      </c>
      <c r="I7">
        <v>684</v>
      </c>
      <c r="J7">
        <v>756</v>
      </c>
      <c r="L7" s="1">
        <f t="shared" si="1"/>
        <v>17.518179070272812</v>
      </c>
      <c r="M7" s="1">
        <f t="shared" si="2"/>
        <v>3.6996149580718298</v>
      </c>
      <c r="N7" s="1">
        <f t="shared" si="3"/>
        <v>3.7267089272147933</v>
      </c>
      <c r="O7" s="1">
        <f t="shared" si="4"/>
        <v>11.322130102081731</v>
      </c>
    </row>
    <row r="8" spans="1:15" x14ac:dyDescent="0.25">
      <c r="A8" t="s">
        <v>14</v>
      </c>
      <c r="B8">
        <v>102</v>
      </c>
      <c r="C8">
        <v>363</v>
      </c>
      <c r="D8">
        <v>738</v>
      </c>
      <c r="E8">
        <v>840</v>
      </c>
      <c r="G8">
        <v>30</v>
      </c>
      <c r="H8">
        <v>231</v>
      </c>
      <c r="I8">
        <v>525</v>
      </c>
      <c r="J8">
        <v>555</v>
      </c>
      <c r="L8" s="1">
        <f t="shared" si="1"/>
        <v>8.8625873505119568</v>
      </c>
      <c r="M8" s="1">
        <f t="shared" si="2"/>
        <v>7.6594168620507048</v>
      </c>
      <c r="N8" s="1">
        <f t="shared" si="3"/>
        <v>8.4760386032509594</v>
      </c>
      <c r="O8" s="1">
        <f t="shared" si="4"/>
        <v>10.791274850694231</v>
      </c>
    </row>
    <row r="9" spans="1:15" x14ac:dyDescent="0.25">
      <c r="A9" t="s">
        <v>13</v>
      </c>
      <c r="B9">
        <v>133</v>
      </c>
      <c r="C9">
        <v>144</v>
      </c>
      <c r="D9">
        <v>696</v>
      </c>
      <c r="E9">
        <v>829</v>
      </c>
      <c r="G9">
        <v>73</v>
      </c>
      <c r="H9">
        <v>78</v>
      </c>
      <c r="I9">
        <v>477</v>
      </c>
      <c r="J9">
        <v>550</v>
      </c>
      <c r="L9" s="1">
        <f t="shared" si="1"/>
        <v>5.9119756689857592</v>
      </c>
      <c r="M9" s="1">
        <f t="shared" si="2"/>
        <v>6.2644427719664932</v>
      </c>
      <c r="N9" s="1">
        <f t="shared" si="3"/>
        <v>9.0429495222179064</v>
      </c>
      <c r="O9" s="1">
        <f t="shared" si="4"/>
        <v>10.625198884799845</v>
      </c>
    </row>
    <row r="10" spans="1:15" x14ac:dyDescent="0.25">
      <c r="A10" t="s">
        <v>12</v>
      </c>
      <c r="B10">
        <v>86</v>
      </c>
      <c r="C10">
        <v>154</v>
      </c>
      <c r="D10">
        <v>675</v>
      </c>
      <c r="E10">
        <v>761</v>
      </c>
      <c r="G10">
        <v>70</v>
      </c>
      <c r="H10">
        <v>130</v>
      </c>
      <c r="I10">
        <v>420</v>
      </c>
      <c r="J10">
        <v>490</v>
      </c>
      <c r="L10" s="1">
        <f t="shared" si="1"/>
        <v>1.8116432546313532</v>
      </c>
      <c r="M10" s="1">
        <f t="shared" si="2"/>
        <v>2.0140352599120539</v>
      </c>
      <c r="N10" s="1">
        <f t="shared" si="3"/>
        <v>10.89803300085255</v>
      </c>
      <c r="O10" s="1">
        <f t="shared" si="4"/>
        <v>10.835666599866814</v>
      </c>
    </row>
    <row r="11" spans="1:15" x14ac:dyDescent="0.25">
      <c r="A11" t="s">
        <v>11</v>
      </c>
      <c r="B11">
        <v>47</v>
      </c>
      <c r="C11">
        <v>86</v>
      </c>
      <c r="D11">
        <v>675</v>
      </c>
      <c r="E11">
        <v>723</v>
      </c>
      <c r="G11">
        <v>32</v>
      </c>
      <c r="H11">
        <v>52</v>
      </c>
      <c r="I11">
        <v>438</v>
      </c>
      <c r="J11">
        <v>470</v>
      </c>
      <c r="L11" s="1">
        <f t="shared" si="1"/>
        <v>2.3866718525271904</v>
      </c>
      <c r="M11" s="1">
        <f t="shared" si="2"/>
        <v>4.0931190049161525</v>
      </c>
      <c r="N11" s="1">
        <f t="shared" si="3"/>
        <v>10.046522510563348</v>
      </c>
      <c r="O11" s="1">
        <f t="shared" si="4"/>
        <v>10.358939512759138</v>
      </c>
    </row>
    <row r="12" spans="1:15" x14ac:dyDescent="0.25">
      <c r="A12" t="s">
        <v>10</v>
      </c>
      <c r="B12">
        <v>71</v>
      </c>
      <c r="C12">
        <v>117</v>
      </c>
      <c r="D12">
        <v>606</v>
      </c>
      <c r="E12">
        <v>677</v>
      </c>
      <c r="G12">
        <v>39</v>
      </c>
      <c r="H12">
        <v>112</v>
      </c>
      <c r="I12">
        <v>358</v>
      </c>
      <c r="J12">
        <v>397</v>
      </c>
      <c r="L12" s="1">
        <f t="shared" si="1"/>
        <v>4.3148791197647496</v>
      </c>
      <c r="M12" s="1">
        <f t="shared" si="2"/>
        <v>0.46726931351599776</v>
      </c>
      <c r="N12" s="1">
        <f t="shared" si="3"/>
        <v>11.296090463122068</v>
      </c>
      <c r="O12" s="1">
        <f t="shared" si="4"/>
        <v>12.082891856058886</v>
      </c>
    </row>
    <row r="13" spans="1:15" x14ac:dyDescent="0.25">
      <c r="A13" t="s">
        <v>8</v>
      </c>
      <c r="B13">
        <v>16</v>
      </c>
      <c r="C13">
        <v>143</v>
      </c>
      <c r="D13">
        <v>534</v>
      </c>
      <c r="E13">
        <v>550</v>
      </c>
      <c r="G13">
        <v>22</v>
      </c>
      <c r="H13">
        <v>59</v>
      </c>
      <c r="I13">
        <v>338</v>
      </c>
      <c r="J13">
        <v>360</v>
      </c>
      <c r="L13" s="1">
        <f t="shared" si="1"/>
        <v>1.3764944032233706</v>
      </c>
      <c r="M13" s="1">
        <f t="shared" si="2"/>
        <v>8.3583123977639087</v>
      </c>
      <c r="N13" s="1">
        <f t="shared" si="3"/>
        <v>9.3866975951672842</v>
      </c>
      <c r="O13" s="1">
        <f t="shared" si="4"/>
        <v>8.9073373878314133</v>
      </c>
    </row>
    <row r="14" spans="1:15" x14ac:dyDescent="0.25">
      <c r="A14" t="s">
        <v>7</v>
      </c>
      <c r="B14">
        <v>25</v>
      </c>
      <c r="C14">
        <v>120</v>
      </c>
      <c r="D14">
        <v>430</v>
      </c>
      <c r="E14">
        <v>455</v>
      </c>
      <c r="G14">
        <v>17</v>
      </c>
      <c r="H14">
        <v>80</v>
      </c>
      <c r="I14">
        <v>280</v>
      </c>
      <c r="J14">
        <v>297</v>
      </c>
      <c r="L14" s="1">
        <f t="shared" si="1"/>
        <v>1.7457431218879389</v>
      </c>
      <c r="M14" s="1">
        <f t="shared" si="2"/>
        <v>4</v>
      </c>
      <c r="N14" s="1">
        <f t="shared" si="3"/>
        <v>7.9611733865141288</v>
      </c>
      <c r="O14" s="1">
        <f t="shared" si="4"/>
        <v>8.1482278454444685</v>
      </c>
    </row>
    <row r="15" spans="1:15" x14ac:dyDescent="0.25">
      <c r="A15" t="s">
        <v>6</v>
      </c>
      <c r="B15">
        <v>18</v>
      </c>
      <c r="C15">
        <v>129</v>
      </c>
      <c r="D15">
        <v>326</v>
      </c>
      <c r="E15">
        <v>344</v>
      </c>
      <c r="G15">
        <v>13</v>
      </c>
      <c r="H15">
        <v>108</v>
      </c>
      <c r="I15">
        <v>189</v>
      </c>
      <c r="J15">
        <v>202</v>
      </c>
      <c r="L15" s="1">
        <f t="shared" si="1"/>
        <v>1.270001270001905</v>
      </c>
      <c r="M15" s="1">
        <f t="shared" si="2"/>
        <v>1.9291238911334263</v>
      </c>
      <c r="N15" s="1">
        <f t="shared" si="3"/>
        <v>8.5375242540416547</v>
      </c>
      <c r="O15" s="1">
        <f t="shared" si="4"/>
        <v>8.5942309638969938</v>
      </c>
    </row>
    <row r="16" spans="1:15" x14ac:dyDescent="0.25">
      <c r="A16" t="s">
        <v>5</v>
      </c>
      <c r="B16">
        <v>0</v>
      </c>
      <c r="C16">
        <v>344</v>
      </c>
      <c r="D16">
        <v>0</v>
      </c>
      <c r="E16">
        <v>0</v>
      </c>
      <c r="G16">
        <v>0</v>
      </c>
      <c r="H16">
        <v>202</v>
      </c>
      <c r="I16">
        <v>0</v>
      </c>
      <c r="J16">
        <v>0</v>
      </c>
      <c r="L16" s="1">
        <f t="shared" si="1"/>
        <v>0</v>
      </c>
      <c r="M16" s="1">
        <f t="shared" si="2"/>
        <v>8.5942309638969938</v>
      </c>
      <c r="N16" s="1">
        <f t="shared" si="3"/>
        <v>0</v>
      </c>
      <c r="O16" s="1">
        <f t="shared" si="4"/>
        <v>0</v>
      </c>
    </row>
    <row r="17" spans="11:17" x14ac:dyDescent="0.25">
      <c r="L17" s="1"/>
      <c r="M17" s="1"/>
      <c r="N17" s="1"/>
      <c r="O17" s="1"/>
    </row>
    <row r="18" spans="11:17" x14ac:dyDescent="0.25">
      <c r="K18" s="3" t="s">
        <v>49</v>
      </c>
      <c r="L18" s="4">
        <f>COUNT(L3:L16)</f>
        <v>14</v>
      </c>
      <c r="M18" s="4">
        <f t="shared" ref="M18:O18" si="5">COUNT(M3:M16)</f>
        <v>14</v>
      </c>
      <c r="N18" s="4">
        <f t="shared" si="5"/>
        <v>14</v>
      </c>
      <c r="O18" s="4">
        <f t="shared" si="5"/>
        <v>14</v>
      </c>
    </row>
    <row r="19" spans="11:17" x14ac:dyDescent="0.25">
      <c r="K19" s="3" t="s">
        <v>51</v>
      </c>
      <c r="L19" s="4">
        <f>COUNTIF(L3:L16,"&gt;5")</f>
        <v>6</v>
      </c>
      <c r="M19" s="4">
        <f t="shared" ref="M19:O19" si="6">COUNTIF(M3:M16,"&gt;5")</f>
        <v>4</v>
      </c>
      <c r="N19" s="4">
        <f t="shared" si="6"/>
        <v>9</v>
      </c>
      <c r="O19" s="4">
        <f t="shared" si="6"/>
        <v>10</v>
      </c>
    </row>
    <row r="20" spans="11:17" x14ac:dyDescent="0.25">
      <c r="K20" s="3" t="s">
        <v>48</v>
      </c>
      <c r="L20" s="5">
        <f>1-(L19/(L18))</f>
        <v>0.5714285714285714</v>
      </c>
      <c r="M20" s="5">
        <f t="shared" ref="M20:O20" si="7">1-(M19/(M18))</f>
        <v>0.7142857142857143</v>
      </c>
      <c r="N20" s="5">
        <f t="shared" si="7"/>
        <v>0.3571428571428571</v>
      </c>
      <c r="O20" s="5">
        <f t="shared" si="7"/>
        <v>0.2857142857142857</v>
      </c>
    </row>
    <row r="21" spans="11:17" x14ac:dyDescent="0.25">
      <c r="K21" s="3" t="s">
        <v>50</v>
      </c>
      <c r="L21" s="4">
        <f>AVERAGE(L3:L16)</f>
        <v>5.5472197988971521</v>
      </c>
      <c r="M21" s="4">
        <f t="shared" ref="M21:O21" si="8">AVERAGE(M3:M16)</f>
        <v>3.4342546730876831</v>
      </c>
      <c r="N21" s="4">
        <f t="shared" si="8"/>
        <v>6.7872035807013802</v>
      </c>
      <c r="O21" s="4">
        <f t="shared" si="8"/>
        <v>8.004704886972176</v>
      </c>
    </row>
    <row r="25" spans="11:17" x14ac:dyDescent="0.25">
      <c r="N25" s="1"/>
      <c r="O25" s="1"/>
      <c r="P25" s="1"/>
      <c r="Q25" s="1"/>
    </row>
    <row r="26" spans="11:17" x14ac:dyDescent="0.25">
      <c r="N26" s="1"/>
      <c r="O26" s="1"/>
      <c r="P26" s="1"/>
      <c r="Q26" s="1"/>
    </row>
    <row r="27" spans="11:17" x14ac:dyDescent="0.25">
      <c r="N27" s="1"/>
      <c r="O27" s="1"/>
      <c r="P27" s="1"/>
      <c r="Q27" s="1"/>
    </row>
    <row r="28" spans="11:17" x14ac:dyDescent="0.25">
      <c r="N28" s="1"/>
      <c r="O28" s="1"/>
      <c r="P28" s="1"/>
      <c r="Q28" s="1"/>
    </row>
    <row r="29" spans="11:17" x14ac:dyDescent="0.25">
      <c r="N29" s="1"/>
      <c r="O29" s="1"/>
      <c r="P29" s="1"/>
      <c r="Q29" s="1"/>
    </row>
    <row r="30" spans="11:17" x14ac:dyDescent="0.25">
      <c r="N30" s="1"/>
      <c r="O30" s="1"/>
      <c r="P30" s="1"/>
      <c r="Q30" s="1"/>
    </row>
    <row r="31" spans="11:17" x14ac:dyDescent="0.25">
      <c r="N31" s="1"/>
      <c r="O31" s="1"/>
      <c r="P31" s="1"/>
      <c r="Q31" s="1"/>
    </row>
    <row r="33" spans="14:17" x14ac:dyDescent="0.25">
      <c r="N33" s="1"/>
      <c r="O33" s="1"/>
      <c r="P33" s="1"/>
      <c r="Q33" s="1"/>
    </row>
    <row r="34" spans="14:17" x14ac:dyDescent="0.25">
      <c r="N34" s="1"/>
      <c r="O34" s="1"/>
      <c r="P34" s="1"/>
      <c r="Q34" s="1"/>
    </row>
    <row r="35" spans="14:17" x14ac:dyDescent="0.25">
      <c r="N35" s="1"/>
      <c r="O35" s="1"/>
      <c r="P35" s="1"/>
      <c r="Q35" s="1"/>
    </row>
    <row r="36" spans="14:17" x14ac:dyDescent="0.25">
      <c r="N36" s="1"/>
      <c r="O36" s="1"/>
      <c r="P36" s="1"/>
      <c r="Q36" s="1"/>
    </row>
    <row r="37" spans="14:17" x14ac:dyDescent="0.25">
      <c r="N37" s="1"/>
      <c r="O37" s="1"/>
      <c r="P37" s="1"/>
      <c r="Q37" s="1"/>
    </row>
    <row r="38" spans="14:17" x14ac:dyDescent="0.25">
      <c r="N38" s="1"/>
      <c r="O38" s="1"/>
      <c r="P38" s="1"/>
      <c r="Q38" s="1"/>
    </row>
  </sheetData>
  <sortState ref="B27:F40">
    <sortCondition descending="1" ref="B27"/>
  </sortState>
  <mergeCells count="3">
    <mergeCell ref="B1:E1"/>
    <mergeCell ref="G1:J1"/>
    <mergeCell ref="L1:O1"/>
  </mergeCells>
  <conditionalFormatting sqref="L3:O1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{54E90044-55E0-4B13-999B-4BDA058C7245}</x14:id>
        </ext>
      </extLst>
    </cfRule>
  </conditionalFormatting>
  <conditionalFormatting sqref="M3:M1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{C3C1AB0E-CCE4-4383-B86E-75B67B8CD1CA}</x14:id>
        </ext>
      </extLst>
    </cfRule>
  </conditionalFormatting>
  <conditionalFormatting sqref="L3:L17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{48E723EF-B8F7-41EA-83DA-4E8F45902AB1}</x14:id>
        </ext>
      </extLst>
    </cfRule>
  </conditionalFormatting>
  <conditionalFormatting sqref="N3:N1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{08041C2D-C56C-49A0-8778-8DBFDD08C882}</x14:id>
        </ext>
      </extLst>
    </cfRule>
  </conditionalFormatting>
  <conditionalFormatting sqref="O3:O17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{1538271A-5907-4D62-9DBB-DCD9A98352A1}</x14:id>
        </ext>
      </extLst>
    </cfRule>
  </conditionalFormatting>
  <conditionalFormatting sqref="N25:Q31 N33:Q3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{D36EB4DC-3BFC-4B31-95E0-14D1C4A7CDDD}</x14:id>
        </ext>
      </extLst>
    </cfRule>
  </conditionalFormatting>
  <conditionalFormatting sqref="O25:O31 O33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{1CA5E515-38A4-414C-9ED4-99AB65E01CFC}</x14:id>
        </ext>
      </extLst>
    </cfRule>
  </conditionalFormatting>
  <conditionalFormatting sqref="N25:N31 N33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{EDA76FF8-1DC4-4929-9B64-B27DA64E5CC6}</x14:id>
        </ext>
      </extLst>
    </cfRule>
  </conditionalFormatting>
  <conditionalFormatting sqref="P25:P31 P33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{1AD52DA4-68E8-40F2-ADDF-DF60366284F4}</x14:id>
        </ext>
      </extLst>
    </cfRule>
  </conditionalFormatting>
  <conditionalFormatting sqref="Q25:Q31 Q33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{CEF4B6DB-A5A0-48E4-A319-F5BD468EC592}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E90044-55E0-4B13-999B-4BDA058C72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L3:O17</xm:sqref>
        </x14:conditionalFormatting>
        <x14:conditionalFormatting xmlns:xm="http://schemas.microsoft.com/office/excel/2006/main">
          <x14:cfRule type="dataBar" id="{C3C1AB0E-CCE4-4383-B86E-75B67B8CD1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M3:M17</xm:sqref>
        </x14:conditionalFormatting>
        <x14:conditionalFormatting xmlns:xm="http://schemas.microsoft.com/office/excel/2006/main">
          <x14:cfRule type="dataBar" id="{48E723EF-B8F7-41EA-83DA-4E8F45902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L3:L17</xm:sqref>
        </x14:conditionalFormatting>
        <x14:conditionalFormatting xmlns:xm="http://schemas.microsoft.com/office/excel/2006/main">
          <x14:cfRule type="dataBar" id="{08041C2D-C56C-49A0-8778-8DBFDD08C8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N3:N17</xm:sqref>
        </x14:conditionalFormatting>
        <x14:conditionalFormatting xmlns:xm="http://schemas.microsoft.com/office/excel/2006/main">
          <x14:cfRule type="dataBar" id="{1538271A-5907-4D62-9DBB-DCD9A98352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O3:O17</xm:sqref>
        </x14:conditionalFormatting>
        <x14:conditionalFormatting xmlns:xm="http://schemas.microsoft.com/office/excel/2006/main">
          <x14:cfRule type="dataBar" id="{D36EB4DC-3BFC-4B31-95E0-14D1C4A7CD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N25:Q31 N33:Q38</xm:sqref>
        </x14:conditionalFormatting>
        <x14:conditionalFormatting xmlns:xm="http://schemas.microsoft.com/office/excel/2006/main">
          <x14:cfRule type="dataBar" id="{1CA5E515-38A4-414C-9ED4-99AB65E01C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O25:O31 O33:O38</xm:sqref>
        </x14:conditionalFormatting>
        <x14:conditionalFormatting xmlns:xm="http://schemas.microsoft.com/office/excel/2006/main">
          <x14:cfRule type="dataBar" id="{EDA76FF8-1DC4-4929-9B64-B27DA64E5CC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N25:N31 N33:N38</xm:sqref>
        </x14:conditionalFormatting>
        <x14:conditionalFormatting xmlns:xm="http://schemas.microsoft.com/office/excel/2006/main">
          <x14:cfRule type="dataBar" id="{1AD52DA4-68E8-40F2-ADDF-DF6036628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P25:P31 P33:P38</xm:sqref>
        </x14:conditionalFormatting>
        <x14:conditionalFormatting xmlns:xm="http://schemas.microsoft.com/office/excel/2006/main">
          <x14:cfRule type="dataBar" id="{CEF4B6DB-A5A0-48E4-A319-F5BD468EC5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Q25:Q31 Q33:Q38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L35" sqref="L35:M35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5</v>
      </c>
      <c r="B3">
        <v>228</v>
      </c>
      <c r="C3">
        <v>0</v>
      </c>
      <c r="D3">
        <v>0</v>
      </c>
      <c r="E3">
        <v>228</v>
      </c>
      <c r="G3">
        <v>277</v>
      </c>
      <c r="H3">
        <v>0</v>
      </c>
      <c r="I3">
        <v>0</v>
      </c>
      <c r="J3">
        <v>277</v>
      </c>
      <c r="L3" s="1">
        <f>IF(((B3=0)*AND(G3=0)),0,SQRT((2*(G3-B3)^2)/(G3+B3)))</f>
        <v>3.0836522000850075</v>
      </c>
      <c r="M3" s="1">
        <f t="shared" ref="M3:O18" si="0">IF(((C3=0)*AND(H3=0)),0,SQRT((2*(H3-C3)^2)/(H3+C3)))</f>
        <v>0</v>
      </c>
      <c r="N3" s="1">
        <f>IF(((D3=0)*AND(I3=0)),0,SQRT((2*(I3-D3)^2)/(I3+D3)))</f>
        <v>0</v>
      </c>
      <c r="O3" s="1">
        <f>IF(((E3=0)*AND(J3=0)),0,SQRT((2*(J3-E3)^2)/(J3+E3)))</f>
        <v>3.0836522000850075</v>
      </c>
    </row>
    <row r="4" spans="1:15" x14ac:dyDescent="0.25">
      <c r="A4" t="s">
        <v>42</v>
      </c>
      <c r="B4">
        <v>87</v>
      </c>
      <c r="C4">
        <v>13</v>
      </c>
      <c r="D4">
        <v>215</v>
      </c>
      <c r="E4">
        <v>302</v>
      </c>
      <c r="G4">
        <v>89</v>
      </c>
      <c r="H4">
        <v>12</v>
      </c>
      <c r="I4">
        <v>265</v>
      </c>
      <c r="J4">
        <v>354</v>
      </c>
      <c r="L4" s="1">
        <f t="shared" ref="L4:O31" si="1">IF(((B4=0)*AND(G4=0)),0,SQRT((2*(G4-B4)^2)/(G4+B4)))</f>
        <v>0.21320071635561044</v>
      </c>
      <c r="M4" s="1">
        <f t="shared" si="0"/>
        <v>0.28284271247461901</v>
      </c>
      <c r="N4" s="1">
        <f t="shared" si="0"/>
        <v>3.2274861218395139</v>
      </c>
      <c r="O4" s="1">
        <f t="shared" si="0"/>
        <v>2.8712196779460104</v>
      </c>
    </row>
    <row r="5" spans="1:15" x14ac:dyDescent="0.25">
      <c r="A5" t="s">
        <v>6</v>
      </c>
      <c r="B5">
        <v>64</v>
      </c>
      <c r="C5">
        <v>78</v>
      </c>
      <c r="D5">
        <v>224</v>
      </c>
      <c r="E5">
        <v>288</v>
      </c>
      <c r="G5">
        <v>139</v>
      </c>
      <c r="H5">
        <v>17</v>
      </c>
      <c r="I5">
        <v>337</v>
      </c>
      <c r="J5">
        <v>476</v>
      </c>
      <c r="L5" s="1">
        <f t="shared" si="1"/>
        <v>7.4443750047819774</v>
      </c>
      <c r="M5" s="1">
        <f t="shared" si="0"/>
        <v>8.8508102513421427</v>
      </c>
      <c r="N5" s="1">
        <f t="shared" si="0"/>
        <v>6.7470202044998135</v>
      </c>
      <c r="O5" s="1">
        <f t="shared" si="0"/>
        <v>9.6189167898170371</v>
      </c>
    </row>
    <row r="6" spans="1:15" x14ac:dyDescent="0.25">
      <c r="A6" t="s">
        <v>7</v>
      </c>
      <c r="B6">
        <v>53</v>
      </c>
      <c r="C6">
        <v>38</v>
      </c>
      <c r="D6">
        <v>250</v>
      </c>
      <c r="E6">
        <v>303</v>
      </c>
      <c r="G6">
        <v>89</v>
      </c>
      <c r="H6">
        <v>27</v>
      </c>
      <c r="I6">
        <v>449</v>
      </c>
      <c r="J6">
        <v>538</v>
      </c>
      <c r="L6" s="1">
        <f t="shared" si="1"/>
        <v>4.2724139694978724</v>
      </c>
      <c r="M6" s="1">
        <f t="shared" si="0"/>
        <v>1.9295276424754644</v>
      </c>
      <c r="N6" s="1">
        <f t="shared" si="0"/>
        <v>10.644603433682814</v>
      </c>
      <c r="O6" s="1">
        <f t="shared" si="0"/>
        <v>11.460006453713012</v>
      </c>
    </row>
    <row r="7" spans="1:15" x14ac:dyDescent="0.25">
      <c r="A7" t="s">
        <v>8</v>
      </c>
      <c r="B7">
        <v>35</v>
      </c>
      <c r="C7">
        <v>37</v>
      </c>
      <c r="D7">
        <v>266</v>
      </c>
      <c r="E7">
        <v>301</v>
      </c>
      <c r="G7">
        <v>58</v>
      </c>
      <c r="H7">
        <v>33</v>
      </c>
      <c r="I7">
        <v>505</v>
      </c>
      <c r="J7">
        <v>563</v>
      </c>
      <c r="L7" s="1">
        <f t="shared" si="1"/>
        <v>3.3728836454911257</v>
      </c>
      <c r="M7" s="1">
        <f t="shared" si="0"/>
        <v>0.67612340378281321</v>
      </c>
      <c r="N7" s="1">
        <f t="shared" si="0"/>
        <v>12.172666111390855</v>
      </c>
      <c r="O7" s="1">
        <f t="shared" si="0"/>
        <v>12.60548087730683</v>
      </c>
    </row>
    <row r="8" spans="1:15" x14ac:dyDescent="0.25">
      <c r="A8" t="s">
        <v>9</v>
      </c>
      <c r="B8">
        <v>45</v>
      </c>
      <c r="C8">
        <v>52</v>
      </c>
      <c r="D8">
        <v>249</v>
      </c>
      <c r="E8">
        <v>294</v>
      </c>
      <c r="G8">
        <v>90</v>
      </c>
      <c r="H8">
        <v>50</v>
      </c>
      <c r="I8">
        <v>513</v>
      </c>
      <c r="J8">
        <v>603</v>
      </c>
      <c r="L8" s="1">
        <f t="shared" si="1"/>
        <v>5.4772255750516612</v>
      </c>
      <c r="M8" s="1">
        <f t="shared" si="0"/>
        <v>0.28005601680560194</v>
      </c>
      <c r="N8" s="1">
        <f t="shared" si="0"/>
        <v>13.525129716873982</v>
      </c>
      <c r="O8" s="1">
        <f t="shared" si="0"/>
        <v>14.590737887681465</v>
      </c>
    </row>
    <row r="9" spans="1:15" x14ac:dyDescent="0.25">
      <c r="A9" t="s">
        <v>41</v>
      </c>
      <c r="B9">
        <v>132</v>
      </c>
      <c r="C9">
        <v>46</v>
      </c>
      <c r="D9">
        <v>249</v>
      </c>
      <c r="E9">
        <v>381</v>
      </c>
      <c r="G9">
        <v>145</v>
      </c>
      <c r="H9">
        <v>44</v>
      </c>
      <c r="I9">
        <v>559</v>
      </c>
      <c r="J9">
        <v>704</v>
      </c>
      <c r="L9" s="1">
        <f t="shared" si="1"/>
        <v>1.1046341505214272</v>
      </c>
      <c r="M9" s="1">
        <f t="shared" si="0"/>
        <v>0.29814239699997197</v>
      </c>
      <c r="N9" s="1">
        <f t="shared" si="0"/>
        <v>15.423076448254832</v>
      </c>
      <c r="O9" s="1">
        <f t="shared" si="0"/>
        <v>13.867642940937266</v>
      </c>
    </row>
    <row r="10" spans="1:15" x14ac:dyDescent="0.25">
      <c r="A10" t="s">
        <v>10</v>
      </c>
      <c r="B10">
        <v>66</v>
      </c>
      <c r="C10">
        <v>74</v>
      </c>
      <c r="D10">
        <v>306</v>
      </c>
      <c r="E10">
        <v>372</v>
      </c>
      <c r="G10">
        <v>107</v>
      </c>
      <c r="H10">
        <v>60</v>
      </c>
      <c r="I10">
        <v>644</v>
      </c>
      <c r="J10">
        <v>751</v>
      </c>
      <c r="L10" s="1">
        <f t="shared" si="1"/>
        <v>4.4083473106778568</v>
      </c>
      <c r="M10" s="1">
        <f t="shared" si="0"/>
        <v>1.7103722209882732</v>
      </c>
      <c r="N10" s="1">
        <f t="shared" si="0"/>
        <v>15.508503609649976</v>
      </c>
      <c r="O10" s="1">
        <f t="shared" si="0"/>
        <v>15.994266559560414</v>
      </c>
    </row>
    <row r="11" spans="1:15" x14ac:dyDescent="0.25">
      <c r="A11" t="s">
        <v>40</v>
      </c>
      <c r="B11">
        <v>63</v>
      </c>
      <c r="C11">
        <v>29</v>
      </c>
      <c r="D11">
        <v>343</v>
      </c>
      <c r="E11">
        <v>406</v>
      </c>
      <c r="G11">
        <v>61</v>
      </c>
      <c r="H11">
        <v>28</v>
      </c>
      <c r="I11">
        <v>723</v>
      </c>
      <c r="J11">
        <v>784</v>
      </c>
      <c r="L11" s="1">
        <f t="shared" si="1"/>
        <v>0.25400025400038101</v>
      </c>
      <c r="M11" s="1">
        <f t="shared" si="0"/>
        <v>0.1873171623163388</v>
      </c>
      <c r="N11" s="1">
        <f t="shared" si="0"/>
        <v>16.459627109319978</v>
      </c>
      <c r="O11" s="1">
        <f t="shared" si="0"/>
        <v>15.496489165955889</v>
      </c>
    </row>
    <row r="12" spans="1:15" x14ac:dyDescent="0.25">
      <c r="A12" t="s">
        <v>11</v>
      </c>
      <c r="B12">
        <v>89</v>
      </c>
      <c r="C12">
        <v>50</v>
      </c>
      <c r="D12">
        <v>356</v>
      </c>
      <c r="E12">
        <v>444</v>
      </c>
      <c r="G12">
        <v>96</v>
      </c>
      <c r="H12">
        <v>64</v>
      </c>
      <c r="I12">
        <v>720</v>
      </c>
      <c r="J12">
        <v>816</v>
      </c>
      <c r="L12" s="1">
        <f t="shared" si="1"/>
        <v>0.72782534287405087</v>
      </c>
      <c r="M12" s="1">
        <f t="shared" si="0"/>
        <v>1.8543452998910612</v>
      </c>
      <c r="N12" s="1">
        <f t="shared" si="0"/>
        <v>15.693154333555857</v>
      </c>
      <c r="O12" s="1">
        <f t="shared" si="0"/>
        <v>14.82083475574648</v>
      </c>
    </row>
    <row r="13" spans="1:15" x14ac:dyDescent="0.25">
      <c r="A13" t="s">
        <v>39</v>
      </c>
      <c r="B13">
        <v>99</v>
      </c>
      <c r="C13">
        <v>86</v>
      </c>
      <c r="D13">
        <v>358</v>
      </c>
      <c r="E13">
        <v>457</v>
      </c>
      <c r="G13">
        <v>102</v>
      </c>
      <c r="H13">
        <v>80</v>
      </c>
      <c r="I13">
        <v>736</v>
      </c>
      <c r="J13">
        <v>838</v>
      </c>
      <c r="L13" s="1">
        <f t="shared" si="1"/>
        <v>0.29925280083228989</v>
      </c>
      <c r="M13" s="1">
        <f t="shared" si="0"/>
        <v>0.65858555993814205</v>
      </c>
      <c r="N13" s="1">
        <f t="shared" si="0"/>
        <v>16.162112917780682</v>
      </c>
      <c r="O13" s="1">
        <f t="shared" si="0"/>
        <v>14.97287122053992</v>
      </c>
    </row>
    <row r="14" spans="1:15" x14ac:dyDescent="0.25">
      <c r="A14" t="s">
        <v>12</v>
      </c>
      <c r="B14">
        <v>103</v>
      </c>
      <c r="C14">
        <v>81</v>
      </c>
      <c r="D14">
        <v>376</v>
      </c>
      <c r="E14">
        <v>479</v>
      </c>
      <c r="G14">
        <v>158</v>
      </c>
      <c r="H14">
        <v>72</v>
      </c>
      <c r="I14">
        <v>766</v>
      </c>
      <c r="J14">
        <v>924</v>
      </c>
      <c r="L14" s="1">
        <f t="shared" si="1"/>
        <v>4.8145692048564941</v>
      </c>
      <c r="M14" s="1">
        <f t="shared" si="0"/>
        <v>1.0289915108550531</v>
      </c>
      <c r="N14" s="1">
        <f t="shared" si="0"/>
        <v>16.320992037428802</v>
      </c>
      <c r="O14" s="1">
        <f t="shared" si="0"/>
        <v>16.801427153175531</v>
      </c>
    </row>
    <row r="15" spans="1:15" x14ac:dyDescent="0.25">
      <c r="A15" t="s">
        <v>13</v>
      </c>
      <c r="B15">
        <v>36</v>
      </c>
      <c r="C15">
        <v>53</v>
      </c>
      <c r="D15">
        <v>426</v>
      </c>
      <c r="E15">
        <v>463</v>
      </c>
      <c r="G15">
        <v>92</v>
      </c>
      <c r="H15">
        <v>87</v>
      </c>
      <c r="I15">
        <v>837</v>
      </c>
      <c r="J15">
        <v>929</v>
      </c>
      <c r="L15" s="1">
        <f t="shared" si="1"/>
        <v>7</v>
      </c>
      <c r="M15" s="1">
        <f t="shared" si="0"/>
        <v>4.0637772717369387</v>
      </c>
      <c r="N15" s="1">
        <f t="shared" si="0"/>
        <v>16.355173079512415</v>
      </c>
      <c r="O15" s="1">
        <f t="shared" si="0"/>
        <v>17.663684415388449</v>
      </c>
    </row>
    <row r="16" spans="1:15" x14ac:dyDescent="0.25">
      <c r="A16" t="s">
        <v>38</v>
      </c>
      <c r="B16">
        <v>157</v>
      </c>
      <c r="C16">
        <v>132</v>
      </c>
      <c r="D16">
        <v>331</v>
      </c>
      <c r="E16">
        <v>488</v>
      </c>
      <c r="G16">
        <v>151</v>
      </c>
      <c r="H16">
        <v>146</v>
      </c>
      <c r="I16">
        <v>783</v>
      </c>
      <c r="J16">
        <v>934</v>
      </c>
      <c r="L16" s="1">
        <f t="shared" si="1"/>
        <v>0.48349377841522817</v>
      </c>
      <c r="M16" s="1">
        <f t="shared" si="0"/>
        <v>1.1874645015519592</v>
      </c>
      <c r="N16" s="1">
        <f t="shared" si="0"/>
        <v>19.151854657038019</v>
      </c>
      <c r="O16" s="1">
        <f t="shared" si="0"/>
        <v>16.726306793766888</v>
      </c>
    </row>
    <row r="17" spans="1:17" x14ac:dyDescent="0.25">
      <c r="A17" t="s">
        <v>37</v>
      </c>
      <c r="B17">
        <v>173</v>
      </c>
      <c r="C17">
        <v>147</v>
      </c>
      <c r="D17">
        <v>341</v>
      </c>
      <c r="E17">
        <v>514</v>
      </c>
      <c r="G17">
        <v>151</v>
      </c>
      <c r="H17">
        <v>165</v>
      </c>
      <c r="I17">
        <v>769</v>
      </c>
      <c r="J17">
        <v>920</v>
      </c>
      <c r="L17" s="1">
        <f t="shared" si="1"/>
        <v>1.7284832429004495</v>
      </c>
      <c r="M17" s="1">
        <f t="shared" si="0"/>
        <v>1.4411533842457842</v>
      </c>
      <c r="N17" s="1">
        <f t="shared" si="0"/>
        <v>18.167588207058781</v>
      </c>
      <c r="O17" s="1">
        <f t="shared" si="0"/>
        <v>15.162347845557402</v>
      </c>
    </row>
    <row r="18" spans="1:17" x14ac:dyDescent="0.25">
      <c r="A18" t="s">
        <v>14</v>
      </c>
      <c r="B18">
        <v>459</v>
      </c>
      <c r="C18">
        <v>105</v>
      </c>
      <c r="D18">
        <v>409</v>
      </c>
      <c r="E18">
        <v>868</v>
      </c>
      <c r="G18">
        <v>448</v>
      </c>
      <c r="H18">
        <v>45</v>
      </c>
      <c r="I18">
        <v>875</v>
      </c>
      <c r="J18">
        <v>1323</v>
      </c>
      <c r="L18" s="1">
        <f t="shared" si="1"/>
        <v>0.51654009664722245</v>
      </c>
      <c r="M18" s="1">
        <f t="shared" si="0"/>
        <v>6.9282032302755088</v>
      </c>
      <c r="N18" s="1">
        <f t="shared" si="0"/>
        <v>18.391552984557901</v>
      </c>
      <c r="O18" s="1">
        <f t="shared" si="0"/>
        <v>13.746913682086886</v>
      </c>
    </row>
    <row r="19" spans="1:17" x14ac:dyDescent="0.25">
      <c r="A19" t="s">
        <v>15</v>
      </c>
      <c r="B19">
        <v>29</v>
      </c>
      <c r="C19">
        <v>187</v>
      </c>
      <c r="D19">
        <v>680</v>
      </c>
      <c r="E19">
        <v>709</v>
      </c>
      <c r="G19">
        <v>33</v>
      </c>
      <c r="H19">
        <v>136</v>
      </c>
      <c r="I19">
        <v>1187</v>
      </c>
      <c r="J19">
        <v>1220</v>
      </c>
      <c r="L19" s="1">
        <f t="shared" si="1"/>
        <v>0.71842120810709964</v>
      </c>
      <c r="M19" s="1">
        <f t="shared" si="1"/>
        <v>4.0131363243596319</v>
      </c>
      <c r="N19" s="1">
        <f t="shared" si="1"/>
        <v>16.593989012422625</v>
      </c>
      <c r="O19" s="1">
        <f t="shared" si="1"/>
        <v>16.453935258311525</v>
      </c>
    </row>
    <row r="20" spans="1:17" x14ac:dyDescent="0.25">
      <c r="A20" t="s">
        <v>44</v>
      </c>
      <c r="B20">
        <v>13</v>
      </c>
      <c r="C20">
        <v>17</v>
      </c>
      <c r="D20">
        <v>692</v>
      </c>
      <c r="E20">
        <v>705</v>
      </c>
      <c r="G20">
        <v>24</v>
      </c>
      <c r="H20">
        <v>10</v>
      </c>
      <c r="I20">
        <v>1210</v>
      </c>
      <c r="J20">
        <v>1234</v>
      </c>
      <c r="L20" s="1">
        <f t="shared" si="1"/>
        <v>2.5574480523640242</v>
      </c>
      <c r="M20" s="1">
        <f t="shared" si="1"/>
        <v>1.9051586888313607</v>
      </c>
      <c r="N20" s="1">
        <f t="shared" si="1"/>
        <v>16.797300869751009</v>
      </c>
      <c r="O20" s="1">
        <f t="shared" si="1"/>
        <v>16.989545673649097</v>
      </c>
    </row>
    <row r="21" spans="1:17" x14ac:dyDescent="0.25">
      <c r="A21" t="s">
        <v>16</v>
      </c>
      <c r="B21">
        <v>108</v>
      </c>
      <c r="C21">
        <v>59</v>
      </c>
      <c r="D21">
        <v>646</v>
      </c>
      <c r="E21">
        <v>755</v>
      </c>
      <c r="G21">
        <v>145</v>
      </c>
      <c r="H21">
        <v>124</v>
      </c>
      <c r="I21">
        <v>1110</v>
      </c>
      <c r="J21">
        <v>1255</v>
      </c>
      <c r="L21" s="1">
        <f t="shared" si="1"/>
        <v>3.2897012611104643</v>
      </c>
      <c r="M21" s="1">
        <f t="shared" si="1"/>
        <v>6.7952088553611167</v>
      </c>
      <c r="N21" s="1">
        <f t="shared" si="1"/>
        <v>15.659241523857586</v>
      </c>
      <c r="O21" s="1">
        <f t="shared" si="1"/>
        <v>15.772007446912795</v>
      </c>
    </row>
    <row r="22" spans="1:17" x14ac:dyDescent="0.25">
      <c r="A22" t="s">
        <v>45</v>
      </c>
      <c r="B22">
        <v>496</v>
      </c>
      <c r="C22">
        <v>395</v>
      </c>
      <c r="D22">
        <v>360</v>
      </c>
      <c r="E22">
        <v>856</v>
      </c>
      <c r="G22">
        <v>528</v>
      </c>
      <c r="H22">
        <v>554</v>
      </c>
      <c r="I22">
        <v>701</v>
      </c>
      <c r="J22">
        <v>1229</v>
      </c>
      <c r="L22" s="1">
        <f t="shared" si="1"/>
        <v>1.4142135623730951</v>
      </c>
      <c r="M22" s="1">
        <f t="shared" si="1"/>
        <v>7.2992630659977289</v>
      </c>
      <c r="N22" s="1">
        <f t="shared" si="1"/>
        <v>14.805111581307552</v>
      </c>
      <c r="O22" s="1">
        <f t="shared" si="1"/>
        <v>11.552362283988829</v>
      </c>
    </row>
    <row r="23" spans="1:17" x14ac:dyDescent="0.25">
      <c r="A23" t="s">
        <v>17</v>
      </c>
      <c r="B23">
        <v>78</v>
      </c>
      <c r="C23">
        <v>392</v>
      </c>
      <c r="D23">
        <v>464</v>
      </c>
      <c r="E23">
        <v>542</v>
      </c>
      <c r="G23">
        <v>98</v>
      </c>
      <c r="H23">
        <v>535</v>
      </c>
      <c r="I23">
        <v>694</v>
      </c>
      <c r="J23">
        <v>792</v>
      </c>
      <c r="L23" s="1">
        <f t="shared" si="1"/>
        <v>2.1320071635561044</v>
      </c>
      <c r="M23" s="1">
        <f t="shared" si="1"/>
        <v>6.6421880695800883</v>
      </c>
      <c r="N23" s="1">
        <f t="shared" si="1"/>
        <v>9.5584738016189004</v>
      </c>
      <c r="O23" s="1">
        <f t="shared" si="1"/>
        <v>9.6800386582795781</v>
      </c>
    </row>
    <row r="24" spans="1:17" x14ac:dyDescent="0.25">
      <c r="A24" t="s">
        <v>46</v>
      </c>
      <c r="B24">
        <v>14</v>
      </c>
      <c r="C24">
        <v>17</v>
      </c>
      <c r="D24">
        <v>525</v>
      </c>
      <c r="E24">
        <v>539</v>
      </c>
      <c r="G24">
        <v>15</v>
      </c>
      <c r="H24">
        <v>17</v>
      </c>
      <c r="I24">
        <v>775</v>
      </c>
      <c r="J24">
        <v>790</v>
      </c>
      <c r="L24" s="1">
        <f t="shared" si="1"/>
        <v>0.26261286571944509</v>
      </c>
      <c r="M24" s="1">
        <f t="shared" si="1"/>
        <v>0</v>
      </c>
      <c r="N24" s="1">
        <f t="shared" si="1"/>
        <v>9.8058067569092024</v>
      </c>
      <c r="O24" s="1">
        <f t="shared" si="1"/>
        <v>9.7370237394046963</v>
      </c>
    </row>
    <row r="25" spans="1:17" x14ac:dyDescent="0.25">
      <c r="A25" t="s">
        <v>47</v>
      </c>
      <c r="B25">
        <v>26</v>
      </c>
      <c r="C25">
        <v>12</v>
      </c>
      <c r="D25">
        <v>527</v>
      </c>
      <c r="E25">
        <v>553</v>
      </c>
      <c r="G25">
        <v>20</v>
      </c>
      <c r="H25">
        <v>11</v>
      </c>
      <c r="I25">
        <v>779</v>
      </c>
      <c r="J25">
        <v>799</v>
      </c>
      <c r="L25" s="1">
        <f t="shared" si="1"/>
        <v>1.2510864843424485</v>
      </c>
      <c r="M25" s="1">
        <f t="shared" si="1"/>
        <v>0.29488391230979427</v>
      </c>
      <c r="N25" s="1">
        <f t="shared" si="1"/>
        <v>9.8615220504548873</v>
      </c>
      <c r="O25" s="1">
        <f t="shared" si="1"/>
        <v>9.4615384615384617</v>
      </c>
      <c r="P25" s="1"/>
      <c r="Q25" s="1"/>
    </row>
    <row r="26" spans="1:17" x14ac:dyDescent="0.25">
      <c r="A26" t="s">
        <v>32</v>
      </c>
      <c r="B26">
        <v>30</v>
      </c>
      <c r="C26">
        <v>79</v>
      </c>
      <c r="D26">
        <v>474</v>
      </c>
      <c r="E26">
        <v>504</v>
      </c>
      <c r="G26">
        <v>8</v>
      </c>
      <c r="H26">
        <v>87</v>
      </c>
      <c r="I26">
        <v>712</v>
      </c>
      <c r="J26">
        <v>720</v>
      </c>
      <c r="L26" s="1">
        <f t="shared" si="1"/>
        <v>5.0471461451523592</v>
      </c>
      <c r="M26" s="1">
        <f t="shared" si="1"/>
        <v>0.87811407991752277</v>
      </c>
      <c r="N26" s="1">
        <f t="shared" si="1"/>
        <v>9.7734885920028631</v>
      </c>
      <c r="O26" s="1">
        <f t="shared" si="1"/>
        <v>8.7312825013079873</v>
      </c>
      <c r="P26" s="1"/>
      <c r="Q26" s="1"/>
    </row>
    <row r="27" spans="1:17" x14ac:dyDescent="0.25">
      <c r="A27" t="s">
        <v>31</v>
      </c>
      <c r="B27">
        <v>22</v>
      </c>
      <c r="C27">
        <v>45</v>
      </c>
      <c r="D27">
        <v>459</v>
      </c>
      <c r="E27">
        <v>482</v>
      </c>
      <c r="G27">
        <v>14</v>
      </c>
      <c r="H27">
        <v>53</v>
      </c>
      <c r="I27">
        <v>667</v>
      </c>
      <c r="J27">
        <v>681</v>
      </c>
      <c r="L27" s="1">
        <f t="shared" si="1"/>
        <v>1.8856180831641267</v>
      </c>
      <c r="M27" s="1">
        <f t="shared" si="1"/>
        <v>1.1428571428571428</v>
      </c>
      <c r="N27" s="1">
        <f t="shared" si="1"/>
        <v>8.766154840790664</v>
      </c>
      <c r="O27" s="1">
        <f t="shared" si="1"/>
        <v>8.252360979555327</v>
      </c>
      <c r="P27" s="1"/>
      <c r="Q27" s="1"/>
    </row>
    <row r="28" spans="1:17" x14ac:dyDescent="0.25">
      <c r="A28" t="s">
        <v>27</v>
      </c>
      <c r="B28">
        <v>7</v>
      </c>
      <c r="C28">
        <v>46</v>
      </c>
      <c r="D28">
        <v>436</v>
      </c>
      <c r="E28">
        <v>443</v>
      </c>
      <c r="G28">
        <v>6</v>
      </c>
      <c r="H28">
        <v>35</v>
      </c>
      <c r="I28">
        <v>646</v>
      </c>
      <c r="J28">
        <v>652</v>
      </c>
      <c r="L28" s="1">
        <f t="shared" si="1"/>
        <v>0.39223227027636809</v>
      </c>
      <c r="M28" s="1">
        <f t="shared" si="1"/>
        <v>1.7284832429004495</v>
      </c>
      <c r="N28" s="1">
        <f t="shared" si="1"/>
        <v>9.0286051882393039</v>
      </c>
      <c r="O28" s="1">
        <f t="shared" si="1"/>
        <v>8.9321133222673836</v>
      </c>
      <c r="P28" s="1"/>
      <c r="Q28" s="1"/>
    </row>
    <row r="29" spans="1:17" x14ac:dyDescent="0.25">
      <c r="A29" t="s">
        <v>28</v>
      </c>
      <c r="B29">
        <v>4</v>
      </c>
      <c r="C29">
        <v>53</v>
      </c>
      <c r="D29">
        <v>390</v>
      </c>
      <c r="E29">
        <v>394</v>
      </c>
      <c r="G29">
        <v>10</v>
      </c>
      <c r="H29">
        <v>71</v>
      </c>
      <c r="I29">
        <v>581</v>
      </c>
      <c r="J29">
        <v>591</v>
      </c>
      <c r="L29" s="1">
        <f t="shared" si="1"/>
        <v>2.2677868380553634</v>
      </c>
      <c r="M29" s="1">
        <f t="shared" si="1"/>
        <v>2.2860022860034288</v>
      </c>
      <c r="N29" s="1">
        <f t="shared" si="1"/>
        <v>8.6683961410450348</v>
      </c>
      <c r="O29" s="1">
        <f t="shared" si="1"/>
        <v>8.8769364084688593</v>
      </c>
      <c r="P29" s="1"/>
      <c r="Q29" s="1"/>
    </row>
    <row r="30" spans="1:17" x14ac:dyDescent="0.25">
      <c r="A30" t="s">
        <v>29</v>
      </c>
      <c r="B30">
        <v>3</v>
      </c>
      <c r="C30">
        <v>144</v>
      </c>
      <c r="D30">
        <v>250</v>
      </c>
      <c r="E30">
        <v>253</v>
      </c>
      <c r="G30">
        <v>5</v>
      </c>
      <c r="H30">
        <v>242</v>
      </c>
      <c r="I30">
        <v>349</v>
      </c>
      <c r="J30">
        <v>354</v>
      </c>
      <c r="L30" s="1">
        <f t="shared" si="1"/>
        <v>1</v>
      </c>
      <c r="M30" s="1">
        <f t="shared" si="1"/>
        <v>7.0541943573372068</v>
      </c>
      <c r="N30" s="1">
        <f t="shared" si="1"/>
        <v>5.7205367669041784</v>
      </c>
      <c r="O30" s="1">
        <f t="shared" si="1"/>
        <v>5.7975169370959438</v>
      </c>
      <c r="P30" s="1"/>
      <c r="Q30" s="1"/>
    </row>
    <row r="31" spans="1:17" x14ac:dyDescent="0.25">
      <c r="A31" t="s">
        <v>30</v>
      </c>
      <c r="B31">
        <v>0</v>
      </c>
      <c r="C31">
        <v>253</v>
      </c>
      <c r="D31">
        <v>0</v>
      </c>
      <c r="E31">
        <v>0</v>
      </c>
      <c r="G31">
        <v>0</v>
      </c>
      <c r="H31">
        <v>354</v>
      </c>
      <c r="I31">
        <v>0</v>
      </c>
      <c r="J31">
        <v>0</v>
      </c>
      <c r="L31" s="1">
        <f t="shared" si="1"/>
        <v>0</v>
      </c>
      <c r="M31" s="1">
        <f t="shared" si="1"/>
        <v>5.7975169370959438</v>
      </c>
      <c r="N31" s="1">
        <f t="shared" si="1"/>
        <v>0</v>
      </c>
      <c r="O31" s="1">
        <f t="shared" si="1"/>
        <v>0</v>
      </c>
      <c r="P31" s="1"/>
      <c r="Q31" s="1"/>
    </row>
    <row r="33" spans="11:17" x14ac:dyDescent="0.25">
      <c r="K33" s="3" t="s">
        <v>49</v>
      </c>
      <c r="L33" s="4">
        <f>COUNT(L3:L31)</f>
        <v>29</v>
      </c>
      <c r="M33" s="4">
        <f t="shared" ref="M33:O33" si="2">COUNT(M3:M31)</f>
        <v>29</v>
      </c>
      <c r="N33" s="4">
        <f t="shared" si="2"/>
        <v>29</v>
      </c>
      <c r="O33" s="4">
        <f t="shared" si="2"/>
        <v>29</v>
      </c>
      <c r="P33" s="1"/>
      <c r="Q33" s="1"/>
    </row>
    <row r="34" spans="11:17" x14ac:dyDescent="0.25">
      <c r="K34" s="3" t="s">
        <v>51</v>
      </c>
      <c r="L34" s="4">
        <f>COUNTIF(L3:L31,"&gt;5")</f>
        <v>4</v>
      </c>
      <c r="M34" s="4">
        <f t="shared" ref="M34:O34" si="3">COUNTIF(M3:M31,"&gt;5")</f>
        <v>7</v>
      </c>
      <c r="N34" s="4">
        <f t="shared" si="3"/>
        <v>26</v>
      </c>
      <c r="O34" s="4">
        <f t="shared" si="3"/>
        <v>26</v>
      </c>
      <c r="P34" s="1"/>
      <c r="Q34" s="1"/>
    </row>
    <row r="35" spans="11:17" x14ac:dyDescent="0.25">
      <c r="K35" s="3" t="s">
        <v>48</v>
      </c>
      <c r="L35" s="5">
        <f>1-(L34/(L33))</f>
        <v>0.86206896551724133</v>
      </c>
      <c r="M35" s="5">
        <f t="shared" ref="M35:O35" si="4">1-(M34/(M33))</f>
        <v>0.75862068965517238</v>
      </c>
      <c r="N35" s="5">
        <f t="shared" si="4"/>
        <v>0.10344827586206895</v>
      </c>
      <c r="O35" s="5">
        <f t="shared" si="4"/>
        <v>0.10344827586206895</v>
      </c>
      <c r="P35" s="1"/>
      <c r="Q35" s="1"/>
    </row>
    <row r="36" spans="11:17" x14ac:dyDescent="0.25">
      <c r="K36" s="3" t="s">
        <v>50</v>
      </c>
      <c r="L36" s="4">
        <f>AVERAGE(L3:L31)</f>
        <v>2.3247990078348124</v>
      </c>
      <c r="M36" s="4">
        <f t="shared" ref="M36:O36" si="5">AVERAGE(M3:M31)</f>
        <v>2.6625765354562447</v>
      </c>
      <c r="N36" s="4">
        <f t="shared" si="5"/>
        <v>12.034109244749928</v>
      </c>
      <c r="O36" s="4">
        <f t="shared" si="5"/>
        <v>11.714464141036032</v>
      </c>
      <c r="P36" s="1"/>
      <c r="Q36" s="1"/>
    </row>
    <row r="37" spans="11:17" x14ac:dyDescent="0.25">
      <c r="N37" s="1"/>
      <c r="O37" s="1"/>
      <c r="P37" s="1"/>
      <c r="Q37" s="1"/>
    </row>
    <row r="38" spans="11:17" x14ac:dyDescent="0.25">
      <c r="N38" s="1"/>
      <c r="O38" s="1"/>
      <c r="P38" s="1"/>
      <c r="Q38" s="1"/>
    </row>
  </sheetData>
  <mergeCells count="3">
    <mergeCell ref="B1:E1"/>
    <mergeCell ref="G1:J1"/>
    <mergeCell ref="L1:O1"/>
  </mergeCells>
  <conditionalFormatting sqref="L3:O3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{1130B029-A455-4432-9412-862F1EB90925}</x14:id>
        </ext>
      </extLst>
    </cfRule>
  </conditionalFormatting>
  <conditionalFormatting sqref="M3:M3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{4E1091A2-DE37-4DBA-8DE6-AD9B35FDD123}</x14:id>
        </ext>
      </extLst>
    </cfRule>
  </conditionalFormatting>
  <conditionalFormatting sqref="L3:L3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{E452F374-AF3D-46BA-8B49-49796105FEBF}</x14:id>
        </ext>
      </extLst>
    </cfRule>
  </conditionalFormatting>
  <conditionalFormatting sqref="N3:N3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{9A16FCE8-655A-4587-A1C1-C7D76A70EF9C}</x14:id>
        </ext>
      </extLst>
    </cfRule>
  </conditionalFormatting>
  <conditionalFormatting sqref="O3:O3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{74BBB38F-7404-48BD-A224-623E4F51D34C}</x14:id>
        </ext>
      </extLst>
    </cfRule>
  </conditionalFormatting>
  <conditionalFormatting sqref="P25:Q31 N37:Q38 P33:Q3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{8C289075-5F99-4C28-A041-1D95C9484A23}</x14:id>
        </ext>
      </extLst>
    </cfRule>
  </conditionalFormatting>
  <conditionalFormatting sqref="O37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{C8B833DF-6DF2-4B6B-B787-179F2EF743B7}</x14:id>
        </ext>
      </extLst>
    </cfRule>
  </conditionalFormatting>
  <conditionalFormatting sqref="N37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{582EDB45-CF39-4B16-80EF-76C612456197}</x14:id>
        </ext>
      </extLst>
    </cfRule>
  </conditionalFormatting>
  <conditionalFormatting sqref="P25:P31 P33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{6A471493-BD2E-4465-9D33-EA7A769F020B}</x14:id>
        </ext>
      </extLst>
    </cfRule>
  </conditionalFormatting>
  <conditionalFormatting sqref="Q25:Q31 Q33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{B6BC70C1-AF79-4BC3-B26F-EEF79E88DD9E}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30B029-A455-4432-9412-862F1EB909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L3:O31</xm:sqref>
        </x14:conditionalFormatting>
        <x14:conditionalFormatting xmlns:xm="http://schemas.microsoft.com/office/excel/2006/main">
          <x14:cfRule type="dataBar" id="{4E1091A2-DE37-4DBA-8DE6-AD9B35FDD1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E452F374-AF3D-46BA-8B49-49796105FE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9A16FCE8-655A-4587-A1C1-C7D76A70EF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N3:N31</xm:sqref>
        </x14:conditionalFormatting>
        <x14:conditionalFormatting xmlns:xm="http://schemas.microsoft.com/office/excel/2006/main">
          <x14:cfRule type="dataBar" id="{74BBB38F-7404-48BD-A224-623E4F51D3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O3:O31</xm:sqref>
        </x14:conditionalFormatting>
        <x14:conditionalFormatting xmlns:xm="http://schemas.microsoft.com/office/excel/2006/main">
          <x14:cfRule type="dataBar" id="{8C289075-5F99-4C28-A041-1D95C9484A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P25:Q31 N37:Q38 P33:Q36</xm:sqref>
        </x14:conditionalFormatting>
        <x14:conditionalFormatting xmlns:xm="http://schemas.microsoft.com/office/excel/2006/main">
          <x14:cfRule type="dataBar" id="{C8B833DF-6DF2-4B6B-B787-179F2EF743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O37:O38</xm:sqref>
        </x14:conditionalFormatting>
        <x14:conditionalFormatting xmlns:xm="http://schemas.microsoft.com/office/excel/2006/main">
          <x14:cfRule type="dataBar" id="{582EDB45-CF39-4B16-80EF-76C6124561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N37:N38</xm:sqref>
        </x14:conditionalFormatting>
        <x14:conditionalFormatting xmlns:xm="http://schemas.microsoft.com/office/excel/2006/main">
          <x14:cfRule type="dataBar" id="{6A471493-BD2E-4465-9D33-EA7A769F02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P25:P31 P33:P38</xm:sqref>
        </x14:conditionalFormatting>
        <x14:conditionalFormatting xmlns:xm="http://schemas.microsoft.com/office/excel/2006/main">
          <x14:cfRule type="dataBar" id="{B6BC70C1-AF79-4BC3-B26F-EEF79E88DD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Q25:Q31 Q33:Q38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L4" sqref="L4:L22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5</v>
      </c>
      <c r="B3">
        <v>619</v>
      </c>
      <c r="C3">
        <v>0</v>
      </c>
      <c r="D3">
        <v>0</v>
      </c>
      <c r="E3">
        <v>619</v>
      </c>
      <c r="G3">
        <v>661</v>
      </c>
      <c r="H3">
        <v>0</v>
      </c>
      <c r="I3">
        <v>0</v>
      </c>
      <c r="J3">
        <v>661</v>
      </c>
      <c r="L3" s="1">
        <f t="shared" ref="L3:L21" si="0">IF(((B3=0)*AND(G3=0)),0,SQRT((2*(G3-B3)^2)/(G3+B3)))</f>
        <v>1.6601957715883993</v>
      </c>
      <c r="M3" s="1">
        <f t="shared" ref="M3:M21" si="1">IF(((C3=0)*AND(H3=0)),0,SQRT((2*(H3-C3)^2)/(H3+C3)))</f>
        <v>0</v>
      </c>
      <c r="N3" s="1">
        <f t="shared" ref="N3:N21" si="2">IF(((D3=0)*AND(I3=0)),0,SQRT((2*(I3-D3)^2)/(I3+D3)))</f>
        <v>0</v>
      </c>
      <c r="O3" s="1">
        <f t="shared" ref="O3:O21" si="3">IF(((E3=0)*AND(J3=0)),0,SQRT((2*(J3-E3)^2)/(J3+E3)))</f>
        <v>1.6601957715883993</v>
      </c>
    </row>
    <row r="4" spans="1:15" x14ac:dyDescent="0.25">
      <c r="A4" t="s">
        <v>6</v>
      </c>
      <c r="B4">
        <v>308</v>
      </c>
      <c r="C4">
        <v>71</v>
      </c>
      <c r="D4">
        <v>549</v>
      </c>
      <c r="E4">
        <v>856</v>
      </c>
      <c r="G4">
        <v>313</v>
      </c>
      <c r="H4">
        <v>48</v>
      </c>
      <c r="I4" s="2">
        <v>613</v>
      </c>
      <c r="J4">
        <v>926</v>
      </c>
      <c r="L4" s="1">
        <f t="shared" si="0"/>
        <v>0.28375217691958288</v>
      </c>
      <c r="M4" s="1">
        <f t="shared" si="1"/>
        <v>2.9817371283399563</v>
      </c>
      <c r="N4" s="1">
        <f t="shared" si="2"/>
        <v>2.6551674036640716</v>
      </c>
      <c r="O4" s="1">
        <f t="shared" si="3"/>
        <v>2.3450882356048282</v>
      </c>
    </row>
    <row r="5" spans="1:15" x14ac:dyDescent="0.25">
      <c r="A5" t="s">
        <v>7</v>
      </c>
      <c r="B5">
        <v>123</v>
      </c>
      <c r="C5">
        <v>115</v>
      </c>
      <c r="D5">
        <v>741</v>
      </c>
      <c r="E5">
        <v>865</v>
      </c>
      <c r="G5">
        <v>111</v>
      </c>
      <c r="H5">
        <v>104</v>
      </c>
      <c r="I5" s="2">
        <v>822</v>
      </c>
      <c r="J5">
        <v>933</v>
      </c>
      <c r="L5" s="1">
        <f t="shared" si="0"/>
        <v>1.1094003924504583</v>
      </c>
      <c r="M5" s="1">
        <f t="shared" si="1"/>
        <v>1.0512006616484926</v>
      </c>
      <c r="N5" s="1">
        <f t="shared" si="2"/>
        <v>2.8974805390352998</v>
      </c>
      <c r="O5" s="1">
        <f t="shared" si="3"/>
        <v>2.2679269762812382</v>
      </c>
    </row>
    <row r="6" spans="1:15" x14ac:dyDescent="0.25">
      <c r="A6" t="s">
        <v>8</v>
      </c>
      <c r="B6">
        <v>100</v>
      </c>
      <c r="C6">
        <v>41</v>
      </c>
      <c r="D6">
        <v>824</v>
      </c>
      <c r="E6">
        <v>924</v>
      </c>
      <c r="G6">
        <v>80</v>
      </c>
      <c r="H6">
        <v>37</v>
      </c>
      <c r="I6" s="2">
        <v>896</v>
      </c>
      <c r="J6">
        <v>976</v>
      </c>
      <c r="L6" s="1">
        <f t="shared" si="0"/>
        <v>2.1081851067789197</v>
      </c>
      <c r="M6" s="1">
        <f t="shared" si="1"/>
        <v>0.64051261522034852</v>
      </c>
      <c r="N6" s="1">
        <f t="shared" si="2"/>
        <v>2.4551796220937043</v>
      </c>
      <c r="O6" s="1">
        <f t="shared" si="3"/>
        <v>1.6871027797599305</v>
      </c>
    </row>
    <row r="7" spans="1:15" x14ac:dyDescent="0.25">
      <c r="A7" t="s">
        <v>9</v>
      </c>
      <c r="B7">
        <v>168</v>
      </c>
      <c r="C7">
        <v>135</v>
      </c>
      <c r="D7">
        <v>790</v>
      </c>
      <c r="E7">
        <v>958</v>
      </c>
      <c r="G7">
        <v>139</v>
      </c>
      <c r="H7">
        <v>124</v>
      </c>
      <c r="I7" s="2">
        <v>852</v>
      </c>
      <c r="J7">
        <v>991</v>
      </c>
      <c r="L7" s="1">
        <f t="shared" si="0"/>
        <v>2.340689505586659</v>
      </c>
      <c r="M7" s="1">
        <f t="shared" si="1"/>
        <v>0.96662450536024291</v>
      </c>
      <c r="N7" s="1">
        <f t="shared" si="2"/>
        <v>2.1638149195553056</v>
      </c>
      <c r="O7" s="1">
        <f t="shared" si="3"/>
        <v>1.0571169054900007</v>
      </c>
    </row>
    <row r="8" spans="1:15" x14ac:dyDescent="0.25">
      <c r="A8" t="s">
        <v>10</v>
      </c>
      <c r="B8">
        <v>335</v>
      </c>
      <c r="C8">
        <v>94</v>
      </c>
      <c r="D8">
        <v>864</v>
      </c>
      <c r="E8">
        <v>1199</v>
      </c>
      <c r="G8">
        <v>147</v>
      </c>
      <c r="H8">
        <v>108</v>
      </c>
      <c r="I8" s="2">
        <v>883</v>
      </c>
      <c r="J8">
        <v>1030</v>
      </c>
      <c r="L8" s="1">
        <f t="shared" si="0"/>
        <v>12.110144576335619</v>
      </c>
      <c r="M8" s="1">
        <f t="shared" si="1"/>
        <v>1.3930520662939847</v>
      </c>
      <c r="N8" s="1">
        <f t="shared" si="2"/>
        <v>0.64286850009502317</v>
      </c>
      <c r="O8" s="1">
        <f t="shared" si="3"/>
        <v>5.062285891544887</v>
      </c>
    </row>
    <row r="9" spans="1:15" x14ac:dyDescent="0.25">
      <c r="A9" t="s">
        <v>11</v>
      </c>
      <c r="B9">
        <v>254</v>
      </c>
      <c r="C9">
        <v>72</v>
      </c>
      <c r="D9">
        <v>1127</v>
      </c>
      <c r="E9">
        <v>1382</v>
      </c>
      <c r="G9">
        <v>70</v>
      </c>
      <c r="H9">
        <v>31</v>
      </c>
      <c r="I9" s="2">
        <v>999</v>
      </c>
      <c r="J9">
        <v>1069</v>
      </c>
      <c r="L9" s="1">
        <f t="shared" si="0"/>
        <v>14.456405304258304</v>
      </c>
      <c r="M9" s="1">
        <f t="shared" si="1"/>
        <v>5.7132107171912647</v>
      </c>
      <c r="N9" s="1">
        <f t="shared" si="2"/>
        <v>3.9259371016431639</v>
      </c>
      <c r="O9" s="1">
        <f t="shared" si="3"/>
        <v>8.9410326284766626</v>
      </c>
    </row>
    <row r="10" spans="1:15" x14ac:dyDescent="0.25">
      <c r="A10" t="s">
        <v>12</v>
      </c>
      <c r="B10">
        <v>197</v>
      </c>
      <c r="C10">
        <v>368</v>
      </c>
      <c r="D10">
        <v>1014</v>
      </c>
      <c r="E10">
        <v>1211</v>
      </c>
      <c r="G10">
        <v>169</v>
      </c>
      <c r="H10">
        <v>137</v>
      </c>
      <c r="I10" s="2">
        <v>932</v>
      </c>
      <c r="J10">
        <v>1101</v>
      </c>
      <c r="L10" s="1">
        <f t="shared" si="0"/>
        <v>2.0698195586728039</v>
      </c>
      <c r="M10" s="1">
        <f t="shared" si="1"/>
        <v>14.537217514686466</v>
      </c>
      <c r="N10" s="1">
        <f t="shared" si="2"/>
        <v>2.628799310913756</v>
      </c>
      <c r="O10" s="1">
        <f t="shared" si="3"/>
        <v>3.2352941176470589</v>
      </c>
    </row>
    <row r="11" spans="1:15" x14ac:dyDescent="0.25">
      <c r="A11" t="s">
        <v>13</v>
      </c>
      <c r="B11">
        <v>113</v>
      </c>
      <c r="C11">
        <v>267</v>
      </c>
      <c r="D11">
        <v>944</v>
      </c>
      <c r="E11">
        <v>1057</v>
      </c>
      <c r="G11">
        <v>144</v>
      </c>
      <c r="H11">
        <v>219</v>
      </c>
      <c r="I11" s="2">
        <v>882</v>
      </c>
      <c r="J11">
        <v>1026</v>
      </c>
      <c r="L11" s="1">
        <f t="shared" si="0"/>
        <v>2.7347027666256314</v>
      </c>
      <c r="M11" s="1">
        <f t="shared" si="1"/>
        <v>3.0792014356780042</v>
      </c>
      <c r="N11" s="1">
        <f t="shared" si="2"/>
        <v>2.051900516196635</v>
      </c>
      <c r="O11" s="1">
        <f t="shared" si="3"/>
        <v>0.96057671907105657</v>
      </c>
    </row>
    <row r="12" spans="1:15" x14ac:dyDescent="0.25">
      <c r="A12" t="s">
        <v>14</v>
      </c>
      <c r="B12">
        <v>469</v>
      </c>
      <c r="C12">
        <v>259</v>
      </c>
      <c r="D12">
        <v>798</v>
      </c>
      <c r="E12">
        <v>1268</v>
      </c>
      <c r="G12">
        <v>184</v>
      </c>
      <c r="H12">
        <v>192</v>
      </c>
      <c r="I12" s="2">
        <v>834</v>
      </c>
      <c r="J12">
        <v>1018</v>
      </c>
      <c r="L12" s="1">
        <f t="shared" si="0"/>
        <v>15.772599188005836</v>
      </c>
      <c r="M12" s="1">
        <f t="shared" si="1"/>
        <v>4.4617119600205806</v>
      </c>
      <c r="N12" s="1">
        <f t="shared" si="2"/>
        <v>1.2602520756252087</v>
      </c>
      <c r="O12" s="1">
        <f t="shared" si="3"/>
        <v>7.3946375784676146</v>
      </c>
    </row>
    <row r="13" spans="1:15" x14ac:dyDescent="0.25">
      <c r="A13" t="s">
        <v>15</v>
      </c>
      <c r="B13">
        <v>64</v>
      </c>
      <c r="C13">
        <v>188</v>
      </c>
      <c r="D13">
        <v>1079</v>
      </c>
      <c r="E13">
        <v>1143</v>
      </c>
      <c r="G13">
        <v>134</v>
      </c>
      <c r="H13">
        <v>143</v>
      </c>
      <c r="I13" s="2">
        <v>875</v>
      </c>
      <c r="J13">
        <v>1009</v>
      </c>
      <c r="L13" s="1">
        <f t="shared" si="0"/>
        <v>7.0352647068144849</v>
      </c>
      <c r="M13" s="1">
        <f t="shared" si="1"/>
        <v>3.4979493345141228</v>
      </c>
      <c r="N13" s="1">
        <f t="shared" si="2"/>
        <v>6.5265382191400363</v>
      </c>
      <c r="O13" s="1">
        <f t="shared" si="3"/>
        <v>4.0850620976929388</v>
      </c>
    </row>
    <row r="14" spans="1:15" x14ac:dyDescent="0.25">
      <c r="A14" t="s">
        <v>16</v>
      </c>
      <c r="B14">
        <v>416</v>
      </c>
      <c r="C14">
        <v>97</v>
      </c>
      <c r="D14">
        <v>1046</v>
      </c>
      <c r="E14">
        <v>1462</v>
      </c>
      <c r="G14">
        <v>134</v>
      </c>
      <c r="H14">
        <v>46</v>
      </c>
      <c r="I14" s="2">
        <v>963</v>
      </c>
      <c r="J14">
        <v>1097</v>
      </c>
      <c r="L14" s="1">
        <f t="shared" si="0"/>
        <v>17.005239834185868</v>
      </c>
      <c r="M14" s="1">
        <f t="shared" si="1"/>
        <v>6.0313864390886431</v>
      </c>
      <c r="N14" s="1">
        <f t="shared" si="2"/>
        <v>2.6188047612035037</v>
      </c>
      <c r="O14" s="1">
        <f t="shared" si="3"/>
        <v>10.204053321171976</v>
      </c>
    </row>
    <row r="15" spans="1:15" x14ac:dyDescent="0.25">
      <c r="A15" t="s">
        <v>17</v>
      </c>
      <c r="B15">
        <v>408</v>
      </c>
      <c r="C15">
        <v>469</v>
      </c>
      <c r="D15">
        <v>993</v>
      </c>
      <c r="E15">
        <v>1401</v>
      </c>
      <c r="G15">
        <v>224</v>
      </c>
      <c r="H15">
        <v>125</v>
      </c>
      <c r="I15" s="2">
        <v>972</v>
      </c>
      <c r="J15">
        <v>1196</v>
      </c>
      <c r="L15" s="1">
        <f t="shared" si="0"/>
        <v>10.35080868851942</v>
      </c>
      <c r="M15" s="1">
        <f t="shared" si="1"/>
        <v>19.960904549586687</v>
      </c>
      <c r="N15" s="1">
        <f t="shared" si="2"/>
        <v>0.66996638858383117</v>
      </c>
      <c r="O15" s="1">
        <f t="shared" si="3"/>
        <v>5.6889600509496905</v>
      </c>
    </row>
    <row r="16" spans="1:15" x14ac:dyDescent="0.25">
      <c r="A16" t="s">
        <v>18</v>
      </c>
      <c r="B16">
        <v>54</v>
      </c>
      <c r="C16">
        <v>149</v>
      </c>
      <c r="D16">
        <v>1252</v>
      </c>
      <c r="E16">
        <v>1306</v>
      </c>
      <c r="G16">
        <v>42</v>
      </c>
      <c r="H16">
        <v>111</v>
      </c>
      <c r="I16" s="2">
        <v>1085</v>
      </c>
      <c r="J16">
        <v>1127</v>
      </c>
      <c r="L16" s="1">
        <f t="shared" si="0"/>
        <v>1.7320508075688772</v>
      </c>
      <c r="M16" s="1">
        <f t="shared" si="1"/>
        <v>3.3328204733667111</v>
      </c>
      <c r="N16" s="1">
        <f t="shared" si="2"/>
        <v>4.8854223261752914</v>
      </c>
      <c r="O16" s="1">
        <f t="shared" si="3"/>
        <v>5.1321220300214652</v>
      </c>
    </row>
    <row r="17" spans="1:17" x14ac:dyDescent="0.25">
      <c r="A17" t="s">
        <v>19</v>
      </c>
      <c r="B17">
        <v>37</v>
      </c>
      <c r="C17">
        <v>317</v>
      </c>
      <c r="D17">
        <v>989</v>
      </c>
      <c r="E17">
        <v>1026</v>
      </c>
      <c r="G17">
        <v>32</v>
      </c>
      <c r="H17">
        <v>286</v>
      </c>
      <c r="I17" s="2">
        <v>841</v>
      </c>
      <c r="J17">
        <v>873</v>
      </c>
      <c r="L17" s="1">
        <f t="shared" si="0"/>
        <v>0.85125653075874863</v>
      </c>
      <c r="M17" s="1">
        <f t="shared" si="1"/>
        <v>1.7853280795348108</v>
      </c>
      <c r="N17" s="1">
        <f t="shared" si="2"/>
        <v>4.8927290763139188</v>
      </c>
      <c r="O17" s="1">
        <f t="shared" si="3"/>
        <v>4.9652823118146019</v>
      </c>
    </row>
    <row r="18" spans="1:17" x14ac:dyDescent="0.25">
      <c r="A18" t="s">
        <v>20</v>
      </c>
      <c r="B18">
        <v>6</v>
      </c>
      <c r="C18">
        <v>146</v>
      </c>
      <c r="D18">
        <v>880</v>
      </c>
      <c r="E18">
        <v>886</v>
      </c>
      <c r="G18">
        <v>3</v>
      </c>
      <c r="H18">
        <v>118</v>
      </c>
      <c r="I18" s="2">
        <v>755</v>
      </c>
      <c r="J18">
        <v>758</v>
      </c>
      <c r="L18" s="1">
        <f t="shared" si="0"/>
        <v>1.4142135623730951</v>
      </c>
      <c r="M18" s="1">
        <f t="shared" si="1"/>
        <v>2.4370871833797696</v>
      </c>
      <c r="N18" s="1">
        <f t="shared" si="2"/>
        <v>4.3718588548916806</v>
      </c>
      <c r="O18" s="1">
        <f t="shared" si="3"/>
        <v>4.4645126810569966</v>
      </c>
    </row>
    <row r="19" spans="1:17" x14ac:dyDescent="0.25">
      <c r="A19" t="s">
        <v>21</v>
      </c>
      <c r="B19">
        <v>5</v>
      </c>
      <c r="C19">
        <v>192</v>
      </c>
      <c r="D19">
        <v>694</v>
      </c>
      <c r="E19">
        <v>699</v>
      </c>
      <c r="G19">
        <v>3</v>
      </c>
      <c r="H19">
        <v>159</v>
      </c>
      <c r="I19" s="2">
        <v>599</v>
      </c>
      <c r="J19">
        <v>602</v>
      </c>
      <c r="L19" s="1">
        <f t="shared" si="0"/>
        <v>1</v>
      </c>
      <c r="M19" s="1">
        <f t="shared" si="1"/>
        <v>2.4910094751181107</v>
      </c>
      <c r="N19" s="1">
        <f t="shared" si="2"/>
        <v>3.7362793591141727</v>
      </c>
      <c r="O19" s="1">
        <f t="shared" si="3"/>
        <v>3.8031905372824424</v>
      </c>
    </row>
    <row r="20" spans="1:17" x14ac:dyDescent="0.25">
      <c r="A20" t="s">
        <v>22</v>
      </c>
      <c r="B20">
        <v>3</v>
      </c>
      <c r="C20">
        <v>379</v>
      </c>
      <c r="D20">
        <v>320</v>
      </c>
      <c r="E20">
        <v>323</v>
      </c>
      <c r="G20">
        <v>3</v>
      </c>
      <c r="H20">
        <v>321</v>
      </c>
      <c r="I20" s="2">
        <v>281</v>
      </c>
      <c r="J20">
        <v>284</v>
      </c>
      <c r="L20" s="1">
        <f t="shared" si="0"/>
        <v>0</v>
      </c>
      <c r="M20" s="1">
        <f t="shared" si="1"/>
        <v>3.100230406184123</v>
      </c>
      <c r="N20" s="1">
        <f t="shared" si="2"/>
        <v>2.2497920036972676</v>
      </c>
      <c r="O20" s="1">
        <f t="shared" si="3"/>
        <v>2.2386451539281369</v>
      </c>
    </row>
    <row r="21" spans="1:17" x14ac:dyDescent="0.25">
      <c r="A21" t="s">
        <v>23</v>
      </c>
      <c r="B21">
        <v>0</v>
      </c>
      <c r="C21">
        <v>323</v>
      </c>
      <c r="D21">
        <v>0</v>
      </c>
      <c r="E21">
        <v>0</v>
      </c>
      <c r="G21">
        <v>0</v>
      </c>
      <c r="H21">
        <v>284</v>
      </c>
      <c r="I21" s="2">
        <v>0</v>
      </c>
      <c r="J21">
        <v>0</v>
      </c>
      <c r="L21" s="1">
        <f t="shared" si="0"/>
        <v>0</v>
      </c>
      <c r="M21" s="1">
        <f t="shared" si="1"/>
        <v>2.2386451539281369</v>
      </c>
      <c r="N21" s="1">
        <f t="shared" si="2"/>
        <v>0</v>
      </c>
      <c r="O21" s="1">
        <f t="shared" si="3"/>
        <v>0</v>
      </c>
    </row>
    <row r="23" spans="1:17" x14ac:dyDescent="0.25">
      <c r="K23" s="3" t="s">
        <v>49</v>
      </c>
      <c r="L23" s="4">
        <f>COUNT(L3:L21)</f>
        <v>19</v>
      </c>
      <c r="M23" s="4">
        <f t="shared" ref="M23:O23" si="4">COUNT(M3:M21)</f>
        <v>19</v>
      </c>
      <c r="N23" s="4">
        <f t="shared" si="4"/>
        <v>19</v>
      </c>
      <c r="O23" s="4">
        <f t="shared" si="4"/>
        <v>19</v>
      </c>
    </row>
    <row r="24" spans="1:17" x14ac:dyDescent="0.25">
      <c r="K24" s="3" t="s">
        <v>51</v>
      </c>
      <c r="L24" s="4">
        <f>COUNTIF(L3:L21,"&gt;5")</f>
        <v>6</v>
      </c>
      <c r="M24" s="4">
        <f t="shared" ref="M24:O24" si="5">COUNTIF(M3:M21,"&gt;5")</f>
        <v>4</v>
      </c>
      <c r="N24" s="4">
        <f t="shared" si="5"/>
        <v>1</v>
      </c>
      <c r="O24" s="4">
        <f t="shared" si="5"/>
        <v>6</v>
      </c>
    </row>
    <row r="25" spans="1:17" x14ac:dyDescent="0.25">
      <c r="K25" s="3" t="s">
        <v>48</v>
      </c>
      <c r="L25" s="5">
        <f>1-(L24/(L23))</f>
        <v>0.68421052631578949</v>
      </c>
      <c r="M25" s="5">
        <f t="shared" ref="M25:O25" si="6">1-(M24/(M23))</f>
        <v>0.78947368421052633</v>
      </c>
      <c r="N25" s="5">
        <f t="shared" si="6"/>
        <v>0.94736842105263164</v>
      </c>
      <c r="O25" s="5">
        <f t="shared" si="6"/>
        <v>0.68421052631578949</v>
      </c>
      <c r="P25" s="1"/>
      <c r="Q25" s="1"/>
    </row>
    <row r="26" spans="1:17" x14ac:dyDescent="0.25">
      <c r="C26" s="2"/>
      <c r="K26" s="3" t="s">
        <v>50</v>
      </c>
      <c r="L26" s="4">
        <f>AVERAGE(L3:L21)</f>
        <v>4.9491962356548793</v>
      </c>
      <c r="M26" s="4">
        <f t="shared" ref="M26:O26" si="7">AVERAGE(M3:M21)</f>
        <v>4.1947278789021292</v>
      </c>
      <c r="N26" s="4">
        <f t="shared" si="7"/>
        <v>2.6648837356811503</v>
      </c>
      <c r="O26" s="4">
        <f t="shared" si="7"/>
        <v>3.9575308309394699</v>
      </c>
      <c r="P26" s="1"/>
      <c r="Q26" s="1"/>
    </row>
    <row r="27" spans="1:17" x14ac:dyDescent="0.25">
      <c r="C27" s="2"/>
      <c r="N27" s="1"/>
      <c r="O27" s="1"/>
      <c r="P27" s="1"/>
      <c r="Q27" s="1"/>
    </row>
    <row r="28" spans="1:17" x14ac:dyDescent="0.25">
      <c r="C28" s="2"/>
      <c r="N28" s="1"/>
      <c r="O28" s="1"/>
      <c r="P28" s="1"/>
      <c r="Q28" s="1"/>
    </row>
    <row r="29" spans="1:17" x14ac:dyDescent="0.25">
      <c r="C29" s="2"/>
      <c r="N29" s="1"/>
      <c r="O29" s="1"/>
      <c r="P29" s="1"/>
      <c r="Q29" s="1"/>
    </row>
    <row r="30" spans="1:17" x14ac:dyDescent="0.25">
      <c r="C30" s="2"/>
      <c r="N30" s="1"/>
      <c r="O30" s="1"/>
      <c r="P30" s="1"/>
      <c r="Q30" s="1"/>
    </row>
    <row r="31" spans="1:17" x14ac:dyDescent="0.25">
      <c r="C31" s="2"/>
      <c r="N31" s="1"/>
      <c r="O31" s="1"/>
      <c r="P31" s="1"/>
      <c r="Q31" s="1"/>
    </row>
    <row r="32" spans="1:17" x14ac:dyDescent="0.25">
      <c r="C32" s="2"/>
      <c r="N32" s="1"/>
      <c r="O32" s="1"/>
      <c r="P32" s="1"/>
      <c r="Q32" s="1"/>
    </row>
    <row r="33" spans="3:17" x14ac:dyDescent="0.25">
      <c r="C33" s="2"/>
      <c r="N33" s="1"/>
      <c r="O33" s="1"/>
      <c r="P33" s="1"/>
      <c r="Q33" s="1"/>
    </row>
    <row r="34" spans="3:17" x14ac:dyDescent="0.25">
      <c r="C34" s="2"/>
      <c r="N34" s="1"/>
      <c r="O34" s="1"/>
      <c r="P34" s="1"/>
      <c r="Q34" s="1"/>
    </row>
    <row r="35" spans="3:17" x14ac:dyDescent="0.25">
      <c r="C35" s="2"/>
      <c r="N35" s="1"/>
      <c r="O35" s="1"/>
      <c r="P35" s="1"/>
      <c r="Q35" s="1"/>
    </row>
    <row r="36" spans="3:17" x14ac:dyDescent="0.25">
      <c r="C36" s="2"/>
      <c r="N36" s="1"/>
      <c r="O36" s="1"/>
      <c r="P36" s="1"/>
      <c r="Q36" s="1"/>
    </row>
    <row r="37" spans="3:17" x14ac:dyDescent="0.25">
      <c r="C37" s="2"/>
      <c r="N37" s="1"/>
      <c r="O37" s="1"/>
      <c r="P37" s="1"/>
      <c r="Q37" s="1"/>
    </row>
    <row r="38" spans="3:17" x14ac:dyDescent="0.25">
      <c r="C38" s="2"/>
      <c r="N38" s="1"/>
      <c r="O38" s="1"/>
      <c r="P38" s="1"/>
      <c r="Q38" s="1"/>
    </row>
    <row r="39" spans="3:17" x14ac:dyDescent="0.25">
      <c r="C39" s="2"/>
    </row>
    <row r="40" spans="3:17" x14ac:dyDescent="0.25">
      <c r="C40" s="2"/>
    </row>
    <row r="41" spans="3:17" x14ac:dyDescent="0.25">
      <c r="C41" s="2"/>
    </row>
    <row r="42" spans="3:17" x14ac:dyDescent="0.25">
      <c r="C42" s="2"/>
    </row>
    <row r="43" spans="3:17" x14ac:dyDescent="0.25">
      <c r="C43" s="2"/>
    </row>
  </sheetData>
  <mergeCells count="3">
    <mergeCell ref="B1:E1"/>
    <mergeCell ref="G1:J1"/>
    <mergeCell ref="L1:O1"/>
  </mergeCells>
  <conditionalFormatting sqref="L3:O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{CCE51EE6-D4DA-495B-8B80-EA51462E2C67}</x14:id>
        </ext>
      </extLst>
    </cfRule>
  </conditionalFormatting>
  <conditionalFormatting sqref="M3:M2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{87AE3699-46B7-490A-A34C-97C02D501519}</x14:id>
        </ext>
      </extLst>
    </cfRule>
  </conditionalFormatting>
  <conditionalFormatting sqref="L3:L2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{1F60CB63-E624-4752-B7E0-789AA1DEF8E0}</x14:id>
        </ext>
      </extLst>
    </cfRule>
  </conditionalFormatting>
  <conditionalFormatting sqref="N3:N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{DDDB1F96-D18D-471E-9E5D-CC8625BD124A}</x14:id>
        </ext>
      </extLst>
    </cfRule>
  </conditionalFormatting>
  <conditionalFormatting sqref="O3:O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{E0BD07E0-7EF2-479E-817E-E8913F58A784}</x14:id>
        </ext>
      </extLst>
    </cfRule>
  </conditionalFormatting>
  <conditionalFormatting sqref="N27:Q38 P25:Q2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{A488D334-39FC-4F5B-A07F-9C65C154C851}</x14:id>
        </ext>
      </extLst>
    </cfRule>
  </conditionalFormatting>
  <conditionalFormatting sqref="O27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{06627E65-7310-48B7-B292-E00F5EA3FFEB}</x14:id>
        </ext>
      </extLst>
    </cfRule>
  </conditionalFormatting>
  <conditionalFormatting sqref="N27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{75D44C18-E6BD-41A3-85D2-6B5805F27188}</x14:id>
        </ext>
      </extLst>
    </cfRule>
  </conditionalFormatting>
  <conditionalFormatting sqref="P25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{DF8E44E2-489C-41D0-9962-746172BB6567}</x14:id>
        </ext>
      </extLst>
    </cfRule>
  </conditionalFormatting>
  <conditionalFormatting sqref="Q25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{6CB42CFD-FE50-4383-BF44-C86A8C9A0CFF}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E51EE6-D4DA-495B-8B80-EA51462E2C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L3:O21</xm:sqref>
        </x14:conditionalFormatting>
        <x14:conditionalFormatting xmlns:xm="http://schemas.microsoft.com/office/excel/2006/main">
          <x14:cfRule type="dataBar" id="{87AE3699-46B7-490A-A34C-97C02D5015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M3:M21</xm:sqref>
        </x14:conditionalFormatting>
        <x14:conditionalFormatting xmlns:xm="http://schemas.microsoft.com/office/excel/2006/main">
          <x14:cfRule type="dataBar" id="{1F60CB63-E624-4752-B7E0-789AA1DEF8E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L3:L21</xm:sqref>
        </x14:conditionalFormatting>
        <x14:conditionalFormatting xmlns:xm="http://schemas.microsoft.com/office/excel/2006/main">
          <x14:cfRule type="dataBar" id="{DDDB1F96-D18D-471E-9E5D-CC8625BD12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N3:N21</xm:sqref>
        </x14:conditionalFormatting>
        <x14:conditionalFormatting xmlns:xm="http://schemas.microsoft.com/office/excel/2006/main">
          <x14:cfRule type="dataBar" id="{E0BD07E0-7EF2-479E-817E-E8913F58A7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O3:O21</xm:sqref>
        </x14:conditionalFormatting>
        <x14:conditionalFormatting xmlns:xm="http://schemas.microsoft.com/office/excel/2006/main">
          <x14:cfRule type="dataBar" id="{A488D334-39FC-4F5B-A07F-9C65C154C8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N27:Q38 P25:Q26</xm:sqref>
        </x14:conditionalFormatting>
        <x14:conditionalFormatting xmlns:xm="http://schemas.microsoft.com/office/excel/2006/main">
          <x14:cfRule type="dataBar" id="{06627E65-7310-48B7-B292-E00F5EA3FF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O27:O38</xm:sqref>
        </x14:conditionalFormatting>
        <x14:conditionalFormatting xmlns:xm="http://schemas.microsoft.com/office/excel/2006/main">
          <x14:cfRule type="dataBar" id="{75D44C18-E6BD-41A3-85D2-6B5805F271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N27:N38</xm:sqref>
        </x14:conditionalFormatting>
        <x14:conditionalFormatting xmlns:xm="http://schemas.microsoft.com/office/excel/2006/main">
          <x14:cfRule type="dataBar" id="{DF8E44E2-489C-41D0-9962-746172BB65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P25:P38</xm:sqref>
        </x14:conditionalFormatting>
        <x14:conditionalFormatting xmlns:xm="http://schemas.microsoft.com/office/excel/2006/main">
          <x14:cfRule type="dataBar" id="{6CB42CFD-FE50-4383-BF44-C86A8C9A0CF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Q25:Q38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L20" sqref="L20:M20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5</v>
      </c>
      <c r="B3">
        <v>683</v>
      </c>
      <c r="C3">
        <v>0</v>
      </c>
      <c r="D3">
        <v>0</v>
      </c>
      <c r="E3">
        <v>683</v>
      </c>
      <c r="G3">
        <v>476</v>
      </c>
      <c r="H3">
        <v>0</v>
      </c>
      <c r="I3">
        <v>0</v>
      </c>
      <c r="J3">
        <v>476</v>
      </c>
      <c r="L3" s="1">
        <f>IF(((B3=0)*AND(G3=0)),0,SQRT((2*(G3-B3)^2)/(G3+B3)))</f>
        <v>8.5989143926233638</v>
      </c>
      <c r="M3" s="1">
        <f t="shared" ref="M3:O16" si="0">IF(((C3=0)*AND(H3=0)),0,SQRT((2*(H3-C3)^2)/(H3+C3)))</f>
        <v>0</v>
      </c>
      <c r="N3" s="1">
        <f t="shared" si="0"/>
        <v>0</v>
      </c>
      <c r="O3" s="1">
        <f t="shared" si="0"/>
        <v>8.5989143926233638</v>
      </c>
    </row>
    <row r="4" spans="1:15" x14ac:dyDescent="0.25">
      <c r="A4" t="s">
        <v>6</v>
      </c>
      <c r="B4">
        <v>417</v>
      </c>
      <c r="C4">
        <v>84</v>
      </c>
      <c r="D4">
        <v>600</v>
      </c>
      <c r="E4">
        <v>1017</v>
      </c>
      <c r="G4">
        <v>241</v>
      </c>
      <c r="H4">
        <v>18</v>
      </c>
      <c r="I4">
        <v>458</v>
      </c>
      <c r="J4">
        <v>699</v>
      </c>
      <c r="L4" s="1">
        <f t="shared" ref="L4:L16" si="1">IF(((B4=0)*AND(G4=0)),0,SQRT((2*(G4-B4)^2)/(G4+B4)))</f>
        <v>9.7031940969914938</v>
      </c>
      <c r="M4" s="1">
        <f t="shared" si="0"/>
        <v>9.2418485545848643</v>
      </c>
      <c r="N4" s="1">
        <f t="shared" si="0"/>
        <v>6.1739130434782608</v>
      </c>
      <c r="O4" s="1">
        <f t="shared" si="0"/>
        <v>10.85634099778281</v>
      </c>
    </row>
    <row r="5" spans="1:15" x14ac:dyDescent="0.25">
      <c r="A5" t="s">
        <v>7</v>
      </c>
      <c r="B5">
        <v>160</v>
      </c>
      <c r="C5">
        <v>94</v>
      </c>
      <c r="D5">
        <v>923</v>
      </c>
      <c r="E5">
        <v>1083</v>
      </c>
      <c r="G5">
        <v>97</v>
      </c>
      <c r="H5">
        <v>56</v>
      </c>
      <c r="I5">
        <v>643</v>
      </c>
      <c r="J5">
        <v>740</v>
      </c>
      <c r="L5" s="1">
        <f t="shared" si="1"/>
        <v>5.557621751529509</v>
      </c>
      <c r="M5" s="1">
        <f t="shared" si="0"/>
        <v>4.3878620458411559</v>
      </c>
      <c r="N5" s="1">
        <f t="shared" si="0"/>
        <v>10.006383658486085</v>
      </c>
      <c r="O5" s="1">
        <f t="shared" si="0"/>
        <v>11.36097969244439</v>
      </c>
    </row>
    <row r="6" spans="1:15" x14ac:dyDescent="0.25">
      <c r="A6" t="s">
        <v>8</v>
      </c>
      <c r="B6">
        <v>146</v>
      </c>
      <c r="C6">
        <v>33</v>
      </c>
      <c r="D6">
        <v>1050</v>
      </c>
      <c r="E6">
        <v>1196</v>
      </c>
      <c r="G6">
        <v>115</v>
      </c>
      <c r="H6">
        <v>17</v>
      </c>
      <c r="I6">
        <v>723</v>
      </c>
      <c r="J6">
        <v>838</v>
      </c>
      <c r="L6" s="1">
        <f t="shared" si="1"/>
        <v>2.7136662791009329</v>
      </c>
      <c r="M6" s="1">
        <f t="shared" si="0"/>
        <v>3.2</v>
      </c>
      <c r="N6" s="1">
        <f t="shared" si="0"/>
        <v>10.982681336545348</v>
      </c>
      <c r="O6" s="1">
        <f t="shared" si="0"/>
        <v>11.22593569604426</v>
      </c>
    </row>
    <row r="7" spans="1:15" x14ac:dyDescent="0.25">
      <c r="A7" t="s">
        <v>10</v>
      </c>
      <c r="B7">
        <v>243</v>
      </c>
      <c r="C7">
        <v>200</v>
      </c>
      <c r="D7">
        <v>996</v>
      </c>
      <c r="E7">
        <v>1239</v>
      </c>
      <c r="G7">
        <v>221</v>
      </c>
      <c r="H7">
        <v>66</v>
      </c>
      <c r="I7">
        <v>772</v>
      </c>
      <c r="J7">
        <v>993</v>
      </c>
      <c r="L7" s="1">
        <f t="shared" si="1"/>
        <v>1.4443707614569481</v>
      </c>
      <c r="M7" s="1">
        <f t="shared" si="0"/>
        <v>11.619273591623209</v>
      </c>
      <c r="N7" s="1">
        <f t="shared" si="0"/>
        <v>7.5339352927586996</v>
      </c>
      <c r="O7" s="1">
        <f t="shared" si="0"/>
        <v>7.3638173830977713</v>
      </c>
    </row>
    <row r="8" spans="1:15" x14ac:dyDescent="0.25">
      <c r="A8" t="s">
        <v>11</v>
      </c>
      <c r="B8">
        <v>121</v>
      </c>
      <c r="C8">
        <v>275</v>
      </c>
      <c r="D8">
        <v>964</v>
      </c>
      <c r="E8">
        <v>1085</v>
      </c>
      <c r="G8">
        <v>186</v>
      </c>
      <c r="H8">
        <v>105</v>
      </c>
      <c r="I8">
        <v>888</v>
      </c>
      <c r="J8">
        <v>1074</v>
      </c>
      <c r="L8" s="1">
        <f t="shared" si="1"/>
        <v>5.246373029763201</v>
      </c>
      <c r="M8" s="1">
        <f t="shared" si="0"/>
        <v>12.333096251870199</v>
      </c>
      <c r="N8" s="1">
        <f t="shared" si="0"/>
        <v>2.4975149636229448</v>
      </c>
      <c r="O8" s="1">
        <f t="shared" si="0"/>
        <v>0.33479684894008943</v>
      </c>
    </row>
    <row r="9" spans="1:15" x14ac:dyDescent="0.25">
      <c r="A9" t="s">
        <v>12</v>
      </c>
      <c r="B9">
        <v>594</v>
      </c>
      <c r="C9">
        <v>60</v>
      </c>
      <c r="D9">
        <v>1025</v>
      </c>
      <c r="E9">
        <v>1618</v>
      </c>
      <c r="G9">
        <v>319</v>
      </c>
      <c r="H9">
        <v>75</v>
      </c>
      <c r="I9">
        <v>999</v>
      </c>
      <c r="J9">
        <v>1318</v>
      </c>
      <c r="L9" s="1">
        <f t="shared" si="1"/>
        <v>12.871000373024998</v>
      </c>
      <c r="M9" s="1">
        <f t="shared" si="0"/>
        <v>1.8257418583505538</v>
      </c>
      <c r="N9" s="1">
        <f t="shared" si="0"/>
        <v>0.81730299750051094</v>
      </c>
      <c r="O9" s="1">
        <f t="shared" si="0"/>
        <v>7.8299362645782082</v>
      </c>
    </row>
    <row r="10" spans="1:15" x14ac:dyDescent="0.25">
      <c r="A10" t="s">
        <v>13</v>
      </c>
      <c r="B10">
        <v>351</v>
      </c>
      <c r="C10">
        <v>113</v>
      </c>
      <c r="D10">
        <v>1505</v>
      </c>
      <c r="E10">
        <v>1856</v>
      </c>
      <c r="G10">
        <v>270</v>
      </c>
      <c r="H10">
        <v>110</v>
      </c>
      <c r="I10">
        <v>1208</v>
      </c>
      <c r="J10">
        <v>1478</v>
      </c>
      <c r="L10" s="1">
        <f t="shared" si="1"/>
        <v>4.5967852660972426</v>
      </c>
      <c r="M10" s="1">
        <f t="shared" si="0"/>
        <v>0.284108234286227</v>
      </c>
      <c r="N10" s="1">
        <f t="shared" si="0"/>
        <v>8.0639263068614238</v>
      </c>
      <c r="O10" s="1">
        <f t="shared" si="0"/>
        <v>9.2581454594605663</v>
      </c>
    </row>
    <row r="11" spans="1:15" x14ac:dyDescent="0.25">
      <c r="A11" t="s">
        <v>15</v>
      </c>
      <c r="B11">
        <v>435</v>
      </c>
      <c r="C11">
        <v>57</v>
      </c>
      <c r="D11">
        <v>1799</v>
      </c>
      <c r="E11">
        <v>2235</v>
      </c>
      <c r="G11">
        <v>115</v>
      </c>
      <c r="H11">
        <v>18</v>
      </c>
      <c r="I11">
        <v>1460</v>
      </c>
      <c r="J11">
        <v>1575</v>
      </c>
      <c r="L11" s="1">
        <f t="shared" si="1"/>
        <v>19.296726052976872</v>
      </c>
      <c r="M11" s="1">
        <f t="shared" si="0"/>
        <v>6.3686733312362636</v>
      </c>
      <c r="N11" s="1">
        <f t="shared" si="0"/>
        <v>8.3979351339275361</v>
      </c>
      <c r="O11" s="1">
        <f t="shared" si="0"/>
        <v>15.121554725716356</v>
      </c>
    </row>
    <row r="12" spans="1:15" x14ac:dyDescent="0.25">
      <c r="A12" t="s">
        <v>17</v>
      </c>
      <c r="B12">
        <v>720</v>
      </c>
      <c r="C12">
        <v>509</v>
      </c>
      <c r="D12">
        <v>1726</v>
      </c>
      <c r="E12">
        <v>2446</v>
      </c>
      <c r="G12">
        <v>198</v>
      </c>
      <c r="H12">
        <v>198</v>
      </c>
      <c r="I12">
        <v>1377</v>
      </c>
      <c r="J12">
        <v>1575</v>
      </c>
      <c r="L12" s="1">
        <f t="shared" si="1"/>
        <v>24.36487346208737</v>
      </c>
      <c r="M12" s="1">
        <f t="shared" si="0"/>
        <v>16.541149237724312</v>
      </c>
      <c r="N12" s="1">
        <f t="shared" si="0"/>
        <v>8.8603226484559006</v>
      </c>
      <c r="O12" s="1">
        <f t="shared" si="0"/>
        <v>19.425227612413735</v>
      </c>
    </row>
    <row r="13" spans="1:15" x14ac:dyDescent="0.25">
      <c r="A13" t="s">
        <v>27</v>
      </c>
      <c r="B13">
        <v>13</v>
      </c>
      <c r="C13">
        <v>331</v>
      </c>
      <c r="D13">
        <v>2114</v>
      </c>
      <c r="E13">
        <v>2127</v>
      </c>
      <c r="G13">
        <v>13</v>
      </c>
      <c r="H13">
        <v>163</v>
      </c>
      <c r="I13">
        <v>1412</v>
      </c>
      <c r="J13">
        <v>1425</v>
      </c>
      <c r="L13" s="1">
        <f t="shared" si="1"/>
        <v>0</v>
      </c>
      <c r="M13" s="1">
        <f t="shared" si="0"/>
        <v>10.689584017993067</v>
      </c>
      <c r="N13" s="1">
        <f t="shared" si="0"/>
        <v>16.719025338856888</v>
      </c>
      <c r="O13" s="1">
        <f t="shared" si="0"/>
        <v>16.657722825456357</v>
      </c>
    </row>
    <row r="14" spans="1:15" x14ac:dyDescent="0.25">
      <c r="A14" t="s">
        <v>28</v>
      </c>
      <c r="B14">
        <v>9</v>
      </c>
      <c r="C14">
        <v>295</v>
      </c>
      <c r="D14">
        <v>1832</v>
      </c>
      <c r="E14">
        <v>1841</v>
      </c>
      <c r="G14">
        <v>8</v>
      </c>
      <c r="H14">
        <v>193</v>
      </c>
      <c r="I14">
        <v>1232</v>
      </c>
      <c r="J14">
        <v>1240</v>
      </c>
      <c r="L14" s="1">
        <f t="shared" si="1"/>
        <v>0.34299717028501769</v>
      </c>
      <c r="M14" s="1">
        <f t="shared" si="0"/>
        <v>6.5298808765776943</v>
      </c>
      <c r="N14" s="1">
        <f t="shared" si="0"/>
        <v>15.329283909227879</v>
      </c>
      <c r="O14" s="1">
        <f t="shared" si="0"/>
        <v>15.312412523182095</v>
      </c>
    </row>
    <row r="15" spans="1:15" x14ac:dyDescent="0.25">
      <c r="A15" t="s">
        <v>29</v>
      </c>
      <c r="B15">
        <v>3</v>
      </c>
      <c r="C15">
        <v>608</v>
      </c>
      <c r="D15">
        <v>1233</v>
      </c>
      <c r="E15">
        <v>1236</v>
      </c>
      <c r="G15">
        <v>5</v>
      </c>
      <c r="H15">
        <v>407</v>
      </c>
      <c r="I15">
        <v>833</v>
      </c>
      <c r="J15">
        <v>838</v>
      </c>
      <c r="L15" s="1">
        <f t="shared" si="1"/>
        <v>1</v>
      </c>
      <c r="M15" s="1">
        <f t="shared" si="0"/>
        <v>8.922324908531353</v>
      </c>
      <c r="N15" s="1">
        <f t="shared" si="0"/>
        <v>12.445427825741101</v>
      </c>
      <c r="O15" s="1">
        <f t="shared" si="0"/>
        <v>12.359294871486284</v>
      </c>
    </row>
    <row r="16" spans="1:15" x14ac:dyDescent="0.25">
      <c r="A16" t="s">
        <v>30</v>
      </c>
      <c r="B16">
        <v>0</v>
      </c>
      <c r="C16">
        <v>1236</v>
      </c>
      <c r="D16">
        <v>0</v>
      </c>
      <c r="E16">
        <v>0</v>
      </c>
      <c r="G16">
        <v>0</v>
      </c>
      <c r="H16">
        <v>838</v>
      </c>
      <c r="I16">
        <v>0</v>
      </c>
      <c r="J16">
        <v>0</v>
      </c>
      <c r="L16" s="1">
        <f t="shared" si="1"/>
        <v>0</v>
      </c>
      <c r="M16" s="1">
        <f t="shared" si="0"/>
        <v>12.359294871486284</v>
      </c>
      <c r="N16" s="1">
        <f t="shared" si="0"/>
        <v>0</v>
      </c>
      <c r="O16" s="1">
        <f t="shared" si="0"/>
        <v>0</v>
      </c>
    </row>
    <row r="17" spans="4:15" x14ac:dyDescent="0.25">
      <c r="L17" s="1"/>
      <c r="M17" s="1"/>
      <c r="N17" s="1"/>
      <c r="O17" s="1"/>
    </row>
    <row r="18" spans="4:15" x14ac:dyDescent="0.25">
      <c r="K18" s="3" t="s">
        <v>49</v>
      </c>
      <c r="L18" s="4">
        <f>COUNT(L3:L16)</f>
        <v>14</v>
      </c>
      <c r="M18" s="4">
        <f t="shared" ref="M18:O18" si="2">COUNT(M3:M16)</f>
        <v>14</v>
      </c>
      <c r="N18" s="4">
        <f t="shared" si="2"/>
        <v>14</v>
      </c>
      <c r="O18" s="4">
        <f t="shared" si="2"/>
        <v>14</v>
      </c>
    </row>
    <row r="19" spans="4:15" x14ac:dyDescent="0.25">
      <c r="K19" s="3" t="s">
        <v>51</v>
      </c>
      <c r="L19" s="4">
        <f>COUNTIF(L3:L16,"&gt;5")</f>
        <v>7</v>
      </c>
      <c r="M19" s="4">
        <f t="shared" ref="M19:O19" si="3">COUNTIF(M3:M16,"&gt;5")</f>
        <v>9</v>
      </c>
      <c r="N19" s="4">
        <f t="shared" si="3"/>
        <v>10</v>
      </c>
      <c r="O19" s="4">
        <f t="shared" si="3"/>
        <v>12</v>
      </c>
    </row>
    <row r="20" spans="4:15" x14ac:dyDescent="0.25">
      <c r="K20" s="3" t="s">
        <v>48</v>
      </c>
      <c r="L20" s="5">
        <f>1-(L19/(L18))</f>
        <v>0.5</v>
      </c>
      <c r="M20" s="5">
        <f t="shared" ref="M20:O20" si="4">1-(M19/(M18))</f>
        <v>0.3571428571428571</v>
      </c>
      <c r="N20" s="5">
        <f t="shared" si="4"/>
        <v>0.2857142857142857</v>
      </c>
      <c r="O20" s="5">
        <f t="shared" si="4"/>
        <v>0.1428571428571429</v>
      </c>
    </row>
    <row r="21" spans="4:15" x14ac:dyDescent="0.25">
      <c r="K21" s="3" t="s">
        <v>50</v>
      </c>
      <c r="L21" s="4">
        <f>AVERAGE(L3:L16)</f>
        <v>6.838323045424068</v>
      </c>
      <c r="M21" s="4">
        <f t="shared" ref="M21:O21" si="5">AVERAGE(M3:M16)</f>
        <v>7.4502026985789414</v>
      </c>
      <c r="N21" s="4">
        <f t="shared" si="5"/>
        <v>7.7019751753901842</v>
      </c>
      <c r="O21" s="4">
        <f t="shared" si="5"/>
        <v>10.407505663801876</v>
      </c>
    </row>
    <row r="24" spans="4:15" x14ac:dyDescent="0.25">
      <c r="D24" s="2"/>
    </row>
    <row r="25" spans="4:15" x14ac:dyDescent="0.25">
      <c r="D25" s="2"/>
    </row>
    <row r="26" spans="4:15" x14ac:dyDescent="0.25">
      <c r="D26" s="2"/>
    </row>
    <row r="27" spans="4:15" x14ac:dyDescent="0.25">
      <c r="D27" s="2"/>
    </row>
    <row r="28" spans="4:15" x14ac:dyDescent="0.25">
      <c r="D28" s="2"/>
    </row>
    <row r="29" spans="4:15" x14ac:dyDescent="0.25">
      <c r="D29" s="2"/>
    </row>
    <row r="30" spans="4:15" x14ac:dyDescent="0.25">
      <c r="D30" s="2"/>
    </row>
    <row r="31" spans="4:15" x14ac:dyDescent="0.25">
      <c r="D31" s="2"/>
    </row>
    <row r="32" spans="4:15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</sheetData>
  <mergeCells count="3">
    <mergeCell ref="B1:E1"/>
    <mergeCell ref="G1:J1"/>
    <mergeCell ref="L1:O1"/>
  </mergeCells>
  <conditionalFormatting sqref="L3:O1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{7EDC503F-E4E8-4DFC-817A-8BE2C8D23AC3}</x14:id>
        </ext>
      </extLst>
    </cfRule>
  </conditionalFormatting>
  <conditionalFormatting sqref="M3:M1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{4FABA270-BB3C-4484-81F4-0C84CB4A6B67}</x14:id>
        </ext>
      </extLst>
    </cfRule>
  </conditionalFormatting>
  <conditionalFormatting sqref="L3:L1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{3BA66DED-5ECD-493E-801A-234EB5D701EB}</x14:id>
        </ext>
      </extLst>
    </cfRule>
  </conditionalFormatting>
  <conditionalFormatting sqref="N3:N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{DD907C6F-3903-498D-8098-194BDF65E8F0}</x14:id>
        </ext>
      </extLst>
    </cfRule>
  </conditionalFormatting>
  <conditionalFormatting sqref="O3:O1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{E986EE2D-092F-41C6-8FC3-40EAEC2FBB81}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DC503F-E4E8-4DFC-817A-8BE2C8D23A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L3:O17</xm:sqref>
        </x14:conditionalFormatting>
        <x14:conditionalFormatting xmlns:xm="http://schemas.microsoft.com/office/excel/2006/main">
          <x14:cfRule type="dataBar" id="{4FABA270-BB3C-4484-81F4-0C84CB4A6B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M3:M16</xm:sqref>
        </x14:conditionalFormatting>
        <x14:conditionalFormatting xmlns:xm="http://schemas.microsoft.com/office/excel/2006/main">
          <x14:cfRule type="dataBar" id="{3BA66DED-5ECD-493E-801A-234EB5D701E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L3:L16</xm:sqref>
        </x14:conditionalFormatting>
        <x14:conditionalFormatting xmlns:xm="http://schemas.microsoft.com/office/excel/2006/main">
          <x14:cfRule type="dataBar" id="{DD907C6F-3903-498D-8098-194BDF65E8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N3:N16</xm:sqref>
        </x14:conditionalFormatting>
        <x14:conditionalFormatting xmlns:xm="http://schemas.microsoft.com/office/excel/2006/main">
          <x14:cfRule type="dataBar" id="{E986EE2D-092F-41C6-8FC3-40EAEC2FBB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O3:O16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L33" sqref="L33:M33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30</v>
      </c>
      <c r="B3">
        <v>66</v>
      </c>
      <c r="C3">
        <v>0</v>
      </c>
      <c r="D3">
        <v>0</v>
      </c>
      <c r="E3">
        <v>66</v>
      </c>
      <c r="G3">
        <v>129</v>
      </c>
      <c r="H3">
        <v>0</v>
      </c>
      <c r="I3">
        <v>0</v>
      </c>
      <c r="J3">
        <v>129</v>
      </c>
      <c r="L3" s="1">
        <f>IF(((B3=0)*AND(G3=0)),0,SQRT((2*(G3-B3)^2)/(G3+B3)))</f>
        <v>6.3802580126270998</v>
      </c>
      <c r="M3" s="1">
        <f t="shared" ref="M3:O18" si="0">IF(((C3=0)*AND(H3=0)),0,SQRT((2*(H3-C3)^2)/(H3+C3)))</f>
        <v>0</v>
      </c>
      <c r="N3" s="1">
        <f>IF(((D3=0)*AND(I3=0)),0,SQRT((2*(I3-D3)^2)/(I3+D3)))</f>
        <v>0</v>
      </c>
      <c r="O3" s="1">
        <f>IF(((E3=0)*AND(J3=0)),0,SQRT((2*(J3-E3)^2)/(J3+E3)))</f>
        <v>6.3802580126270998</v>
      </c>
    </row>
    <row r="4" spans="1:15" x14ac:dyDescent="0.25">
      <c r="A4" t="s">
        <v>29</v>
      </c>
      <c r="B4">
        <v>28</v>
      </c>
      <c r="C4">
        <v>1</v>
      </c>
      <c r="D4">
        <v>65</v>
      </c>
      <c r="E4">
        <v>93</v>
      </c>
      <c r="G4">
        <v>54</v>
      </c>
      <c r="H4">
        <v>1</v>
      </c>
      <c r="I4">
        <v>128</v>
      </c>
      <c r="J4">
        <v>182</v>
      </c>
      <c r="L4" s="1">
        <f t="shared" ref="L4:O29" si="1">IF(((B4=0)*AND(G4=0)),0,SQRT((2*(G4-B4)^2)/(G4+B4)))</f>
        <v>4.0605178091037581</v>
      </c>
      <c r="M4" s="1">
        <f t="shared" si="0"/>
        <v>0</v>
      </c>
      <c r="N4" s="1">
        <f t="shared" si="0"/>
        <v>6.4132311418470236</v>
      </c>
      <c r="O4" s="1">
        <f t="shared" si="0"/>
        <v>7.5899455022597317</v>
      </c>
    </row>
    <row r="5" spans="1:15" x14ac:dyDescent="0.25">
      <c r="A5" t="s">
        <v>28</v>
      </c>
      <c r="B5">
        <v>26</v>
      </c>
      <c r="C5">
        <v>6</v>
      </c>
      <c r="D5">
        <v>87</v>
      </c>
      <c r="E5">
        <v>114</v>
      </c>
      <c r="G5">
        <v>52</v>
      </c>
      <c r="H5">
        <v>5</v>
      </c>
      <c r="I5">
        <v>177</v>
      </c>
      <c r="J5">
        <v>229</v>
      </c>
      <c r="L5" s="1">
        <f t="shared" si="1"/>
        <v>4.1633319989322652</v>
      </c>
      <c r="M5" s="1">
        <f t="shared" si="0"/>
        <v>0.42640143271122088</v>
      </c>
      <c r="N5" s="1">
        <f t="shared" si="0"/>
        <v>7.8334945180064031</v>
      </c>
      <c r="O5" s="1">
        <f t="shared" si="0"/>
        <v>8.7814408056939435</v>
      </c>
    </row>
    <row r="6" spans="1:15" x14ac:dyDescent="0.25">
      <c r="A6" t="s">
        <v>27</v>
      </c>
      <c r="B6">
        <v>57</v>
      </c>
      <c r="C6">
        <v>5</v>
      </c>
      <c r="D6">
        <v>109</v>
      </c>
      <c r="E6">
        <v>166</v>
      </c>
      <c r="G6">
        <v>47</v>
      </c>
      <c r="H6">
        <v>7</v>
      </c>
      <c r="I6">
        <v>222</v>
      </c>
      <c r="J6">
        <v>269</v>
      </c>
      <c r="L6" s="1">
        <f t="shared" si="1"/>
        <v>1.3867504905630728</v>
      </c>
      <c r="M6" s="1">
        <f t="shared" si="0"/>
        <v>0.81649658092772603</v>
      </c>
      <c r="N6" s="1">
        <f t="shared" si="0"/>
        <v>8.7837394400021314</v>
      </c>
      <c r="O6" s="1">
        <f t="shared" si="0"/>
        <v>6.9840540872943473</v>
      </c>
    </row>
    <row r="7" spans="1:15" x14ac:dyDescent="0.25">
      <c r="A7" t="s">
        <v>31</v>
      </c>
      <c r="B7">
        <v>87</v>
      </c>
      <c r="C7">
        <v>27</v>
      </c>
      <c r="D7">
        <v>138</v>
      </c>
      <c r="E7">
        <v>226</v>
      </c>
      <c r="G7">
        <v>99</v>
      </c>
      <c r="H7">
        <v>2</v>
      </c>
      <c r="I7">
        <v>267</v>
      </c>
      <c r="J7">
        <v>366</v>
      </c>
      <c r="L7" s="1">
        <f t="shared" si="1"/>
        <v>1.2443420336765103</v>
      </c>
      <c r="M7" s="1">
        <f t="shared" si="0"/>
        <v>6.5653216429861283</v>
      </c>
      <c r="N7" s="1">
        <f t="shared" si="0"/>
        <v>9.0651959591493547</v>
      </c>
      <c r="O7" s="1">
        <f t="shared" si="0"/>
        <v>8.13733471206735</v>
      </c>
    </row>
    <row r="8" spans="1:15" x14ac:dyDescent="0.25">
      <c r="A8" t="s">
        <v>32</v>
      </c>
      <c r="B8">
        <v>149</v>
      </c>
      <c r="C8">
        <v>15</v>
      </c>
      <c r="D8">
        <v>210</v>
      </c>
      <c r="E8">
        <v>359</v>
      </c>
      <c r="G8">
        <v>132</v>
      </c>
      <c r="H8">
        <v>9</v>
      </c>
      <c r="I8">
        <v>357</v>
      </c>
      <c r="J8">
        <v>489</v>
      </c>
      <c r="L8" s="1">
        <f t="shared" si="1"/>
        <v>1.4342034380726325</v>
      </c>
      <c r="M8" s="1">
        <f t="shared" si="0"/>
        <v>1.7320508075688772</v>
      </c>
      <c r="N8" s="1">
        <f t="shared" si="0"/>
        <v>8.7305339024725299</v>
      </c>
      <c r="O8" s="1">
        <f t="shared" si="0"/>
        <v>6.3133581053222176</v>
      </c>
    </row>
    <row r="9" spans="1:15" x14ac:dyDescent="0.25">
      <c r="A9" t="s">
        <v>33</v>
      </c>
      <c r="B9">
        <v>42</v>
      </c>
      <c r="C9">
        <v>18</v>
      </c>
      <c r="D9">
        <v>341</v>
      </c>
      <c r="E9">
        <v>383</v>
      </c>
      <c r="G9">
        <v>55</v>
      </c>
      <c r="H9">
        <v>29</v>
      </c>
      <c r="I9">
        <v>460</v>
      </c>
      <c r="J9">
        <v>515</v>
      </c>
      <c r="L9" s="1">
        <f t="shared" si="1"/>
        <v>1.866691212406119</v>
      </c>
      <c r="M9" s="1">
        <f t="shared" si="0"/>
        <v>2.2691267417693455</v>
      </c>
      <c r="N9" s="1">
        <f t="shared" si="0"/>
        <v>5.9462847327005015</v>
      </c>
      <c r="O9" s="1">
        <f t="shared" si="0"/>
        <v>6.2294651520157149</v>
      </c>
    </row>
    <row r="10" spans="1:15" x14ac:dyDescent="0.25">
      <c r="A10" t="s">
        <v>17</v>
      </c>
      <c r="B10">
        <v>523</v>
      </c>
      <c r="C10">
        <v>135</v>
      </c>
      <c r="D10">
        <v>248</v>
      </c>
      <c r="E10">
        <v>771</v>
      </c>
      <c r="G10">
        <v>401</v>
      </c>
      <c r="H10">
        <v>38</v>
      </c>
      <c r="I10">
        <v>477</v>
      </c>
      <c r="J10">
        <v>878</v>
      </c>
      <c r="L10" s="1">
        <f t="shared" si="1"/>
        <v>5.6759536834306727</v>
      </c>
      <c r="M10" s="1">
        <f t="shared" si="0"/>
        <v>10.429504613067126</v>
      </c>
      <c r="N10" s="1">
        <f t="shared" si="0"/>
        <v>12.027669249950586</v>
      </c>
      <c r="O10" s="1">
        <f t="shared" si="0"/>
        <v>3.7263912180561589</v>
      </c>
    </row>
    <row r="11" spans="1:15" x14ac:dyDescent="0.25">
      <c r="A11" t="s">
        <v>34</v>
      </c>
      <c r="B11">
        <v>612</v>
      </c>
      <c r="C11">
        <v>212</v>
      </c>
      <c r="D11">
        <v>559</v>
      </c>
      <c r="E11">
        <v>1171</v>
      </c>
      <c r="G11">
        <v>385</v>
      </c>
      <c r="H11">
        <v>33</v>
      </c>
      <c r="I11">
        <v>845</v>
      </c>
      <c r="J11">
        <v>1230</v>
      </c>
      <c r="L11" s="1">
        <f t="shared" si="1"/>
        <v>10.167010588808237</v>
      </c>
      <c r="M11" s="1">
        <f t="shared" si="0"/>
        <v>16.172791462003996</v>
      </c>
      <c r="N11" s="1">
        <f t="shared" si="0"/>
        <v>10.794374392178479</v>
      </c>
      <c r="O11" s="1">
        <f t="shared" si="0"/>
        <v>1.7028285751022982</v>
      </c>
    </row>
    <row r="12" spans="1:15" x14ac:dyDescent="0.25">
      <c r="A12" t="s">
        <v>35</v>
      </c>
      <c r="B12">
        <v>476</v>
      </c>
      <c r="C12">
        <v>159</v>
      </c>
      <c r="D12">
        <v>1012</v>
      </c>
      <c r="E12">
        <v>1488</v>
      </c>
      <c r="G12">
        <v>475</v>
      </c>
      <c r="H12">
        <v>161</v>
      </c>
      <c r="I12">
        <v>1069</v>
      </c>
      <c r="J12">
        <v>1544</v>
      </c>
      <c r="L12" s="1">
        <f t="shared" si="1"/>
        <v>4.5859016797805519E-2</v>
      </c>
      <c r="M12" s="1">
        <f t="shared" si="0"/>
        <v>0.15811388300841897</v>
      </c>
      <c r="N12" s="1">
        <f t="shared" si="0"/>
        <v>1.767070242438233</v>
      </c>
      <c r="O12" s="1">
        <f t="shared" si="0"/>
        <v>1.4382633914250396</v>
      </c>
    </row>
    <row r="13" spans="1:15" x14ac:dyDescent="0.25">
      <c r="A13" t="s">
        <v>36</v>
      </c>
      <c r="B13">
        <v>14</v>
      </c>
      <c r="C13">
        <v>17</v>
      </c>
      <c r="D13">
        <v>1471</v>
      </c>
      <c r="E13">
        <v>1485</v>
      </c>
      <c r="G13">
        <v>12</v>
      </c>
      <c r="H13">
        <v>4</v>
      </c>
      <c r="I13">
        <v>1540</v>
      </c>
      <c r="J13">
        <v>1552</v>
      </c>
      <c r="L13" s="1">
        <f t="shared" si="1"/>
        <v>0.55470019622522915</v>
      </c>
      <c r="M13" s="1">
        <f t="shared" si="0"/>
        <v>4.0118870990143893</v>
      </c>
      <c r="N13" s="1">
        <f t="shared" si="0"/>
        <v>1.7783150780364645</v>
      </c>
      <c r="O13" s="1">
        <f t="shared" si="0"/>
        <v>1.7193623187128271</v>
      </c>
    </row>
    <row r="14" spans="1:15" x14ac:dyDescent="0.25">
      <c r="A14" t="s">
        <v>14</v>
      </c>
      <c r="B14">
        <v>192</v>
      </c>
      <c r="C14">
        <v>586</v>
      </c>
      <c r="D14">
        <v>899</v>
      </c>
      <c r="E14">
        <v>1091</v>
      </c>
      <c r="G14">
        <v>171</v>
      </c>
      <c r="H14">
        <v>177</v>
      </c>
      <c r="I14">
        <v>1375</v>
      </c>
      <c r="J14">
        <v>1546</v>
      </c>
      <c r="L14" s="1">
        <f t="shared" si="1"/>
        <v>1.5587661999529314</v>
      </c>
      <c r="M14" s="1">
        <f t="shared" si="0"/>
        <v>20.93996911850974</v>
      </c>
      <c r="N14" s="1">
        <f t="shared" si="0"/>
        <v>14.11648985548212</v>
      </c>
      <c r="O14" s="1">
        <f t="shared" si="0"/>
        <v>12.530584502375751</v>
      </c>
    </row>
    <row r="15" spans="1:15" x14ac:dyDescent="0.25">
      <c r="A15" t="s">
        <v>37</v>
      </c>
      <c r="B15">
        <v>226</v>
      </c>
      <c r="C15">
        <v>241</v>
      </c>
      <c r="D15">
        <v>849</v>
      </c>
      <c r="E15">
        <v>1075</v>
      </c>
      <c r="G15">
        <v>204</v>
      </c>
      <c r="H15">
        <v>222</v>
      </c>
      <c r="I15">
        <v>1324</v>
      </c>
      <c r="J15">
        <v>1528</v>
      </c>
      <c r="L15" s="1">
        <f t="shared" si="1"/>
        <v>1.5003875468350416</v>
      </c>
      <c r="M15" s="1">
        <f t="shared" si="0"/>
        <v>1.2487574818114724</v>
      </c>
      <c r="N15" s="1">
        <f t="shared" si="0"/>
        <v>14.410489864387515</v>
      </c>
      <c r="O15" s="1">
        <f t="shared" si="0"/>
        <v>12.556717273021887</v>
      </c>
    </row>
    <row r="16" spans="1:15" x14ac:dyDescent="0.25">
      <c r="A16" t="s">
        <v>38</v>
      </c>
      <c r="B16">
        <v>216</v>
      </c>
      <c r="C16">
        <v>267</v>
      </c>
      <c r="D16">
        <v>808</v>
      </c>
      <c r="E16">
        <v>1024</v>
      </c>
      <c r="G16">
        <v>203</v>
      </c>
      <c r="H16">
        <v>253</v>
      </c>
      <c r="I16">
        <v>1275</v>
      </c>
      <c r="J16">
        <v>1478</v>
      </c>
      <c r="L16" s="1">
        <f t="shared" si="1"/>
        <v>0.89815509660950676</v>
      </c>
      <c r="M16" s="1">
        <f t="shared" si="0"/>
        <v>0.86824314212445919</v>
      </c>
      <c r="N16" s="1">
        <f t="shared" si="0"/>
        <v>14.470623477618819</v>
      </c>
      <c r="O16" s="1">
        <f t="shared" si="0"/>
        <v>12.835925802490227</v>
      </c>
    </row>
    <row r="17" spans="1:15" x14ac:dyDescent="0.25">
      <c r="A17" t="s">
        <v>13</v>
      </c>
      <c r="B17">
        <v>190</v>
      </c>
      <c r="C17">
        <v>250</v>
      </c>
      <c r="D17">
        <v>774</v>
      </c>
      <c r="E17">
        <v>964</v>
      </c>
      <c r="G17">
        <v>100</v>
      </c>
      <c r="H17">
        <v>121</v>
      </c>
      <c r="I17">
        <v>1357</v>
      </c>
      <c r="J17">
        <v>1457</v>
      </c>
      <c r="L17" s="1">
        <f>IF(((B17=0)*AND(G17=0)),0,SQRT((2*(G17-B17)^2)/(G17+B17)))</f>
        <v>7.4740931868365967</v>
      </c>
      <c r="M17" s="1">
        <f t="shared" si="0"/>
        <v>9.4714779669651445</v>
      </c>
      <c r="N17" s="1">
        <f t="shared" si="0"/>
        <v>17.860426593566473</v>
      </c>
      <c r="O17" s="1">
        <f t="shared" si="0"/>
        <v>14.169826165646588</v>
      </c>
    </row>
    <row r="18" spans="1:15" x14ac:dyDescent="0.25">
      <c r="A18" t="s">
        <v>12</v>
      </c>
      <c r="B18">
        <v>48</v>
      </c>
      <c r="C18">
        <v>166</v>
      </c>
      <c r="D18">
        <v>798</v>
      </c>
      <c r="E18">
        <v>846</v>
      </c>
      <c r="G18">
        <v>126</v>
      </c>
      <c r="H18">
        <v>173</v>
      </c>
      <c r="I18">
        <v>1284</v>
      </c>
      <c r="J18">
        <v>1410</v>
      </c>
      <c r="L18" s="1">
        <f t="shared" si="1"/>
        <v>8.3624777717347989</v>
      </c>
      <c r="M18" s="1">
        <f t="shared" si="0"/>
        <v>0.53766676084979803</v>
      </c>
      <c r="N18" s="1">
        <f t="shared" si="0"/>
        <v>15.062980175181972</v>
      </c>
      <c r="O18" s="1">
        <f t="shared" si="0"/>
        <v>16.792855623746664</v>
      </c>
    </row>
    <row r="19" spans="1:15" x14ac:dyDescent="0.25">
      <c r="A19" t="s">
        <v>39</v>
      </c>
      <c r="B19">
        <v>109</v>
      </c>
      <c r="C19">
        <v>127</v>
      </c>
      <c r="D19">
        <v>720</v>
      </c>
      <c r="E19">
        <v>829</v>
      </c>
      <c r="G19">
        <v>85</v>
      </c>
      <c r="H19">
        <v>133</v>
      </c>
      <c r="I19">
        <v>1277</v>
      </c>
      <c r="J19">
        <v>1362</v>
      </c>
      <c r="L19" s="1">
        <f t="shared" si="1"/>
        <v>2.4368307963206859</v>
      </c>
      <c r="M19" s="1">
        <f t="shared" si="1"/>
        <v>0.52623481158421759</v>
      </c>
      <c r="N19" s="1">
        <f t="shared" si="1"/>
        <v>17.627111862381579</v>
      </c>
      <c r="O19" s="1">
        <f t="shared" si="1"/>
        <v>16.103527456158922</v>
      </c>
    </row>
    <row r="20" spans="1:15" x14ac:dyDescent="0.25">
      <c r="A20" t="s">
        <v>11</v>
      </c>
      <c r="B20">
        <v>118</v>
      </c>
      <c r="C20">
        <v>88</v>
      </c>
      <c r="D20">
        <v>742</v>
      </c>
      <c r="E20">
        <v>860</v>
      </c>
      <c r="G20">
        <v>81</v>
      </c>
      <c r="H20">
        <v>102</v>
      </c>
      <c r="I20">
        <v>1260</v>
      </c>
      <c r="J20">
        <v>1341</v>
      </c>
      <c r="L20" s="1">
        <f t="shared" si="1"/>
        <v>3.7092848326664329</v>
      </c>
      <c r="M20" s="1">
        <f t="shared" si="1"/>
        <v>1.4363696929192158</v>
      </c>
      <c r="N20" s="1">
        <f t="shared" si="1"/>
        <v>16.372414118142263</v>
      </c>
      <c r="O20" s="1">
        <f t="shared" si="1"/>
        <v>14.499400730225563</v>
      </c>
    </row>
    <row r="21" spans="1:15" x14ac:dyDescent="0.25">
      <c r="A21" t="s">
        <v>40</v>
      </c>
      <c r="B21">
        <v>48</v>
      </c>
      <c r="C21">
        <v>115</v>
      </c>
      <c r="D21">
        <v>744</v>
      </c>
      <c r="E21">
        <v>792</v>
      </c>
      <c r="G21">
        <v>44</v>
      </c>
      <c r="H21">
        <v>115</v>
      </c>
      <c r="I21">
        <v>1226</v>
      </c>
      <c r="J21">
        <v>1270</v>
      </c>
      <c r="L21" s="1">
        <f t="shared" si="1"/>
        <v>0.58976782461958854</v>
      </c>
      <c r="M21" s="1">
        <f t="shared" si="1"/>
        <v>0</v>
      </c>
      <c r="N21" s="1">
        <f t="shared" si="1"/>
        <v>15.357797007839704</v>
      </c>
      <c r="O21" s="1">
        <f t="shared" si="1"/>
        <v>14.88670437075676</v>
      </c>
    </row>
    <row r="22" spans="1:15" x14ac:dyDescent="0.25">
      <c r="A22" t="s">
        <v>10</v>
      </c>
      <c r="B22">
        <v>51</v>
      </c>
      <c r="C22">
        <v>92</v>
      </c>
      <c r="D22">
        <v>700</v>
      </c>
      <c r="E22">
        <v>751</v>
      </c>
      <c r="G22">
        <v>79</v>
      </c>
      <c r="H22">
        <v>143</v>
      </c>
      <c r="I22">
        <v>1127</v>
      </c>
      <c r="J22">
        <v>1206</v>
      </c>
      <c r="L22" s="1">
        <f t="shared" si="1"/>
        <v>3.4729725684978368</v>
      </c>
      <c r="M22" s="1">
        <f t="shared" si="1"/>
        <v>4.7049091609473139</v>
      </c>
      <c r="N22" s="1">
        <f t="shared" si="1"/>
        <v>14.127769453519575</v>
      </c>
      <c r="O22" s="1">
        <f t="shared" si="1"/>
        <v>14.545577936485966</v>
      </c>
    </row>
    <row r="23" spans="1:15" x14ac:dyDescent="0.25">
      <c r="A23" t="s">
        <v>41</v>
      </c>
      <c r="B23">
        <v>83</v>
      </c>
      <c r="C23">
        <v>281</v>
      </c>
      <c r="D23">
        <v>470</v>
      </c>
      <c r="E23">
        <v>553</v>
      </c>
      <c r="G23">
        <v>71</v>
      </c>
      <c r="H23">
        <v>265</v>
      </c>
      <c r="I23">
        <v>941</v>
      </c>
      <c r="J23">
        <v>1012</v>
      </c>
      <c r="L23" s="1">
        <f t="shared" si="1"/>
        <v>1.3675269175156555</v>
      </c>
      <c r="M23" s="1">
        <f t="shared" si="1"/>
        <v>0.96836405227008382</v>
      </c>
      <c r="N23" s="1">
        <f t="shared" si="1"/>
        <v>17.732599200774494</v>
      </c>
      <c r="O23" s="1">
        <f t="shared" si="1"/>
        <v>16.408561624002576</v>
      </c>
    </row>
    <row r="24" spans="1:15" x14ac:dyDescent="0.25">
      <c r="A24" t="s">
        <v>9</v>
      </c>
      <c r="B24">
        <v>63</v>
      </c>
      <c r="C24">
        <v>96</v>
      </c>
      <c r="D24">
        <v>458</v>
      </c>
      <c r="E24">
        <v>521</v>
      </c>
      <c r="G24">
        <v>63</v>
      </c>
      <c r="H24">
        <v>198</v>
      </c>
      <c r="I24">
        <v>814</v>
      </c>
      <c r="J24">
        <v>877</v>
      </c>
      <c r="L24" s="1">
        <f t="shared" si="1"/>
        <v>0</v>
      </c>
      <c r="M24" s="1">
        <f t="shared" si="1"/>
        <v>8.4128182081916894</v>
      </c>
      <c r="N24" s="1">
        <f t="shared" si="1"/>
        <v>14.116318225782965</v>
      </c>
      <c r="O24" s="1">
        <f t="shared" si="1"/>
        <v>13.465156645605761</v>
      </c>
    </row>
    <row r="25" spans="1:15" x14ac:dyDescent="0.25">
      <c r="A25" t="s">
        <v>8</v>
      </c>
      <c r="B25">
        <v>81</v>
      </c>
      <c r="C25">
        <v>73</v>
      </c>
      <c r="D25">
        <v>447</v>
      </c>
      <c r="E25">
        <v>529</v>
      </c>
      <c r="G25">
        <v>14</v>
      </c>
      <c r="H25">
        <v>99</v>
      </c>
      <c r="I25">
        <v>778</v>
      </c>
      <c r="J25">
        <v>792</v>
      </c>
      <c r="L25" s="1">
        <f t="shared" si="1"/>
        <v>9.7213817514741567</v>
      </c>
      <c r="M25" s="1">
        <f t="shared" si="1"/>
        <v>2.8036521032893988</v>
      </c>
      <c r="N25" s="1">
        <f t="shared" si="1"/>
        <v>13.374419689871271</v>
      </c>
      <c r="O25" s="1">
        <f t="shared" si="1"/>
        <v>10.23338556717866</v>
      </c>
    </row>
    <row r="26" spans="1:15" x14ac:dyDescent="0.25">
      <c r="A26" t="s">
        <v>7</v>
      </c>
      <c r="B26">
        <v>12</v>
      </c>
      <c r="C26">
        <v>200</v>
      </c>
      <c r="D26">
        <v>328</v>
      </c>
      <c r="E26">
        <v>341</v>
      </c>
      <c r="G26">
        <v>20</v>
      </c>
      <c r="H26">
        <v>288</v>
      </c>
      <c r="I26">
        <v>504</v>
      </c>
      <c r="J26">
        <v>524</v>
      </c>
      <c r="L26" s="1">
        <f t="shared" si="1"/>
        <v>2</v>
      </c>
      <c r="M26" s="1">
        <f t="shared" si="1"/>
        <v>5.6336227170474231</v>
      </c>
      <c r="N26" s="1">
        <f t="shared" si="1"/>
        <v>8.6291099460800975</v>
      </c>
      <c r="O26" s="1">
        <f t="shared" si="1"/>
        <v>8.7995007740685143</v>
      </c>
    </row>
    <row r="27" spans="1:15" x14ac:dyDescent="0.25">
      <c r="A27" t="s">
        <v>6</v>
      </c>
      <c r="B27">
        <v>12</v>
      </c>
      <c r="C27">
        <v>85</v>
      </c>
      <c r="D27">
        <v>256</v>
      </c>
      <c r="E27">
        <v>267</v>
      </c>
      <c r="G27">
        <v>30</v>
      </c>
      <c r="H27">
        <v>100</v>
      </c>
      <c r="I27">
        <v>424</v>
      </c>
      <c r="J27">
        <v>454</v>
      </c>
      <c r="L27" s="1">
        <f t="shared" si="1"/>
        <v>3.927922024247863</v>
      </c>
      <c r="M27" s="1">
        <f t="shared" si="1"/>
        <v>1.559625734730109</v>
      </c>
      <c r="N27" s="1">
        <f t="shared" si="1"/>
        <v>9.1110792283835593</v>
      </c>
      <c r="O27" s="1">
        <f t="shared" si="1"/>
        <v>9.8489282138998249</v>
      </c>
    </row>
    <row r="28" spans="1:15" x14ac:dyDescent="0.25">
      <c r="A28" t="s">
        <v>42</v>
      </c>
      <c r="B28">
        <v>20</v>
      </c>
      <c r="C28">
        <v>84</v>
      </c>
      <c r="D28">
        <v>184</v>
      </c>
      <c r="E28">
        <v>204</v>
      </c>
      <c r="G28">
        <v>26</v>
      </c>
      <c r="H28">
        <v>72</v>
      </c>
      <c r="I28">
        <v>382</v>
      </c>
      <c r="J28">
        <v>408</v>
      </c>
      <c r="L28" s="1">
        <f t="shared" si="1"/>
        <v>1.2510864843424485</v>
      </c>
      <c r="M28" s="1">
        <f t="shared" si="1"/>
        <v>1.3587324409735149</v>
      </c>
      <c r="N28" s="1">
        <f t="shared" si="1"/>
        <v>11.769878305899727</v>
      </c>
      <c r="O28" s="1">
        <f t="shared" si="1"/>
        <v>11.661903789690601</v>
      </c>
    </row>
    <row r="29" spans="1:15" x14ac:dyDescent="0.25">
      <c r="A29" t="s">
        <v>5</v>
      </c>
      <c r="B29">
        <v>0</v>
      </c>
      <c r="C29">
        <v>204</v>
      </c>
      <c r="D29">
        <v>0</v>
      </c>
      <c r="E29">
        <v>0</v>
      </c>
      <c r="G29">
        <v>0</v>
      </c>
      <c r="H29">
        <v>408</v>
      </c>
      <c r="I29">
        <v>0</v>
      </c>
      <c r="J29">
        <v>0</v>
      </c>
      <c r="L29" s="1">
        <f t="shared" si="1"/>
        <v>0</v>
      </c>
      <c r="M29" s="1">
        <f t="shared" si="1"/>
        <v>11.661903789690601</v>
      </c>
      <c r="N29" s="1">
        <f t="shared" si="1"/>
        <v>0</v>
      </c>
      <c r="O29" s="1">
        <f t="shared" si="1"/>
        <v>0</v>
      </c>
    </row>
    <row r="31" spans="1:15" x14ac:dyDescent="0.25">
      <c r="K31" s="3" t="s">
        <v>49</v>
      </c>
      <c r="L31" s="4">
        <f>COUNT(L3:L29)</f>
        <v>27</v>
      </c>
      <c r="M31" s="4">
        <f t="shared" ref="M31:O31" si="2">COUNT(M3:M29)</f>
        <v>27</v>
      </c>
      <c r="N31" s="4">
        <f t="shared" si="2"/>
        <v>27</v>
      </c>
      <c r="O31" s="4">
        <f t="shared" si="2"/>
        <v>27</v>
      </c>
    </row>
    <row r="32" spans="1:15" x14ac:dyDescent="0.25">
      <c r="K32" s="3" t="s">
        <v>51</v>
      </c>
      <c r="L32" s="4">
        <f>COUNTIF(L3:L29,"&gt;5")</f>
        <v>6</v>
      </c>
      <c r="M32" s="4">
        <f t="shared" ref="M32:O32" si="3">COUNTIF(M3:M29,"&gt;5")</f>
        <v>8</v>
      </c>
      <c r="N32" s="4">
        <f t="shared" si="3"/>
        <v>23</v>
      </c>
      <c r="O32" s="4">
        <f t="shared" si="3"/>
        <v>22</v>
      </c>
    </row>
    <row r="33" spans="11:15" x14ac:dyDescent="0.25">
      <c r="K33" s="3" t="s">
        <v>48</v>
      </c>
      <c r="L33" s="5">
        <f>1-(L32/(L31))</f>
        <v>0.77777777777777779</v>
      </c>
      <c r="M33" s="5">
        <f t="shared" ref="M33:O33" si="4">1-(M32/(M31))</f>
        <v>0.70370370370370372</v>
      </c>
      <c r="N33" s="5">
        <f t="shared" si="4"/>
        <v>0.14814814814814814</v>
      </c>
      <c r="O33" s="5">
        <f t="shared" si="4"/>
        <v>0.18518518518518523</v>
      </c>
    </row>
    <row r="34" spans="11:15" x14ac:dyDescent="0.25">
      <c r="K34" s="3" t="s">
        <v>50</v>
      </c>
      <c r="L34" s="4">
        <f>AVERAGE(L3:L29)</f>
        <v>3.1574174623072944</v>
      </c>
      <c r="M34" s="4">
        <f t="shared" ref="M34:O34" si="5">AVERAGE(M3:M29)</f>
        <v>4.2486682016652368</v>
      </c>
      <c r="N34" s="4">
        <f t="shared" si="5"/>
        <v>10.639978357840516</v>
      </c>
      <c r="O34" s="4">
        <f t="shared" si="5"/>
        <v>9.5681947539233718</v>
      </c>
    </row>
  </sheetData>
  <mergeCells count="3">
    <mergeCell ref="B1:E1"/>
    <mergeCell ref="G1:J1"/>
    <mergeCell ref="L1:O1"/>
  </mergeCells>
  <conditionalFormatting sqref="L3:O2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{49CA2A54-9629-4E48-8F92-B56A896E576B}</x14:id>
        </ext>
      </extLst>
    </cfRule>
  </conditionalFormatting>
  <conditionalFormatting sqref="M3:M2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{5BC5D77A-98AF-4BDF-B85C-A2A23D756A26}</x14:id>
        </ext>
      </extLst>
    </cfRule>
  </conditionalFormatting>
  <conditionalFormatting sqref="L3:L2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{C546D11D-07CE-4042-B631-BEBBA84D3482}</x14:id>
        </ext>
      </extLst>
    </cfRule>
  </conditionalFormatting>
  <conditionalFormatting sqref="N3:N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{34FC7579-5DEA-4EF4-8EB5-3E4C9D7F8B36}</x14:id>
        </ext>
      </extLst>
    </cfRule>
  </conditionalFormatting>
  <conditionalFormatting sqref="O3:O2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{EE03B80F-66D4-4921-B91F-A2C3DF52332D}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CA2A54-9629-4E48-8F92-B56A896E57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L3:O29</xm:sqref>
        </x14:conditionalFormatting>
        <x14:conditionalFormatting xmlns:xm="http://schemas.microsoft.com/office/excel/2006/main">
          <x14:cfRule type="dataBar" id="{5BC5D77A-98AF-4BDF-B85C-A2A23D756A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M3:M29</xm:sqref>
        </x14:conditionalFormatting>
        <x14:conditionalFormatting xmlns:xm="http://schemas.microsoft.com/office/excel/2006/main">
          <x14:cfRule type="dataBar" id="{C546D11D-07CE-4042-B631-BEBBA84D34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L3:L29</xm:sqref>
        </x14:conditionalFormatting>
        <x14:conditionalFormatting xmlns:xm="http://schemas.microsoft.com/office/excel/2006/main">
          <x14:cfRule type="dataBar" id="{34FC7579-5DEA-4EF4-8EB5-3E4C9D7F8B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N3:N29</xm:sqref>
        </x14:conditionalFormatting>
        <x14:conditionalFormatting xmlns:xm="http://schemas.microsoft.com/office/excel/2006/main">
          <x14:cfRule type="dataBar" id="{EE03B80F-66D4-4921-B91F-A2C3DF52332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O3:O29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L24" sqref="L24:M24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23</v>
      </c>
      <c r="B3">
        <v>314</v>
      </c>
      <c r="C3">
        <v>0</v>
      </c>
      <c r="D3">
        <v>0</v>
      </c>
      <c r="E3">
        <v>314</v>
      </c>
      <c r="G3">
        <v>314</v>
      </c>
      <c r="H3">
        <v>0</v>
      </c>
      <c r="I3">
        <v>0</v>
      </c>
      <c r="J3">
        <v>314</v>
      </c>
      <c r="L3" s="1">
        <f>IF(((B3=0)*AND(G3=0)),0,SQRT((2*(G3-B3)^2)/(G3+B3)))</f>
        <v>0</v>
      </c>
      <c r="M3" s="1">
        <f t="shared" ref="M3" si="0">IF(((C3=0)*AND(H3=0)),0,SQRT((2*(H3-C3)^2)/(H3+C3)))</f>
        <v>0</v>
      </c>
      <c r="N3" s="1">
        <f>IF(((D3=0)*AND(I3=0)),0,SQRT((2*(I3-D3)^2)/(I3+D3)))</f>
        <v>0</v>
      </c>
      <c r="O3" s="1">
        <f>IF(((E3=0)*AND(J3=0)),0,SQRT((2*(J3-E3)^2)/(J3+E3)))</f>
        <v>0</v>
      </c>
    </row>
    <row r="4" spans="1:15" x14ac:dyDescent="0.25">
      <c r="A4" t="s">
        <v>22</v>
      </c>
      <c r="B4">
        <v>273</v>
      </c>
      <c r="C4">
        <v>0</v>
      </c>
      <c r="D4">
        <v>314</v>
      </c>
      <c r="E4">
        <v>587</v>
      </c>
      <c r="G4">
        <v>274</v>
      </c>
      <c r="H4">
        <v>0</v>
      </c>
      <c r="I4">
        <v>314</v>
      </c>
      <c r="J4">
        <v>588</v>
      </c>
      <c r="L4" s="1">
        <f t="shared" ref="L4:L20" si="1">IF(((B4=0)*AND(G4=0)),0,SQRT((2*(G4-B4)^2)/(G4+B4)))</f>
        <v>6.0467405515690048E-2</v>
      </c>
      <c r="M4" s="1">
        <f t="shared" ref="M4:M20" si="2">IF(((C4=0)*AND(H4=0)),0,SQRT((2*(H4-C4)^2)/(H4+C4)))</f>
        <v>0</v>
      </c>
      <c r="N4" s="1">
        <f t="shared" ref="N4:N20" si="3">IF(((D4=0)*AND(I4=0)),0,SQRT((2*(I4-D4)^2)/(I4+D4)))</f>
        <v>0</v>
      </c>
      <c r="O4" s="1">
        <f t="shared" ref="O4:O20" si="4">IF(((E4=0)*AND(J4=0)),0,SQRT((2*(J4-E4)^2)/(J4+E4)))</f>
        <v>4.1256849850351739E-2</v>
      </c>
    </row>
    <row r="5" spans="1:15" x14ac:dyDescent="0.25">
      <c r="A5" t="s">
        <v>21</v>
      </c>
      <c r="B5">
        <v>133</v>
      </c>
      <c r="C5">
        <v>13</v>
      </c>
      <c r="D5">
        <v>574</v>
      </c>
      <c r="E5">
        <v>707</v>
      </c>
      <c r="G5">
        <v>130</v>
      </c>
      <c r="H5">
        <v>13</v>
      </c>
      <c r="I5">
        <v>575</v>
      </c>
      <c r="J5">
        <v>705</v>
      </c>
      <c r="L5" s="1">
        <f t="shared" si="1"/>
        <v>0.26161243211816843</v>
      </c>
      <c r="M5" s="1">
        <f t="shared" si="2"/>
        <v>0</v>
      </c>
      <c r="N5" s="1">
        <f t="shared" si="3"/>
        <v>4.1721026333183232E-2</v>
      </c>
      <c r="O5" s="1">
        <f t="shared" si="4"/>
        <v>7.5270992949498142E-2</v>
      </c>
    </row>
    <row r="6" spans="1:15" x14ac:dyDescent="0.25">
      <c r="A6" t="s">
        <v>20</v>
      </c>
      <c r="B6">
        <v>165</v>
      </c>
      <c r="C6">
        <v>3</v>
      </c>
      <c r="D6">
        <v>704</v>
      </c>
      <c r="E6">
        <v>869</v>
      </c>
      <c r="G6">
        <v>161</v>
      </c>
      <c r="H6">
        <v>3</v>
      </c>
      <c r="I6">
        <v>702</v>
      </c>
      <c r="J6">
        <v>863</v>
      </c>
      <c r="L6" s="1">
        <f t="shared" si="1"/>
        <v>0.31330417999518295</v>
      </c>
      <c r="M6" s="1">
        <f t="shared" si="2"/>
        <v>0</v>
      </c>
      <c r="N6" s="1">
        <f t="shared" si="3"/>
        <v>7.5431428640471421E-2</v>
      </c>
      <c r="O6" s="1">
        <f t="shared" si="4"/>
        <v>0.20388829980917544</v>
      </c>
    </row>
    <row r="7" spans="1:15" x14ac:dyDescent="0.25">
      <c r="A7" t="s">
        <v>19</v>
      </c>
      <c r="B7">
        <v>453</v>
      </c>
      <c r="C7">
        <v>22</v>
      </c>
      <c r="D7">
        <v>847</v>
      </c>
      <c r="E7">
        <v>1300</v>
      </c>
      <c r="G7">
        <v>417</v>
      </c>
      <c r="H7">
        <v>21</v>
      </c>
      <c r="I7">
        <v>842</v>
      </c>
      <c r="J7">
        <v>1259</v>
      </c>
      <c r="L7" s="1">
        <f t="shared" si="1"/>
        <v>1.726067885347383</v>
      </c>
      <c r="M7" s="1">
        <f t="shared" si="2"/>
        <v>0.21566554640687682</v>
      </c>
      <c r="N7" s="1">
        <f t="shared" si="3"/>
        <v>0.17205614075453393</v>
      </c>
      <c r="O7" s="1">
        <f t="shared" si="4"/>
        <v>1.1462087292275371</v>
      </c>
    </row>
    <row r="8" spans="1:15" x14ac:dyDescent="0.25">
      <c r="A8" t="s">
        <v>18</v>
      </c>
      <c r="B8">
        <v>285</v>
      </c>
      <c r="C8">
        <v>26</v>
      </c>
      <c r="D8">
        <v>1274</v>
      </c>
      <c r="E8">
        <v>1559</v>
      </c>
      <c r="G8">
        <v>247</v>
      </c>
      <c r="H8">
        <v>26</v>
      </c>
      <c r="I8">
        <v>1233</v>
      </c>
      <c r="J8">
        <v>1480</v>
      </c>
      <c r="L8" s="1">
        <f t="shared" si="1"/>
        <v>2.3299294900428702</v>
      </c>
      <c r="M8" s="1">
        <f t="shared" si="2"/>
        <v>0</v>
      </c>
      <c r="N8" s="1">
        <f t="shared" si="3"/>
        <v>1.1580350054265971</v>
      </c>
      <c r="O8" s="1">
        <f t="shared" si="4"/>
        <v>2.0266406018309708</v>
      </c>
    </row>
    <row r="9" spans="1:15" x14ac:dyDescent="0.25">
      <c r="A9" t="s">
        <v>17</v>
      </c>
      <c r="B9">
        <v>229</v>
      </c>
      <c r="C9">
        <v>654</v>
      </c>
      <c r="D9">
        <v>905</v>
      </c>
      <c r="E9">
        <v>1134</v>
      </c>
      <c r="G9">
        <v>178</v>
      </c>
      <c r="H9">
        <v>213</v>
      </c>
      <c r="I9">
        <v>1267</v>
      </c>
      <c r="J9">
        <v>1445</v>
      </c>
      <c r="L9" s="1">
        <f t="shared" si="1"/>
        <v>3.5750981498871863</v>
      </c>
      <c r="M9" s="1">
        <f t="shared" si="2"/>
        <v>21.18088189347807</v>
      </c>
      <c r="N9" s="1">
        <f t="shared" si="3"/>
        <v>10.984838035522721</v>
      </c>
      <c r="O9" s="1">
        <f t="shared" si="4"/>
        <v>8.6606346015872386</v>
      </c>
    </row>
    <row r="10" spans="1:15" x14ac:dyDescent="0.25">
      <c r="A10" t="s">
        <v>43</v>
      </c>
      <c r="B10">
        <v>383</v>
      </c>
      <c r="C10">
        <v>94</v>
      </c>
      <c r="D10">
        <v>1040</v>
      </c>
      <c r="E10">
        <v>1423</v>
      </c>
      <c r="G10">
        <v>420</v>
      </c>
      <c r="H10">
        <v>99</v>
      </c>
      <c r="I10">
        <v>1346</v>
      </c>
      <c r="J10">
        <v>1766</v>
      </c>
      <c r="L10" s="1">
        <f t="shared" si="1"/>
        <v>1.8465409754720137</v>
      </c>
      <c r="M10" s="1">
        <f t="shared" si="2"/>
        <v>0.50898659855928752</v>
      </c>
      <c r="N10" s="1">
        <f t="shared" si="3"/>
        <v>8.8593366437320817</v>
      </c>
      <c r="O10" s="1">
        <f t="shared" si="4"/>
        <v>8.5897763875557001</v>
      </c>
    </row>
    <row r="11" spans="1:15" x14ac:dyDescent="0.25">
      <c r="A11" t="s">
        <v>14</v>
      </c>
      <c r="B11">
        <v>403</v>
      </c>
      <c r="C11">
        <v>269</v>
      </c>
      <c r="D11">
        <v>1154</v>
      </c>
      <c r="E11">
        <v>1557</v>
      </c>
      <c r="G11">
        <v>92</v>
      </c>
      <c r="H11">
        <v>302</v>
      </c>
      <c r="I11">
        <v>1464</v>
      </c>
      <c r="J11">
        <v>1556</v>
      </c>
      <c r="L11" s="1">
        <f t="shared" si="1"/>
        <v>19.768457683691949</v>
      </c>
      <c r="M11" s="1">
        <f t="shared" si="2"/>
        <v>1.9530388553682012</v>
      </c>
      <c r="N11" s="1">
        <f t="shared" si="3"/>
        <v>8.5682448887531226</v>
      </c>
      <c r="O11" s="1">
        <f t="shared" si="4"/>
        <v>2.5346934204405865E-2</v>
      </c>
    </row>
    <row r="12" spans="1:15" x14ac:dyDescent="0.25">
      <c r="A12" t="s">
        <v>13</v>
      </c>
      <c r="B12">
        <v>232</v>
      </c>
      <c r="C12">
        <v>205</v>
      </c>
      <c r="D12">
        <v>1352</v>
      </c>
      <c r="E12">
        <v>1584</v>
      </c>
      <c r="G12">
        <v>174</v>
      </c>
      <c r="H12">
        <v>150</v>
      </c>
      <c r="I12">
        <v>1406</v>
      </c>
      <c r="J12">
        <v>1580</v>
      </c>
      <c r="L12" s="1">
        <f t="shared" si="1"/>
        <v>4.0708019567928595</v>
      </c>
      <c r="M12" s="1">
        <f t="shared" si="2"/>
        <v>4.1282264377244084</v>
      </c>
      <c r="N12" s="1">
        <f t="shared" si="3"/>
        <v>1.4541580999156862</v>
      </c>
      <c r="O12" s="1">
        <f t="shared" si="4"/>
        <v>0.10056729103085382</v>
      </c>
    </row>
    <row r="13" spans="1:15" x14ac:dyDescent="0.25">
      <c r="A13" t="s">
        <v>12</v>
      </c>
      <c r="B13">
        <v>198</v>
      </c>
      <c r="C13">
        <v>188</v>
      </c>
      <c r="D13">
        <v>1396</v>
      </c>
      <c r="E13">
        <v>1594</v>
      </c>
      <c r="G13">
        <v>179</v>
      </c>
      <c r="H13">
        <v>214</v>
      </c>
      <c r="I13">
        <v>1366</v>
      </c>
      <c r="J13">
        <v>1545</v>
      </c>
      <c r="L13" s="1">
        <f t="shared" si="1"/>
        <v>1.3838783773855365</v>
      </c>
      <c r="M13" s="1">
        <f t="shared" si="2"/>
        <v>1.8338986012323555</v>
      </c>
      <c r="N13" s="1">
        <f t="shared" si="3"/>
        <v>0.80728041315258714</v>
      </c>
      <c r="O13" s="1">
        <f t="shared" si="4"/>
        <v>1.2368454051449187</v>
      </c>
    </row>
    <row r="14" spans="1:15" x14ac:dyDescent="0.25">
      <c r="A14" t="s">
        <v>11</v>
      </c>
      <c r="B14">
        <v>92</v>
      </c>
      <c r="C14">
        <v>186</v>
      </c>
      <c r="D14">
        <v>1408</v>
      </c>
      <c r="E14">
        <v>1501</v>
      </c>
      <c r="G14">
        <v>75</v>
      </c>
      <c r="H14">
        <v>123</v>
      </c>
      <c r="I14">
        <v>1422</v>
      </c>
      <c r="J14">
        <v>1497</v>
      </c>
      <c r="L14" s="1">
        <f t="shared" si="1"/>
        <v>1.8603972275595815</v>
      </c>
      <c r="M14" s="1">
        <f t="shared" si="2"/>
        <v>5.0684633162675166</v>
      </c>
      <c r="N14" s="1">
        <f t="shared" si="3"/>
        <v>0.37217724414594544</v>
      </c>
      <c r="O14" s="1">
        <f t="shared" si="4"/>
        <v>0.10331399964032523</v>
      </c>
    </row>
    <row r="15" spans="1:15" x14ac:dyDescent="0.25">
      <c r="A15" t="s">
        <v>10</v>
      </c>
      <c r="B15">
        <v>66</v>
      </c>
      <c r="C15">
        <v>257</v>
      </c>
      <c r="D15">
        <v>1243</v>
      </c>
      <c r="E15">
        <v>1310</v>
      </c>
      <c r="G15">
        <v>70</v>
      </c>
      <c r="H15">
        <v>237</v>
      </c>
      <c r="I15">
        <v>1260</v>
      </c>
      <c r="J15">
        <v>1330</v>
      </c>
      <c r="L15" s="1">
        <f t="shared" si="1"/>
        <v>0.48507125007266594</v>
      </c>
      <c r="M15" s="1">
        <f t="shared" si="2"/>
        <v>1.2725695259515555</v>
      </c>
      <c r="N15" s="1">
        <f t="shared" si="3"/>
        <v>0.48054437103036102</v>
      </c>
      <c r="O15" s="1">
        <f t="shared" si="4"/>
        <v>0.55048188256318031</v>
      </c>
    </row>
    <row r="16" spans="1:15" x14ac:dyDescent="0.25">
      <c r="A16" t="s">
        <v>9</v>
      </c>
      <c r="B16">
        <v>65</v>
      </c>
      <c r="C16">
        <v>366</v>
      </c>
      <c r="D16">
        <v>943</v>
      </c>
      <c r="E16">
        <v>1008</v>
      </c>
      <c r="G16">
        <v>42</v>
      </c>
      <c r="H16">
        <v>229</v>
      </c>
      <c r="I16">
        <v>1101</v>
      </c>
      <c r="J16">
        <v>1143</v>
      </c>
      <c r="L16" s="1">
        <f t="shared" si="1"/>
        <v>3.1444952643134512</v>
      </c>
      <c r="M16" s="1">
        <f t="shared" si="2"/>
        <v>7.942863188438543</v>
      </c>
      <c r="N16" s="1">
        <f t="shared" si="3"/>
        <v>4.9423288520098501</v>
      </c>
      <c r="O16" s="1">
        <f t="shared" si="4"/>
        <v>4.1165041837171339</v>
      </c>
    </row>
    <row r="17" spans="1:17" x14ac:dyDescent="0.25">
      <c r="A17" t="s">
        <v>8</v>
      </c>
      <c r="B17">
        <v>77</v>
      </c>
      <c r="C17">
        <v>140</v>
      </c>
      <c r="D17">
        <v>868</v>
      </c>
      <c r="E17">
        <v>945</v>
      </c>
      <c r="G17">
        <v>33</v>
      </c>
      <c r="H17">
        <v>174</v>
      </c>
      <c r="I17">
        <v>969</v>
      </c>
      <c r="J17">
        <v>1002</v>
      </c>
      <c r="L17" s="1">
        <f t="shared" si="1"/>
        <v>5.9329587896765306</v>
      </c>
      <c r="M17" s="1">
        <f t="shared" si="2"/>
        <v>2.7134954071899156</v>
      </c>
      <c r="N17" s="1">
        <f t="shared" si="3"/>
        <v>3.3325892836796203</v>
      </c>
      <c r="O17" s="1">
        <f t="shared" si="4"/>
        <v>1.8268667764229967</v>
      </c>
    </row>
    <row r="18" spans="1:17" x14ac:dyDescent="0.25">
      <c r="A18" t="s">
        <v>7</v>
      </c>
      <c r="B18">
        <v>30</v>
      </c>
      <c r="C18">
        <v>338</v>
      </c>
      <c r="D18">
        <v>606</v>
      </c>
      <c r="E18">
        <v>636</v>
      </c>
      <c r="G18">
        <v>22</v>
      </c>
      <c r="H18">
        <v>407</v>
      </c>
      <c r="I18">
        <v>595</v>
      </c>
      <c r="J18">
        <v>617</v>
      </c>
      <c r="L18" s="1">
        <f t="shared" si="1"/>
        <v>1.5689290811054724</v>
      </c>
      <c r="M18" s="1">
        <f t="shared" si="2"/>
        <v>3.5750815450407947</v>
      </c>
      <c r="N18" s="1">
        <f t="shared" si="3"/>
        <v>0.44888612257542487</v>
      </c>
      <c r="O18" s="1">
        <f t="shared" si="4"/>
        <v>0.75908963832367982</v>
      </c>
    </row>
    <row r="19" spans="1:17" x14ac:dyDescent="0.25">
      <c r="A19" t="s">
        <v>6</v>
      </c>
      <c r="B19">
        <v>64</v>
      </c>
      <c r="C19">
        <v>129</v>
      </c>
      <c r="D19">
        <v>508</v>
      </c>
      <c r="E19">
        <v>572</v>
      </c>
      <c r="G19">
        <v>63</v>
      </c>
      <c r="H19">
        <v>138</v>
      </c>
      <c r="I19">
        <v>479</v>
      </c>
      <c r="J19">
        <v>542</v>
      </c>
      <c r="L19" s="1">
        <f t="shared" si="1"/>
        <v>0.12549116102763172</v>
      </c>
      <c r="M19" s="1">
        <f t="shared" si="2"/>
        <v>0.77893618033424783</v>
      </c>
      <c r="N19" s="1">
        <f t="shared" si="3"/>
        <v>1.3054324961583967</v>
      </c>
      <c r="O19" s="1">
        <f t="shared" si="4"/>
        <v>1.2711407958211074</v>
      </c>
    </row>
    <row r="20" spans="1:17" x14ac:dyDescent="0.25">
      <c r="A20" t="s">
        <v>5</v>
      </c>
      <c r="B20">
        <v>0</v>
      </c>
      <c r="C20">
        <v>572</v>
      </c>
      <c r="D20">
        <v>0</v>
      </c>
      <c r="E20">
        <v>0</v>
      </c>
      <c r="G20">
        <v>0</v>
      </c>
      <c r="H20">
        <v>542</v>
      </c>
      <c r="I20">
        <v>0</v>
      </c>
      <c r="J20">
        <v>0</v>
      </c>
      <c r="L20" s="1">
        <f t="shared" si="1"/>
        <v>0</v>
      </c>
      <c r="M20" s="1">
        <f t="shared" si="2"/>
        <v>1.2711407958211074</v>
      </c>
      <c r="N20" s="1">
        <f t="shared" si="3"/>
        <v>0</v>
      </c>
      <c r="O20" s="1">
        <f t="shared" si="4"/>
        <v>0</v>
      </c>
    </row>
    <row r="21" spans="1:17" x14ac:dyDescent="0.25">
      <c r="L21" s="1"/>
      <c r="M21" s="1"/>
      <c r="N21" s="1"/>
      <c r="O21" s="1"/>
    </row>
    <row r="22" spans="1:17" x14ac:dyDescent="0.25">
      <c r="K22" s="3" t="s">
        <v>49</v>
      </c>
      <c r="L22" s="4">
        <f>COUNT(L3:L20)</f>
        <v>18</v>
      </c>
      <c r="M22" s="4">
        <f t="shared" ref="M22:O22" si="5">COUNT(M3:M20)</f>
        <v>18</v>
      </c>
      <c r="N22" s="4">
        <f t="shared" si="5"/>
        <v>18</v>
      </c>
      <c r="O22" s="4">
        <f t="shared" si="5"/>
        <v>18</v>
      </c>
    </row>
    <row r="23" spans="1:17" x14ac:dyDescent="0.25">
      <c r="K23" s="3" t="s">
        <v>51</v>
      </c>
      <c r="L23" s="4">
        <f>COUNTIF(L3:L20,"&gt;5")</f>
        <v>2</v>
      </c>
      <c r="M23" s="4">
        <f t="shared" ref="M23:O23" si="6">COUNTIF(M3:M20,"&gt;5")</f>
        <v>3</v>
      </c>
      <c r="N23" s="4">
        <f t="shared" si="6"/>
        <v>3</v>
      </c>
      <c r="O23" s="4">
        <f t="shared" si="6"/>
        <v>2</v>
      </c>
    </row>
    <row r="24" spans="1:17" x14ac:dyDescent="0.25">
      <c r="K24" s="3" t="s">
        <v>48</v>
      </c>
      <c r="L24" s="5">
        <f>1-(L23/(L22))</f>
        <v>0.88888888888888884</v>
      </c>
      <c r="M24" s="5">
        <f t="shared" ref="M24:O24" si="7">1-(M23/(M22))</f>
        <v>0.83333333333333337</v>
      </c>
      <c r="N24" s="5">
        <f t="shared" si="7"/>
        <v>0.83333333333333337</v>
      </c>
      <c r="O24" s="5">
        <f t="shared" si="7"/>
        <v>0.88888888888888884</v>
      </c>
    </row>
    <row r="25" spans="1:17" x14ac:dyDescent="0.25">
      <c r="K25" s="3" t="s">
        <v>50</v>
      </c>
      <c r="L25" s="4">
        <f>AVERAGE(L3:L20)</f>
        <v>2.6918611838891207</v>
      </c>
      <c r="M25" s="4">
        <f t="shared" ref="M25:O25" si="8">AVERAGE(M3:M20)</f>
        <v>2.9135137717673825</v>
      </c>
      <c r="N25" s="4">
        <f t="shared" si="8"/>
        <v>2.3890588917683657</v>
      </c>
      <c r="O25" s="4">
        <f t="shared" si="8"/>
        <v>1.7074351872043927</v>
      </c>
      <c r="P25" s="1"/>
      <c r="Q25" s="1"/>
    </row>
    <row r="26" spans="1:17" x14ac:dyDescent="0.25">
      <c r="N26" s="1"/>
      <c r="O26" s="1"/>
      <c r="P26" s="1"/>
      <c r="Q26" s="1"/>
    </row>
    <row r="27" spans="1:17" x14ac:dyDescent="0.25">
      <c r="N27" s="1"/>
      <c r="O27" s="1"/>
      <c r="P27" s="1"/>
      <c r="Q27" s="1"/>
    </row>
    <row r="28" spans="1:17" x14ac:dyDescent="0.25">
      <c r="N28" s="1"/>
      <c r="O28" s="1"/>
      <c r="P28" s="1"/>
      <c r="Q28" s="1"/>
    </row>
    <row r="29" spans="1:17" x14ac:dyDescent="0.25">
      <c r="N29" s="1"/>
      <c r="O29" s="1"/>
      <c r="P29" s="1"/>
      <c r="Q29" s="1"/>
    </row>
    <row r="30" spans="1:17" x14ac:dyDescent="0.25">
      <c r="N30" s="1"/>
      <c r="O30" s="1"/>
      <c r="P30" s="1"/>
      <c r="Q30" s="1"/>
    </row>
    <row r="31" spans="1:17" x14ac:dyDescent="0.25">
      <c r="N31" s="1"/>
      <c r="O31" s="1"/>
      <c r="P31" s="1"/>
      <c r="Q31" s="1"/>
    </row>
    <row r="32" spans="1:17" x14ac:dyDescent="0.25">
      <c r="N32" s="1"/>
      <c r="O32" s="1"/>
      <c r="P32" s="1"/>
      <c r="Q32" s="1"/>
    </row>
    <row r="33" spans="14:17" x14ac:dyDescent="0.25">
      <c r="N33" s="1"/>
      <c r="O33" s="1"/>
      <c r="P33" s="1"/>
      <c r="Q33" s="1"/>
    </row>
    <row r="34" spans="14:17" x14ac:dyDescent="0.25">
      <c r="N34" s="1"/>
      <c r="O34" s="1"/>
      <c r="P34" s="1"/>
      <c r="Q34" s="1"/>
    </row>
    <row r="35" spans="14:17" x14ac:dyDescent="0.25">
      <c r="N35" s="1"/>
      <c r="O35" s="1"/>
      <c r="P35" s="1"/>
      <c r="Q35" s="1"/>
    </row>
    <row r="36" spans="14:17" x14ac:dyDescent="0.25">
      <c r="N36" s="1"/>
      <c r="O36" s="1"/>
      <c r="P36" s="1"/>
      <c r="Q36" s="1"/>
    </row>
    <row r="37" spans="14:17" x14ac:dyDescent="0.25">
      <c r="N37" s="1"/>
      <c r="O37" s="1"/>
      <c r="P37" s="1"/>
      <c r="Q37" s="1"/>
    </row>
    <row r="38" spans="14:17" x14ac:dyDescent="0.25">
      <c r="N38" s="1"/>
      <c r="O38" s="1"/>
      <c r="P38" s="1"/>
      <c r="Q38" s="1"/>
    </row>
  </sheetData>
  <mergeCells count="3">
    <mergeCell ref="B1:E1"/>
    <mergeCell ref="G1:J1"/>
    <mergeCell ref="L1:O1"/>
  </mergeCells>
  <conditionalFormatting sqref="L3:O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{190D8ADE-91DB-436E-8362-3923A3AE3B0A}</x14:id>
        </ext>
      </extLst>
    </cfRule>
  </conditionalFormatting>
  <conditionalFormatting sqref="M3:M2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{8BE6AB58-F418-407F-B990-5FEE9362F9C3}</x14:id>
        </ext>
      </extLst>
    </cfRule>
  </conditionalFormatting>
  <conditionalFormatting sqref="L3:L2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{9CD813F5-D42B-4E77-B618-6C52250CA6A0}</x14:id>
        </ext>
      </extLst>
    </cfRule>
  </conditionalFormatting>
  <conditionalFormatting sqref="N3:N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{F8338B7A-8600-4134-94A3-D0A6AB894F31}</x14:id>
        </ext>
      </extLst>
    </cfRule>
  </conditionalFormatting>
  <conditionalFormatting sqref="O3:O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{8DF348EF-5E07-4A98-8478-AA86728205C6}</x14:id>
        </ext>
      </extLst>
    </cfRule>
  </conditionalFormatting>
  <conditionalFormatting sqref="N26:Q38 P25:Q2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{3B81A0B3-981D-4CC8-8FFE-DFA7F0C6CB7B}</x14:id>
        </ext>
      </extLst>
    </cfRule>
  </conditionalFormatting>
  <conditionalFormatting sqref="O26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{C7521AB8-B654-4C70-A695-210D9EE76795}</x14:id>
        </ext>
      </extLst>
    </cfRule>
  </conditionalFormatting>
  <conditionalFormatting sqref="N26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{96A89005-C8E9-422B-92B5-ACFBC6CB810F}</x14:id>
        </ext>
      </extLst>
    </cfRule>
  </conditionalFormatting>
  <conditionalFormatting sqref="P25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{B66FAB55-BE1F-4D7D-A206-B84C4A0F7A6D}</x14:id>
        </ext>
      </extLst>
    </cfRule>
  </conditionalFormatting>
  <conditionalFormatting sqref="Q25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{D545CECE-39CD-426C-9B49-6678DDE9D03A}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D8ADE-91DB-436E-8362-3923A3AE3B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L3:O21</xm:sqref>
        </x14:conditionalFormatting>
        <x14:conditionalFormatting xmlns:xm="http://schemas.microsoft.com/office/excel/2006/main">
          <x14:cfRule type="dataBar" id="{8BE6AB58-F418-407F-B990-5FEE9362F9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M3:M21</xm:sqref>
        </x14:conditionalFormatting>
        <x14:conditionalFormatting xmlns:xm="http://schemas.microsoft.com/office/excel/2006/main">
          <x14:cfRule type="dataBar" id="{9CD813F5-D42B-4E77-B618-6C52250CA6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L3:L21</xm:sqref>
        </x14:conditionalFormatting>
        <x14:conditionalFormatting xmlns:xm="http://schemas.microsoft.com/office/excel/2006/main">
          <x14:cfRule type="dataBar" id="{F8338B7A-8600-4134-94A3-D0A6AB894F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N3:N21</xm:sqref>
        </x14:conditionalFormatting>
        <x14:conditionalFormatting xmlns:xm="http://schemas.microsoft.com/office/excel/2006/main">
          <x14:cfRule type="dataBar" id="{8DF348EF-5E07-4A98-8478-AA86728205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O3:O21</xm:sqref>
        </x14:conditionalFormatting>
        <x14:conditionalFormatting xmlns:xm="http://schemas.microsoft.com/office/excel/2006/main">
          <x14:cfRule type="dataBar" id="{3B81A0B3-981D-4CC8-8FFE-DFA7F0C6CB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N26:Q38 P25:Q25</xm:sqref>
        </x14:conditionalFormatting>
        <x14:conditionalFormatting xmlns:xm="http://schemas.microsoft.com/office/excel/2006/main">
          <x14:cfRule type="dataBar" id="{C7521AB8-B654-4C70-A695-210D9EE767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O26:O38</xm:sqref>
        </x14:conditionalFormatting>
        <x14:conditionalFormatting xmlns:xm="http://schemas.microsoft.com/office/excel/2006/main">
          <x14:cfRule type="dataBar" id="{96A89005-C8E9-422B-92B5-ACFBC6CB810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N26:N38</xm:sqref>
        </x14:conditionalFormatting>
        <x14:conditionalFormatting xmlns:xm="http://schemas.microsoft.com/office/excel/2006/main">
          <x14:cfRule type="dataBar" id="{B66FAB55-BE1F-4D7D-A206-B84C4A0F7A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P25:P38</xm:sqref>
        </x14:conditionalFormatting>
        <x14:conditionalFormatting xmlns:xm="http://schemas.microsoft.com/office/excel/2006/main">
          <x14:cfRule type="dataBar" id="{D545CECE-39CD-426C-9B49-6678DDE9D03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4" workbookViewId="0">
      <selection activeCell="L20" sqref="L20:M20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30</v>
      </c>
      <c r="B3">
        <v>456</v>
      </c>
      <c r="C3">
        <v>0</v>
      </c>
      <c r="D3">
        <v>0</v>
      </c>
      <c r="E3">
        <v>456</v>
      </c>
      <c r="G3">
        <v>391</v>
      </c>
      <c r="H3">
        <v>0</v>
      </c>
      <c r="I3">
        <v>0</v>
      </c>
      <c r="J3">
        <v>391</v>
      </c>
      <c r="L3" s="1">
        <f>IF(((B3=0)*AND(G3=0)),0,SQRT((2*(G3-B3)^2)/(G3+B3)))</f>
        <v>3.1585419498741065</v>
      </c>
      <c r="M3" s="1">
        <f t="shared" ref="M3" si="0">IF(((C3=0)*AND(H3=0)),0,SQRT((2*(H3-C3)^2)/(H3+C3)))</f>
        <v>0</v>
      </c>
      <c r="N3" s="1">
        <f>IF(((D3=0)*AND(I3=0)),0,SQRT((2*(I3-D3)^2)/(I3+D3)))</f>
        <v>0</v>
      </c>
      <c r="O3" s="1">
        <f>IF(((E3=0)*AND(J3=0)),0,SQRT((2*(J3-E3)^2)/(J3+E3)))</f>
        <v>3.1585419498741065</v>
      </c>
    </row>
    <row r="4" spans="1:15" x14ac:dyDescent="0.25">
      <c r="A4" t="s">
        <v>29</v>
      </c>
      <c r="B4">
        <v>209</v>
      </c>
      <c r="C4">
        <v>2</v>
      </c>
      <c r="D4">
        <v>454</v>
      </c>
      <c r="E4">
        <v>663</v>
      </c>
      <c r="G4">
        <v>183</v>
      </c>
      <c r="H4">
        <v>0</v>
      </c>
      <c r="I4">
        <v>391</v>
      </c>
      <c r="J4">
        <v>574</v>
      </c>
      <c r="L4" s="1">
        <f t="shared" ref="L4:L16" si="1">IF(((B4=0)*AND(G4=0)),0,SQRT((2*(G4-B4)^2)/(G4+B4)))</f>
        <v>1.8571428571428572</v>
      </c>
      <c r="M4" s="1">
        <f t="shared" ref="M4:M16" si="2">IF(((C4=0)*AND(H4=0)),0,SQRT((2*(H4-C4)^2)/(H4+C4)))</f>
        <v>2</v>
      </c>
      <c r="N4" s="1">
        <f t="shared" ref="N4:N16" si="3">IF(((D4=0)*AND(I4=0)),0,SQRT((2*(I4-D4)^2)/(I4+D4)))</f>
        <v>3.0649768090862755</v>
      </c>
      <c r="O4" s="1">
        <f t="shared" ref="O4:O16" si="4">IF(((E4=0)*AND(J4=0)),0,SQRT((2*(J4-E4)^2)/(J4+E4)))</f>
        <v>3.5786576565066581</v>
      </c>
    </row>
    <row r="5" spans="1:15" x14ac:dyDescent="0.25">
      <c r="A5" t="s">
        <v>28</v>
      </c>
      <c r="B5">
        <v>201</v>
      </c>
      <c r="C5">
        <v>6</v>
      </c>
      <c r="D5">
        <v>657</v>
      </c>
      <c r="E5">
        <v>858</v>
      </c>
      <c r="G5">
        <v>176</v>
      </c>
      <c r="H5">
        <v>6</v>
      </c>
      <c r="I5">
        <v>568</v>
      </c>
      <c r="J5">
        <v>744</v>
      </c>
      <c r="L5" s="1">
        <f t="shared" si="1"/>
        <v>1.8208926018230744</v>
      </c>
      <c r="M5" s="1">
        <f t="shared" si="2"/>
        <v>0</v>
      </c>
      <c r="N5" s="1">
        <f t="shared" si="3"/>
        <v>3.59614305860587</v>
      </c>
      <c r="O5" s="1">
        <f t="shared" si="4"/>
        <v>4.0279919440241683</v>
      </c>
    </row>
    <row r="6" spans="1:15" x14ac:dyDescent="0.25">
      <c r="A6" t="s">
        <v>27</v>
      </c>
      <c r="B6">
        <v>153</v>
      </c>
      <c r="C6">
        <v>5</v>
      </c>
      <c r="D6">
        <v>853</v>
      </c>
      <c r="E6">
        <v>1006</v>
      </c>
      <c r="G6">
        <v>286</v>
      </c>
      <c r="H6">
        <v>3</v>
      </c>
      <c r="I6">
        <v>741</v>
      </c>
      <c r="J6">
        <v>1027</v>
      </c>
      <c r="L6" s="1">
        <f t="shared" si="1"/>
        <v>8.9770651839355988</v>
      </c>
      <c r="M6" s="1">
        <f t="shared" si="2"/>
        <v>1</v>
      </c>
      <c r="N6" s="1">
        <f t="shared" si="3"/>
        <v>3.9672435430645612</v>
      </c>
      <c r="O6" s="1">
        <f t="shared" si="4"/>
        <v>0.65866654187019591</v>
      </c>
    </row>
    <row r="7" spans="1:15" x14ac:dyDescent="0.25">
      <c r="A7" t="s">
        <v>17</v>
      </c>
      <c r="B7">
        <v>1063</v>
      </c>
      <c r="C7">
        <v>100</v>
      </c>
      <c r="D7">
        <v>906</v>
      </c>
      <c r="E7">
        <v>1969</v>
      </c>
      <c r="G7">
        <v>434</v>
      </c>
      <c r="H7">
        <v>92</v>
      </c>
      <c r="I7">
        <v>935</v>
      </c>
      <c r="J7">
        <v>1369</v>
      </c>
      <c r="L7" s="1">
        <f t="shared" si="1"/>
        <v>22.990834919897132</v>
      </c>
      <c r="M7" s="1">
        <f t="shared" si="2"/>
        <v>0.81649658092772603</v>
      </c>
      <c r="N7" s="1">
        <f t="shared" si="3"/>
        <v>0.95584198203598891</v>
      </c>
      <c r="O7" s="1">
        <f t="shared" si="4"/>
        <v>14.686661389441939</v>
      </c>
    </row>
    <row r="8" spans="1:15" x14ac:dyDescent="0.25">
      <c r="A8" t="s">
        <v>14</v>
      </c>
      <c r="B8">
        <v>218</v>
      </c>
      <c r="C8">
        <v>415</v>
      </c>
      <c r="D8">
        <v>1555</v>
      </c>
      <c r="E8">
        <v>1773</v>
      </c>
      <c r="G8">
        <v>95</v>
      </c>
      <c r="H8">
        <v>211</v>
      </c>
      <c r="I8">
        <v>1158</v>
      </c>
      <c r="J8">
        <v>1253</v>
      </c>
      <c r="L8" s="1">
        <f t="shared" si="1"/>
        <v>9.8321374338224086</v>
      </c>
      <c r="M8" s="1">
        <f t="shared" si="2"/>
        <v>11.530761746462119</v>
      </c>
      <c r="N8" s="1">
        <f t="shared" si="3"/>
        <v>10.779053009508367</v>
      </c>
      <c r="O8" s="1">
        <f t="shared" si="4"/>
        <v>13.36853691495558</v>
      </c>
    </row>
    <row r="9" spans="1:15" x14ac:dyDescent="0.25">
      <c r="A9" t="s">
        <v>13</v>
      </c>
      <c r="B9">
        <v>309</v>
      </c>
      <c r="C9">
        <v>300</v>
      </c>
      <c r="D9">
        <v>1472</v>
      </c>
      <c r="E9">
        <v>1781</v>
      </c>
      <c r="G9">
        <v>130</v>
      </c>
      <c r="H9">
        <v>182</v>
      </c>
      <c r="I9">
        <v>1071</v>
      </c>
      <c r="J9">
        <v>1201</v>
      </c>
      <c r="L9" s="1">
        <f t="shared" si="1"/>
        <v>12.081914796424604</v>
      </c>
      <c r="M9" s="1">
        <f t="shared" si="2"/>
        <v>7.601048191529804</v>
      </c>
      <c r="N9" s="1">
        <f t="shared" si="3"/>
        <v>11.245692145025322</v>
      </c>
      <c r="O9" s="1">
        <f t="shared" si="4"/>
        <v>15.020665398066448</v>
      </c>
    </row>
    <row r="10" spans="1:15" x14ac:dyDescent="0.25">
      <c r="A10" t="s">
        <v>12</v>
      </c>
      <c r="B10">
        <v>205</v>
      </c>
      <c r="C10">
        <v>200</v>
      </c>
      <c r="D10">
        <v>1581</v>
      </c>
      <c r="E10">
        <v>1786</v>
      </c>
      <c r="G10">
        <v>106</v>
      </c>
      <c r="H10">
        <v>170</v>
      </c>
      <c r="I10">
        <v>1031</v>
      </c>
      <c r="J10">
        <v>1137</v>
      </c>
      <c r="L10" s="1">
        <f t="shared" si="1"/>
        <v>7.9390767036697918</v>
      </c>
      <c r="M10" s="1">
        <f t="shared" si="2"/>
        <v>2.2056438662814233</v>
      </c>
      <c r="N10" s="1">
        <f t="shared" si="3"/>
        <v>15.219174655093351</v>
      </c>
      <c r="O10" s="1">
        <f t="shared" si="4"/>
        <v>16.97638777967337</v>
      </c>
    </row>
    <row r="11" spans="1:15" x14ac:dyDescent="0.25">
      <c r="A11" t="s">
        <v>11</v>
      </c>
      <c r="B11">
        <v>101</v>
      </c>
      <c r="C11">
        <v>207</v>
      </c>
      <c r="D11">
        <v>1579</v>
      </c>
      <c r="E11">
        <v>1680</v>
      </c>
      <c r="G11">
        <v>61</v>
      </c>
      <c r="H11">
        <v>127</v>
      </c>
      <c r="I11">
        <v>1010</v>
      </c>
      <c r="J11">
        <v>1071</v>
      </c>
      <c r="L11" s="1">
        <f t="shared" si="1"/>
        <v>4.4444444444444446</v>
      </c>
      <c r="M11" s="1">
        <f t="shared" si="2"/>
        <v>6.190585860273095</v>
      </c>
      <c r="N11" s="1">
        <f t="shared" si="3"/>
        <v>15.814710236633335</v>
      </c>
      <c r="O11" s="1">
        <f t="shared" si="4"/>
        <v>16.420523371264984</v>
      </c>
    </row>
    <row r="12" spans="1:15" x14ac:dyDescent="0.25">
      <c r="A12" t="s">
        <v>10</v>
      </c>
      <c r="B12">
        <v>111</v>
      </c>
      <c r="C12">
        <v>230</v>
      </c>
      <c r="D12">
        <v>1450</v>
      </c>
      <c r="E12">
        <v>1562</v>
      </c>
      <c r="G12">
        <v>58</v>
      </c>
      <c r="H12">
        <v>186</v>
      </c>
      <c r="I12">
        <v>885</v>
      </c>
      <c r="J12">
        <v>943</v>
      </c>
      <c r="L12" s="1">
        <f t="shared" si="1"/>
        <v>5.7656399081364649</v>
      </c>
      <c r="M12" s="1">
        <f t="shared" si="2"/>
        <v>3.0508510792387602</v>
      </c>
      <c r="N12" s="1">
        <f t="shared" si="3"/>
        <v>16.535601718625244</v>
      </c>
      <c r="O12" s="1">
        <f t="shared" si="4"/>
        <v>17.49048215652914</v>
      </c>
    </row>
    <row r="13" spans="1:15" x14ac:dyDescent="0.25">
      <c r="A13" t="s">
        <v>8</v>
      </c>
      <c r="B13">
        <v>47</v>
      </c>
      <c r="C13">
        <v>305</v>
      </c>
      <c r="D13">
        <v>1257</v>
      </c>
      <c r="E13">
        <v>1304</v>
      </c>
      <c r="G13">
        <v>30</v>
      </c>
      <c r="H13">
        <v>118</v>
      </c>
      <c r="I13">
        <v>825</v>
      </c>
      <c r="J13">
        <v>855</v>
      </c>
      <c r="L13" s="1">
        <f t="shared" si="1"/>
        <v>2.7397980776862929</v>
      </c>
      <c r="M13" s="1">
        <f t="shared" si="2"/>
        <v>12.858384870026292</v>
      </c>
      <c r="N13" s="1">
        <f t="shared" si="3"/>
        <v>13.389315711272863</v>
      </c>
      <c r="O13" s="1">
        <f t="shared" si="4"/>
        <v>13.665798652190922</v>
      </c>
    </row>
    <row r="14" spans="1:15" x14ac:dyDescent="0.25">
      <c r="A14" t="s">
        <v>7</v>
      </c>
      <c r="B14">
        <v>24</v>
      </c>
      <c r="C14">
        <v>504</v>
      </c>
      <c r="D14">
        <v>800</v>
      </c>
      <c r="E14">
        <v>824</v>
      </c>
      <c r="G14">
        <v>18</v>
      </c>
      <c r="H14">
        <v>333</v>
      </c>
      <c r="I14">
        <v>522</v>
      </c>
      <c r="J14">
        <v>540</v>
      </c>
      <c r="L14" s="1">
        <f t="shared" si="1"/>
        <v>1.3093073414159542</v>
      </c>
      <c r="M14" s="1">
        <f t="shared" si="2"/>
        <v>8.3588855562171371</v>
      </c>
      <c r="N14" s="1">
        <f t="shared" si="3"/>
        <v>10.812946798023354</v>
      </c>
      <c r="O14" s="1">
        <f t="shared" si="4"/>
        <v>10.874922051158267</v>
      </c>
    </row>
    <row r="15" spans="1:15" x14ac:dyDescent="0.25">
      <c r="A15" t="s">
        <v>6</v>
      </c>
      <c r="B15">
        <v>49</v>
      </c>
      <c r="C15">
        <v>168</v>
      </c>
      <c r="D15">
        <v>656</v>
      </c>
      <c r="E15">
        <v>705</v>
      </c>
      <c r="G15">
        <v>34</v>
      </c>
      <c r="H15">
        <v>128</v>
      </c>
      <c r="I15">
        <v>412</v>
      </c>
      <c r="J15">
        <v>446</v>
      </c>
      <c r="L15" s="1">
        <f t="shared" si="1"/>
        <v>2.3284515771189986</v>
      </c>
      <c r="M15" s="1">
        <f t="shared" si="2"/>
        <v>3.2879797461071458</v>
      </c>
      <c r="N15" s="1">
        <f t="shared" si="3"/>
        <v>10.558912666753137</v>
      </c>
      <c r="O15" s="1">
        <f t="shared" si="4"/>
        <v>10.796353601379133</v>
      </c>
    </row>
    <row r="16" spans="1:15" x14ac:dyDescent="0.25">
      <c r="A16" t="s">
        <v>5</v>
      </c>
      <c r="B16">
        <v>0</v>
      </c>
      <c r="C16">
        <v>705</v>
      </c>
      <c r="D16">
        <v>0</v>
      </c>
      <c r="E16">
        <v>0</v>
      </c>
      <c r="G16">
        <v>0</v>
      </c>
      <c r="H16">
        <v>446</v>
      </c>
      <c r="I16">
        <v>0</v>
      </c>
      <c r="J16">
        <v>0</v>
      </c>
      <c r="L16" s="1">
        <f t="shared" si="1"/>
        <v>0</v>
      </c>
      <c r="M16" s="1">
        <f t="shared" si="2"/>
        <v>10.796353601379133</v>
      </c>
      <c r="N16" s="1">
        <f t="shared" si="3"/>
        <v>0</v>
      </c>
      <c r="O16" s="1">
        <f t="shared" si="4"/>
        <v>0</v>
      </c>
    </row>
    <row r="17" spans="11:17" x14ac:dyDescent="0.25">
      <c r="L17" s="1"/>
      <c r="M17" s="1"/>
      <c r="N17" s="1"/>
      <c r="O17" s="1"/>
    </row>
    <row r="18" spans="11:17" x14ac:dyDescent="0.25">
      <c r="K18" s="3" t="s">
        <v>49</v>
      </c>
      <c r="L18" s="4">
        <f>COUNT(L3:L16)</f>
        <v>14</v>
      </c>
      <c r="M18" s="4">
        <f t="shared" ref="M18:O18" si="5">COUNT(M3:M16)</f>
        <v>14</v>
      </c>
      <c r="N18" s="4">
        <f t="shared" si="5"/>
        <v>14</v>
      </c>
      <c r="O18" s="4">
        <f t="shared" si="5"/>
        <v>14</v>
      </c>
    </row>
    <row r="19" spans="11:17" x14ac:dyDescent="0.25">
      <c r="K19" s="3" t="s">
        <v>51</v>
      </c>
      <c r="L19" s="4">
        <f>COUNTIF(L3:L16,"&gt;5")</f>
        <v>6</v>
      </c>
      <c r="M19" s="4">
        <f t="shared" ref="M19:O19" si="6">COUNTIF(M3:M16,"&gt;5")</f>
        <v>6</v>
      </c>
      <c r="N19" s="4">
        <f t="shared" si="6"/>
        <v>8</v>
      </c>
      <c r="O19" s="4">
        <f t="shared" si="6"/>
        <v>9</v>
      </c>
    </row>
    <row r="20" spans="11:17" x14ac:dyDescent="0.25">
      <c r="K20" s="3" t="s">
        <v>48</v>
      </c>
      <c r="L20" s="5">
        <f>1-(L19/(L18))</f>
        <v>0.5714285714285714</v>
      </c>
      <c r="M20" s="5">
        <f t="shared" ref="M20:O20" si="7">1-(M19/(M18))</f>
        <v>0.5714285714285714</v>
      </c>
      <c r="N20" s="5">
        <f t="shared" si="7"/>
        <v>0.4285714285714286</v>
      </c>
      <c r="O20" s="5">
        <f t="shared" si="7"/>
        <v>0.3571428571428571</v>
      </c>
    </row>
    <row r="21" spans="11:17" x14ac:dyDescent="0.25">
      <c r="K21" s="3" t="s">
        <v>50</v>
      </c>
      <c r="L21" s="4">
        <f>AVERAGE(L3:L16)</f>
        <v>6.0889462710994096</v>
      </c>
      <c r="M21" s="4">
        <f t="shared" ref="M21:O21" si="8">AVERAGE(M3:M16)</f>
        <v>4.9783565070316174</v>
      </c>
      <c r="N21" s="4">
        <f t="shared" si="8"/>
        <v>8.2814008809805468</v>
      </c>
      <c r="O21" s="4">
        <f t="shared" si="8"/>
        <v>10.051727814781065</v>
      </c>
    </row>
    <row r="25" spans="11:17" x14ac:dyDescent="0.25">
      <c r="N25" s="1"/>
      <c r="O25" s="1"/>
      <c r="P25" s="1"/>
      <c r="Q25" s="1"/>
    </row>
    <row r="26" spans="11:17" x14ac:dyDescent="0.25">
      <c r="N26" s="1"/>
      <c r="O26" s="1"/>
      <c r="P26" s="1"/>
      <c r="Q26" s="1"/>
    </row>
    <row r="27" spans="11:17" x14ac:dyDescent="0.25">
      <c r="N27" s="1"/>
      <c r="O27" s="1"/>
      <c r="P27" s="1"/>
      <c r="Q27" s="1"/>
    </row>
    <row r="28" spans="11:17" x14ac:dyDescent="0.25">
      <c r="N28" s="1"/>
      <c r="O28" s="1"/>
      <c r="P28" s="1"/>
      <c r="Q28" s="1"/>
    </row>
    <row r="29" spans="11:17" x14ac:dyDescent="0.25">
      <c r="N29" s="1"/>
      <c r="O29" s="1"/>
      <c r="P29" s="1"/>
      <c r="Q29" s="1"/>
    </row>
    <row r="30" spans="11:17" x14ac:dyDescent="0.25">
      <c r="N30" s="1"/>
      <c r="O30" s="1"/>
      <c r="P30" s="1"/>
      <c r="Q30" s="1"/>
    </row>
    <row r="31" spans="11:17" x14ac:dyDescent="0.25">
      <c r="N31" s="1"/>
      <c r="O31" s="1"/>
      <c r="P31" s="1"/>
      <c r="Q31" s="1"/>
    </row>
    <row r="33" spans="14:17" x14ac:dyDescent="0.25">
      <c r="N33" s="1"/>
      <c r="O33" s="1"/>
      <c r="P33" s="1"/>
      <c r="Q33" s="1"/>
    </row>
    <row r="34" spans="14:17" x14ac:dyDescent="0.25">
      <c r="N34" s="1"/>
      <c r="O34" s="1"/>
      <c r="P34" s="1"/>
      <c r="Q34" s="1"/>
    </row>
    <row r="35" spans="14:17" x14ac:dyDescent="0.25">
      <c r="N35" s="1"/>
      <c r="O35" s="1"/>
      <c r="P35" s="1"/>
      <c r="Q35" s="1"/>
    </row>
    <row r="36" spans="14:17" x14ac:dyDescent="0.25">
      <c r="N36" s="1"/>
      <c r="O36" s="1"/>
      <c r="P36" s="1"/>
      <c r="Q36" s="1"/>
    </row>
    <row r="37" spans="14:17" x14ac:dyDescent="0.25">
      <c r="N37" s="1"/>
      <c r="O37" s="1"/>
      <c r="P37" s="1"/>
      <c r="Q37" s="1"/>
    </row>
    <row r="38" spans="14:17" x14ac:dyDescent="0.25">
      <c r="N38" s="1"/>
      <c r="O38" s="1"/>
      <c r="P38" s="1"/>
      <c r="Q38" s="1"/>
    </row>
  </sheetData>
  <mergeCells count="3">
    <mergeCell ref="B1:E1"/>
    <mergeCell ref="G1:J1"/>
    <mergeCell ref="L1:O1"/>
  </mergeCells>
  <conditionalFormatting sqref="L3:O1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{F4B85CF2-1FAA-4FCE-BEE8-D5D61BDDA360}</x14:id>
        </ext>
      </extLst>
    </cfRule>
  </conditionalFormatting>
  <conditionalFormatting sqref="M3:M1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{1244D2C4-932B-47EB-A68B-05980992ACA4}</x14:id>
        </ext>
      </extLst>
    </cfRule>
  </conditionalFormatting>
  <conditionalFormatting sqref="L3:L17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{CE10F8E4-8EB1-4537-BA07-6184430B075D}</x14:id>
        </ext>
      </extLst>
    </cfRule>
  </conditionalFormatting>
  <conditionalFormatting sqref="N3:N1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{F854A85D-7E86-4529-AE9F-65E59B2E796C}</x14:id>
        </ext>
      </extLst>
    </cfRule>
  </conditionalFormatting>
  <conditionalFormatting sqref="O3:O17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{3F35658F-3F98-42B3-A802-48E99DBA6272}</x14:id>
        </ext>
      </extLst>
    </cfRule>
  </conditionalFormatting>
  <conditionalFormatting sqref="N25:Q31 N33:Q3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{D2D325AB-7F5E-48BA-9BEF-49FA77AA027E}</x14:id>
        </ext>
      </extLst>
    </cfRule>
  </conditionalFormatting>
  <conditionalFormatting sqref="O25:O31 O33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{CE02B709-08CE-4C7B-8339-F0EB3605FC9A}</x14:id>
        </ext>
      </extLst>
    </cfRule>
  </conditionalFormatting>
  <conditionalFormatting sqref="N25:N31 N33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{3848A66B-4B6B-4400-9AC6-064EEF8C4295}</x14:id>
        </ext>
      </extLst>
    </cfRule>
  </conditionalFormatting>
  <conditionalFormatting sqref="P25:P31 P33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{CD80B87A-6C85-4C48-8474-E29D5304278B}</x14:id>
        </ext>
      </extLst>
    </cfRule>
  </conditionalFormatting>
  <conditionalFormatting sqref="Q25:Q31 Q33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{A81D882F-35A9-4A54-B51B-B05DAD2F510E}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B85CF2-1FAA-4FCE-BEE8-D5D61BDDA3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L3:O17</xm:sqref>
        </x14:conditionalFormatting>
        <x14:conditionalFormatting xmlns:xm="http://schemas.microsoft.com/office/excel/2006/main">
          <x14:cfRule type="dataBar" id="{1244D2C4-932B-47EB-A68B-05980992A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M3:M17</xm:sqref>
        </x14:conditionalFormatting>
        <x14:conditionalFormatting xmlns:xm="http://schemas.microsoft.com/office/excel/2006/main">
          <x14:cfRule type="dataBar" id="{CE10F8E4-8EB1-4537-BA07-6184430B07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L3:L17</xm:sqref>
        </x14:conditionalFormatting>
        <x14:conditionalFormatting xmlns:xm="http://schemas.microsoft.com/office/excel/2006/main">
          <x14:cfRule type="dataBar" id="{F854A85D-7E86-4529-AE9F-65E59B2E79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N3:N17</xm:sqref>
        </x14:conditionalFormatting>
        <x14:conditionalFormatting xmlns:xm="http://schemas.microsoft.com/office/excel/2006/main">
          <x14:cfRule type="dataBar" id="{3F35658F-3F98-42B3-A802-48E99DBA62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O3:O17</xm:sqref>
        </x14:conditionalFormatting>
        <x14:conditionalFormatting xmlns:xm="http://schemas.microsoft.com/office/excel/2006/main">
          <x14:cfRule type="dataBar" id="{D2D325AB-7F5E-48BA-9BEF-49FA77AA02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N25:Q31 N33:Q38</xm:sqref>
        </x14:conditionalFormatting>
        <x14:conditionalFormatting xmlns:xm="http://schemas.microsoft.com/office/excel/2006/main">
          <x14:cfRule type="dataBar" id="{CE02B709-08CE-4C7B-8339-F0EB3605FC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O25:O31 O33:O38</xm:sqref>
        </x14:conditionalFormatting>
        <x14:conditionalFormatting xmlns:xm="http://schemas.microsoft.com/office/excel/2006/main">
          <x14:cfRule type="dataBar" id="{3848A66B-4B6B-4400-9AC6-064EEF8C429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N25:N31 N33:N38</xm:sqref>
        </x14:conditionalFormatting>
        <x14:conditionalFormatting xmlns:xm="http://schemas.microsoft.com/office/excel/2006/main">
          <x14:cfRule type="dataBar" id="{CD80B87A-6C85-4C48-8474-E29D530427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P25:P31 P33:P38</xm:sqref>
        </x14:conditionalFormatting>
        <x14:conditionalFormatting xmlns:xm="http://schemas.microsoft.com/office/excel/2006/main">
          <x14:cfRule type="dataBar" id="{A81D882F-35A9-4A54-B51B-B05DAD2F510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Q25:Q31 Q33:Q38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I39" sqref="I39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5</v>
      </c>
      <c r="B3">
        <v>142</v>
      </c>
      <c r="C3">
        <v>0</v>
      </c>
      <c r="D3">
        <v>0</v>
      </c>
      <c r="E3">
        <v>142</v>
      </c>
      <c r="G3">
        <v>300</v>
      </c>
      <c r="H3">
        <v>0</v>
      </c>
      <c r="I3">
        <v>0</v>
      </c>
      <c r="J3">
        <v>300</v>
      </c>
      <c r="L3" s="1">
        <f>IF(((B3=0)*AND(G3=0)),0,SQRT((2*(G3-B3)^2)/(G3+B3)))</f>
        <v>10.628230145141737</v>
      </c>
      <c r="M3" s="1">
        <f t="shared" ref="M3:O18" si="0">IF(((C3=0)*AND(H3=0)),0,SQRT((2*(H3-C3)^2)/(H3+C3)))</f>
        <v>0</v>
      </c>
      <c r="N3" s="1">
        <f>IF(((D3=0)*AND(I3=0)),0,SQRT((2*(I3-D3)^2)/(I3+D3)))</f>
        <v>0</v>
      </c>
      <c r="O3" s="1">
        <f>IF(((E3=0)*AND(J3=0)),0,SQRT((2*(J3-E3)^2)/(J3+E3)))</f>
        <v>10.628230145141737</v>
      </c>
    </row>
    <row r="4" spans="1:15" x14ac:dyDescent="0.25">
      <c r="A4" t="s">
        <v>42</v>
      </c>
      <c r="B4">
        <v>207</v>
      </c>
      <c r="C4">
        <v>13</v>
      </c>
      <c r="D4">
        <v>129</v>
      </c>
      <c r="E4">
        <v>336</v>
      </c>
      <c r="G4">
        <v>214</v>
      </c>
      <c r="H4">
        <v>12</v>
      </c>
      <c r="I4">
        <v>288</v>
      </c>
      <c r="J4">
        <v>502</v>
      </c>
      <c r="L4" s="1">
        <f t="shared" ref="L4:O31" si="1">IF(((B4=0)*AND(G4=0)),0,SQRT((2*(G4-B4)^2)/(G4+B4)))</f>
        <v>0.48247186175690432</v>
      </c>
      <c r="M4" s="1">
        <f t="shared" si="0"/>
        <v>0.28284271247461901</v>
      </c>
      <c r="N4" s="1">
        <f t="shared" si="0"/>
        <v>11.011439440924654</v>
      </c>
      <c r="O4" s="1">
        <f t="shared" si="0"/>
        <v>8.1096306811841234</v>
      </c>
    </row>
    <row r="5" spans="1:15" x14ac:dyDescent="0.25">
      <c r="A5" t="s">
        <v>6</v>
      </c>
      <c r="B5">
        <v>177</v>
      </c>
      <c r="C5">
        <v>106</v>
      </c>
      <c r="D5">
        <v>230</v>
      </c>
      <c r="E5">
        <v>407</v>
      </c>
      <c r="G5">
        <v>177</v>
      </c>
      <c r="H5">
        <v>10</v>
      </c>
      <c r="I5">
        <v>492</v>
      </c>
      <c r="J5">
        <v>669</v>
      </c>
      <c r="L5" s="1">
        <f t="shared" si="1"/>
        <v>0</v>
      </c>
      <c r="M5" s="1">
        <f t="shared" si="0"/>
        <v>12.605417554533366</v>
      </c>
      <c r="N5" s="1">
        <f t="shared" si="0"/>
        <v>13.789473684210527</v>
      </c>
      <c r="O5" s="1">
        <f t="shared" si="0"/>
        <v>11.295622075251742</v>
      </c>
    </row>
    <row r="6" spans="1:15" x14ac:dyDescent="0.25">
      <c r="A6" t="s">
        <v>7</v>
      </c>
      <c r="B6">
        <v>58</v>
      </c>
      <c r="C6">
        <v>60</v>
      </c>
      <c r="D6">
        <v>347</v>
      </c>
      <c r="E6">
        <v>405</v>
      </c>
      <c r="G6">
        <v>73</v>
      </c>
      <c r="H6">
        <v>44</v>
      </c>
      <c r="I6">
        <v>625</v>
      </c>
      <c r="J6">
        <v>698</v>
      </c>
      <c r="L6" s="1">
        <f t="shared" si="1"/>
        <v>1.8534061896456464</v>
      </c>
      <c r="M6" s="1">
        <f t="shared" si="0"/>
        <v>2.2188007849009166</v>
      </c>
      <c r="N6" s="1">
        <f t="shared" si="0"/>
        <v>12.610336083217103</v>
      </c>
      <c r="O6" s="1">
        <f t="shared" si="0"/>
        <v>12.476560071747931</v>
      </c>
    </row>
    <row r="7" spans="1:15" x14ac:dyDescent="0.25">
      <c r="A7" t="s">
        <v>8</v>
      </c>
      <c r="B7">
        <v>38</v>
      </c>
      <c r="C7">
        <v>28</v>
      </c>
      <c r="D7">
        <v>377</v>
      </c>
      <c r="E7">
        <v>415</v>
      </c>
      <c r="G7">
        <v>57</v>
      </c>
      <c r="H7">
        <v>31</v>
      </c>
      <c r="I7">
        <v>667</v>
      </c>
      <c r="J7">
        <v>724</v>
      </c>
      <c r="L7" s="1">
        <f t="shared" si="1"/>
        <v>2.7568097504180442</v>
      </c>
      <c r="M7" s="1">
        <f t="shared" si="0"/>
        <v>0.55234477073899402</v>
      </c>
      <c r="N7" s="1">
        <f t="shared" si="0"/>
        <v>12.692955176439847</v>
      </c>
      <c r="O7" s="1">
        <f t="shared" si="0"/>
        <v>12.948266076237235</v>
      </c>
    </row>
    <row r="8" spans="1:15" x14ac:dyDescent="0.25">
      <c r="A8" t="s">
        <v>9</v>
      </c>
      <c r="B8">
        <v>29</v>
      </c>
      <c r="C8">
        <v>81</v>
      </c>
      <c r="D8">
        <v>334</v>
      </c>
      <c r="E8">
        <v>362</v>
      </c>
      <c r="G8">
        <v>56</v>
      </c>
      <c r="H8">
        <v>86</v>
      </c>
      <c r="I8">
        <v>638</v>
      </c>
      <c r="J8">
        <v>694</v>
      </c>
      <c r="L8" s="1">
        <f t="shared" si="1"/>
        <v>4.1416109397758003</v>
      </c>
      <c r="M8" s="1">
        <f t="shared" si="0"/>
        <v>0.54717565516458277</v>
      </c>
      <c r="N8" s="1">
        <f t="shared" si="0"/>
        <v>13.78972003344604</v>
      </c>
      <c r="O8" s="1">
        <f t="shared" si="0"/>
        <v>14.448445444322921</v>
      </c>
    </row>
    <row r="9" spans="1:15" x14ac:dyDescent="0.25">
      <c r="A9" t="s">
        <v>41</v>
      </c>
      <c r="B9">
        <v>177</v>
      </c>
      <c r="C9">
        <v>87</v>
      </c>
      <c r="D9">
        <v>276</v>
      </c>
      <c r="E9">
        <v>452</v>
      </c>
      <c r="G9">
        <v>174</v>
      </c>
      <c r="H9">
        <v>90</v>
      </c>
      <c r="I9">
        <v>604</v>
      </c>
      <c r="J9">
        <v>778</v>
      </c>
      <c r="L9" s="1">
        <f t="shared" si="1"/>
        <v>0.22645540682891915</v>
      </c>
      <c r="M9" s="1">
        <f t="shared" si="0"/>
        <v>0.31889640207164033</v>
      </c>
      <c r="N9" s="1">
        <f t="shared" si="0"/>
        <v>15.636786463627713</v>
      </c>
      <c r="O9" s="1">
        <f t="shared" si="0"/>
        <v>13.145588768291843</v>
      </c>
    </row>
    <row r="10" spans="1:15" x14ac:dyDescent="0.25">
      <c r="A10" t="s">
        <v>10</v>
      </c>
      <c r="B10">
        <v>56</v>
      </c>
      <c r="C10">
        <v>99</v>
      </c>
      <c r="D10">
        <v>353</v>
      </c>
      <c r="E10">
        <v>408</v>
      </c>
      <c r="G10">
        <v>80</v>
      </c>
      <c r="H10">
        <v>33</v>
      </c>
      <c r="I10">
        <v>745</v>
      </c>
      <c r="J10">
        <v>825</v>
      </c>
      <c r="L10" s="1">
        <f t="shared" si="1"/>
        <v>2.9104275004359956</v>
      </c>
      <c r="M10" s="1">
        <f t="shared" si="0"/>
        <v>8.1240384046359608</v>
      </c>
      <c r="N10" s="1">
        <f t="shared" si="0"/>
        <v>16.730152311231741</v>
      </c>
      <c r="O10" s="1">
        <f t="shared" si="0"/>
        <v>16.79459419457892</v>
      </c>
    </row>
    <row r="11" spans="1:15" x14ac:dyDescent="0.25">
      <c r="A11" t="s">
        <v>40</v>
      </c>
      <c r="B11">
        <v>85</v>
      </c>
      <c r="C11">
        <v>36</v>
      </c>
      <c r="D11">
        <v>373</v>
      </c>
      <c r="E11">
        <v>458</v>
      </c>
      <c r="G11">
        <v>79</v>
      </c>
      <c r="H11">
        <v>35</v>
      </c>
      <c r="I11">
        <v>790</v>
      </c>
      <c r="J11">
        <v>869</v>
      </c>
      <c r="L11" s="1">
        <f t="shared" si="1"/>
        <v>0.66258915644907923</v>
      </c>
      <c r="M11" s="1">
        <f t="shared" si="0"/>
        <v>0.16783627165933782</v>
      </c>
      <c r="N11" s="1">
        <f t="shared" si="0"/>
        <v>17.29263582148026</v>
      </c>
      <c r="O11" s="1">
        <f t="shared" si="0"/>
        <v>15.955901927815546</v>
      </c>
    </row>
    <row r="12" spans="1:15" x14ac:dyDescent="0.25">
      <c r="A12" t="s">
        <v>11</v>
      </c>
      <c r="B12">
        <v>234</v>
      </c>
      <c r="C12">
        <v>46</v>
      </c>
      <c r="D12">
        <v>412</v>
      </c>
      <c r="E12">
        <v>645</v>
      </c>
      <c r="G12">
        <v>130</v>
      </c>
      <c r="H12">
        <v>25</v>
      </c>
      <c r="I12">
        <v>844</v>
      </c>
      <c r="J12">
        <v>974</v>
      </c>
      <c r="L12" s="1">
        <f t="shared" si="1"/>
        <v>7.7089928932754521</v>
      </c>
      <c r="M12" s="1">
        <f t="shared" si="0"/>
        <v>3.5245617048460942</v>
      </c>
      <c r="N12" s="1">
        <f t="shared" si="0"/>
        <v>17.238676704500637</v>
      </c>
      <c r="O12" s="1">
        <f t="shared" si="0"/>
        <v>11.563451186189711</v>
      </c>
    </row>
    <row r="13" spans="1:15" x14ac:dyDescent="0.25">
      <c r="A13" t="s">
        <v>39</v>
      </c>
      <c r="B13">
        <v>154</v>
      </c>
      <c r="C13">
        <v>94</v>
      </c>
      <c r="D13">
        <v>551</v>
      </c>
      <c r="E13">
        <v>705</v>
      </c>
      <c r="G13">
        <v>143</v>
      </c>
      <c r="H13">
        <v>76</v>
      </c>
      <c r="I13">
        <v>898</v>
      </c>
      <c r="J13">
        <v>1041</v>
      </c>
      <c r="L13" s="1">
        <f t="shared" si="1"/>
        <v>0.90267093384843999</v>
      </c>
      <c r="M13" s="1">
        <f t="shared" si="0"/>
        <v>1.9523741203679055</v>
      </c>
      <c r="N13" s="1">
        <f t="shared" si="0"/>
        <v>12.891702650909828</v>
      </c>
      <c r="O13" s="1">
        <f t="shared" si="0"/>
        <v>11.371877049496533</v>
      </c>
    </row>
    <row r="14" spans="1:15" x14ac:dyDescent="0.25">
      <c r="A14" t="s">
        <v>12</v>
      </c>
      <c r="B14">
        <v>150</v>
      </c>
      <c r="C14">
        <v>145</v>
      </c>
      <c r="D14">
        <v>560</v>
      </c>
      <c r="E14">
        <v>710</v>
      </c>
      <c r="G14">
        <v>124</v>
      </c>
      <c r="H14">
        <v>59</v>
      </c>
      <c r="I14">
        <v>982</v>
      </c>
      <c r="J14">
        <v>1106</v>
      </c>
      <c r="L14" s="1">
        <f t="shared" si="1"/>
        <v>2.2213299100635786</v>
      </c>
      <c r="M14" s="1">
        <f t="shared" si="0"/>
        <v>8.5152688695993994</v>
      </c>
      <c r="N14" s="1">
        <f t="shared" si="0"/>
        <v>15.197958767984577</v>
      </c>
      <c r="O14" s="1">
        <f t="shared" si="0"/>
        <v>13.141721569679445</v>
      </c>
    </row>
    <row r="15" spans="1:15" x14ac:dyDescent="0.25">
      <c r="A15" t="s">
        <v>13</v>
      </c>
      <c r="B15">
        <v>46</v>
      </c>
      <c r="C15">
        <v>79</v>
      </c>
      <c r="D15">
        <v>631</v>
      </c>
      <c r="E15">
        <v>677</v>
      </c>
      <c r="G15">
        <v>63</v>
      </c>
      <c r="H15">
        <v>109</v>
      </c>
      <c r="I15">
        <v>997</v>
      </c>
      <c r="J15">
        <v>1060</v>
      </c>
      <c r="L15" s="1">
        <f t="shared" si="1"/>
        <v>2.3027705690272278</v>
      </c>
      <c r="M15" s="1">
        <f t="shared" si="0"/>
        <v>3.0942637387763803</v>
      </c>
      <c r="N15" s="1">
        <f t="shared" si="0"/>
        <v>12.828293361359902</v>
      </c>
      <c r="O15" s="1">
        <f t="shared" si="0"/>
        <v>12.996124483213809</v>
      </c>
    </row>
    <row r="16" spans="1:15" x14ac:dyDescent="0.25">
      <c r="A16" t="s">
        <v>38</v>
      </c>
      <c r="B16">
        <v>268</v>
      </c>
      <c r="C16">
        <v>217</v>
      </c>
      <c r="D16">
        <v>460</v>
      </c>
      <c r="E16">
        <v>728</v>
      </c>
      <c r="G16">
        <v>256</v>
      </c>
      <c r="H16">
        <v>204</v>
      </c>
      <c r="I16">
        <v>856</v>
      </c>
      <c r="J16">
        <v>1112</v>
      </c>
      <c r="L16" s="1">
        <f t="shared" si="1"/>
        <v>0.74136247585825854</v>
      </c>
      <c r="M16" s="1">
        <f t="shared" si="0"/>
        <v>0.89601917183425084</v>
      </c>
      <c r="N16" s="1">
        <f t="shared" si="0"/>
        <v>15.43768727659192</v>
      </c>
      <c r="O16" s="1">
        <f t="shared" si="0"/>
        <v>12.660105089199112</v>
      </c>
    </row>
    <row r="17" spans="1:17" x14ac:dyDescent="0.25">
      <c r="A17" t="s">
        <v>37</v>
      </c>
      <c r="B17">
        <v>171</v>
      </c>
      <c r="C17">
        <v>282</v>
      </c>
      <c r="D17">
        <v>446</v>
      </c>
      <c r="E17">
        <v>617</v>
      </c>
      <c r="G17">
        <v>144</v>
      </c>
      <c r="H17">
        <v>285</v>
      </c>
      <c r="I17">
        <v>827</v>
      </c>
      <c r="J17">
        <v>971</v>
      </c>
      <c r="L17" s="1">
        <f t="shared" si="1"/>
        <v>2.1514114968019085</v>
      </c>
      <c r="M17" s="1">
        <f t="shared" si="0"/>
        <v>0.17817416127494959</v>
      </c>
      <c r="N17" s="1">
        <f t="shared" si="0"/>
        <v>15.101697672263413</v>
      </c>
      <c r="O17" s="1">
        <f t="shared" si="0"/>
        <v>12.562989905481867</v>
      </c>
    </row>
    <row r="18" spans="1:17" x14ac:dyDescent="0.25">
      <c r="A18" t="s">
        <v>14</v>
      </c>
      <c r="B18">
        <v>395</v>
      </c>
      <c r="C18">
        <v>118</v>
      </c>
      <c r="D18">
        <v>499</v>
      </c>
      <c r="E18">
        <v>895</v>
      </c>
      <c r="G18">
        <v>508</v>
      </c>
      <c r="H18">
        <v>67</v>
      </c>
      <c r="I18">
        <v>904</v>
      </c>
      <c r="J18">
        <v>1412</v>
      </c>
      <c r="L18" s="1">
        <f t="shared" si="1"/>
        <v>5.3180151002856322</v>
      </c>
      <c r="M18" s="1">
        <f t="shared" si="0"/>
        <v>5.3027274980823709</v>
      </c>
      <c r="N18" s="1">
        <f t="shared" si="0"/>
        <v>15.291186510193461</v>
      </c>
      <c r="O18" s="1">
        <f t="shared" si="0"/>
        <v>15.222351416961347</v>
      </c>
    </row>
    <row r="19" spans="1:17" x14ac:dyDescent="0.25">
      <c r="A19" t="s">
        <v>15</v>
      </c>
      <c r="B19">
        <v>10</v>
      </c>
      <c r="C19">
        <v>274</v>
      </c>
      <c r="D19">
        <v>621</v>
      </c>
      <c r="E19">
        <v>630</v>
      </c>
      <c r="G19">
        <v>8</v>
      </c>
      <c r="H19">
        <v>160</v>
      </c>
      <c r="I19">
        <v>1252</v>
      </c>
      <c r="J19">
        <v>1260</v>
      </c>
      <c r="L19" s="1">
        <f t="shared" si="1"/>
        <v>0.66666666666666663</v>
      </c>
      <c r="M19" s="1">
        <f t="shared" si="1"/>
        <v>7.7388242596442893</v>
      </c>
      <c r="N19" s="1">
        <f t="shared" si="1"/>
        <v>20.619373635986531</v>
      </c>
      <c r="O19" s="1">
        <f t="shared" si="1"/>
        <v>20.493901531919196</v>
      </c>
    </row>
    <row r="20" spans="1:17" x14ac:dyDescent="0.25">
      <c r="A20" t="s">
        <v>44</v>
      </c>
      <c r="B20">
        <v>39</v>
      </c>
      <c r="C20">
        <v>20</v>
      </c>
      <c r="D20">
        <v>610</v>
      </c>
      <c r="E20">
        <v>649</v>
      </c>
      <c r="G20">
        <v>23</v>
      </c>
      <c r="H20">
        <v>22</v>
      </c>
      <c r="I20">
        <v>1238</v>
      </c>
      <c r="J20">
        <v>1261</v>
      </c>
      <c r="L20" s="1">
        <f t="shared" si="1"/>
        <v>2.8736848324283986</v>
      </c>
      <c r="M20" s="1">
        <f t="shared" si="1"/>
        <v>0.43643578047198472</v>
      </c>
      <c r="N20" s="1">
        <f t="shared" si="1"/>
        <v>20.659683221736746</v>
      </c>
      <c r="O20" s="1">
        <f t="shared" si="1"/>
        <v>19.80385493173155</v>
      </c>
    </row>
    <row r="21" spans="1:17" x14ac:dyDescent="0.25">
      <c r="A21" t="s">
        <v>16</v>
      </c>
      <c r="B21">
        <v>123</v>
      </c>
      <c r="C21">
        <v>63</v>
      </c>
      <c r="D21">
        <v>586</v>
      </c>
      <c r="E21">
        <v>709</v>
      </c>
      <c r="G21">
        <v>455</v>
      </c>
      <c r="H21">
        <v>99</v>
      </c>
      <c r="I21">
        <v>1162</v>
      </c>
      <c r="J21">
        <v>1617</v>
      </c>
      <c r="L21" s="1">
        <f t="shared" si="1"/>
        <v>19.529411764705884</v>
      </c>
      <c r="M21" s="1">
        <f t="shared" si="1"/>
        <v>4</v>
      </c>
      <c r="N21" s="1">
        <f t="shared" si="1"/>
        <v>19.483490634962067</v>
      </c>
      <c r="O21" s="1">
        <f t="shared" si="1"/>
        <v>26.62539081293513</v>
      </c>
    </row>
    <row r="22" spans="1:17" x14ac:dyDescent="0.25">
      <c r="A22" t="s">
        <v>45</v>
      </c>
      <c r="B22">
        <v>914</v>
      </c>
      <c r="C22">
        <v>256</v>
      </c>
      <c r="D22">
        <v>453</v>
      </c>
      <c r="E22">
        <v>1367</v>
      </c>
      <c r="G22">
        <v>414</v>
      </c>
      <c r="H22">
        <v>393</v>
      </c>
      <c r="I22">
        <v>1224</v>
      </c>
      <c r="J22">
        <v>1638</v>
      </c>
      <c r="L22" s="1">
        <f t="shared" si="1"/>
        <v>19.40376314265832</v>
      </c>
      <c r="M22" s="1">
        <f t="shared" si="1"/>
        <v>7.6052451286511538</v>
      </c>
      <c r="N22" s="1">
        <f t="shared" si="1"/>
        <v>26.625810980619367</v>
      </c>
      <c r="O22" s="1">
        <f t="shared" si="1"/>
        <v>6.9913661991855935</v>
      </c>
    </row>
    <row r="23" spans="1:17" x14ac:dyDescent="0.25">
      <c r="A23" t="s">
        <v>17</v>
      </c>
      <c r="B23">
        <v>89</v>
      </c>
      <c r="C23">
        <v>708</v>
      </c>
      <c r="D23">
        <v>660</v>
      </c>
      <c r="E23">
        <v>748</v>
      </c>
      <c r="G23">
        <v>71</v>
      </c>
      <c r="H23">
        <v>397</v>
      </c>
      <c r="I23">
        <v>1241</v>
      </c>
      <c r="J23">
        <v>1312</v>
      </c>
      <c r="L23" s="1">
        <f t="shared" si="1"/>
        <v>2.0124611797498106</v>
      </c>
      <c r="M23" s="1">
        <f t="shared" si="1"/>
        <v>13.231048087138181</v>
      </c>
      <c r="N23" s="1">
        <f t="shared" si="1"/>
        <v>18.845170532353301</v>
      </c>
      <c r="O23" s="1">
        <f t="shared" si="1"/>
        <v>17.573590070363114</v>
      </c>
    </row>
    <row r="24" spans="1:17" x14ac:dyDescent="0.25">
      <c r="A24" t="s">
        <v>46</v>
      </c>
      <c r="B24">
        <v>38</v>
      </c>
      <c r="C24">
        <v>9</v>
      </c>
      <c r="D24">
        <v>739</v>
      </c>
      <c r="E24">
        <v>777</v>
      </c>
      <c r="G24">
        <v>30</v>
      </c>
      <c r="H24">
        <v>7</v>
      </c>
      <c r="I24">
        <v>1305</v>
      </c>
      <c r="J24">
        <v>1335</v>
      </c>
      <c r="L24" s="1">
        <f t="shared" si="1"/>
        <v>1.3719886811400708</v>
      </c>
      <c r="M24" s="1">
        <f t="shared" si="1"/>
        <v>0.70710678118654757</v>
      </c>
      <c r="N24" s="1">
        <f t="shared" si="1"/>
        <v>17.704798292642881</v>
      </c>
      <c r="O24" s="1">
        <f t="shared" si="1"/>
        <v>17.171262991616917</v>
      </c>
    </row>
    <row r="25" spans="1:17" x14ac:dyDescent="0.25">
      <c r="A25" t="s">
        <v>47</v>
      </c>
      <c r="B25">
        <v>48</v>
      </c>
      <c r="C25">
        <v>15</v>
      </c>
      <c r="D25">
        <v>762</v>
      </c>
      <c r="E25">
        <v>810</v>
      </c>
      <c r="G25">
        <v>34</v>
      </c>
      <c r="H25">
        <v>12</v>
      </c>
      <c r="I25">
        <v>1323</v>
      </c>
      <c r="J25">
        <v>1357</v>
      </c>
      <c r="L25" s="1">
        <f t="shared" si="1"/>
        <v>2.186432666440485</v>
      </c>
      <c r="M25" s="1">
        <f t="shared" si="1"/>
        <v>0.81649658092772603</v>
      </c>
      <c r="N25" s="1">
        <f t="shared" si="1"/>
        <v>17.37500064696443</v>
      </c>
      <c r="O25" s="1">
        <f t="shared" si="1"/>
        <v>16.617774772637077</v>
      </c>
      <c r="P25" s="1"/>
      <c r="Q25" s="1"/>
    </row>
    <row r="26" spans="1:17" x14ac:dyDescent="0.25">
      <c r="A26" t="s">
        <v>32</v>
      </c>
      <c r="B26">
        <v>35</v>
      </c>
      <c r="C26">
        <v>110</v>
      </c>
      <c r="D26">
        <v>700</v>
      </c>
      <c r="E26">
        <v>735</v>
      </c>
      <c r="G26">
        <v>15</v>
      </c>
      <c r="H26">
        <v>88</v>
      </c>
      <c r="I26">
        <v>1269</v>
      </c>
      <c r="J26">
        <v>1284</v>
      </c>
      <c r="L26" s="1">
        <f t="shared" si="1"/>
        <v>4</v>
      </c>
      <c r="M26" s="1">
        <f t="shared" si="1"/>
        <v>2.2110831935702668</v>
      </c>
      <c r="N26" s="1">
        <f t="shared" si="1"/>
        <v>18.134450741819165</v>
      </c>
      <c r="O26" s="1">
        <f t="shared" si="1"/>
        <v>17.279023003584296</v>
      </c>
      <c r="P26" s="1"/>
      <c r="Q26" s="1"/>
    </row>
    <row r="27" spans="1:17" x14ac:dyDescent="0.25">
      <c r="A27" t="s">
        <v>31</v>
      </c>
      <c r="B27">
        <v>38</v>
      </c>
      <c r="C27">
        <v>67</v>
      </c>
      <c r="D27">
        <v>669</v>
      </c>
      <c r="E27">
        <v>706</v>
      </c>
      <c r="G27">
        <v>15</v>
      </c>
      <c r="H27">
        <v>84</v>
      </c>
      <c r="I27">
        <v>1200</v>
      </c>
      <c r="J27">
        <v>1215</v>
      </c>
      <c r="L27" s="1">
        <f t="shared" si="1"/>
        <v>4.4679149668434155</v>
      </c>
      <c r="M27" s="1">
        <f t="shared" si="1"/>
        <v>1.9564801480046823</v>
      </c>
      <c r="N27" s="1">
        <f t="shared" si="1"/>
        <v>17.370201971563407</v>
      </c>
      <c r="O27" s="1">
        <f t="shared" si="1"/>
        <v>16.423627930477195</v>
      </c>
      <c r="P27" s="1"/>
      <c r="Q27" s="1"/>
    </row>
    <row r="28" spans="1:17" x14ac:dyDescent="0.25">
      <c r="A28" t="s">
        <v>27</v>
      </c>
      <c r="B28">
        <v>130</v>
      </c>
      <c r="C28">
        <v>60</v>
      </c>
      <c r="D28">
        <v>646</v>
      </c>
      <c r="E28">
        <v>776</v>
      </c>
      <c r="G28">
        <v>7</v>
      </c>
      <c r="H28">
        <v>120</v>
      </c>
      <c r="I28">
        <v>1095</v>
      </c>
      <c r="J28">
        <v>1102</v>
      </c>
      <c r="L28" s="1">
        <f t="shared" si="1"/>
        <v>14.861403495922353</v>
      </c>
      <c r="M28" s="1">
        <f t="shared" si="1"/>
        <v>6.324555320336759</v>
      </c>
      <c r="N28" s="1">
        <f t="shared" si="1"/>
        <v>15.218153251872341</v>
      </c>
      <c r="O28" s="1">
        <f t="shared" si="1"/>
        <v>10.638607930586852</v>
      </c>
      <c r="P28" s="1"/>
      <c r="Q28" s="1"/>
    </row>
    <row r="29" spans="1:17" x14ac:dyDescent="0.25">
      <c r="A29" t="s">
        <v>28</v>
      </c>
      <c r="B29">
        <v>9</v>
      </c>
      <c r="C29">
        <v>96</v>
      </c>
      <c r="D29">
        <v>680</v>
      </c>
      <c r="E29">
        <v>690</v>
      </c>
      <c r="G29">
        <v>6</v>
      </c>
      <c r="H29">
        <v>151</v>
      </c>
      <c r="I29">
        <v>951</v>
      </c>
      <c r="J29">
        <v>957</v>
      </c>
      <c r="L29" s="1">
        <f t="shared" si="1"/>
        <v>1.0954451150103321</v>
      </c>
      <c r="M29" s="1">
        <f t="shared" si="1"/>
        <v>4.9491339773243226</v>
      </c>
      <c r="N29" s="1">
        <f t="shared" si="1"/>
        <v>9.4898054306819741</v>
      </c>
      <c r="O29" s="1">
        <f t="shared" si="1"/>
        <v>9.3042090481098381</v>
      </c>
      <c r="P29" s="1"/>
      <c r="Q29" s="1"/>
    </row>
    <row r="30" spans="1:17" x14ac:dyDescent="0.25">
      <c r="A30" t="s">
        <v>29</v>
      </c>
      <c r="B30">
        <v>3</v>
      </c>
      <c r="C30">
        <v>230</v>
      </c>
      <c r="D30">
        <v>459</v>
      </c>
      <c r="E30">
        <v>462</v>
      </c>
      <c r="G30">
        <v>1</v>
      </c>
      <c r="H30">
        <v>316</v>
      </c>
      <c r="I30">
        <v>641</v>
      </c>
      <c r="J30">
        <v>642</v>
      </c>
      <c r="L30" s="1">
        <f t="shared" si="1"/>
        <v>1.4142135623730951</v>
      </c>
      <c r="M30" s="1">
        <f t="shared" si="1"/>
        <v>5.2049567809517008</v>
      </c>
      <c r="N30" s="1">
        <f t="shared" si="1"/>
        <v>7.7605060753442201</v>
      </c>
      <c r="O30" s="1">
        <f t="shared" si="1"/>
        <v>7.6613087768287373</v>
      </c>
      <c r="P30" s="1"/>
      <c r="Q30" s="1"/>
    </row>
    <row r="31" spans="1:17" x14ac:dyDescent="0.25">
      <c r="A31" t="s">
        <v>30</v>
      </c>
      <c r="B31">
        <v>0</v>
      </c>
      <c r="C31">
        <v>462</v>
      </c>
      <c r="D31">
        <v>0</v>
      </c>
      <c r="E31">
        <v>0</v>
      </c>
      <c r="G31">
        <v>0</v>
      </c>
      <c r="H31">
        <v>642</v>
      </c>
      <c r="I31">
        <v>0</v>
      </c>
      <c r="J31">
        <v>0</v>
      </c>
      <c r="L31" s="1">
        <f t="shared" si="1"/>
        <v>0</v>
      </c>
      <c r="M31" s="1">
        <f t="shared" si="1"/>
        <v>7.6613087768287373</v>
      </c>
      <c r="N31" s="1">
        <f t="shared" si="1"/>
        <v>0</v>
      </c>
      <c r="O31" s="1">
        <f t="shared" si="1"/>
        <v>0</v>
      </c>
      <c r="P31" s="1"/>
      <c r="Q31" s="1"/>
    </row>
    <row r="33" spans="11:17" x14ac:dyDescent="0.25">
      <c r="K33" s="3" t="s">
        <v>49</v>
      </c>
      <c r="L33" s="4">
        <f>COUNT(L3:L31)</f>
        <v>29</v>
      </c>
      <c r="M33" s="4">
        <f t="shared" ref="M33:O33" si="2">COUNT(M3:M31)</f>
        <v>29</v>
      </c>
      <c r="N33" s="4">
        <f t="shared" si="2"/>
        <v>29</v>
      </c>
      <c r="O33" s="4">
        <f t="shared" si="2"/>
        <v>29</v>
      </c>
      <c r="P33" s="1"/>
      <c r="Q33" s="1"/>
    </row>
    <row r="34" spans="11:17" x14ac:dyDescent="0.25">
      <c r="K34" s="3" t="s">
        <v>51</v>
      </c>
      <c r="L34" s="4">
        <f>COUNTIF(L3:L31,"&gt;5")</f>
        <v>6</v>
      </c>
      <c r="M34" s="4">
        <f t="shared" ref="M34:O34" si="3">COUNTIF(M3:M31,"&gt;5")</f>
        <v>10</v>
      </c>
      <c r="N34" s="4">
        <f t="shared" si="3"/>
        <v>27</v>
      </c>
      <c r="O34" s="4">
        <f t="shared" si="3"/>
        <v>28</v>
      </c>
      <c r="P34" s="1"/>
      <c r="Q34" s="1"/>
    </row>
    <row r="35" spans="11:17" x14ac:dyDescent="0.25">
      <c r="K35" s="3" t="s">
        <v>48</v>
      </c>
      <c r="L35" s="5">
        <f>1-(L34/(L33))</f>
        <v>0.7931034482758621</v>
      </c>
      <c r="M35" s="5">
        <f t="shared" ref="M35:O35" si="4">1-(M34/(M33))</f>
        <v>0.65517241379310343</v>
      </c>
      <c r="N35" s="5">
        <f t="shared" si="4"/>
        <v>6.8965517241379337E-2</v>
      </c>
      <c r="O35" s="5">
        <f t="shared" si="4"/>
        <v>3.4482758620689613E-2</v>
      </c>
      <c r="P35" s="1"/>
      <c r="Q35" s="1"/>
    </row>
    <row r="36" spans="11:17" x14ac:dyDescent="0.25">
      <c r="K36" s="3" t="s">
        <v>50</v>
      </c>
      <c r="L36" s="4">
        <f>AVERAGE(L3:L31)</f>
        <v>4.0997220828810841</v>
      </c>
      <c r="M36" s="4">
        <f t="shared" ref="M36:O36" si="5">AVERAGE(M3:M31)</f>
        <v>3.8318419529654175</v>
      </c>
      <c r="N36" s="4">
        <f t="shared" si="5"/>
        <v>14.718177495687176</v>
      </c>
      <c r="O36" s="4">
        <f t="shared" si="5"/>
        <v>13.513978554647219</v>
      </c>
      <c r="P36" s="1"/>
      <c r="Q36" s="1"/>
    </row>
    <row r="37" spans="11:17" x14ac:dyDescent="0.25">
      <c r="N37" s="1"/>
      <c r="O37" s="1"/>
      <c r="P37" s="1"/>
      <c r="Q37" s="1"/>
    </row>
    <row r="38" spans="11:17" x14ac:dyDescent="0.25">
      <c r="N38" s="1"/>
      <c r="O38" s="1"/>
      <c r="P38" s="1"/>
      <c r="Q38" s="1"/>
    </row>
  </sheetData>
  <mergeCells count="3">
    <mergeCell ref="B1:E1"/>
    <mergeCell ref="G1:J1"/>
    <mergeCell ref="L1:O1"/>
  </mergeCells>
  <conditionalFormatting sqref="L3:O3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{AC77261B-9F2C-4782-A637-24CC555827A2}</x14:id>
        </ext>
      </extLst>
    </cfRule>
  </conditionalFormatting>
  <conditionalFormatting sqref="M3:M3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{BE94E844-6BD6-40DE-852D-9732F6E95D24}</x14:id>
        </ext>
      </extLst>
    </cfRule>
  </conditionalFormatting>
  <conditionalFormatting sqref="L3:L3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{B87A12F9-2BAE-4658-BCA0-E02102DB9516}</x14:id>
        </ext>
      </extLst>
    </cfRule>
  </conditionalFormatting>
  <conditionalFormatting sqref="N3:N3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{CE762307-4672-4924-A437-A721687B7EBD}</x14:id>
        </ext>
      </extLst>
    </cfRule>
  </conditionalFormatting>
  <conditionalFormatting sqref="O3:O3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{D333B7DE-68CF-4B2A-B789-3C41EACE73FC}</x14:id>
        </ext>
      </extLst>
    </cfRule>
  </conditionalFormatting>
  <conditionalFormatting sqref="P25:Q31 N37:Q38 P33:Q3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{66596C93-26CA-4181-97D7-231D7BCB7E56}</x14:id>
        </ext>
      </extLst>
    </cfRule>
  </conditionalFormatting>
  <conditionalFormatting sqref="O37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{EA01F9F4-9185-4A95-933F-DFB08381B78A}</x14:id>
        </ext>
      </extLst>
    </cfRule>
  </conditionalFormatting>
  <conditionalFormatting sqref="N37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{23495251-1AE2-407F-92B9-778B6C6BBBBE}</x14:id>
        </ext>
      </extLst>
    </cfRule>
  </conditionalFormatting>
  <conditionalFormatting sqref="P25:P31 P33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{51957F7D-BF70-4BA5-BCAB-AB7353E1575E}</x14:id>
        </ext>
      </extLst>
    </cfRule>
  </conditionalFormatting>
  <conditionalFormatting sqref="Q25:Q31 Q33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{01D99798-B0A4-4A07-9D7F-3B6EE9945C64}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77261B-9F2C-4782-A637-24CC555827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L3:O31</xm:sqref>
        </x14:conditionalFormatting>
        <x14:conditionalFormatting xmlns:xm="http://schemas.microsoft.com/office/excel/2006/main">
          <x14:cfRule type="dataBar" id="{BE94E844-6BD6-40DE-852D-9732F6E95D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B87A12F9-2BAE-4658-BCA0-E02102DB95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CE762307-4672-4924-A437-A721687B7E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N3:N31</xm:sqref>
        </x14:conditionalFormatting>
        <x14:conditionalFormatting xmlns:xm="http://schemas.microsoft.com/office/excel/2006/main">
          <x14:cfRule type="dataBar" id="{D333B7DE-68CF-4B2A-B789-3C41EACE73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O3:O31</xm:sqref>
        </x14:conditionalFormatting>
        <x14:conditionalFormatting xmlns:xm="http://schemas.microsoft.com/office/excel/2006/main">
          <x14:cfRule type="dataBar" id="{66596C93-26CA-4181-97D7-231D7BCB7E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P25:Q31 N37:Q38 P33:Q36</xm:sqref>
        </x14:conditionalFormatting>
        <x14:conditionalFormatting xmlns:xm="http://schemas.microsoft.com/office/excel/2006/main">
          <x14:cfRule type="dataBar" id="{EA01F9F4-9185-4A95-933F-DFB08381B7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O37:O38</xm:sqref>
        </x14:conditionalFormatting>
        <x14:conditionalFormatting xmlns:xm="http://schemas.microsoft.com/office/excel/2006/main">
          <x14:cfRule type="dataBar" id="{23495251-1AE2-407F-92B9-778B6C6BBB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N37:N38</xm:sqref>
        </x14:conditionalFormatting>
        <x14:conditionalFormatting xmlns:xm="http://schemas.microsoft.com/office/excel/2006/main">
          <x14:cfRule type="dataBar" id="{51957F7D-BF70-4BA5-BCAB-AB7353E157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P25:P31 P33:P38</xm:sqref>
        </x14:conditionalFormatting>
        <x14:conditionalFormatting xmlns:xm="http://schemas.microsoft.com/office/excel/2006/main">
          <x14:cfRule type="dataBar" id="{01D99798-B0A4-4A07-9D7F-3B6EE9945C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Q25:Q31 Q33:Q38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M20" sqref="L20:M20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5</v>
      </c>
      <c r="B3">
        <v>597</v>
      </c>
      <c r="C3">
        <v>0</v>
      </c>
      <c r="D3">
        <v>0</v>
      </c>
      <c r="E3">
        <v>597</v>
      </c>
      <c r="G3">
        <v>405</v>
      </c>
      <c r="H3">
        <v>0</v>
      </c>
      <c r="I3">
        <v>0</v>
      </c>
      <c r="J3">
        <v>405</v>
      </c>
      <c r="L3" s="1">
        <f>IF(((B3=0)*AND(G3=0)),0,SQRT((2*(G3-B3)^2)/(G3+B3)))</f>
        <v>8.5779273908883891</v>
      </c>
      <c r="M3" s="1">
        <f t="shared" ref="M3:O3" si="0">IF(((C3=0)*AND(H3=0)),0,SQRT((2*(H3-C3)^2)/(H3+C3)))</f>
        <v>0</v>
      </c>
      <c r="N3" s="1">
        <f t="shared" si="0"/>
        <v>0</v>
      </c>
      <c r="O3" s="1">
        <f t="shared" si="0"/>
        <v>8.5779273908883891</v>
      </c>
    </row>
    <row r="4" spans="1:15" x14ac:dyDescent="0.25">
      <c r="A4" t="s">
        <v>6</v>
      </c>
      <c r="B4">
        <v>135</v>
      </c>
      <c r="C4">
        <v>58</v>
      </c>
      <c r="D4">
        <v>539</v>
      </c>
      <c r="E4">
        <v>674</v>
      </c>
      <c r="G4">
        <v>79</v>
      </c>
      <c r="H4">
        <v>25</v>
      </c>
      <c r="I4">
        <v>380</v>
      </c>
      <c r="J4">
        <v>459</v>
      </c>
      <c r="L4" s="1">
        <f t="shared" ref="L4:L16" si="1">IF(((B4=0)*AND(G4=0)),0,SQRT((2*(G4-B4)^2)/(G4+B4)))</f>
        <v>5.4137243386557161</v>
      </c>
      <c r="M4" s="1">
        <f t="shared" ref="M4:M16" si="2">IF(((C4=0)*AND(H4=0)),0,SQRT((2*(H4-C4)^2)/(H4+C4)))</f>
        <v>5.1225934696617967</v>
      </c>
      <c r="N4" s="1">
        <f t="shared" ref="N4:N16" si="3">IF(((D4=0)*AND(I4=0)),0,SQRT((2*(I4-D4)^2)/(I4+D4)))</f>
        <v>7.4174455419498075</v>
      </c>
      <c r="O4" s="1">
        <f t="shared" ref="O4:O16" si="4">IF(((E4=0)*AND(J4=0)),0,SQRT((2*(J4-E4)^2)/(J4+E4)))</f>
        <v>9.0331350418837051</v>
      </c>
    </row>
    <row r="5" spans="1:15" x14ac:dyDescent="0.25">
      <c r="A5" t="s">
        <v>7</v>
      </c>
      <c r="B5">
        <v>493</v>
      </c>
      <c r="C5">
        <v>33</v>
      </c>
      <c r="D5">
        <v>641</v>
      </c>
      <c r="E5">
        <v>1134</v>
      </c>
      <c r="G5">
        <v>354</v>
      </c>
      <c r="H5">
        <v>19</v>
      </c>
      <c r="I5">
        <v>440</v>
      </c>
      <c r="J5">
        <v>794</v>
      </c>
      <c r="L5" s="1">
        <f t="shared" si="1"/>
        <v>6.7544204774230892</v>
      </c>
      <c r="M5" s="1">
        <f t="shared" si="2"/>
        <v>2.7456258919345764</v>
      </c>
      <c r="N5" s="1">
        <f t="shared" si="3"/>
        <v>8.6456611117487387</v>
      </c>
      <c r="O5" s="1">
        <f t="shared" si="4"/>
        <v>10.950662648814125</v>
      </c>
    </row>
    <row r="6" spans="1:15" x14ac:dyDescent="0.25">
      <c r="A6" t="s">
        <v>8</v>
      </c>
      <c r="B6">
        <v>273</v>
      </c>
      <c r="C6">
        <v>44</v>
      </c>
      <c r="D6">
        <v>1090</v>
      </c>
      <c r="E6">
        <v>1363</v>
      </c>
      <c r="G6">
        <v>152</v>
      </c>
      <c r="H6">
        <v>19</v>
      </c>
      <c r="I6">
        <v>775</v>
      </c>
      <c r="J6">
        <v>927</v>
      </c>
      <c r="L6" s="1">
        <f t="shared" si="1"/>
        <v>8.3005315208974277</v>
      </c>
      <c r="M6" s="1">
        <f t="shared" si="2"/>
        <v>4.4543540318737396</v>
      </c>
      <c r="N6" s="1">
        <f t="shared" si="3"/>
        <v>10.315401431956628</v>
      </c>
      <c r="O6" s="1">
        <f t="shared" si="4"/>
        <v>12.884979915528808</v>
      </c>
    </row>
    <row r="7" spans="1:15" x14ac:dyDescent="0.25">
      <c r="A7" t="s">
        <v>10</v>
      </c>
      <c r="B7">
        <v>205</v>
      </c>
      <c r="C7">
        <v>136</v>
      </c>
      <c r="D7">
        <v>1227</v>
      </c>
      <c r="E7">
        <v>1432</v>
      </c>
      <c r="G7">
        <v>82</v>
      </c>
      <c r="H7">
        <v>67</v>
      </c>
      <c r="I7">
        <v>860</v>
      </c>
      <c r="J7">
        <v>942</v>
      </c>
      <c r="L7" s="1">
        <f t="shared" si="1"/>
        <v>10.26784161489509</v>
      </c>
      <c r="M7" s="1">
        <f t="shared" si="2"/>
        <v>6.8488250043994183</v>
      </c>
      <c r="N7" s="1">
        <f t="shared" si="3"/>
        <v>11.361085744155641</v>
      </c>
      <c r="O7" s="1">
        <f t="shared" si="4"/>
        <v>14.222328991923481</v>
      </c>
    </row>
    <row r="8" spans="1:15" x14ac:dyDescent="0.25">
      <c r="A8" t="s">
        <v>11</v>
      </c>
      <c r="B8">
        <v>91</v>
      </c>
      <c r="C8">
        <v>224</v>
      </c>
      <c r="D8">
        <v>1208</v>
      </c>
      <c r="E8">
        <v>1299</v>
      </c>
      <c r="G8">
        <v>71</v>
      </c>
      <c r="H8">
        <v>91</v>
      </c>
      <c r="I8">
        <v>851</v>
      </c>
      <c r="J8">
        <v>922</v>
      </c>
      <c r="L8" s="1">
        <f t="shared" si="1"/>
        <v>2.2222222222222223</v>
      </c>
      <c r="M8" s="1">
        <f t="shared" si="2"/>
        <v>10.597693669431624</v>
      </c>
      <c r="N8" s="1">
        <f t="shared" si="3"/>
        <v>11.126409521023792</v>
      </c>
      <c r="O8" s="1">
        <f t="shared" si="4"/>
        <v>11.31311153356644</v>
      </c>
    </row>
    <row r="9" spans="1:15" x14ac:dyDescent="0.25">
      <c r="A9" t="s">
        <v>12</v>
      </c>
      <c r="B9">
        <v>183</v>
      </c>
      <c r="C9">
        <v>147</v>
      </c>
      <c r="D9">
        <v>1152</v>
      </c>
      <c r="E9">
        <v>1335</v>
      </c>
      <c r="G9">
        <v>65</v>
      </c>
      <c r="H9">
        <v>121</v>
      </c>
      <c r="I9">
        <v>801</v>
      </c>
      <c r="J9">
        <v>866</v>
      </c>
      <c r="L9" s="1">
        <f t="shared" si="1"/>
        <v>10.59671281957972</v>
      </c>
      <c r="M9" s="1">
        <f t="shared" si="2"/>
        <v>2.2460579065115365</v>
      </c>
      <c r="N9" s="1">
        <f t="shared" si="3"/>
        <v>11.232359441253273</v>
      </c>
      <c r="O9" s="1">
        <f t="shared" si="4"/>
        <v>14.137669319076485</v>
      </c>
    </row>
    <row r="10" spans="1:15" x14ac:dyDescent="0.25">
      <c r="A10" t="s">
        <v>13</v>
      </c>
      <c r="B10">
        <v>89</v>
      </c>
      <c r="C10">
        <v>136</v>
      </c>
      <c r="D10">
        <v>1199</v>
      </c>
      <c r="E10">
        <v>1288</v>
      </c>
      <c r="G10">
        <v>42</v>
      </c>
      <c r="H10">
        <v>118</v>
      </c>
      <c r="I10">
        <v>748</v>
      </c>
      <c r="J10">
        <v>790</v>
      </c>
      <c r="L10" s="1">
        <f t="shared" si="1"/>
        <v>5.8073393942230256</v>
      </c>
      <c r="M10" s="1">
        <f t="shared" si="2"/>
        <v>1.5972417169490047</v>
      </c>
      <c r="N10" s="1">
        <f t="shared" si="3"/>
        <v>14.45468273976792</v>
      </c>
      <c r="O10" s="1">
        <f t="shared" si="4"/>
        <v>15.449754009086671</v>
      </c>
    </row>
    <row r="11" spans="1:15" x14ac:dyDescent="0.25">
      <c r="A11" t="s">
        <v>15</v>
      </c>
      <c r="B11">
        <v>251</v>
      </c>
      <c r="C11">
        <v>48</v>
      </c>
      <c r="D11">
        <v>1240</v>
      </c>
      <c r="E11">
        <v>1491</v>
      </c>
      <c r="G11">
        <v>129</v>
      </c>
      <c r="H11">
        <v>19</v>
      </c>
      <c r="I11">
        <v>771</v>
      </c>
      <c r="J11">
        <v>900</v>
      </c>
      <c r="L11" s="1">
        <f t="shared" si="1"/>
        <v>8.8508102513421427</v>
      </c>
      <c r="M11" s="1">
        <f t="shared" si="2"/>
        <v>5.0104368683718885</v>
      </c>
      <c r="N11" s="1">
        <f t="shared" si="3"/>
        <v>14.790464222748916</v>
      </c>
      <c r="O11" s="1">
        <f t="shared" si="4"/>
        <v>17.092779518520615</v>
      </c>
    </row>
    <row r="12" spans="1:15" x14ac:dyDescent="0.25">
      <c r="A12" t="s">
        <v>17</v>
      </c>
      <c r="B12">
        <v>71</v>
      </c>
      <c r="C12">
        <v>996</v>
      </c>
      <c r="D12">
        <v>495</v>
      </c>
      <c r="E12">
        <v>567</v>
      </c>
      <c r="G12">
        <v>51</v>
      </c>
      <c r="H12">
        <v>542</v>
      </c>
      <c r="I12">
        <v>358</v>
      </c>
      <c r="J12">
        <v>409</v>
      </c>
      <c r="L12" s="1">
        <f t="shared" si="1"/>
        <v>2.5607375986579197</v>
      </c>
      <c r="M12" s="1">
        <f t="shared" si="2"/>
        <v>16.371658723623849</v>
      </c>
      <c r="N12" s="1">
        <f t="shared" si="3"/>
        <v>6.6337797670449792</v>
      </c>
      <c r="O12" s="1">
        <f t="shared" si="4"/>
        <v>7.1523239373589638</v>
      </c>
    </row>
    <row r="13" spans="1:15" x14ac:dyDescent="0.25">
      <c r="A13" t="s">
        <v>27</v>
      </c>
      <c r="B13">
        <v>7</v>
      </c>
      <c r="C13">
        <v>140</v>
      </c>
      <c r="D13">
        <v>427</v>
      </c>
      <c r="E13">
        <v>433</v>
      </c>
      <c r="G13">
        <v>5</v>
      </c>
      <c r="H13">
        <v>77</v>
      </c>
      <c r="I13">
        <v>332</v>
      </c>
      <c r="J13">
        <v>337</v>
      </c>
      <c r="L13" s="1">
        <f t="shared" si="1"/>
        <v>0.81649658092772603</v>
      </c>
      <c r="M13" s="1">
        <f t="shared" si="2"/>
        <v>6.0481935452902231</v>
      </c>
      <c r="N13" s="1">
        <f t="shared" si="3"/>
        <v>4.8766065222237813</v>
      </c>
      <c r="O13" s="1">
        <f t="shared" si="4"/>
        <v>4.8926130378012056</v>
      </c>
    </row>
    <row r="14" spans="1:15" x14ac:dyDescent="0.25">
      <c r="A14" t="s">
        <v>28</v>
      </c>
      <c r="B14">
        <v>9</v>
      </c>
      <c r="C14">
        <v>119</v>
      </c>
      <c r="D14">
        <v>314</v>
      </c>
      <c r="E14">
        <v>324</v>
      </c>
      <c r="G14">
        <v>8</v>
      </c>
      <c r="H14">
        <v>82</v>
      </c>
      <c r="I14">
        <v>255</v>
      </c>
      <c r="J14">
        <v>263</v>
      </c>
      <c r="L14" s="1">
        <f t="shared" si="1"/>
        <v>0.34299717028501769</v>
      </c>
      <c r="M14" s="1">
        <f t="shared" si="2"/>
        <v>3.6907845435982418</v>
      </c>
      <c r="N14" s="1">
        <f t="shared" si="3"/>
        <v>3.4979280836996383</v>
      </c>
      <c r="O14" s="1">
        <f t="shared" si="4"/>
        <v>3.5606212730484521</v>
      </c>
    </row>
    <row r="15" spans="1:15" x14ac:dyDescent="0.25">
      <c r="A15" t="s">
        <v>29</v>
      </c>
      <c r="B15">
        <v>4</v>
      </c>
      <c r="C15">
        <v>106</v>
      </c>
      <c r="D15">
        <v>218</v>
      </c>
      <c r="E15">
        <v>222</v>
      </c>
      <c r="G15">
        <v>5</v>
      </c>
      <c r="H15">
        <v>78</v>
      </c>
      <c r="I15">
        <v>185</v>
      </c>
      <c r="J15">
        <v>190</v>
      </c>
      <c r="L15" s="1">
        <f t="shared" si="1"/>
        <v>0.47140452079103168</v>
      </c>
      <c r="M15" s="1">
        <f t="shared" si="2"/>
        <v>2.9192017967990469</v>
      </c>
      <c r="N15" s="1">
        <f t="shared" si="3"/>
        <v>2.3247508471319449</v>
      </c>
      <c r="O15" s="1">
        <f t="shared" si="4"/>
        <v>2.2295456457331766</v>
      </c>
    </row>
    <row r="16" spans="1:15" x14ac:dyDescent="0.25">
      <c r="A16" t="s">
        <v>30</v>
      </c>
      <c r="B16">
        <v>0</v>
      </c>
      <c r="C16">
        <v>222</v>
      </c>
      <c r="D16">
        <v>0</v>
      </c>
      <c r="E16">
        <v>0</v>
      </c>
      <c r="G16">
        <v>0</v>
      </c>
      <c r="H16">
        <v>190</v>
      </c>
      <c r="I16">
        <v>0</v>
      </c>
      <c r="J16">
        <v>0</v>
      </c>
      <c r="L16" s="1">
        <f t="shared" si="1"/>
        <v>0</v>
      </c>
      <c r="M16" s="1">
        <f t="shared" si="2"/>
        <v>2.2295456457331766</v>
      </c>
      <c r="N16" s="1">
        <f t="shared" si="3"/>
        <v>0</v>
      </c>
      <c r="O16" s="1">
        <f t="shared" si="4"/>
        <v>0</v>
      </c>
    </row>
    <row r="18" spans="11:15" x14ac:dyDescent="0.25">
      <c r="K18" s="3" t="s">
        <v>49</v>
      </c>
      <c r="L18" s="4">
        <f>COUNT(L3:L16)</f>
        <v>14</v>
      </c>
      <c r="M18" s="4">
        <f>COUNT(M3:M16)</f>
        <v>14</v>
      </c>
      <c r="N18" s="4">
        <f>COUNT(N3:N16)</f>
        <v>14</v>
      </c>
      <c r="O18" s="4">
        <f>COUNT(O3:O16)</f>
        <v>14</v>
      </c>
    </row>
    <row r="19" spans="11:15" x14ac:dyDescent="0.25">
      <c r="K19" s="3" t="s">
        <v>51</v>
      </c>
      <c r="L19" s="4">
        <f>COUNTIF(L3:L16,"&gt;5")</f>
        <v>8</v>
      </c>
      <c r="M19" s="4">
        <f t="shared" ref="M19:O19" si="5">COUNTIF(M3:M16,"&gt;5")</f>
        <v>6</v>
      </c>
      <c r="N19" s="4">
        <f t="shared" si="5"/>
        <v>9</v>
      </c>
      <c r="O19" s="4">
        <f t="shared" si="5"/>
        <v>10</v>
      </c>
    </row>
    <row r="20" spans="11:15" x14ac:dyDescent="0.25">
      <c r="K20" s="3" t="s">
        <v>48</v>
      </c>
      <c r="L20" s="5">
        <f>1-(L19/(COUNT(L3:L16)))</f>
        <v>0.4285714285714286</v>
      </c>
      <c r="M20" s="5">
        <f>1-(M19/(COUNT(M3:M16)))</f>
        <v>0.5714285714285714</v>
      </c>
      <c r="N20" s="5">
        <f>1-(N19/(COUNT(N3:N16)))</f>
        <v>0.3571428571428571</v>
      </c>
      <c r="O20" s="5">
        <f>1-(O19/(COUNT(O3:O16)))</f>
        <v>0.2857142857142857</v>
      </c>
    </row>
    <row r="21" spans="11:15" x14ac:dyDescent="0.25">
      <c r="K21" s="3" t="s">
        <v>50</v>
      </c>
      <c r="L21" s="4">
        <f>AVERAGE(L3:L16)</f>
        <v>5.070226135770608</v>
      </c>
      <c r="M21" s="4">
        <f t="shared" ref="M21:O21" si="6">AVERAGE(M3:M16)</f>
        <v>4.9915866295841527</v>
      </c>
      <c r="N21" s="4">
        <f t="shared" si="6"/>
        <v>7.6197553553360757</v>
      </c>
      <c r="O21" s="4">
        <f t="shared" si="6"/>
        <v>9.3926751616593229</v>
      </c>
    </row>
  </sheetData>
  <sortState ref="C23:G36">
    <sortCondition ref="C23"/>
  </sortState>
  <mergeCells count="3">
    <mergeCell ref="B1:E1"/>
    <mergeCell ref="G1:J1"/>
    <mergeCell ref="L1:O1"/>
  </mergeCells>
  <conditionalFormatting sqref="L3:O1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{74B01AA0-5F6A-49BB-B069-C72FFEB52615}</x14:id>
        </ext>
      </extLst>
    </cfRule>
  </conditionalFormatting>
  <conditionalFormatting sqref="M3:M1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{EB452604-1841-459E-8D19-83189AAE9F80}</x14:id>
        </ext>
      </extLst>
    </cfRule>
  </conditionalFormatting>
  <conditionalFormatting sqref="L3:L1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{BBF750CA-4B29-43F3-AF99-AEC53BA1E101}</x14:id>
        </ext>
      </extLst>
    </cfRule>
  </conditionalFormatting>
  <conditionalFormatting sqref="N3:N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{18E33491-72A6-41D0-A16E-660767B7C145}</x14:id>
        </ext>
      </extLst>
    </cfRule>
  </conditionalFormatting>
  <conditionalFormatting sqref="O3:O1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{D2232C5C-813A-4259-87FA-571364E461F6}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01AA0-5F6A-49BB-B069-C72FFEB526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L3:O16</xm:sqref>
        </x14:conditionalFormatting>
        <x14:conditionalFormatting xmlns:xm="http://schemas.microsoft.com/office/excel/2006/main">
          <x14:cfRule type="dataBar" id="{EB452604-1841-459E-8D19-83189AAE9F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M3:M16</xm:sqref>
        </x14:conditionalFormatting>
        <x14:conditionalFormatting xmlns:xm="http://schemas.microsoft.com/office/excel/2006/main">
          <x14:cfRule type="dataBar" id="{BBF750CA-4B29-43F3-AF99-AEC53BA1E1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L3:L16</xm:sqref>
        </x14:conditionalFormatting>
        <x14:conditionalFormatting xmlns:xm="http://schemas.microsoft.com/office/excel/2006/main">
          <x14:cfRule type="dataBar" id="{18E33491-72A6-41D0-A16E-660767B7C1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N3:N16</xm:sqref>
        </x14:conditionalFormatting>
        <x14:conditionalFormatting xmlns:xm="http://schemas.microsoft.com/office/excel/2006/main">
          <x14:cfRule type="dataBar" id="{D2232C5C-813A-4259-87FA-571364E461F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L33" sqref="L33:M33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30</v>
      </c>
      <c r="B3">
        <v>282</v>
      </c>
      <c r="C3">
        <v>0</v>
      </c>
      <c r="D3">
        <v>0</v>
      </c>
      <c r="E3">
        <v>282</v>
      </c>
      <c r="G3">
        <v>534</v>
      </c>
      <c r="H3">
        <v>0</v>
      </c>
      <c r="I3">
        <v>0</v>
      </c>
      <c r="J3">
        <v>534</v>
      </c>
      <c r="L3" s="1">
        <f>IF(((B3=0)*AND(G3=0)),0,SQRT((2*(G3-B3)^2)/(G3+B3)))</f>
        <v>12.475859041506096</v>
      </c>
      <c r="M3" s="1">
        <f t="shared" ref="M3:M16" si="0">IF(((C3=0)*AND(H3=0)),0,SQRT((2*(H3-C3)^2)/(H3+C3)))</f>
        <v>0</v>
      </c>
      <c r="N3" s="1">
        <f>IF(((D3=0)*AND(I3=0)),0,SQRT((2*(I3-D3)^2)/(I3+D3)))</f>
        <v>0</v>
      </c>
      <c r="O3" s="1">
        <f>IF(((E3=0)*AND(J3=0)),0,SQRT((2*(J3-E3)^2)/(J3+E3)))</f>
        <v>12.475859041506096</v>
      </c>
    </row>
    <row r="4" spans="1:15" x14ac:dyDescent="0.25">
      <c r="A4" t="s">
        <v>29</v>
      </c>
      <c r="B4">
        <v>144</v>
      </c>
      <c r="C4">
        <v>56</v>
      </c>
      <c r="D4">
        <v>226</v>
      </c>
      <c r="E4">
        <v>370</v>
      </c>
      <c r="G4">
        <v>274</v>
      </c>
      <c r="H4">
        <v>2</v>
      </c>
      <c r="I4">
        <v>532</v>
      </c>
      <c r="J4">
        <v>806</v>
      </c>
      <c r="L4" s="1">
        <f t="shared" ref="L4:L29" si="1">IF(((B4=0)*AND(G4=0)),0,SQRT((2*(G4-B4)^2)/(G4+B4)))</f>
        <v>8.9922880302589707</v>
      </c>
      <c r="M4" s="1">
        <f t="shared" si="0"/>
        <v>10.027548261560801</v>
      </c>
      <c r="N4" s="1">
        <f t="shared" ref="N4:N29" si="2">IF(((D4=0)*AND(I4=0)),0,SQRT((2*(I4-D4)^2)/(I4+D4)))</f>
        <v>15.718164206287932</v>
      </c>
      <c r="O4" s="1">
        <f t="shared" ref="O4:O29" si="3">IF(((E4=0)*AND(J4=0)),0,SQRT((2*(J4-E4)^2)/(J4+E4)))</f>
        <v>17.980336954762631</v>
      </c>
    </row>
    <row r="5" spans="1:15" x14ac:dyDescent="0.25">
      <c r="A5" t="s">
        <v>28</v>
      </c>
      <c r="B5">
        <v>69</v>
      </c>
      <c r="C5">
        <v>46</v>
      </c>
      <c r="D5">
        <v>324</v>
      </c>
      <c r="E5">
        <v>393</v>
      </c>
      <c r="G5">
        <v>129</v>
      </c>
      <c r="H5">
        <v>22</v>
      </c>
      <c r="I5">
        <v>784</v>
      </c>
      <c r="J5">
        <v>913</v>
      </c>
      <c r="L5" s="1">
        <f t="shared" si="1"/>
        <v>6.030226891555273</v>
      </c>
      <c r="M5" s="1">
        <f t="shared" si="0"/>
        <v>4.1159660434202126</v>
      </c>
      <c r="N5" s="1">
        <f t="shared" si="2"/>
        <v>19.543527278456018</v>
      </c>
      <c r="O5" s="1">
        <f t="shared" si="3"/>
        <v>20.34917248506564</v>
      </c>
    </row>
    <row r="6" spans="1:15" x14ac:dyDescent="0.25">
      <c r="A6" t="s">
        <v>27</v>
      </c>
      <c r="B6">
        <v>61</v>
      </c>
      <c r="C6">
        <v>26</v>
      </c>
      <c r="D6">
        <v>368</v>
      </c>
      <c r="E6">
        <v>428</v>
      </c>
      <c r="G6">
        <v>59</v>
      </c>
      <c r="H6">
        <v>21</v>
      </c>
      <c r="I6">
        <v>892</v>
      </c>
      <c r="J6">
        <v>951</v>
      </c>
      <c r="L6" s="1">
        <f t="shared" si="1"/>
        <v>0.2581988897471611</v>
      </c>
      <c r="M6" s="1">
        <f t="shared" si="0"/>
        <v>1.0314212462587935</v>
      </c>
      <c r="N6" s="1">
        <f t="shared" si="2"/>
        <v>20.876659709707408</v>
      </c>
      <c r="O6" s="1">
        <f t="shared" si="3"/>
        <v>19.917487515234118</v>
      </c>
    </row>
    <row r="7" spans="1:15" x14ac:dyDescent="0.25">
      <c r="A7" t="s">
        <v>31</v>
      </c>
      <c r="B7">
        <v>62</v>
      </c>
      <c r="C7">
        <v>46</v>
      </c>
      <c r="D7">
        <v>382</v>
      </c>
      <c r="E7">
        <v>445</v>
      </c>
      <c r="G7">
        <v>78</v>
      </c>
      <c r="H7">
        <v>27</v>
      </c>
      <c r="I7">
        <v>924</v>
      </c>
      <c r="J7">
        <v>1002</v>
      </c>
      <c r="L7" s="1">
        <f t="shared" si="1"/>
        <v>1.9123657749350298</v>
      </c>
      <c r="M7" s="1">
        <f t="shared" si="0"/>
        <v>3.1449023766889983</v>
      </c>
      <c r="N7" s="1">
        <f t="shared" si="2"/>
        <v>21.210099013279955</v>
      </c>
      <c r="O7" s="1">
        <f t="shared" si="3"/>
        <v>20.707893723749027</v>
      </c>
    </row>
    <row r="8" spans="1:15" x14ac:dyDescent="0.25">
      <c r="A8" t="s">
        <v>32</v>
      </c>
      <c r="B8">
        <v>74</v>
      </c>
      <c r="C8">
        <v>49</v>
      </c>
      <c r="D8">
        <v>396</v>
      </c>
      <c r="E8">
        <v>470</v>
      </c>
      <c r="G8">
        <v>90</v>
      </c>
      <c r="H8">
        <v>47</v>
      </c>
      <c r="I8">
        <v>955</v>
      </c>
      <c r="J8">
        <v>1045</v>
      </c>
      <c r="L8" s="1">
        <f t="shared" si="1"/>
        <v>1.7669044171975448</v>
      </c>
      <c r="M8" s="1">
        <f t="shared" si="0"/>
        <v>0.28867513459481287</v>
      </c>
      <c r="N8" s="1">
        <f t="shared" si="2"/>
        <v>21.507955596942022</v>
      </c>
      <c r="O8" s="1">
        <f t="shared" si="3"/>
        <v>20.891832060991838</v>
      </c>
    </row>
    <row r="9" spans="1:15" x14ac:dyDescent="0.25">
      <c r="A9" t="s">
        <v>33</v>
      </c>
      <c r="B9">
        <v>8</v>
      </c>
      <c r="C9">
        <v>32</v>
      </c>
      <c r="D9">
        <v>438</v>
      </c>
      <c r="E9">
        <v>446</v>
      </c>
      <c r="G9">
        <v>13</v>
      </c>
      <c r="H9">
        <v>99</v>
      </c>
      <c r="I9">
        <v>946</v>
      </c>
      <c r="J9">
        <v>959</v>
      </c>
      <c r="L9" s="1">
        <f t="shared" si="1"/>
        <v>1.5430334996209192</v>
      </c>
      <c r="M9" s="1">
        <f t="shared" si="0"/>
        <v>8.2785476470838884</v>
      </c>
      <c r="N9" s="1">
        <f t="shared" si="2"/>
        <v>19.31126240025052</v>
      </c>
      <c r="O9" s="1">
        <f t="shared" si="3"/>
        <v>19.355045688251579</v>
      </c>
    </row>
    <row r="10" spans="1:15" x14ac:dyDescent="0.25">
      <c r="A10" t="s">
        <v>17</v>
      </c>
      <c r="B10">
        <v>763</v>
      </c>
      <c r="C10">
        <v>61</v>
      </c>
      <c r="D10">
        <v>385</v>
      </c>
      <c r="E10">
        <v>1148</v>
      </c>
      <c r="G10">
        <v>326</v>
      </c>
      <c r="H10">
        <v>83</v>
      </c>
      <c r="I10">
        <v>876</v>
      </c>
      <c r="J10">
        <v>1202</v>
      </c>
      <c r="L10" s="1">
        <f t="shared" si="1"/>
        <v>18.727615962334621</v>
      </c>
      <c r="M10" s="1">
        <f t="shared" si="0"/>
        <v>2.5927248643506742</v>
      </c>
      <c r="N10" s="1">
        <f t="shared" si="2"/>
        <v>19.554150195018089</v>
      </c>
      <c r="O10" s="1">
        <f t="shared" si="3"/>
        <v>1.5753419081772611</v>
      </c>
    </row>
    <row r="11" spans="1:15" x14ac:dyDescent="0.25">
      <c r="A11" t="s">
        <v>34</v>
      </c>
      <c r="B11">
        <v>39</v>
      </c>
      <c r="C11">
        <v>446</v>
      </c>
      <c r="D11">
        <v>702</v>
      </c>
      <c r="E11">
        <v>741</v>
      </c>
      <c r="G11">
        <v>30</v>
      </c>
      <c r="H11">
        <v>132</v>
      </c>
      <c r="I11">
        <v>1070</v>
      </c>
      <c r="J11">
        <v>1100</v>
      </c>
      <c r="L11" s="1">
        <f t="shared" si="1"/>
        <v>1.5322617553657476</v>
      </c>
      <c r="M11" s="1">
        <f t="shared" si="0"/>
        <v>18.470588235294116</v>
      </c>
      <c r="N11" s="1">
        <f t="shared" si="2"/>
        <v>12.363201788574482</v>
      </c>
      <c r="O11" s="1">
        <f t="shared" si="3"/>
        <v>11.832664536238621</v>
      </c>
    </row>
    <row r="12" spans="1:15" x14ac:dyDescent="0.25">
      <c r="A12" t="s">
        <v>35</v>
      </c>
      <c r="B12">
        <v>47</v>
      </c>
      <c r="C12">
        <v>265</v>
      </c>
      <c r="D12">
        <v>476</v>
      </c>
      <c r="E12">
        <v>523</v>
      </c>
      <c r="G12">
        <v>50</v>
      </c>
      <c r="H12">
        <v>260</v>
      </c>
      <c r="I12">
        <v>840</v>
      </c>
      <c r="J12">
        <v>890</v>
      </c>
      <c r="L12" s="1">
        <f t="shared" si="1"/>
        <v>0.43077489517064288</v>
      </c>
      <c r="M12" s="1">
        <f t="shared" si="0"/>
        <v>0.30860669992418382</v>
      </c>
      <c r="N12" s="1">
        <f t="shared" si="2"/>
        <v>14.190197395655199</v>
      </c>
      <c r="O12" s="1">
        <f t="shared" si="3"/>
        <v>13.807338787319853</v>
      </c>
    </row>
    <row r="13" spans="1:15" x14ac:dyDescent="0.25">
      <c r="A13" t="s">
        <v>36</v>
      </c>
      <c r="B13">
        <v>19</v>
      </c>
      <c r="C13">
        <v>7</v>
      </c>
      <c r="D13">
        <v>516</v>
      </c>
      <c r="E13">
        <v>535</v>
      </c>
      <c r="G13">
        <v>13</v>
      </c>
      <c r="H13">
        <v>1</v>
      </c>
      <c r="I13">
        <v>889</v>
      </c>
      <c r="J13">
        <v>902</v>
      </c>
      <c r="L13" s="1">
        <f t="shared" si="1"/>
        <v>1.5</v>
      </c>
      <c r="M13" s="1">
        <f t="shared" si="0"/>
        <v>3</v>
      </c>
      <c r="N13" s="1">
        <f t="shared" si="2"/>
        <v>14.072966942919765</v>
      </c>
      <c r="O13" s="1">
        <f t="shared" si="3"/>
        <v>13.691551931525781</v>
      </c>
    </row>
    <row r="14" spans="1:15" x14ac:dyDescent="0.25">
      <c r="A14" t="s">
        <v>14</v>
      </c>
      <c r="B14">
        <v>263</v>
      </c>
      <c r="C14">
        <v>77</v>
      </c>
      <c r="D14">
        <v>459</v>
      </c>
      <c r="E14">
        <v>721</v>
      </c>
      <c r="G14">
        <v>178</v>
      </c>
      <c r="H14">
        <v>94</v>
      </c>
      <c r="I14">
        <v>808</v>
      </c>
      <c r="J14">
        <v>986</v>
      </c>
      <c r="L14" s="1">
        <f t="shared" si="1"/>
        <v>5.724197752462528</v>
      </c>
      <c r="M14" s="1">
        <f t="shared" si="0"/>
        <v>1.8385094394819754</v>
      </c>
      <c r="N14" s="1">
        <f t="shared" si="2"/>
        <v>13.86602942093125</v>
      </c>
      <c r="O14" s="1">
        <f t="shared" si="3"/>
        <v>9.0707690846344669</v>
      </c>
    </row>
    <row r="15" spans="1:15" x14ac:dyDescent="0.25">
      <c r="A15" t="s">
        <v>37</v>
      </c>
      <c r="B15">
        <v>277</v>
      </c>
      <c r="C15">
        <v>221</v>
      </c>
      <c r="D15">
        <v>500</v>
      </c>
      <c r="E15">
        <v>777</v>
      </c>
      <c r="G15">
        <v>291</v>
      </c>
      <c r="H15">
        <v>221</v>
      </c>
      <c r="I15">
        <v>765</v>
      </c>
      <c r="J15">
        <v>1056</v>
      </c>
      <c r="L15" s="1">
        <f t="shared" si="1"/>
        <v>0.83074716073569732</v>
      </c>
      <c r="M15" s="1">
        <f t="shared" si="0"/>
        <v>0</v>
      </c>
      <c r="N15" s="1">
        <f t="shared" si="2"/>
        <v>10.536966735459959</v>
      </c>
      <c r="O15" s="1">
        <f t="shared" si="3"/>
        <v>9.2159045616989594</v>
      </c>
    </row>
    <row r="16" spans="1:15" x14ac:dyDescent="0.25">
      <c r="A16" t="s">
        <v>38</v>
      </c>
      <c r="B16">
        <v>156</v>
      </c>
      <c r="C16">
        <v>234</v>
      </c>
      <c r="D16">
        <v>543</v>
      </c>
      <c r="E16">
        <v>699</v>
      </c>
      <c r="G16">
        <v>168</v>
      </c>
      <c r="H16">
        <v>250</v>
      </c>
      <c r="I16">
        <v>806</v>
      </c>
      <c r="J16">
        <v>974</v>
      </c>
      <c r="L16" s="1">
        <f t="shared" si="1"/>
        <v>0.94280904158206336</v>
      </c>
      <c r="M16" s="1">
        <f t="shared" si="0"/>
        <v>1.0285189544531601</v>
      </c>
      <c r="N16" s="1">
        <f t="shared" si="2"/>
        <v>10.126626016833226</v>
      </c>
      <c r="O16" s="1">
        <f t="shared" si="3"/>
        <v>9.5082309326823236</v>
      </c>
    </row>
    <row r="17" spans="1:15" x14ac:dyDescent="0.25">
      <c r="A17" t="s">
        <v>13</v>
      </c>
      <c r="B17">
        <v>115</v>
      </c>
      <c r="C17">
        <v>159</v>
      </c>
      <c r="D17">
        <v>541</v>
      </c>
      <c r="E17">
        <v>656</v>
      </c>
      <c r="G17">
        <v>55</v>
      </c>
      <c r="H17">
        <v>85</v>
      </c>
      <c r="I17">
        <v>889</v>
      </c>
      <c r="J17">
        <v>944</v>
      </c>
      <c r="L17" s="1">
        <f>IF(((B17=0)*AND(G17=0)),0,SQRT((2*(G17-B17)^2)/(G17+B17)))</f>
        <v>6.5079137345596854</v>
      </c>
      <c r="M17" s="1">
        <f t="shared" ref="M17:M29" si="4">IF(((C17=0)*AND(H17=0)),0,SQRT((2*(H17-C17)^2)/(H17+C17)))</f>
        <v>6.6996452071463715</v>
      </c>
      <c r="N17" s="1">
        <f t="shared" si="2"/>
        <v>13.014462100917724</v>
      </c>
      <c r="O17" s="1">
        <f t="shared" si="3"/>
        <v>10.182337649086284</v>
      </c>
    </row>
    <row r="18" spans="1:15" x14ac:dyDescent="0.25">
      <c r="A18" t="s">
        <v>12</v>
      </c>
      <c r="B18">
        <v>15</v>
      </c>
      <c r="C18">
        <v>73</v>
      </c>
      <c r="D18">
        <v>583</v>
      </c>
      <c r="E18">
        <v>597</v>
      </c>
      <c r="G18">
        <v>85</v>
      </c>
      <c r="H18">
        <v>98</v>
      </c>
      <c r="I18">
        <v>846</v>
      </c>
      <c r="J18">
        <v>931</v>
      </c>
      <c r="L18" s="1">
        <f t="shared" si="1"/>
        <v>9.8994949366116654</v>
      </c>
      <c r="M18" s="1">
        <f t="shared" si="4"/>
        <v>2.7036903521793758</v>
      </c>
      <c r="N18" s="1">
        <f t="shared" si="2"/>
        <v>9.8390831754122399</v>
      </c>
      <c r="O18" s="1">
        <f t="shared" si="3"/>
        <v>12.083695908383442</v>
      </c>
    </row>
    <row r="19" spans="1:15" x14ac:dyDescent="0.25">
      <c r="A19" t="s">
        <v>39</v>
      </c>
      <c r="B19">
        <v>55</v>
      </c>
      <c r="C19">
        <v>165</v>
      </c>
      <c r="D19">
        <v>432</v>
      </c>
      <c r="E19">
        <v>487</v>
      </c>
      <c r="G19">
        <v>65</v>
      </c>
      <c r="H19">
        <v>173</v>
      </c>
      <c r="I19">
        <v>758</v>
      </c>
      <c r="J19">
        <v>823</v>
      </c>
      <c r="L19" s="1">
        <f t="shared" si="1"/>
        <v>1.2909944487358056</v>
      </c>
      <c r="M19" s="1">
        <f t="shared" si="4"/>
        <v>0.61538461538461542</v>
      </c>
      <c r="N19" s="1">
        <f t="shared" si="2"/>
        <v>13.36469700555984</v>
      </c>
      <c r="O19" s="1">
        <f t="shared" si="3"/>
        <v>13.128606374764667</v>
      </c>
    </row>
    <row r="20" spans="1:15" x14ac:dyDescent="0.25">
      <c r="A20" t="s">
        <v>11</v>
      </c>
      <c r="B20">
        <v>74</v>
      </c>
      <c r="C20">
        <v>47</v>
      </c>
      <c r="D20">
        <v>440</v>
      </c>
      <c r="E20">
        <v>514</v>
      </c>
      <c r="G20">
        <v>27</v>
      </c>
      <c r="H20">
        <v>48</v>
      </c>
      <c r="I20">
        <v>775</v>
      </c>
      <c r="J20">
        <v>802</v>
      </c>
      <c r="L20" s="1">
        <f t="shared" si="1"/>
        <v>6.6138169204647435</v>
      </c>
      <c r="M20" s="1">
        <f t="shared" si="4"/>
        <v>0.14509525002200233</v>
      </c>
      <c r="N20" s="1">
        <f t="shared" si="2"/>
        <v>13.591633834387455</v>
      </c>
      <c r="O20" s="1">
        <f t="shared" si="3"/>
        <v>11.227408928430487</v>
      </c>
    </row>
    <row r="21" spans="1:15" x14ac:dyDescent="0.25">
      <c r="A21" t="s">
        <v>40</v>
      </c>
      <c r="B21">
        <v>41</v>
      </c>
      <c r="C21">
        <v>79</v>
      </c>
      <c r="D21">
        <v>435</v>
      </c>
      <c r="E21">
        <v>476</v>
      </c>
      <c r="G21">
        <v>36</v>
      </c>
      <c r="H21">
        <v>84</v>
      </c>
      <c r="I21">
        <v>718</v>
      </c>
      <c r="J21">
        <v>754</v>
      </c>
      <c r="L21" s="1">
        <f t="shared" si="1"/>
        <v>0.80582296402538034</v>
      </c>
      <c r="M21" s="1">
        <f t="shared" si="4"/>
        <v>0.55384877562171131</v>
      </c>
      <c r="N21" s="1">
        <f t="shared" si="2"/>
        <v>11.786552085351813</v>
      </c>
      <c r="O21" s="1">
        <f t="shared" si="3"/>
        <v>11.210041955782614</v>
      </c>
    </row>
    <row r="22" spans="1:15" x14ac:dyDescent="0.25">
      <c r="A22" t="s">
        <v>10</v>
      </c>
      <c r="B22">
        <v>36</v>
      </c>
      <c r="C22">
        <v>44</v>
      </c>
      <c r="D22">
        <v>432</v>
      </c>
      <c r="E22">
        <v>467</v>
      </c>
      <c r="G22">
        <v>39</v>
      </c>
      <c r="H22">
        <v>56</v>
      </c>
      <c r="I22">
        <v>698</v>
      </c>
      <c r="J22">
        <v>737</v>
      </c>
      <c r="L22" s="1">
        <f t="shared" si="1"/>
        <v>0.4898979485566356</v>
      </c>
      <c r="M22" s="1">
        <f t="shared" si="4"/>
        <v>1.697056274847714</v>
      </c>
      <c r="N22" s="1">
        <f t="shared" si="2"/>
        <v>11.190704106850456</v>
      </c>
      <c r="O22" s="1">
        <f t="shared" si="3"/>
        <v>11.004378470179503</v>
      </c>
    </row>
    <row r="23" spans="1:15" x14ac:dyDescent="0.25">
      <c r="A23" t="s">
        <v>41</v>
      </c>
      <c r="B23">
        <v>98</v>
      </c>
      <c r="C23">
        <v>107</v>
      </c>
      <c r="D23">
        <v>360</v>
      </c>
      <c r="E23">
        <v>458</v>
      </c>
      <c r="G23">
        <v>91</v>
      </c>
      <c r="H23">
        <v>109</v>
      </c>
      <c r="I23">
        <v>628</v>
      </c>
      <c r="J23">
        <v>719</v>
      </c>
      <c r="L23" s="1">
        <f t="shared" si="1"/>
        <v>0.72008229982309557</v>
      </c>
      <c r="M23" s="1">
        <f t="shared" si="4"/>
        <v>0.19245008972987526</v>
      </c>
      <c r="N23" s="1">
        <f t="shared" si="2"/>
        <v>12.057890053844714</v>
      </c>
      <c r="O23" s="1">
        <f t="shared" si="3"/>
        <v>10.758885205963777</v>
      </c>
    </row>
    <row r="24" spans="1:15" x14ac:dyDescent="0.25">
      <c r="A24" t="s">
        <v>9</v>
      </c>
      <c r="B24">
        <v>99</v>
      </c>
      <c r="C24">
        <v>49</v>
      </c>
      <c r="D24">
        <v>409</v>
      </c>
      <c r="E24">
        <v>508</v>
      </c>
      <c r="G24">
        <v>97</v>
      </c>
      <c r="H24">
        <v>84</v>
      </c>
      <c r="I24">
        <v>635</v>
      </c>
      <c r="J24">
        <v>732</v>
      </c>
      <c r="L24" s="1">
        <f t="shared" si="1"/>
        <v>0.20203050891044214</v>
      </c>
      <c r="M24" s="1">
        <f t="shared" si="4"/>
        <v>4.2919753763947606</v>
      </c>
      <c r="N24" s="1">
        <f t="shared" si="2"/>
        <v>9.8917512754324317</v>
      </c>
      <c r="O24" s="1">
        <f t="shared" si="3"/>
        <v>8.9960564837079868</v>
      </c>
    </row>
    <row r="25" spans="1:15" x14ac:dyDescent="0.25">
      <c r="A25" t="s">
        <v>8</v>
      </c>
      <c r="B25">
        <v>82</v>
      </c>
      <c r="C25">
        <v>47</v>
      </c>
      <c r="D25">
        <v>461</v>
      </c>
      <c r="E25">
        <v>543</v>
      </c>
      <c r="G25">
        <v>40</v>
      </c>
      <c r="H25">
        <v>63</v>
      </c>
      <c r="I25">
        <v>669</v>
      </c>
      <c r="J25">
        <v>709</v>
      </c>
      <c r="L25" s="1">
        <f t="shared" si="1"/>
        <v>5.3775489571816308</v>
      </c>
      <c r="M25" s="1">
        <f t="shared" si="4"/>
        <v>2.1574395598823748</v>
      </c>
      <c r="N25" s="1">
        <f t="shared" si="2"/>
        <v>8.750625767762763</v>
      </c>
      <c r="O25" s="1">
        <f t="shared" si="3"/>
        <v>6.634694365912682</v>
      </c>
    </row>
    <row r="26" spans="1:15" x14ac:dyDescent="0.25">
      <c r="A26" t="s">
        <v>7</v>
      </c>
      <c r="B26">
        <v>55</v>
      </c>
      <c r="C26">
        <v>48</v>
      </c>
      <c r="D26">
        <v>495</v>
      </c>
      <c r="E26">
        <v>550</v>
      </c>
      <c r="G26">
        <v>63</v>
      </c>
      <c r="H26">
        <v>67</v>
      </c>
      <c r="I26">
        <v>642</v>
      </c>
      <c r="J26">
        <v>705</v>
      </c>
      <c r="L26" s="1">
        <f t="shared" si="1"/>
        <v>1.0415112878465909</v>
      </c>
      <c r="M26" s="1">
        <f t="shared" si="4"/>
        <v>2.5056457989039909</v>
      </c>
      <c r="N26" s="1">
        <f t="shared" si="2"/>
        <v>6.1652699932533173</v>
      </c>
      <c r="O26" s="1">
        <f t="shared" si="3"/>
        <v>6.1876370764324431</v>
      </c>
    </row>
    <row r="27" spans="1:15" x14ac:dyDescent="0.25">
      <c r="A27" t="s">
        <v>6</v>
      </c>
      <c r="B27">
        <v>7</v>
      </c>
      <c r="C27">
        <v>119</v>
      </c>
      <c r="D27">
        <v>431</v>
      </c>
      <c r="E27">
        <v>438</v>
      </c>
      <c r="G27">
        <v>35</v>
      </c>
      <c r="H27">
        <v>192</v>
      </c>
      <c r="I27">
        <v>513</v>
      </c>
      <c r="J27">
        <v>548</v>
      </c>
      <c r="L27" s="1">
        <f t="shared" si="1"/>
        <v>6.110100926607787</v>
      </c>
      <c r="M27" s="1">
        <f t="shared" si="4"/>
        <v>5.8540666602817666</v>
      </c>
      <c r="N27" s="1">
        <f t="shared" si="2"/>
        <v>3.7743559333831258</v>
      </c>
      <c r="O27" s="1">
        <f t="shared" si="3"/>
        <v>4.9541508402214944</v>
      </c>
    </row>
    <row r="28" spans="1:15" x14ac:dyDescent="0.25">
      <c r="A28" t="s">
        <v>42</v>
      </c>
      <c r="B28">
        <v>9</v>
      </c>
      <c r="C28">
        <v>205</v>
      </c>
      <c r="D28">
        <v>233</v>
      </c>
      <c r="E28">
        <v>242</v>
      </c>
      <c r="G28">
        <v>9</v>
      </c>
      <c r="H28">
        <v>211</v>
      </c>
      <c r="I28">
        <v>337</v>
      </c>
      <c r="J28">
        <v>346</v>
      </c>
      <c r="L28" s="1">
        <f t="shared" si="1"/>
        <v>0</v>
      </c>
      <c r="M28" s="1">
        <f t="shared" si="4"/>
        <v>0.41602514716892186</v>
      </c>
      <c r="N28" s="1">
        <f t="shared" si="2"/>
        <v>6.16042832869456</v>
      </c>
      <c r="O28" s="1">
        <f t="shared" si="3"/>
        <v>6.065403172605965</v>
      </c>
    </row>
    <row r="29" spans="1:15" x14ac:dyDescent="0.25">
      <c r="A29" t="s">
        <v>5</v>
      </c>
      <c r="B29">
        <v>0</v>
      </c>
      <c r="C29">
        <v>242</v>
      </c>
      <c r="D29">
        <v>0</v>
      </c>
      <c r="E29">
        <v>0</v>
      </c>
      <c r="G29">
        <v>0</v>
      </c>
      <c r="H29">
        <v>346</v>
      </c>
      <c r="I29">
        <v>0</v>
      </c>
      <c r="J29">
        <v>0</v>
      </c>
      <c r="L29" s="1">
        <f t="shared" si="1"/>
        <v>0</v>
      </c>
      <c r="M29" s="1">
        <f t="shared" si="4"/>
        <v>6.065403172605965</v>
      </c>
      <c r="N29" s="1">
        <f t="shared" si="2"/>
        <v>0</v>
      </c>
      <c r="O29" s="1">
        <f t="shared" si="3"/>
        <v>0</v>
      </c>
    </row>
    <row r="31" spans="1:15" x14ac:dyDescent="0.25">
      <c r="K31" s="3" t="s">
        <v>49</v>
      </c>
      <c r="L31" s="4">
        <f>COUNT(L3:L29)</f>
        <v>27</v>
      </c>
      <c r="M31" s="4">
        <f>COUNT(M3:M29)</f>
        <v>27</v>
      </c>
      <c r="N31" s="4">
        <f>COUNT(N3:N29)</f>
        <v>27</v>
      </c>
      <c r="O31" s="4">
        <f>COUNT(O3:O29)</f>
        <v>27</v>
      </c>
    </row>
    <row r="32" spans="1:15" x14ac:dyDescent="0.25">
      <c r="K32" s="3" t="s">
        <v>51</v>
      </c>
      <c r="L32" s="4">
        <f>COUNTIF(L3:L29,"&gt;5")</f>
        <v>10</v>
      </c>
      <c r="M32" s="4">
        <f t="shared" ref="M32:O32" si="5">COUNTIF(M3:M29,"&gt;5")</f>
        <v>6</v>
      </c>
      <c r="N32" s="4">
        <f t="shared" si="5"/>
        <v>24</v>
      </c>
      <c r="O32" s="4">
        <f t="shared" si="5"/>
        <v>24</v>
      </c>
    </row>
    <row r="33" spans="11:16" x14ac:dyDescent="0.25">
      <c r="K33" s="3" t="s">
        <v>48</v>
      </c>
      <c r="L33" s="5">
        <f>1-(L32/(COUNT(L3:L29)))</f>
        <v>0.62962962962962965</v>
      </c>
      <c r="M33" s="5">
        <f>1-(M32/(COUNT(M3:M29)))</f>
        <v>0.77777777777777779</v>
      </c>
      <c r="N33" s="5">
        <f>1-(N32/(COUNT(N3:N29)))</f>
        <v>0.11111111111111116</v>
      </c>
      <c r="O33" s="5">
        <f>1-(O32/(COUNT(O3:O29)))</f>
        <v>0.11111111111111116</v>
      </c>
    </row>
    <row r="34" spans="11:16" x14ac:dyDescent="0.25">
      <c r="K34" s="3" t="s">
        <v>50</v>
      </c>
      <c r="L34" s="4">
        <f>AVERAGE(L3:L29)</f>
        <v>3.7676480757702127</v>
      </c>
      <c r="M34" s="4">
        <f t="shared" ref="M34:O34" si="6">AVERAGE(M3:M29)</f>
        <v>3.2601383401215203</v>
      </c>
      <c r="N34" s="4">
        <f t="shared" si="6"/>
        <v>12.313528161524674</v>
      </c>
      <c r="O34" s="4">
        <f t="shared" si="6"/>
        <v>11.585656505307762</v>
      </c>
      <c r="P34" s="1"/>
    </row>
    <row r="35" spans="11:16" x14ac:dyDescent="0.25">
      <c r="P35" s="1"/>
    </row>
  </sheetData>
  <sortState ref="A35:B63">
    <sortCondition descending="1" ref="A35"/>
  </sortState>
  <mergeCells count="3">
    <mergeCell ref="B1:E1"/>
    <mergeCell ref="G1:J1"/>
    <mergeCell ref="L1:O1"/>
  </mergeCells>
  <conditionalFormatting sqref="L3:O2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{8071661C-F40F-4D77-B775-04E7267CE2B6}</x14:id>
        </ext>
      </extLst>
    </cfRule>
  </conditionalFormatting>
  <conditionalFormatting sqref="M3:M2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{8C788FF4-5177-49B0-9238-A0AEF6499E19}</x14:id>
        </ext>
      </extLst>
    </cfRule>
  </conditionalFormatting>
  <conditionalFormatting sqref="L3:L2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{A98CA7DE-65D0-491C-AA46-1306C4D5BF35}</x14:id>
        </ext>
      </extLst>
    </cfRule>
  </conditionalFormatting>
  <conditionalFormatting sqref="N3:N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{8117C0AE-6A9C-4EE0-914A-9208D8CF498C}</x14:id>
        </ext>
      </extLst>
    </cfRule>
  </conditionalFormatting>
  <conditionalFormatting sqref="O3:O2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{7A7E2350-BDFF-4094-AC30-4906EC2709E8}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71661C-F40F-4D77-B775-04E7267CE2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L3:O29</xm:sqref>
        </x14:conditionalFormatting>
        <x14:conditionalFormatting xmlns:xm="http://schemas.microsoft.com/office/excel/2006/main">
          <x14:cfRule type="dataBar" id="{8C788FF4-5177-49B0-9238-A0AEF6499E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M3:M29</xm:sqref>
        </x14:conditionalFormatting>
        <x14:conditionalFormatting xmlns:xm="http://schemas.microsoft.com/office/excel/2006/main">
          <x14:cfRule type="dataBar" id="{A98CA7DE-65D0-491C-AA46-1306C4D5BF3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L3:L29</xm:sqref>
        </x14:conditionalFormatting>
        <x14:conditionalFormatting xmlns:xm="http://schemas.microsoft.com/office/excel/2006/main">
          <x14:cfRule type="dataBar" id="{8117C0AE-6A9C-4EE0-914A-9208D8CF49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N3:N29</xm:sqref>
        </x14:conditionalFormatting>
        <x14:conditionalFormatting xmlns:xm="http://schemas.microsoft.com/office/excel/2006/main">
          <x14:cfRule type="dataBar" id="{7A7E2350-BDFF-4094-AC30-4906EC2709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L24" sqref="L24:M24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23</v>
      </c>
      <c r="B3">
        <v>398</v>
      </c>
      <c r="C3">
        <v>0</v>
      </c>
      <c r="D3">
        <v>0</v>
      </c>
      <c r="E3">
        <v>398</v>
      </c>
      <c r="G3">
        <v>399</v>
      </c>
      <c r="H3">
        <v>0</v>
      </c>
      <c r="I3">
        <v>0</v>
      </c>
      <c r="J3">
        <v>399</v>
      </c>
      <c r="L3" s="1">
        <f>IF(((B3=0)*AND(G3=0)),0,SQRT((2*(G3-B3)^2)/(G3+B3)))</f>
        <v>5.0094014498562434E-2</v>
      </c>
      <c r="M3" s="1">
        <f t="shared" ref="M3" si="0">IF(((C3=0)*AND(H3=0)),0,SQRT((2*(H3-C3)^2)/(H3+C3)))</f>
        <v>0</v>
      </c>
      <c r="N3" s="1">
        <f>IF(((D3=0)*AND(I3=0)),0,SQRT((2*(I3-D3)^2)/(I3+D3)))</f>
        <v>0</v>
      </c>
      <c r="O3" s="1">
        <f>IF(((E3=0)*AND(J3=0)),0,SQRT((2*(J3-E3)^2)/(J3+E3)))</f>
        <v>5.0094014498562434E-2</v>
      </c>
    </row>
    <row r="4" spans="1:15" x14ac:dyDescent="0.25">
      <c r="A4" t="s">
        <v>22</v>
      </c>
      <c r="B4">
        <v>395</v>
      </c>
      <c r="C4">
        <v>2</v>
      </c>
      <c r="D4">
        <v>396</v>
      </c>
      <c r="E4">
        <v>791</v>
      </c>
      <c r="G4">
        <v>392</v>
      </c>
      <c r="H4">
        <v>2</v>
      </c>
      <c r="I4">
        <v>397</v>
      </c>
      <c r="J4">
        <v>789</v>
      </c>
      <c r="L4" s="1">
        <f t="shared" ref="L4:L20" si="1">IF(((B4=0)*AND(G4=0)),0,SQRT((2*(G4-B4)^2)/(G4+B4)))</f>
        <v>0.15123380755942087</v>
      </c>
      <c r="M4" s="1">
        <f t="shared" ref="M4:M20" si="2">IF(((C4=0)*AND(H4=0)),0,SQRT((2*(H4-C4)^2)/(H4+C4)))</f>
        <v>0</v>
      </c>
      <c r="N4" s="1">
        <f t="shared" ref="N4:N20" si="3">IF(((D4=0)*AND(I4=0)),0,SQRT((2*(I4-D4)^2)/(I4+D4)))</f>
        <v>5.0220196095182537E-2</v>
      </c>
      <c r="O4" s="1">
        <f t="shared" ref="O4:O20" si="4">IF(((E4=0)*AND(J4=0)),0,SQRT((2*(J4-E4)^2)/(J4+E4)))</f>
        <v>7.1156806696482E-2</v>
      </c>
    </row>
    <row r="5" spans="1:15" x14ac:dyDescent="0.25">
      <c r="A5" t="s">
        <v>21</v>
      </c>
      <c r="B5">
        <v>155</v>
      </c>
      <c r="C5">
        <v>7</v>
      </c>
      <c r="D5">
        <v>784</v>
      </c>
      <c r="E5">
        <v>939</v>
      </c>
      <c r="G5">
        <v>154</v>
      </c>
      <c r="H5">
        <v>6</v>
      </c>
      <c r="I5">
        <v>783</v>
      </c>
      <c r="J5">
        <v>937</v>
      </c>
      <c r="L5" s="1">
        <f t="shared" si="1"/>
        <v>8.0451798670912969E-2</v>
      </c>
      <c r="M5" s="1">
        <f t="shared" si="2"/>
        <v>0.39223227027636809</v>
      </c>
      <c r="N5" s="1">
        <f t="shared" si="3"/>
        <v>3.5725679648445197E-2</v>
      </c>
      <c r="O5" s="1">
        <f t="shared" si="4"/>
        <v>6.5302314844833925E-2</v>
      </c>
    </row>
    <row r="6" spans="1:15" x14ac:dyDescent="0.25">
      <c r="A6" t="s">
        <v>20</v>
      </c>
      <c r="B6">
        <v>159</v>
      </c>
      <c r="C6">
        <v>8</v>
      </c>
      <c r="D6">
        <v>931</v>
      </c>
      <c r="E6">
        <v>1090</v>
      </c>
      <c r="G6">
        <v>160</v>
      </c>
      <c r="H6">
        <v>8</v>
      </c>
      <c r="I6">
        <v>929</v>
      </c>
      <c r="J6">
        <v>1089</v>
      </c>
      <c r="L6" s="1">
        <f t="shared" si="1"/>
        <v>7.9180758246489583E-2</v>
      </c>
      <c r="M6" s="1">
        <f t="shared" si="2"/>
        <v>0</v>
      </c>
      <c r="N6" s="1">
        <f t="shared" si="3"/>
        <v>6.558258357839529E-2</v>
      </c>
      <c r="O6" s="1">
        <f t="shared" si="4"/>
        <v>3.0296076079117037E-2</v>
      </c>
    </row>
    <row r="7" spans="1:15" x14ac:dyDescent="0.25">
      <c r="A7" t="s">
        <v>19</v>
      </c>
      <c r="B7">
        <v>194</v>
      </c>
      <c r="C7">
        <v>39</v>
      </c>
      <c r="D7">
        <v>1051</v>
      </c>
      <c r="E7">
        <v>1245</v>
      </c>
      <c r="G7">
        <v>198</v>
      </c>
      <c r="H7">
        <v>40</v>
      </c>
      <c r="I7">
        <v>1049</v>
      </c>
      <c r="J7">
        <v>1247</v>
      </c>
      <c r="L7" s="1">
        <f t="shared" si="1"/>
        <v>0.2857142857142857</v>
      </c>
      <c r="M7" s="1">
        <f t="shared" si="2"/>
        <v>0.15911145683514602</v>
      </c>
      <c r="N7" s="1">
        <f t="shared" si="3"/>
        <v>6.1721339984836761E-2</v>
      </c>
      <c r="O7" s="1">
        <f t="shared" si="4"/>
        <v>5.6659269967007354E-2</v>
      </c>
    </row>
    <row r="8" spans="1:15" x14ac:dyDescent="0.25">
      <c r="A8" t="s">
        <v>18</v>
      </c>
      <c r="B8">
        <v>50</v>
      </c>
      <c r="C8">
        <v>45</v>
      </c>
      <c r="D8">
        <v>1200</v>
      </c>
      <c r="E8">
        <v>1250</v>
      </c>
      <c r="G8">
        <v>47</v>
      </c>
      <c r="H8">
        <v>44</v>
      </c>
      <c r="I8">
        <v>1203</v>
      </c>
      <c r="J8">
        <v>1250</v>
      </c>
      <c r="L8" s="1">
        <f t="shared" si="1"/>
        <v>0.43077489517064288</v>
      </c>
      <c r="M8" s="1">
        <f t="shared" si="2"/>
        <v>0.14990633779917228</v>
      </c>
      <c r="N8" s="1">
        <f t="shared" si="3"/>
        <v>8.6548464481583098E-2</v>
      </c>
      <c r="O8" s="1">
        <f t="shared" si="4"/>
        <v>0</v>
      </c>
    </row>
    <row r="9" spans="1:15" x14ac:dyDescent="0.25">
      <c r="A9" t="s">
        <v>17</v>
      </c>
      <c r="B9">
        <v>272</v>
      </c>
      <c r="C9">
        <v>497</v>
      </c>
      <c r="D9">
        <v>753</v>
      </c>
      <c r="E9">
        <v>1026</v>
      </c>
      <c r="G9">
        <v>242</v>
      </c>
      <c r="H9">
        <v>116</v>
      </c>
      <c r="I9">
        <v>1134</v>
      </c>
      <c r="J9">
        <v>1376</v>
      </c>
      <c r="L9" s="1">
        <f t="shared" si="1"/>
        <v>1.8713485846554161</v>
      </c>
      <c r="M9" s="1">
        <f t="shared" si="2"/>
        <v>21.762547710944268</v>
      </c>
      <c r="N9" s="1">
        <f t="shared" si="3"/>
        <v>12.403779105136877</v>
      </c>
      <c r="O9" s="1">
        <f t="shared" si="4"/>
        <v>10.099422494433322</v>
      </c>
    </row>
    <row r="10" spans="1:15" x14ac:dyDescent="0.25">
      <c r="A10" t="s">
        <v>43</v>
      </c>
      <c r="B10">
        <v>17</v>
      </c>
      <c r="C10">
        <v>275</v>
      </c>
      <c r="D10">
        <v>751</v>
      </c>
      <c r="E10">
        <v>768</v>
      </c>
      <c r="G10">
        <v>31</v>
      </c>
      <c r="H10">
        <v>266</v>
      </c>
      <c r="I10">
        <v>1110</v>
      </c>
      <c r="J10">
        <v>1141</v>
      </c>
      <c r="L10" s="1">
        <f t="shared" si="1"/>
        <v>2.857738033247041</v>
      </c>
      <c r="M10" s="1">
        <f t="shared" si="2"/>
        <v>0.5472161102794334</v>
      </c>
      <c r="N10" s="1">
        <f t="shared" si="3"/>
        <v>11.768910491818167</v>
      </c>
      <c r="O10" s="1">
        <f t="shared" si="4"/>
        <v>12.073157477745891</v>
      </c>
    </row>
    <row r="11" spans="1:15" x14ac:dyDescent="0.25">
      <c r="A11" t="s">
        <v>14</v>
      </c>
      <c r="B11">
        <v>228</v>
      </c>
      <c r="C11">
        <v>179</v>
      </c>
      <c r="D11">
        <v>589</v>
      </c>
      <c r="E11">
        <v>817</v>
      </c>
      <c r="G11">
        <v>114</v>
      </c>
      <c r="H11">
        <v>282</v>
      </c>
      <c r="I11">
        <v>859</v>
      </c>
      <c r="J11">
        <v>973</v>
      </c>
      <c r="L11" s="1">
        <f t="shared" si="1"/>
        <v>8.717797887081348</v>
      </c>
      <c r="M11" s="1">
        <f t="shared" si="2"/>
        <v>6.7842486959694774</v>
      </c>
      <c r="N11" s="1">
        <f t="shared" si="3"/>
        <v>10.034470974336745</v>
      </c>
      <c r="O11" s="1">
        <f t="shared" si="4"/>
        <v>5.2145049096260294</v>
      </c>
    </row>
    <row r="12" spans="1:15" x14ac:dyDescent="0.25">
      <c r="A12" t="s">
        <v>13</v>
      </c>
      <c r="B12">
        <v>124</v>
      </c>
      <c r="C12">
        <v>200</v>
      </c>
      <c r="D12">
        <v>616</v>
      </c>
      <c r="E12">
        <v>740</v>
      </c>
      <c r="G12">
        <v>61</v>
      </c>
      <c r="H12">
        <v>193</v>
      </c>
      <c r="I12">
        <v>780</v>
      </c>
      <c r="J12">
        <v>841</v>
      </c>
      <c r="L12" s="1">
        <f t="shared" si="1"/>
        <v>6.5504280858664581</v>
      </c>
      <c r="M12" s="1">
        <f t="shared" si="2"/>
        <v>0.4993634625044952</v>
      </c>
      <c r="N12" s="1">
        <f t="shared" si="3"/>
        <v>6.2074915456566098</v>
      </c>
      <c r="O12" s="1">
        <f t="shared" si="4"/>
        <v>3.5922821198493722</v>
      </c>
    </row>
    <row r="13" spans="1:15" x14ac:dyDescent="0.25">
      <c r="A13" t="s">
        <v>12</v>
      </c>
      <c r="B13">
        <v>65</v>
      </c>
      <c r="C13">
        <v>146</v>
      </c>
      <c r="D13">
        <v>594</v>
      </c>
      <c r="E13">
        <v>659</v>
      </c>
      <c r="G13">
        <v>77</v>
      </c>
      <c r="H13">
        <v>191</v>
      </c>
      <c r="I13">
        <v>650</v>
      </c>
      <c r="J13">
        <v>727</v>
      </c>
      <c r="L13" s="1">
        <f t="shared" si="1"/>
        <v>1.4241379898326241</v>
      </c>
      <c r="M13" s="1">
        <f t="shared" si="2"/>
        <v>3.4666704709710543</v>
      </c>
      <c r="N13" s="1">
        <f t="shared" si="3"/>
        <v>2.2453954313409512</v>
      </c>
      <c r="O13" s="1">
        <f t="shared" si="4"/>
        <v>2.5831063997517933</v>
      </c>
    </row>
    <row r="14" spans="1:15" x14ac:dyDescent="0.25">
      <c r="A14" t="s">
        <v>11</v>
      </c>
      <c r="B14">
        <v>38</v>
      </c>
      <c r="C14">
        <v>67</v>
      </c>
      <c r="D14">
        <v>592</v>
      </c>
      <c r="E14">
        <v>630</v>
      </c>
      <c r="G14">
        <v>41</v>
      </c>
      <c r="H14">
        <v>54</v>
      </c>
      <c r="I14">
        <v>673</v>
      </c>
      <c r="J14">
        <v>714</v>
      </c>
      <c r="L14" s="1">
        <f t="shared" si="1"/>
        <v>0.47733437050543803</v>
      </c>
      <c r="M14" s="1">
        <f t="shared" si="2"/>
        <v>1.6713433009863852</v>
      </c>
      <c r="N14" s="1">
        <f t="shared" si="3"/>
        <v>3.2207332285745536</v>
      </c>
      <c r="O14" s="1">
        <f t="shared" si="4"/>
        <v>3.2403703492039302</v>
      </c>
    </row>
    <row r="15" spans="1:15" x14ac:dyDescent="0.25">
      <c r="A15" t="s">
        <v>10</v>
      </c>
      <c r="B15">
        <v>44</v>
      </c>
      <c r="C15">
        <v>117</v>
      </c>
      <c r="D15">
        <v>513</v>
      </c>
      <c r="E15">
        <v>558</v>
      </c>
      <c r="G15">
        <v>39</v>
      </c>
      <c r="H15">
        <v>122</v>
      </c>
      <c r="I15">
        <v>592</v>
      </c>
      <c r="J15">
        <v>631</v>
      </c>
      <c r="L15" s="1">
        <f t="shared" si="1"/>
        <v>0.77615052570633292</v>
      </c>
      <c r="M15" s="1">
        <f t="shared" si="2"/>
        <v>0.45738935374634826</v>
      </c>
      <c r="N15" s="1">
        <f t="shared" si="3"/>
        <v>3.3609414755109848</v>
      </c>
      <c r="O15" s="1">
        <f t="shared" si="4"/>
        <v>2.9939664586619763</v>
      </c>
    </row>
    <row r="16" spans="1:15" x14ac:dyDescent="0.25">
      <c r="A16" t="s">
        <v>9</v>
      </c>
      <c r="B16">
        <v>130</v>
      </c>
      <c r="C16">
        <v>105</v>
      </c>
      <c r="D16">
        <v>452</v>
      </c>
      <c r="E16">
        <v>582</v>
      </c>
      <c r="G16">
        <v>79</v>
      </c>
      <c r="H16">
        <v>63</v>
      </c>
      <c r="I16">
        <v>568</v>
      </c>
      <c r="J16">
        <v>647</v>
      </c>
      <c r="L16" s="1">
        <f t="shared" si="1"/>
        <v>4.9889830780540887</v>
      </c>
      <c r="M16" s="1">
        <f t="shared" si="2"/>
        <v>4.5825756949558398</v>
      </c>
      <c r="N16" s="1">
        <f t="shared" si="3"/>
        <v>5.1365663361325522</v>
      </c>
      <c r="O16" s="1">
        <f t="shared" si="4"/>
        <v>2.6221190940785521</v>
      </c>
    </row>
    <row r="17" spans="1:17" x14ac:dyDescent="0.25">
      <c r="A17" t="s">
        <v>8</v>
      </c>
      <c r="B17">
        <v>102</v>
      </c>
      <c r="C17">
        <v>67</v>
      </c>
      <c r="D17">
        <v>515</v>
      </c>
      <c r="E17">
        <v>618</v>
      </c>
      <c r="G17">
        <v>45</v>
      </c>
      <c r="H17">
        <v>91</v>
      </c>
      <c r="I17">
        <v>556</v>
      </c>
      <c r="J17">
        <v>601</v>
      </c>
      <c r="L17" s="1">
        <f t="shared" si="1"/>
        <v>6.6486150161257696</v>
      </c>
      <c r="M17" s="1">
        <f t="shared" si="2"/>
        <v>2.7002109622224575</v>
      </c>
      <c r="N17" s="1">
        <f t="shared" si="3"/>
        <v>1.771756844375916</v>
      </c>
      <c r="O17" s="1">
        <f t="shared" si="4"/>
        <v>0.68859214840257477</v>
      </c>
    </row>
    <row r="18" spans="1:17" x14ac:dyDescent="0.25">
      <c r="A18" t="s">
        <v>7</v>
      </c>
      <c r="B18">
        <v>108</v>
      </c>
      <c r="C18">
        <v>72</v>
      </c>
      <c r="D18">
        <v>546</v>
      </c>
      <c r="E18">
        <v>653</v>
      </c>
      <c r="G18">
        <v>89</v>
      </c>
      <c r="H18">
        <v>65</v>
      </c>
      <c r="I18">
        <v>536</v>
      </c>
      <c r="J18">
        <v>625</v>
      </c>
      <c r="L18" s="1">
        <f t="shared" si="1"/>
        <v>1.9144123430675379</v>
      </c>
      <c r="M18" s="1">
        <f t="shared" si="2"/>
        <v>0.84577093066224773</v>
      </c>
      <c r="N18" s="1">
        <f t="shared" si="3"/>
        <v>0.4299335803923478</v>
      </c>
      <c r="O18" s="1">
        <f t="shared" si="4"/>
        <v>1.1076628809809297</v>
      </c>
    </row>
    <row r="19" spans="1:17" x14ac:dyDescent="0.25">
      <c r="A19" t="s">
        <v>6</v>
      </c>
      <c r="B19">
        <v>21</v>
      </c>
      <c r="C19">
        <v>203</v>
      </c>
      <c r="D19">
        <v>451</v>
      </c>
      <c r="E19">
        <v>471</v>
      </c>
      <c r="G19">
        <v>15</v>
      </c>
      <c r="H19">
        <v>229</v>
      </c>
      <c r="I19">
        <v>396</v>
      </c>
      <c r="J19">
        <v>411</v>
      </c>
      <c r="L19" s="1">
        <f t="shared" si="1"/>
        <v>1.4142135623730951</v>
      </c>
      <c r="M19" s="1">
        <f t="shared" si="2"/>
        <v>1.7690759253434065</v>
      </c>
      <c r="N19" s="1">
        <f t="shared" si="3"/>
        <v>2.6726124191242437</v>
      </c>
      <c r="O19" s="1">
        <f t="shared" si="4"/>
        <v>2.8571428571428572</v>
      </c>
    </row>
    <row r="20" spans="1:17" x14ac:dyDescent="0.25">
      <c r="A20" t="s">
        <v>5</v>
      </c>
      <c r="B20">
        <v>0</v>
      </c>
      <c r="C20">
        <v>471</v>
      </c>
      <c r="D20">
        <v>0</v>
      </c>
      <c r="E20">
        <v>0</v>
      </c>
      <c r="G20">
        <v>0</v>
      </c>
      <c r="H20">
        <v>411</v>
      </c>
      <c r="I20">
        <v>0</v>
      </c>
      <c r="J20">
        <v>0</v>
      </c>
      <c r="L20" s="1">
        <f t="shared" si="1"/>
        <v>0</v>
      </c>
      <c r="M20" s="1">
        <f t="shared" si="2"/>
        <v>2.8571428571428572</v>
      </c>
      <c r="N20" s="1">
        <f t="shared" si="3"/>
        <v>0</v>
      </c>
      <c r="O20" s="1">
        <f t="shared" si="4"/>
        <v>0</v>
      </c>
    </row>
    <row r="21" spans="1:17" x14ac:dyDescent="0.25">
      <c r="L21" s="1"/>
      <c r="M21" s="1"/>
      <c r="N21" s="1"/>
      <c r="O21" s="1"/>
    </row>
    <row r="22" spans="1:17" x14ac:dyDescent="0.25">
      <c r="K22" s="3" t="s">
        <v>49</v>
      </c>
      <c r="L22" s="4">
        <f>COUNT(L3:L20)</f>
        <v>18</v>
      </c>
      <c r="M22" s="4">
        <f t="shared" ref="M22:O22" si="5">COUNT(M3:M20)</f>
        <v>18</v>
      </c>
      <c r="N22" s="4">
        <f t="shared" si="5"/>
        <v>18</v>
      </c>
      <c r="O22" s="4">
        <f t="shared" si="5"/>
        <v>18</v>
      </c>
    </row>
    <row r="23" spans="1:17" x14ac:dyDescent="0.25">
      <c r="K23" s="3" t="s">
        <v>51</v>
      </c>
      <c r="L23" s="4">
        <f>COUNTIF(L3:L20,"&gt;5")</f>
        <v>3</v>
      </c>
      <c r="M23" s="4">
        <f t="shared" ref="M23:O23" si="6">COUNTIF(M3:M20,"&gt;5")</f>
        <v>2</v>
      </c>
      <c r="N23" s="4">
        <f t="shared" si="6"/>
        <v>5</v>
      </c>
      <c r="O23" s="4">
        <f t="shared" si="6"/>
        <v>3</v>
      </c>
    </row>
    <row r="24" spans="1:17" x14ac:dyDescent="0.25">
      <c r="K24" s="3" t="s">
        <v>48</v>
      </c>
      <c r="L24" s="5">
        <f>1-(L23/(COUNT(L3:L20)))</f>
        <v>0.83333333333333337</v>
      </c>
      <c r="M24" s="5">
        <f>1-(M23/(COUNT(M3:M20)))</f>
        <v>0.88888888888888884</v>
      </c>
      <c r="N24" s="5">
        <f>1-(N23/(COUNT(N3:N20)))</f>
        <v>0.72222222222222221</v>
      </c>
      <c r="O24" s="5">
        <f>1-(O23/(COUNT(O3:O20)))</f>
        <v>0.83333333333333337</v>
      </c>
    </row>
    <row r="25" spans="1:17" x14ac:dyDescent="0.25">
      <c r="K25" s="3" t="s">
        <v>50</v>
      </c>
      <c r="L25" s="4">
        <f>AVERAGE(L3:L20)</f>
        <v>2.151033835354192</v>
      </c>
      <c r="M25" s="4">
        <f t="shared" ref="M25:O25" si="7">AVERAGE(M3:M20)</f>
        <v>2.7024891967021643</v>
      </c>
      <c r="N25" s="4">
        <f t="shared" si="7"/>
        <v>3.308466094232688</v>
      </c>
      <c r="O25" s="4">
        <f t="shared" si="7"/>
        <v>2.6303242039979566</v>
      </c>
      <c r="P25" s="1"/>
      <c r="Q25" s="1"/>
    </row>
    <row r="26" spans="1:17" x14ac:dyDescent="0.25">
      <c r="N26" s="1"/>
      <c r="O26" s="1"/>
      <c r="P26" s="1"/>
      <c r="Q26" s="1"/>
    </row>
    <row r="27" spans="1:17" x14ac:dyDescent="0.25">
      <c r="N27" s="1"/>
      <c r="O27" s="1"/>
      <c r="P27" s="1"/>
      <c r="Q27" s="1"/>
    </row>
    <row r="28" spans="1:17" x14ac:dyDescent="0.25">
      <c r="N28" s="1"/>
      <c r="O28" s="1"/>
      <c r="P28" s="1"/>
      <c r="Q28" s="1"/>
    </row>
    <row r="29" spans="1:17" x14ac:dyDescent="0.25">
      <c r="N29" s="1"/>
      <c r="O29" s="1"/>
      <c r="P29" s="1"/>
      <c r="Q29" s="1"/>
    </row>
    <row r="30" spans="1:17" x14ac:dyDescent="0.25">
      <c r="N30" s="1"/>
      <c r="O30" s="1"/>
      <c r="P30" s="1"/>
      <c r="Q30" s="1"/>
    </row>
    <row r="31" spans="1:17" x14ac:dyDescent="0.25">
      <c r="N31" s="1"/>
      <c r="O31" s="1"/>
      <c r="P31" s="1"/>
      <c r="Q31" s="1"/>
    </row>
    <row r="32" spans="1:17" x14ac:dyDescent="0.25">
      <c r="N32" s="1"/>
      <c r="O32" s="1"/>
      <c r="P32" s="1"/>
      <c r="Q32" s="1"/>
    </row>
    <row r="33" spans="14:17" x14ac:dyDescent="0.25">
      <c r="N33" s="1"/>
      <c r="O33" s="1"/>
      <c r="P33" s="1"/>
      <c r="Q33" s="1"/>
    </row>
    <row r="34" spans="14:17" x14ac:dyDescent="0.25">
      <c r="N34" s="1"/>
      <c r="O34" s="1"/>
      <c r="P34" s="1"/>
      <c r="Q34" s="1"/>
    </row>
    <row r="35" spans="14:17" x14ac:dyDescent="0.25">
      <c r="N35" s="1"/>
      <c r="O35" s="1"/>
      <c r="P35" s="1"/>
      <c r="Q35" s="1"/>
    </row>
    <row r="36" spans="14:17" x14ac:dyDescent="0.25">
      <c r="N36" s="1"/>
      <c r="O36" s="1"/>
      <c r="P36" s="1"/>
      <c r="Q36" s="1"/>
    </row>
    <row r="37" spans="14:17" x14ac:dyDescent="0.25">
      <c r="N37" s="1"/>
      <c r="O37" s="1"/>
      <c r="P37" s="1"/>
      <c r="Q37" s="1"/>
    </row>
    <row r="38" spans="14:17" x14ac:dyDescent="0.25">
      <c r="N38" s="1"/>
      <c r="O38" s="1"/>
      <c r="P38" s="1"/>
      <c r="Q38" s="1"/>
    </row>
  </sheetData>
  <mergeCells count="3">
    <mergeCell ref="B1:E1"/>
    <mergeCell ref="G1:J1"/>
    <mergeCell ref="L1:O1"/>
  </mergeCells>
  <conditionalFormatting sqref="L3:O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{BB08758E-D072-4AB8-BBFE-460CA057D4F9}</x14:id>
        </ext>
      </extLst>
    </cfRule>
  </conditionalFormatting>
  <conditionalFormatting sqref="M3:M2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{2722A895-5081-4C78-94C9-369C1AD9CC49}</x14:id>
        </ext>
      </extLst>
    </cfRule>
  </conditionalFormatting>
  <conditionalFormatting sqref="L3:L2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{57441782-7FD5-4CD5-BD11-2BFD830C31C5}</x14:id>
        </ext>
      </extLst>
    </cfRule>
  </conditionalFormatting>
  <conditionalFormatting sqref="N3:N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{E6C5B157-1FF5-4910-9099-35B3411C2CC2}</x14:id>
        </ext>
      </extLst>
    </cfRule>
  </conditionalFormatting>
  <conditionalFormatting sqref="O3:O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{D87AE61F-E9C0-4161-82FA-9F24E1F551A7}</x14:id>
        </ext>
      </extLst>
    </cfRule>
  </conditionalFormatting>
  <conditionalFormatting sqref="N26:Q38 P25:Q2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{842869DF-592C-4180-AB90-AE7E4071C0D6}</x14:id>
        </ext>
      </extLst>
    </cfRule>
  </conditionalFormatting>
  <conditionalFormatting sqref="O26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{4AE21B70-9EEB-4FB3-875E-C48F8A7E256E}</x14:id>
        </ext>
      </extLst>
    </cfRule>
  </conditionalFormatting>
  <conditionalFormatting sqref="N26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{CB505E46-78B5-4939-A051-985D9C7E0ED0}</x14:id>
        </ext>
      </extLst>
    </cfRule>
  </conditionalFormatting>
  <conditionalFormatting sqref="P25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{ABF2361B-B0F7-4E8D-88C9-44717AA2DE2E}</x14:id>
        </ext>
      </extLst>
    </cfRule>
  </conditionalFormatting>
  <conditionalFormatting sqref="Q25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{5957C75B-301D-4024-A8A1-C251224BC091}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08758E-D072-4AB8-BBFE-460CA057D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L3:O21</xm:sqref>
        </x14:conditionalFormatting>
        <x14:conditionalFormatting xmlns:xm="http://schemas.microsoft.com/office/excel/2006/main">
          <x14:cfRule type="dataBar" id="{2722A895-5081-4C78-94C9-369C1AD9CC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M3:M21</xm:sqref>
        </x14:conditionalFormatting>
        <x14:conditionalFormatting xmlns:xm="http://schemas.microsoft.com/office/excel/2006/main">
          <x14:cfRule type="dataBar" id="{57441782-7FD5-4CD5-BD11-2BFD830C31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L3:L21</xm:sqref>
        </x14:conditionalFormatting>
        <x14:conditionalFormatting xmlns:xm="http://schemas.microsoft.com/office/excel/2006/main">
          <x14:cfRule type="dataBar" id="{E6C5B157-1FF5-4910-9099-35B3411C2C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N3:N21</xm:sqref>
        </x14:conditionalFormatting>
        <x14:conditionalFormatting xmlns:xm="http://schemas.microsoft.com/office/excel/2006/main">
          <x14:cfRule type="dataBar" id="{D87AE61F-E9C0-4161-82FA-9F24E1F551A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O3:O21</xm:sqref>
        </x14:conditionalFormatting>
        <x14:conditionalFormatting xmlns:xm="http://schemas.microsoft.com/office/excel/2006/main">
          <x14:cfRule type="dataBar" id="{842869DF-592C-4180-AB90-AE7E4071C0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N26:Q38 P25:Q25</xm:sqref>
        </x14:conditionalFormatting>
        <x14:conditionalFormatting xmlns:xm="http://schemas.microsoft.com/office/excel/2006/main">
          <x14:cfRule type="dataBar" id="{4AE21B70-9EEB-4FB3-875E-C48F8A7E25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O26:O38</xm:sqref>
        </x14:conditionalFormatting>
        <x14:conditionalFormatting xmlns:xm="http://schemas.microsoft.com/office/excel/2006/main">
          <x14:cfRule type="dataBar" id="{CB505E46-78B5-4939-A051-985D9C7E0E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N26:N38</xm:sqref>
        </x14:conditionalFormatting>
        <x14:conditionalFormatting xmlns:xm="http://schemas.microsoft.com/office/excel/2006/main">
          <x14:cfRule type="dataBar" id="{ABF2361B-B0F7-4E8D-88C9-44717AA2DE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P25:P38</xm:sqref>
        </x14:conditionalFormatting>
        <x14:conditionalFormatting xmlns:xm="http://schemas.microsoft.com/office/excel/2006/main">
          <x14:cfRule type="dataBar" id="{5957C75B-301D-4024-A8A1-C251224BC0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L21" sqref="L21:M21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30</v>
      </c>
      <c r="B3">
        <v>1753</v>
      </c>
      <c r="C3">
        <v>0</v>
      </c>
      <c r="D3">
        <v>0</v>
      </c>
      <c r="E3">
        <v>1753</v>
      </c>
      <c r="G3">
        <v>1517</v>
      </c>
      <c r="H3">
        <v>0</v>
      </c>
      <c r="I3">
        <v>0</v>
      </c>
      <c r="J3">
        <v>1517</v>
      </c>
      <c r="L3" s="1">
        <f>IF(((B3=0)*AND(G3=0)),0,SQRT((2*(G3-B3)^2)/(G3+B3)))</f>
        <v>5.8365085285880758</v>
      </c>
      <c r="M3" s="1">
        <f t="shared" ref="M3" si="0">IF(((C3=0)*AND(H3=0)),0,SQRT((2*(H3-C3)^2)/(H3+C3)))</f>
        <v>0</v>
      </c>
      <c r="N3" s="1">
        <f>IF(((D3=0)*AND(I3=0)),0,SQRT((2*(I3-D3)^2)/(I3+D3)))</f>
        <v>0</v>
      </c>
      <c r="O3" s="1">
        <f>IF(((E3=0)*AND(J3=0)),0,SQRT((2*(J3-E3)^2)/(J3+E3)))</f>
        <v>5.8365085285880758</v>
      </c>
    </row>
    <row r="4" spans="1:15" x14ac:dyDescent="0.25">
      <c r="A4" t="s">
        <v>29</v>
      </c>
      <c r="B4">
        <v>936</v>
      </c>
      <c r="C4">
        <v>8</v>
      </c>
      <c r="D4">
        <v>1745</v>
      </c>
      <c r="E4">
        <v>2681</v>
      </c>
      <c r="G4">
        <v>61</v>
      </c>
      <c r="H4">
        <v>3</v>
      </c>
      <c r="I4">
        <v>1514</v>
      </c>
      <c r="J4">
        <v>1575</v>
      </c>
      <c r="L4" s="1">
        <f t="shared" ref="L4:L16" si="1">IF(((B4=0)*AND(G4=0)),0,SQRT((2*(G4-B4)^2)/(G4+B4)))</f>
        <v>39.19001878945906</v>
      </c>
      <c r="M4" s="1">
        <f t="shared" ref="M4:M16" si="2">IF(((C4=0)*AND(H4=0)),0,SQRT((2*(H4-C4)^2)/(H4+C4)))</f>
        <v>2.1320071635561044</v>
      </c>
      <c r="N4" s="1">
        <f t="shared" ref="N4:N16" si="3">IF(((D4=0)*AND(I4=0)),0,SQRT((2*(I4-D4)^2)/(I4+D4)))</f>
        <v>5.7224867726762856</v>
      </c>
      <c r="O4" s="1">
        <f t="shared" ref="O4:O16" si="4">IF(((E4=0)*AND(J4=0)),0,SQRT((2*(J4-E4)^2)/(J4+E4)))</f>
        <v>23.975590657341918</v>
      </c>
    </row>
    <row r="5" spans="1:15" x14ac:dyDescent="0.25">
      <c r="A5" t="s">
        <v>28</v>
      </c>
      <c r="B5">
        <v>425</v>
      </c>
      <c r="C5">
        <v>20</v>
      </c>
      <c r="D5">
        <v>2660</v>
      </c>
      <c r="E5">
        <v>3086</v>
      </c>
      <c r="G5">
        <v>10</v>
      </c>
      <c r="H5">
        <v>10</v>
      </c>
      <c r="I5">
        <v>1565</v>
      </c>
      <c r="J5">
        <v>1575</v>
      </c>
      <c r="L5" s="1">
        <f t="shared" si="1"/>
        <v>28.139635400263632</v>
      </c>
      <c r="M5" s="1">
        <f t="shared" si="2"/>
        <v>2.5819888974716112</v>
      </c>
      <c r="N5" s="1">
        <f t="shared" si="3"/>
        <v>23.824059243054446</v>
      </c>
      <c r="O5" s="1">
        <f t="shared" si="4"/>
        <v>31.299680955099376</v>
      </c>
    </row>
    <row r="6" spans="1:15" x14ac:dyDescent="0.25">
      <c r="A6" t="s">
        <v>27</v>
      </c>
      <c r="B6">
        <v>222</v>
      </c>
      <c r="C6">
        <v>15</v>
      </c>
      <c r="D6">
        <v>3071</v>
      </c>
      <c r="E6">
        <v>3293</v>
      </c>
      <c r="G6">
        <v>5</v>
      </c>
      <c r="H6">
        <v>5</v>
      </c>
      <c r="I6">
        <v>1570</v>
      </c>
      <c r="J6">
        <v>1575</v>
      </c>
      <c r="L6" s="1">
        <f t="shared" si="1"/>
        <v>20.368629243734652</v>
      </c>
      <c r="M6" s="1">
        <f t="shared" si="2"/>
        <v>3.1622776601683795</v>
      </c>
      <c r="N6" s="1">
        <f t="shared" si="3"/>
        <v>31.159458795705746</v>
      </c>
      <c r="O6" s="1">
        <f t="shared" si="4"/>
        <v>34.822734571780785</v>
      </c>
    </row>
    <row r="7" spans="1:15" x14ac:dyDescent="0.25">
      <c r="A7" t="s">
        <v>17</v>
      </c>
      <c r="B7">
        <v>477</v>
      </c>
      <c r="C7">
        <v>560</v>
      </c>
      <c r="D7">
        <v>2733</v>
      </c>
      <c r="E7">
        <v>3210</v>
      </c>
      <c r="G7">
        <v>102</v>
      </c>
      <c r="H7">
        <v>164</v>
      </c>
      <c r="I7">
        <v>1411</v>
      </c>
      <c r="J7">
        <v>1513</v>
      </c>
      <c r="L7" s="1">
        <f t="shared" si="1"/>
        <v>22.03976622690875</v>
      </c>
      <c r="M7" s="1">
        <f t="shared" si="2"/>
        <v>20.813297916614413</v>
      </c>
      <c r="N7" s="1">
        <f t="shared" si="3"/>
        <v>29.042672638323662</v>
      </c>
      <c r="O7" s="1">
        <f t="shared" si="4"/>
        <v>34.921096141851919</v>
      </c>
    </row>
    <row r="8" spans="1:15" x14ac:dyDescent="0.25">
      <c r="A8" t="s">
        <v>14</v>
      </c>
      <c r="B8">
        <v>136</v>
      </c>
      <c r="C8">
        <v>1110</v>
      </c>
      <c r="D8">
        <v>2100</v>
      </c>
      <c r="E8">
        <v>2236</v>
      </c>
      <c r="G8">
        <v>78</v>
      </c>
      <c r="H8">
        <v>434</v>
      </c>
      <c r="I8">
        <v>1079</v>
      </c>
      <c r="J8">
        <v>1157</v>
      </c>
      <c r="L8" s="1">
        <f t="shared" si="1"/>
        <v>5.6070716364648483</v>
      </c>
      <c r="M8" s="1">
        <f t="shared" si="2"/>
        <v>24.329772375305875</v>
      </c>
      <c r="N8" s="1">
        <f t="shared" si="3"/>
        <v>25.609168399891558</v>
      </c>
      <c r="O8" s="1">
        <f t="shared" si="4"/>
        <v>26.196574898227965</v>
      </c>
    </row>
    <row r="9" spans="1:15" x14ac:dyDescent="0.25">
      <c r="A9" t="s">
        <v>13</v>
      </c>
      <c r="B9">
        <v>147</v>
      </c>
      <c r="C9">
        <v>517</v>
      </c>
      <c r="D9">
        <v>1719</v>
      </c>
      <c r="E9">
        <v>1866</v>
      </c>
      <c r="G9">
        <v>45</v>
      </c>
      <c r="H9">
        <v>229</v>
      </c>
      <c r="I9">
        <v>928</v>
      </c>
      <c r="J9">
        <v>973</v>
      </c>
      <c r="L9" s="1">
        <f t="shared" si="1"/>
        <v>10.410331406828506</v>
      </c>
      <c r="M9" s="1">
        <f t="shared" si="2"/>
        <v>14.912074744660735</v>
      </c>
      <c r="N9" s="1">
        <f t="shared" si="3"/>
        <v>21.742751919898399</v>
      </c>
      <c r="O9" s="1">
        <f t="shared" si="4"/>
        <v>23.701932690059266</v>
      </c>
    </row>
    <row r="10" spans="1:15" x14ac:dyDescent="0.25">
      <c r="A10" t="s">
        <v>12</v>
      </c>
      <c r="B10">
        <v>82</v>
      </c>
      <c r="C10">
        <v>486</v>
      </c>
      <c r="D10">
        <v>1380</v>
      </c>
      <c r="E10">
        <v>1462</v>
      </c>
      <c r="G10">
        <v>44</v>
      </c>
      <c r="H10">
        <v>286</v>
      </c>
      <c r="I10">
        <v>687</v>
      </c>
      <c r="J10">
        <v>731</v>
      </c>
      <c r="L10" s="1">
        <f t="shared" si="1"/>
        <v>4.787549991450212</v>
      </c>
      <c r="M10" s="1">
        <f t="shared" si="2"/>
        <v>10.179731971185751</v>
      </c>
      <c r="N10" s="1">
        <f t="shared" si="3"/>
        <v>21.556487377136346</v>
      </c>
      <c r="O10" s="1">
        <f t="shared" si="4"/>
        <v>22.075627586397932</v>
      </c>
    </row>
    <row r="11" spans="1:15" x14ac:dyDescent="0.25">
      <c r="A11" t="s">
        <v>11</v>
      </c>
      <c r="B11">
        <v>58</v>
      </c>
      <c r="C11">
        <v>158</v>
      </c>
      <c r="D11">
        <v>1304</v>
      </c>
      <c r="E11">
        <v>1362</v>
      </c>
      <c r="G11">
        <v>29</v>
      </c>
      <c r="H11">
        <v>74</v>
      </c>
      <c r="I11">
        <v>657</v>
      </c>
      <c r="J11">
        <v>686</v>
      </c>
      <c r="L11" s="1">
        <f t="shared" si="1"/>
        <v>4.3969686527576393</v>
      </c>
      <c r="M11" s="1">
        <f t="shared" si="2"/>
        <v>7.7992042034361786</v>
      </c>
      <c r="N11" s="1">
        <f t="shared" si="3"/>
        <v>20.662386532927506</v>
      </c>
      <c r="O11" s="1">
        <f t="shared" si="4"/>
        <v>21.125</v>
      </c>
    </row>
    <row r="12" spans="1:15" x14ac:dyDescent="0.25">
      <c r="A12" t="s">
        <v>10</v>
      </c>
      <c r="B12">
        <v>75</v>
      </c>
      <c r="C12">
        <v>286</v>
      </c>
      <c r="D12">
        <v>1076</v>
      </c>
      <c r="E12">
        <v>1151</v>
      </c>
      <c r="G12">
        <v>38</v>
      </c>
      <c r="H12">
        <v>162</v>
      </c>
      <c r="I12">
        <v>524</v>
      </c>
      <c r="J12">
        <v>562</v>
      </c>
      <c r="L12" s="1">
        <f t="shared" si="1"/>
        <v>4.9224067787592709</v>
      </c>
      <c r="M12" s="1">
        <f t="shared" si="2"/>
        <v>8.2850984992851551</v>
      </c>
      <c r="N12" s="1">
        <f t="shared" si="3"/>
        <v>19.516147160748712</v>
      </c>
      <c r="O12" s="1">
        <f t="shared" si="4"/>
        <v>20.125728567668084</v>
      </c>
    </row>
    <row r="13" spans="1:15" x14ac:dyDescent="0.25">
      <c r="A13" t="s">
        <v>8</v>
      </c>
      <c r="B13">
        <v>52</v>
      </c>
      <c r="C13">
        <v>261</v>
      </c>
      <c r="D13">
        <v>890</v>
      </c>
      <c r="E13">
        <v>942</v>
      </c>
      <c r="G13">
        <v>47</v>
      </c>
      <c r="H13">
        <v>88</v>
      </c>
      <c r="I13">
        <v>474</v>
      </c>
      <c r="J13">
        <v>521</v>
      </c>
      <c r="L13" s="1">
        <f t="shared" si="1"/>
        <v>0.71066905451870144</v>
      </c>
      <c r="M13" s="1">
        <f t="shared" si="2"/>
        <v>13.096293139007237</v>
      </c>
      <c r="N13" s="1">
        <f t="shared" si="3"/>
        <v>15.929463286203658</v>
      </c>
      <c r="O13" s="1">
        <f t="shared" si="4"/>
        <v>15.565924892909575</v>
      </c>
    </row>
    <row r="14" spans="1:15" x14ac:dyDescent="0.25">
      <c r="A14" t="s">
        <v>7</v>
      </c>
      <c r="B14">
        <v>87</v>
      </c>
      <c r="C14">
        <v>124</v>
      </c>
      <c r="D14">
        <v>818</v>
      </c>
      <c r="E14">
        <v>905</v>
      </c>
      <c r="G14">
        <v>56</v>
      </c>
      <c r="H14">
        <v>75</v>
      </c>
      <c r="I14">
        <v>446</v>
      </c>
      <c r="J14">
        <v>502</v>
      </c>
      <c r="L14" s="1">
        <f t="shared" si="1"/>
        <v>3.6661368551323124</v>
      </c>
      <c r="M14" s="1">
        <f t="shared" si="2"/>
        <v>4.9122961297474381</v>
      </c>
      <c r="N14" s="1">
        <f t="shared" si="3"/>
        <v>14.79736548566858</v>
      </c>
      <c r="O14" s="1">
        <f t="shared" si="4"/>
        <v>15.194030548911336</v>
      </c>
    </row>
    <row r="15" spans="1:15" x14ac:dyDescent="0.25">
      <c r="A15" t="s">
        <v>6</v>
      </c>
      <c r="B15">
        <v>17</v>
      </c>
      <c r="C15">
        <v>320</v>
      </c>
      <c r="D15">
        <v>585</v>
      </c>
      <c r="E15">
        <v>601</v>
      </c>
      <c r="G15">
        <v>9</v>
      </c>
      <c r="H15">
        <v>182</v>
      </c>
      <c r="I15">
        <v>320</v>
      </c>
      <c r="J15">
        <v>329</v>
      </c>
      <c r="L15" s="1">
        <f t="shared" si="1"/>
        <v>2.2188007849009166</v>
      </c>
      <c r="M15" s="1">
        <f t="shared" si="2"/>
        <v>8.7104827627496846</v>
      </c>
      <c r="N15" s="1">
        <f t="shared" si="3"/>
        <v>12.457663110140114</v>
      </c>
      <c r="O15" s="1">
        <f t="shared" si="4"/>
        <v>12.613697964676577</v>
      </c>
    </row>
    <row r="16" spans="1:15" x14ac:dyDescent="0.25">
      <c r="A16" t="s">
        <v>5</v>
      </c>
      <c r="B16">
        <v>0</v>
      </c>
      <c r="C16">
        <v>601</v>
      </c>
      <c r="D16">
        <v>0</v>
      </c>
      <c r="E16">
        <v>0</v>
      </c>
      <c r="G16">
        <v>0</v>
      </c>
      <c r="H16">
        <v>329</v>
      </c>
      <c r="I16">
        <v>0</v>
      </c>
      <c r="J16">
        <v>0</v>
      </c>
      <c r="L16" s="1">
        <f t="shared" si="1"/>
        <v>0</v>
      </c>
      <c r="M16" s="1">
        <f t="shared" si="2"/>
        <v>12.613697964676577</v>
      </c>
      <c r="N16" s="1">
        <f t="shared" si="3"/>
        <v>0</v>
      </c>
      <c r="O16" s="1">
        <f t="shared" si="4"/>
        <v>0</v>
      </c>
    </row>
    <row r="19" spans="11:17" x14ac:dyDescent="0.25">
      <c r="K19" s="3" t="s">
        <v>49</v>
      </c>
      <c r="L19" s="4">
        <f>COUNT(L3:L16)</f>
        <v>14</v>
      </c>
      <c r="M19" s="4">
        <f>COUNT(M3:M16)</f>
        <v>14</v>
      </c>
      <c r="N19" s="4">
        <f>COUNT(N3:N16)</f>
        <v>14</v>
      </c>
      <c r="O19" s="4">
        <f>COUNT(O3:O16)</f>
        <v>14</v>
      </c>
    </row>
    <row r="20" spans="11:17" x14ac:dyDescent="0.25">
      <c r="K20" s="3" t="s">
        <v>51</v>
      </c>
      <c r="L20" s="4">
        <f>COUNTIF(L3:L16,"&gt;5")</f>
        <v>7</v>
      </c>
      <c r="M20" s="4">
        <f t="shared" ref="M20:O20" si="5">COUNTIF(M3:M16,"&gt;5")</f>
        <v>9</v>
      </c>
      <c r="N20" s="4">
        <f t="shared" si="5"/>
        <v>12</v>
      </c>
      <c r="O20" s="4">
        <f t="shared" si="5"/>
        <v>13</v>
      </c>
    </row>
    <row r="21" spans="11:17" x14ac:dyDescent="0.25">
      <c r="K21" s="3" t="s">
        <v>48</v>
      </c>
      <c r="L21" s="5">
        <f>1-(L20/(COUNT(L3:L16)))</f>
        <v>0.5</v>
      </c>
      <c r="M21" s="5">
        <f>1-(M20/(COUNT(M3:M16)))</f>
        <v>0.3571428571428571</v>
      </c>
      <c r="N21" s="5">
        <f>1-(N20/(COUNT(N3:N16)))</f>
        <v>0.1428571428571429</v>
      </c>
      <c r="O21" s="5">
        <f>1-(O20/(COUNT(O3:O16)))</f>
        <v>7.1428571428571397E-2</v>
      </c>
    </row>
    <row r="22" spans="11:17" x14ac:dyDescent="0.25">
      <c r="K22" s="3" t="s">
        <v>50</v>
      </c>
      <c r="L22" s="4">
        <f>AVERAGE(L3:L16)</f>
        <v>10.878178096411899</v>
      </c>
      <c r="M22" s="4">
        <f t="shared" ref="M22:O22" si="6">AVERAGE(M3:M16)</f>
        <v>9.5377302448475092</v>
      </c>
      <c r="N22" s="4">
        <f t="shared" si="6"/>
        <v>17.287150765883929</v>
      </c>
      <c r="O22" s="4">
        <f t="shared" si="6"/>
        <v>20.532437714536627</v>
      </c>
    </row>
    <row r="25" spans="11:17" x14ac:dyDescent="0.25">
      <c r="N25" s="1"/>
      <c r="O25" s="1"/>
      <c r="P25" s="1"/>
      <c r="Q25" s="1"/>
    </row>
    <row r="26" spans="11:17" x14ac:dyDescent="0.25">
      <c r="N26" s="1"/>
      <c r="O26" s="1"/>
      <c r="P26" s="1"/>
      <c r="Q26" s="1"/>
    </row>
    <row r="27" spans="11:17" x14ac:dyDescent="0.25">
      <c r="N27" s="1"/>
      <c r="O27" s="1"/>
      <c r="P27" s="1"/>
      <c r="Q27" s="1"/>
    </row>
    <row r="28" spans="11:17" x14ac:dyDescent="0.25">
      <c r="N28" s="1"/>
      <c r="O28" s="1"/>
      <c r="P28" s="1"/>
      <c r="Q28" s="1"/>
    </row>
    <row r="29" spans="11:17" x14ac:dyDescent="0.25">
      <c r="N29" s="1"/>
      <c r="O29" s="1"/>
      <c r="P29" s="1"/>
      <c r="Q29" s="1"/>
    </row>
    <row r="30" spans="11:17" x14ac:dyDescent="0.25">
      <c r="N30" s="1"/>
      <c r="O30" s="1"/>
      <c r="P30" s="1"/>
      <c r="Q30" s="1"/>
    </row>
    <row r="31" spans="11:17" x14ac:dyDescent="0.25">
      <c r="N31" s="1"/>
      <c r="O31" s="1"/>
      <c r="P31" s="1"/>
      <c r="Q31" s="1"/>
    </row>
    <row r="33" spans="14:17" x14ac:dyDescent="0.25">
      <c r="N33" s="1"/>
      <c r="O33" s="1"/>
      <c r="P33" s="1"/>
      <c r="Q33" s="1"/>
    </row>
    <row r="34" spans="14:17" x14ac:dyDescent="0.25">
      <c r="N34" s="1"/>
      <c r="O34" s="1"/>
      <c r="P34" s="1"/>
      <c r="Q34" s="1"/>
    </row>
    <row r="35" spans="14:17" x14ac:dyDescent="0.25">
      <c r="N35" s="1"/>
      <c r="O35" s="1"/>
      <c r="P35" s="1"/>
      <c r="Q35" s="1"/>
    </row>
    <row r="36" spans="14:17" x14ac:dyDescent="0.25">
      <c r="N36" s="1"/>
      <c r="O36" s="1"/>
      <c r="P36" s="1"/>
      <c r="Q36" s="1"/>
    </row>
    <row r="37" spans="14:17" x14ac:dyDescent="0.25">
      <c r="N37" s="1"/>
      <c r="O37" s="1"/>
      <c r="P37" s="1"/>
      <c r="Q37" s="1"/>
    </row>
    <row r="38" spans="14:17" x14ac:dyDescent="0.25">
      <c r="N38" s="1"/>
      <c r="O38" s="1"/>
      <c r="P38" s="1"/>
      <c r="Q38" s="1"/>
    </row>
  </sheetData>
  <sortState ref="A27:E40">
    <sortCondition descending="1" ref="A27"/>
  </sortState>
  <mergeCells count="3">
    <mergeCell ref="B1:E1"/>
    <mergeCell ref="G1:J1"/>
    <mergeCell ref="L1:O1"/>
  </mergeCells>
  <conditionalFormatting sqref="L3:L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{EFD8C756-DFDF-48AB-BEF5-8DCCACD214F0}</x14:id>
        </ext>
      </extLst>
    </cfRule>
  </conditionalFormatting>
  <conditionalFormatting sqref="N25:Q31 N33:Q3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{0E378C9B-6AB3-4407-951A-8A6E420E4A59}</x14:id>
        </ext>
      </extLst>
    </cfRule>
  </conditionalFormatting>
  <conditionalFormatting sqref="O25:O31 O33:O3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{B274F56F-3A14-4567-9343-C7A98C4F709A}</x14:id>
        </ext>
      </extLst>
    </cfRule>
  </conditionalFormatting>
  <conditionalFormatting sqref="N25:N31 N33:N38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{3BD2E632-D802-4295-AD57-75A980A86A1C}</x14:id>
        </ext>
      </extLst>
    </cfRule>
  </conditionalFormatting>
  <conditionalFormatting sqref="P25:P31 P33:P3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{C3823340-03EE-4553-873F-D23E6E22694D}</x14:id>
        </ext>
      </extLst>
    </cfRule>
  </conditionalFormatting>
  <conditionalFormatting sqref="Q25:Q31 Q33:Q3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{BFC9CCF7-FE99-477C-9F54-A9B85402598B}</x14:id>
        </ext>
      </extLst>
    </cfRule>
  </conditionalFormatting>
  <conditionalFormatting sqref="L3:O1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{2EB1CECE-DB20-4057-980F-6500598D35DC}</x14:id>
        </ext>
      </extLst>
    </cfRule>
  </conditionalFormatting>
  <conditionalFormatting sqref="M3:M1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{269BB371-585B-4288-9BB6-06A7D450C486}</x14:id>
        </ext>
      </extLst>
    </cfRule>
  </conditionalFormatting>
  <conditionalFormatting sqref="N3:N1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{973B5A8E-0580-4B73-8768-758DD5AFB2C6}</x14:id>
        </ext>
      </extLst>
    </cfRule>
  </conditionalFormatting>
  <conditionalFormatting sqref="O3:O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{F173268D-25BA-4D0E-B1F9-F7940E3F891D}</x14:id>
        </ext>
      </extLst>
    </cfRule>
  </conditionalFormatting>
  <conditionalFormatting sqref="N2:N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{CA6C0AA4-E5FC-47D7-BCF6-78832D422B48}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D8C756-DFDF-48AB-BEF5-8DCCACD214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L3:L16</xm:sqref>
        </x14:conditionalFormatting>
        <x14:conditionalFormatting xmlns:xm="http://schemas.microsoft.com/office/excel/2006/main">
          <x14:cfRule type="dataBar" id="{0E378C9B-6AB3-4407-951A-8A6E420E4A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N25:Q31 N33:Q38</xm:sqref>
        </x14:conditionalFormatting>
        <x14:conditionalFormatting xmlns:xm="http://schemas.microsoft.com/office/excel/2006/main">
          <x14:cfRule type="dataBar" id="{B274F56F-3A14-4567-9343-C7A98C4F70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O25:O31 O33:O38</xm:sqref>
        </x14:conditionalFormatting>
        <x14:conditionalFormatting xmlns:xm="http://schemas.microsoft.com/office/excel/2006/main">
          <x14:cfRule type="dataBar" id="{3BD2E632-D802-4295-AD57-75A980A86A1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N25:N31 N33:N38</xm:sqref>
        </x14:conditionalFormatting>
        <x14:conditionalFormatting xmlns:xm="http://schemas.microsoft.com/office/excel/2006/main">
          <x14:cfRule type="dataBar" id="{C3823340-03EE-4553-873F-D23E6E2269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P25:P31 P33:P38</xm:sqref>
        </x14:conditionalFormatting>
        <x14:conditionalFormatting xmlns:xm="http://schemas.microsoft.com/office/excel/2006/main">
          <x14:cfRule type="dataBar" id="{BFC9CCF7-FE99-477C-9F54-A9B85402598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Q25:Q31 Q33:Q38</xm:sqref>
        </x14:conditionalFormatting>
        <x14:conditionalFormatting xmlns:xm="http://schemas.microsoft.com/office/excel/2006/main">
          <x14:cfRule type="dataBar" id="{2EB1CECE-DB20-4057-980F-6500598D35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L3:O16</xm:sqref>
        </x14:conditionalFormatting>
        <x14:conditionalFormatting xmlns:xm="http://schemas.microsoft.com/office/excel/2006/main">
          <x14:cfRule type="dataBar" id="{269BB371-585B-4288-9BB6-06A7D450C4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M3:M16</xm:sqref>
        </x14:conditionalFormatting>
        <x14:conditionalFormatting xmlns:xm="http://schemas.microsoft.com/office/excel/2006/main">
          <x14:cfRule type="dataBar" id="{973B5A8E-0580-4B73-8768-758DD5AFB2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N3:N16</xm:sqref>
        </x14:conditionalFormatting>
        <x14:conditionalFormatting xmlns:xm="http://schemas.microsoft.com/office/excel/2006/main">
          <x14:cfRule type="dataBar" id="{F173268D-25BA-4D0E-B1F9-F7940E3F891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O3:O16</xm:sqref>
        </x14:conditionalFormatting>
        <x14:conditionalFormatting xmlns:xm="http://schemas.microsoft.com/office/excel/2006/main">
          <x14:cfRule type="dataBar" id="{CA6C0AA4-E5FC-47D7-BCF6-78832D422B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N2:N16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L35" sqref="L35:M35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5</v>
      </c>
      <c r="B3">
        <v>142</v>
      </c>
      <c r="C3">
        <v>0</v>
      </c>
      <c r="D3">
        <v>0</v>
      </c>
      <c r="E3">
        <v>142</v>
      </c>
      <c r="G3">
        <v>326</v>
      </c>
      <c r="H3">
        <v>0</v>
      </c>
      <c r="I3">
        <v>0</v>
      </c>
      <c r="J3">
        <v>326</v>
      </c>
      <c r="L3" s="1">
        <f>IF(((B3=0)*AND(G3=0)),0,SQRT((2*(G3-B3)^2)/(G3+B3)))</f>
        <v>12.028456288475287</v>
      </c>
      <c r="M3" s="1">
        <f t="shared" ref="M3" si="0">IF(((C3=0)*AND(H3=0)),0,SQRT((2*(H3-C3)^2)/(H3+C3)))</f>
        <v>0</v>
      </c>
      <c r="N3" s="1">
        <f>IF(((D3=0)*AND(I3=0)),0,SQRT((2*(I3-D3)^2)/(I3+D3)))</f>
        <v>0</v>
      </c>
      <c r="O3" s="1">
        <f>IF(((E3=0)*AND(J3=0)),0,SQRT((2*(J3-E3)^2)/(J3+E3)))</f>
        <v>12.028456288475287</v>
      </c>
    </row>
    <row r="4" spans="1:15" x14ac:dyDescent="0.25">
      <c r="A4" t="s">
        <v>42</v>
      </c>
      <c r="B4">
        <v>29</v>
      </c>
      <c r="C4">
        <v>26</v>
      </c>
      <c r="D4">
        <v>116</v>
      </c>
      <c r="E4">
        <v>145</v>
      </c>
      <c r="G4">
        <v>28</v>
      </c>
      <c r="H4">
        <v>21</v>
      </c>
      <c r="I4">
        <v>305</v>
      </c>
      <c r="J4">
        <v>333</v>
      </c>
      <c r="L4" s="1">
        <f t="shared" ref="L4:L31" si="1">IF(((B4=0)*AND(G4=0)),0,SQRT((2*(G4-B4)^2)/(G4+B4)))</f>
        <v>0.1873171623163388</v>
      </c>
      <c r="M4" s="1">
        <f t="shared" ref="M4:M31" si="2">IF(((C4=0)*AND(H4=0)),0,SQRT((2*(H4-C4)^2)/(H4+C4)))</f>
        <v>1.0314212462587935</v>
      </c>
      <c r="N4" s="1">
        <f t="shared" ref="N4:N31" si="3">IF(((D4=0)*AND(I4=0)),0,SQRT((2*(I4-D4)^2)/(I4+D4)))</f>
        <v>13.026740267436416</v>
      </c>
      <c r="O4" s="1">
        <f t="shared" ref="O4:O31" si="4">IF(((E4=0)*AND(J4=0)),0,SQRT((2*(J4-E4)^2)/(J4+E4)))</f>
        <v>12.160709074239236</v>
      </c>
    </row>
    <row r="5" spans="1:15" x14ac:dyDescent="0.25">
      <c r="A5" t="s">
        <v>6</v>
      </c>
      <c r="B5">
        <v>47</v>
      </c>
      <c r="C5">
        <v>17</v>
      </c>
      <c r="D5">
        <v>128</v>
      </c>
      <c r="E5">
        <v>175</v>
      </c>
      <c r="G5">
        <v>62</v>
      </c>
      <c r="H5">
        <v>13</v>
      </c>
      <c r="I5">
        <v>320</v>
      </c>
      <c r="J5">
        <v>382</v>
      </c>
      <c r="L5" s="1">
        <f t="shared" si="1"/>
        <v>2.0318563844357889</v>
      </c>
      <c r="M5" s="1">
        <f t="shared" si="2"/>
        <v>1.0327955589886444</v>
      </c>
      <c r="N5" s="1">
        <f t="shared" si="3"/>
        <v>12.828539611796371</v>
      </c>
      <c r="O5" s="1">
        <f t="shared" si="4"/>
        <v>12.403885416637982</v>
      </c>
    </row>
    <row r="6" spans="1:15" x14ac:dyDescent="0.25">
      <c r="A6" t="s">
        <v>7</v>
      </c>
      <c r="B6">
        <v>153</v>
      </c>
      <c r="C6">
        <v>15</v>
      </c>
      <c r="D6">
        <v>160</v>
      </c>
      <c r="E6">
        <v>313</v>
      </c>
      <c r="G6">
        <v>247</v>
      </c>
      <c r="H6">
        <v>13</v>
      </c>
      <c r="I6">
        <v>369</v>
      </c>
      <c r="J6">
        <v>616</v>
      </c>
      <c r="L6" s="1">
        <f t="shared" si="1"/>
        <v>6.6468037431535469</v>
      </c>
      <c r="M6" s="1">
        <f t="shared" si="2"/>
        <v>0.53452248382484879</v>
      </c>
      <c r="N6" s="1">
        <f t="shared" si="3"/>
        <v>12.850897153738124</v>
      </c>
      <c r="O6" s="1">
        <f t="shared" si="4"/>
        <v>14.05884909550581</v>
      </c>
    </row>
    <row r="7" spans="1:15" x14ac:dyDescent="0.25">
      <c r="A7" t="s">
        <v>8</v>
      </c>
      <c r="B7">
        <v>52</v>
      </c>
      <c r="C7">
        <v>39</v>
      </c>
      <c r="D7">
        <v>274</v>
      </c>
      <c r="E7">
        <v>326</v>
      </c>
      <c r="G7">
        <v>141</v>
      </c>
      <c r="H7">
        <v>17</v>
      </c>
      <c r="I7">
        <v>599</v>
      </c>
      <c r="J7">
        <v>740</v>
      </c>
      <c r="L7" s="1">
        <f t="shared" si="1"/>
        <v>9.0599614543553191</v>
      </c>
      <c r="M7" s="1">
        <f t="shared" si="2"/>
        <v>4.1576092031014991</v>
      </c>
      <c r="N7" s="1">
        <f t="shared" si="3"/>
        <v>15.555760103384326</v>
      </c>
      <c r="O7" s="1">
        <f t="shared" si="4"/>
        <v>17.932330587522294</v>
      </c>
    </row>
    <row r="8" spans="1:15" x14ac:dyDescent="0.25">
      <c r="A8" t="s">
        <v>9</v>
      </c>
      <c r="B8">
        <v>63</v>
      </c>
      <c r="C8">
        <v>27</v>
      </c>
      <c r="D8">
        <v>300</v>
      </c>
      <c r="E8">
        <v>363</v>
      </c>
      <c r="G8">
        <v>159</v>
      </c>
      <c r="H8">
        <v>29</v>
      </c>
      <c r="I8">
        <v>711</v>
      </c>
      <c r="J8">
        <v>870</v>
      </c>
      <c r="L8" s="1">
        <f t="shared" si="1"/>
        <v>9.1119167592239911</v>
      </c>
      <c r="M8" s="1">
        <f t="shared" si="2"/>
        <v>0.3779644730092272</v>
      </c>
      <c r="N8" s="1">
        <f t="shared" si="3"/>
        <v>18.280212583742699</v>
      </c>
      <c r="O8" s="1">
        <f t="shared" si="4"/>
        <v>20.419326754559982</v>
      </c>
    </row>
    <row r="9" spans="1:15" x14ac:dyDescent="0.25">
      <c r="A9" t="s">
        <v>41</v>
      </c>
      <c r="B9">
        <v>318</v>
      </c>
      <c r="C9">
        <v>67</v>
      </c>
      <c r="D9">
        <v>296</v>
      </c>
      <c r="E9">
        <v>614</v>
      </c>
      <c r="G9">
        <v>314</v>
      </c>
      <c r="H9">
        <v>70</v>
      </c>
      <c r="I9">
        <v>800</v>
      </c>
      <c r="J9">
        <v>1114</v>
      </c>
      <c r="L9" s="1">
        <f t="shared" si="1"/>
        <v>0.22501758018520479</v>
      </c>
      <c r="M9" s="1">
        <f t="shared" si="2"/>
        <v>0.3624732559981062</v>
      </c>
      <c r="N9" s="1">
        <f t="shared" si="3"/>
        <v>21.529812974462377</v>
      </c>
      <c r="O9" s="1">
        <f t="shared" si="4"/>
        <v>17.010345435994292</v>
      </c>
    </row>
    <row r="10" spans="1:15" x14ac:dyDescent="0.25">
      <c r="A10" t="s">
        <v>10</v>
      </c>
      <c r="B10">
        <v>55</v>
      </c>
      <c r="C10">
        <v>193</v>
      </c>
      <c r="D10">
        <v>421</v>
      </c>
      <c r="E10">
        <v>476</v>
      </c>
      <c r="G10">
        <v>71</v>
      </c>
      <c r="H10">
        <v>78</v>
      </c>
      <c r="I10">
        <v>1036</v>
      </c>
      <c r="J10">
        <v>1107</v>
      </c>
      <c r="L10" s="1">
        <f t="shared" si="1"/>
        <v>2.0158105227158787</v>
      </c>
      <c r="M10" s="1">
        <f t="shared" si="2"/>
        <v>9.8793459305138285</v>
      </c>
      <c r="N10" s="1">
        <f t="shared" si="3"/>
        <v>22.785593107490609</v>
      </c>
      <c r="O10" s="1">
        <f t="shared" si="4"/>
        <v>22.428689550920556</v>
      </c>
    </row>
    <row r="11" spans="1:15" x14ac:dyDescent="0.25">
      <c r="A11" t="s">
        <v>40</v>
      </c>
      <c r="B11">
        <v>90</v>
      </c>
      <c r="C11">
        <v>39</v>
      </c>
      <c r="D11">
        <v>436</v>
      </c>
      <c r="E11">
        <v>527</v>
      </c>
      <c r="G11">
        <v>95</v>
      </c>
      <c r="H11">
        <v>40</v>
      </c>
      <c r="I11">
        <v>1067</v>
      </c>
      <c r="J11">
        <v>1162</v>
      </c>
      <c r="L11" s="1">
        <f t="shared" si="1"/>
        <v>0.51987524491003634</v>
      </c>
      <c r="M11" s="1">
        <f t="shared" si="2"/>
        <v>0.15911145683514602</v>
      </c>
      <c r="N11" s="1">
        <f t="shared" si="3"/>
        <v>23.01785589392345</v>
      </c>
      <c r="O11" s="1">
        <f t="shared" si="4"/>
        <v>21.851129875825809</v>
      </c>
    </row>
    <row r="12" spans="1:15" x14ac:dyDescent="0.25">
      <c r="A12" t="s">
        <v>11</v>
      </c>
      <c r="B12">
        <v>127</v>
      </c>
      <c r="C12">
        <v>52</v>
      </c>
      <c r="D12">
        <v>475</v>
      </c>
      <c r="E12">
        <v>602</v>
      </c>
      <c r="G12">
        <v>52</v>
      </c>
      <c r="H12">
        <v>30</v>
      </c>
      <c r="I12">
        <v>1132</v>
      </c>
      <c r="J12">
        <v>1184</v>
      </c>
      <c r="L12" s="1">
        <f t="shared" si="1"/>
        <v>7.92774633872535</v>
      </c>
      <c r="M12" s="1">
        <f t="shared" si="2"/>
        <v>3.4358227615493333</v>
      </c>
      <c r="N12" s="1">
        <f t="shared" si="3"/>
        <v>23.177811632779953</v>
      </c>
      <c r="O12" s="1">
        <f t="shared" si="4"/>
        <v>19.47588740903841</v>
      </c>
    </row>
    <row r="13" spans="1:15" x14ac:dyDescent="0.25">
      <c r="A13" t="s">
        <v>39</v>
      </c>
      <c r="B13">
        <v>117</v>
      </c>
      <c r="C13">
        <v>116</v>
      </c>
      <c r="D13">
        <v>487</v>
      </c>
      <c r="E13">
        <v>603</v>
      </c>
      <c r="G13">
        <v>128</v>
      </c>
      <c r="H13">
        <v>122</v>
      </c>
      <c r="I13">
        <v>1062</v>
      </c>
      <c r="J13">
        <v>1190</v>
      </c>
      <c r="L13" s="1">
        <f t="shared" si="1"/>
        <v>0.99385869319577635</v>
      </c>
      <c r="M13" s="1">
        <f t="shared" si="2"/>
        <v>0.55001909821692674</v>
      </c>
      <c r="N13" s="1">
        <f t="shared" si="3"/>
        <v>20.661275736071151</v>
      </c>
      <c r="O13" s="1">
        <f t="shared" si="4"/>
        <v>19.604824292174865</v>
      </c>
    </row>
    <row r="14" spans="1:15" x14ac:dyDescent="0.25">
      <c r="A14" t="s">
        <v>12</v>
      </c>
      <c r="B14">
        <v>159</v>
      </c>
      <c r="C14">
        <v>106</v>
      </c>
      <c r="D14">
        <v>498</v>
      </c>
      <c r="E14">
        <v>656</v>
      </c>
      <c r="G14">
        <v>74</v>
      </c>
      <c r="H14">
        <v>65</v>
      </c>
      <c r="I14">
        <v>1125</v>
      </c>
      <c r="J14">
        <v>1199</v>
      </c>
      <c r="L14" s="1">
        <f t="shared" si="1"/>
        <v>7.8750979284053511</v>
      </c>
      <c r="M14" s="1">
        <f t="shared" si="2"/>
        <v>4.4340521775741761</v>
      </c>
      <c r="N14" s="1">
        <f t="shared" si="3"/>
        <v>22.010164010706248</v>
      </c>
      <c r="O14" s="1">
        <f t="shared" si="4"/>
        <v>17.829652154679668</v>
      </c>
    </row>
    <row r="15" spans="1:15" x14ac:dyDescent="0.25">
      <c r="A15" t="s">
        <v>13</v>
      </c>
      <c r="B15">
        <v>22</v>
      </c>
      <c r="C15">
        <v>75</v>
      </c>
      <c r="D15">
        <v>581</v>
      </c>
      <c r="E15">
        <v>603</v>
      </c>
      <c r="G15">
        <v>43</v>
      </c>
      <c r="H15">
        <v>105</v>
      </c>
      <c r="I15">
        <v>1094</v>
      </c>
      <c r="J15">
        <v>1137</v>
      </c>
      <c r="L15" s="1">
        <f t="shared" si="1"/>
        <v>3.6836436810895226</v>
      </c>
      <c r="M15" s="1">
        <f t="shared" si="2"/>
        <v>3.1622776601683795</v>
      </c>
      <c r="N15" s="1">
        <f t="shared" si="3"/>
        <v>17.72658009292951</v>
      </c>
      <c r="O15" s="1">
        <f t="shared" si="4"/>
        <v>18.104295546675637</v>
      </c>
    </row>
    <row r="16" spans="1:15" x14ac:dyDescent="0.25">
      <c r="A16" t="s">
        <v>38</v>
      </c>
      <c r="B16">
        <v>160</v>
      </c>
      <c r="C16">
        <v>199</v>
      </c>
      <c r="D16">
        <v>404</v>
      </c>
      <c r="E16">
        <v>564</v>
      </c>
      <c r="G16">
        <v>187</v>
      </c>
      <c r="H16">
        <v>207</v>
      </c>
      <c r="I16">
        <v>930</v>
      </c>
      <c r="J16">
        <v>1117</v>
      </c>
      <c r="L16" s="1">
        <f t="shared" si="1"/>
        <v>2.0498119686030334</v>
      </c>
      <c r="M16" s="1">
        <f t="shared" si="2"/>
        <v>0.56148992507487716</v>
      </c>
      <c r="N16" s="1">
        <f t="shared" si="3"/>
        <v>20.366801337020235</v>
      </c>
      <c r="O16" s="1">
        <f t="shared" si="4"/>
        <v>19.074636585178574</v>
      </c>
    </row>
    <row r="17" spans="1:17" x14ac:dyDescent="0.25">
      <c r="A17" t="s">
        <v>37</v>
      </c>
      <c r="B17">
        <v>143</v>
      </c>
      <c r="C17">
        <v>225</v>
      </c>
      <c r="D17">
        <v>339</v>
      </c>
      <c r="E17">
        <v>482</v>
      </c>
      <c r="G17">
        <v>151</v>
      </c>
      <c r="H17">
        <v>221</v>
      </c>
      <c r="I17">
        <v>896</v>
      </c>
      <c r="J17">
        <v>1047</v>
      </c>
      <c r="L17" s="1">
        <f t="shared" si="1"/>
        <v>0.65982887907385801</v>
      </c>
      <c r="M17" s="1">
        <f t="shared" si="2"/>
        <v>0.26785981207296999</v>
      </c>
      <c r="N17" s="1">
        <f t="shared" si="3"/>
        <v>22.414895278907114</v>
      </c>
      <c r="O17" s="1">
        <f t="shared" si="4"/>
        <v>20.434297077631516</v>
      </c>
    </row>
    <row r="18" spans="1:17" x14ac:dyDescent="0.25">
      <c r="A18" t="s">
        <v>14</v>
      </c>
      <c r="B18">
        <v>761</v>
      </c>
      <c r="C18">
        <v>134</v>
      </c>
      <c r="D18">
        <v>349</v>
      </c>
      <c r="E18">
        <v>1109</v>
      </c>
      <c r="G18">
        <v>499</v>
      </c>
      <c r="H18">
        <v>42</v>
      </c>
      <c r="I18">
        <v>1005</v>
      </c>
      <c r="J18">
        <v>1504</v>
      </c>
      <c r="L18" s="1">
        <f t="shared" si="1"/>
        <v>10.438329854853704</v>
      </c>
      <c r="M18" s="1">
        <f t="shared" si="2"/>
        <v>9.8072329523580795</v>
      </c>
      <c r="N18" s="1">
        <f t="shared" si="3"/>
        <v>25.212128098390082</v>
      </c>
      <c r="O18" s="1">
        <f t="shared" si="4"/>
        <v>10.92804283338919</v>
      </c>
    </row>
    <row r="19" spans="1:17" x14ac:dyDescent="0.25">
      <c r="A19" t="s">
        <v>15</v>
      </c>
      <c r="B19">
        <v>18</v>
      </c>
      <c r="C19">
        <v>138</v>
      </c>
      <c r="D19">
        <v>971</v>
      </c>
      <c r="E19">
        <v>989</v>
      </c>
      <c r="G19">
        <v>22</v>
      </c>
      <c r="H19">
        <v>156</v>
      </c>
      <c r="I19">
        <v>1348</v>
      </c>
      <c r="J19">
        <v>1370</v>
      </c>
      <c r="L19" s="1">
        <f t="shared" si="1"/>
        <v>0.89442719099991586</v>
      </c>
      <c r="M19" s="1">
        <f t="shared" si="2"/>
        <v>1.4846149779161804</v>
      </c>
      <c r="N19" s="1">
        <f t="shared" si="3"/>
        <v>11.07148749147218</v>
      </c>
      <c r="O19" s="1">
        <f t="shared" si="4"/>
        <v>11.09368941749783</v>
      </c>
    </row>
    <row r="20" spans="1:17" x14ac:dyDescent="0.25">
      <c r="A20" t="s">
        <v>44</v>
      </c>
      <c r="B20">
        <v>19</v>
      </c>
      <c r="C20">
        <v>16</v>
      </c>
      <c r="D20">
        <v>973</v>
      </c>
      <c r="E20">
        <v>992</v>
      </c>
      <c r="G20">
        <v>21</v>
      </c>
      <c r="H20">
        <v>12</v>
      </c>
      <c r="I20">
        <v>1358</v>
      </c>
      <c r="J20">
        <v>1379</v>
      </c>
      <c r="L20" s="1">
        <f t="shared" si="1"/>
        <v>0.44721359549995793</v>
      </c>
      <c r="M20" s="1">
        <f t="shared" si="2"/>
        <v>1.0690449676496976</v>
      </c>
      <c r="N20" s="1">
        <f t="shared" si="3"/>
        <v>11.2772858958695</v>
      </c>
      <c r="O20" s="1">
        <f t="shared" si="4"/>
        <v>11.239841470039305</v>
      </c>
    </row>
    <row r="21" spans="1:17" x14ac:dyDescent="0.25">
      <c r="A21" t="s">
        <v>16</v>
      </c>
      <c r="B21">
        <v>64</v>
      </c>
      <c r="C21">
        <v>74</v>
      </c>
      <c r="D21">
        <v>918</v>
      </c>
      <c r="E21">
        <v>982</v>
      </c>
      <c r="G21">
        <v>35</v>
      </c>
      <c r="H21">
        <v>102</v>
      </c>
      <c r="I21">
        <v>1277</v>
      </c>
      <c r="J21">
        <v>1312</v>
      </c>
      <c r="L21" s="1">
        <f t="shared" si="1"/>
        <v>4.121880516208468</v>
      </c>
      <c r="M21" s="1">
        <f t="shared" si="2"/>
        <v>2.9848100289785457</v>
      </c>
      <c r="N21" s="1">
        <f t="shared" si="3"/>
        <v>10.836578568890028</v>
      </c>
      <c r="O21" s="1">
        <f t="shared" si="4"/>
        <v>9.7438868233986273</v>
      </c>
    </row>
    <row r="22" spans="1:17" x14ac:dyDescent="0.25">
      <c r="A22" t="s">
        <v>45</v>
      </c>
      <c r="B22">
        <v>46</v>
      </c>
      <c r="C22">
        <v>748</v>
      </c>
      <c r="D22">
        <v>234</v>
      </c>
      <c r="E22">
        <v>280</v>
      </c>
      <c r="G22">
        <v>75</v>
      </c>
      <c r="H22">
        <v>859</v>
      </c>
      <c r="I22">
        <v>453</v>
      </c>
      <c r="J22">
        <v>528</v>
      </c>
      <c r="L22" s="1">
        <f t="shared" si="1"/>
        <v>3.7283812098927052</v>
      </c>
      <c r="M22" s="1">
        <f t="shared" si="2"/>
        <v>3.9158859836203574</v>
      </c>
      <c r="N22" s="1">
        <f t="shared" si="3"/>
        <v>11.816279200682066</v>
      </c>
      <c r="O22" s="1">
        <f t="shared" si="4"/>
        <v>12.338461158603865</v>
      </c>
    </row>
    <row r="23" spans="1:17" x14ac:dyDescent="0.25">
      <c r="A23" t="s">
        <v>17</v>
      </c>
      <c r="B23">
        <v>135</v>
      </c>
      <c r="C23">
        <v>113</v>
      </c>
      <c r="D23">
        <v>166</v>
      </c>
      <c r="E23">
        <v>301</v>
      </c>
      <c r="G23">
        <v>87</v>
      </c>
      <c r="H23">
        <v>216</v>
      </c>
      <c r="I23">
        <v>312</v>
      </c>
      <c r="J23">
        <v>399</v>
      </c>
      <c r="L23" s="1">
        <f t="shared" si="1"/>
        <v>4.5559583796119956</v>
      </c>
      <c r="M23" s="1">
        <f t="shared" si="2"/>
        <v>8.0307161085301395</v>
      </c>
      <c r="N23" s="1">
        <f t="shared" si="3"/>
        <v>9.4439549193560026</v>
      </c>
      <c r="O23" s="1">
        <f t="shared" si="4"/>
        <v>5.2383203414835178</v>
      </c>
    </row>
    <row r="24" spans="1:17" x14ac:dyDescent="0.25">
      <c r="A24" t="s">
        <v>46</v>
      </c>
      <c r="B24">
        <v>11</v>
      </c>
      <c r="C24">
        <v>46</v>
      </c>
      <c r="D24">
        <v>255</v>
      </c>
      <c r="E24">
        <v>266</v>
      </c>
      <c r="G24">
        <v>13</v>
      </c>
      <c r="H24">
        <v>31</v>
      </c>
      <c r="I24">
        <v>368</v>
      </c>
      <c r="J24">
        <v>381</v>
      </c>
      <c r="L24" s="1">
        <f t="shared" si="1"/>
        <v>0.57735026918962573</v>
      </c>
      <c r="M24" s="1">
        <f t="shared" si="2"/>
        <v>2.4174688920761409</v>
      </c>
      <c r="N24" s="1">
        <f t="shared" si="3"/>
        <v>6.402497506271831</v>
      </c>
      <c r="O24" s="1">
        <f t="shared" si="4"/>
        <v>6.3938243001223158</v>
      </c>
    </row>
    <row r="25" spans="1:17" x14ac:dyDescent="0.25">
      <c r="A25" t="s">
        <v>47</v>
      </c>
      <c r="B25">
        <v>6</v>
      </c>
      <c r="C25">
        <v>53</v>
      </c>
      <c r="D25">
        <v>213</v>
      </c>
      <c r="E25">
        <v>219</v>
      </c>
      <c r="G25">
        <v>7</v>
      </c>
      <c r="H25">
        <v>44</v>
      </c>
      <c r="I25">
        <v>337</v>
      </c>
      <c r="J25">
        <v>344</v>
      </c>
      <c r="L25" s="1">
        <f t="shared" si="1"/>
        <v>0.39223227027636809</v>
      </c>
      <c r="M25" s="1">
        <f t="shared" si="2"/>
        <v>1.2923246855119286</v>
      </c>
      <c r="N25" s="1">
        <f t="shared" si="3"/>
        <v>7.4774813455285383</v>
      </c>
      <c r="O25" s="1">
        <f t="shared" si="4"/>
        <v>7.4502494385268729</v>
      </c>
      <c r="P25" s="1"/>
      <c r="Q25" s="1"/>
    </row>
    <row r="26" spans="1:17" x14ac:dyDescent="0.25">
      <c r="A26" t="s">
        <v>32</v>
      </c>
      <c r="B26">
        <v>4</v>
      </c>
      <c r="C26">
        <v>80</v>
      </c>
      <c r="D26">
        <v>140</v>
      </c>
      <c r="E26">
        <v>144</v>
      </c>
      <c r="G26">
        <v>5</v>
      </c>
      <c r="H26">
        <v>86</v>
      </c>
      <c r="I26">
        <v>258</v>
      </c>
      <c r="J26">
        <v>263</v>
      </c>
      <c r="L26" s="1">
        <f t="shared" si="1"/>
        <v>0.47140452079103168</v>
      </c>
      <c r="M26" s="1">
        <f t="shared" si="2"/>
        <v>0.65858555993814205</v>
      </c>
      <c r="N26" s="1">
        <f t="shared" si="3"/>
        <v>8.364798219098363</v>
      </c>
      <c r="O26" s="1">
        <f t="shared" si="4"/>
        <v>8.341895683070101</v>
      </c>
      <c r="P26" s="1"/>
      <c r="Q26" s="1"/>
    </row>
    <row r="27" spans="1:17" x14ac:dyDescent="0.25">
      <c r="A27" t="s">
        <v>31</v>
      </c>
      <c r="B27">
        <v>19</v>
      </c>
      <c r="C27">
        <v>57</v>
      </c>
      <c r="D27">
        <v>87</v>
      </c>
      <c r="E27">
        <v>105</v>
      </c>
      <c r="G27">
        <v>7</v>
      </c>
      <c r="H27">
        <v>63</v>
      </c>
      <c r="I27">
        <v>200</v>
      </c>
      <c r="J27">
        <v>207</v>
      </c>
      <c r="L27" s="1">
        <f t="shared" si="1"/>
        <v>3.3282011773513749</v>
      </c>
      <c r="M27" s="1">
        <f t="shared" si="2"/>
        <v>0.7745966692414834</v>
      </c>
      <c r="N27" s="1">
        <f t="shared" si="3"/>
        <v>9.4330577437654082</v>
      </c>
      <c r="O27" s="1">
        <f t="shared" si="4"/>
        <v>8.1665358440594442</v>
      </c>
      <c r="P27" s="1"/>
      <c r="Q27" s="1"/>
    </row>
    <row r="28" spans="1:17" x14ac:dyDescent="0.25">
      <c r="A28" t="s">
        <v>27</v>
      </c>
      <c r="B28">
        <v>14</v>
      </c>
      <c r="C28">
        <v>28</v>
      </c>
      <c r="D28">
        <v>77</v>
      </c>
      <c r="E28">
        <v>92</v>
      </c>
      <c r="G28">
        <v>4</v>
      </c>
      <c r="H28">
        <v>29</v>
      </c>
      <c r="I28">
        <v>178</v>
      </c>
      <c r="J28">
        <v>182</v>
      </c>
      <c r="L28" s="1">
        <f t="shared" si="1"/>
        <v>3.3333333333333335</v>
      </c>
      <c r="M28" s="1">
        <f t="shared" si="2"/>
        <v>0.1873171623163388</v>
      </c>
      <c r="N28" s="1">
        <f t="shared" si="3"/>
        <v>8.9447103439549629</v>
      </c>
      <c r="O28" s="1">
        <f t="shared" si="4"/>
        <v>7.6892189194508482</v>
      </c>
      <c r="P28" s="1"/>
      <c r="Q28" s="1"/>
    </row>
    <row r="29" spans="1:17" x14ac:dyDescent="0.25">
      <c r="A29" t="s">
        <v>28</v>
      </c>
      <c r="B29">
        <v>7</v>
      </c>
      <c r="C29">
        <v>29</v>
      </c>
      <c r="D29">
        <v>63</v>
      </c>
      <c r="E29">
        <v>69</v>
      </c>
      <c r="G29">
        <v>12</v>
      </c>
      <c r="H29">
        <v>52</v>
      </c>
      <c r="I29">
        <v>130</v>
      </c>
      <c r="J29">
        <v>142</v>
      </c>
      <c r="L29" s="1">
        <f t="shared" si="1"/>
        <v>1.6222142113076254</v>
      </c>
      <c r="M29" s="1">
        <f t="shared" si="2"/>
        <v>3.614101326064576</v>
      </c>
      <c r="N29" s="1">
        <f t="shared" si="3"/>
        <v>6.8204204206944539</v>
      </c>
      <c r="O29" s="1">
        <f t="shared" si="4"/>
        <v>7.1071687992640378</v>
      </c>
      <c r="P29" s="1"/>
      <c r="Q29" s="1"/>
    </row>
    <row r="30" spans="1:17" x14ac:dyDescent="0.25">
      <c r="A30" t="s">
        <v>29</v>
      </c>
      <c r="B30">
        <v>3</v>
      </c>
      <c r="C30">
        <v>24</v>
      </c>
      <c r="D30">
        <v>45</v>
      </c>
      <c r="E30">
        <v>48</v>
      </c>
      <c r="G30">
        <v>3</v>
      </c>
      <c r="H30">
        <v>51</v>
      </c>
      <c r="I30">
        <v>91</v>
      </c>
      <c r="J30">
        <v>94</v>
      </c>
      <c r="L30" s="1">
        <f t="shared" si="1"/>
        <v>0</v>
      </c>
      <c r="M30" s="1">
        <f t="shared" si="2"/>
        <v>4.4090815370097207</v>
      </c>
      <c r="N30" s="1">
        <f t="shared" si="3"/>
        <v>5.5783193758356582</v>
      </c>
      <c r="O30" s="1">
        <f t="shared" si="4"/>
        <v>5.4591956276917255</v>
      </c>
      <c r="P30" s="1"/>
      <c r="Q30" s="1"/>
    </row>
    <row r="31" spans="1:17" x14ac:dyDescent="0.25">
      <c r="A31" t="s">
        <v>30</v>
      </c>
      <c r="B31">
        <v>0</v>
      </c>
      <c r="C31">
        <v>48</v>
      </c>
      <c r="D31">
        <v>0</v>
      </c>
      <c r="E31">
        <v>0</v>
      </c>
      <c r="G31">
        <v>0</v>
      </c>
      <c r="H31">
        <v>94</v>
      </c>
      <c r="I31">
        <v>0</v>
      </c>
      <c r="J31">
        <v>0</v>
      </c>
      <c r="L31" s="1">
        <f t="shared" si="1"/>
        <v>0</v>
      </c>
      <c r="M31" s="1">
        <f t="shared" si="2"/>
        <v>5.4591956276917255</v>
      </c>
      <c r="N31" s="1">
        <f t="shared" si="3"/>
        <v>0</v>
      </c>
      <c r="O31" s="1">
        <f t="shared" si="4"/>
        <v>0</v>
      </c>
      <c r="P31" s="1"/>
      <c r="Q31" s="1"/>
    </row>
    <row r="33" spans="11:17" x14ac:dyDescent="0.25">
      <c r="K33" s="3" t="s">
        <v>49</v>
      </c>
      <c r="L33" s="4">
        <f>COUNT(L3:L30)</f>
        <v>28</v>
      </c>
      <c r="M33" s="4">
        <f t="shared" ref="M33:O33" si="5">COUNT(M3:M30)</f>
        <v>28</v>
      </c>
      <c r="N33" s="4">
        <f t="shared" si="5"/>
        <v>28</v>
      </c>
      <c r="O33" s="4">
        <f t="shared" si="5"/>
        <v>28</v>
      </c>
      <c r="P33" s="1"/>
      <c r="Q33" s="1"/>
    </row>
    <row r="34" spans="11:17" x14ac:dyDescent="0.25">
      <c r="K34" s="3" t="s">
        <v>51</v>
      </c>
      <c r="L34" s="4">
        <f>COUNTIF(L3:L30,"&gt;5")</f>
        <v>7</v>
      </c>
      <c r="M34" s="4">
        <f t="shared" ref="M34:O34" si="6">COUNTIF(M3:M30,"&gt;5")</f>
        <v>3</v>
      </c>
      <c r="N34" s="4">
        <f t="shared" si="6"/>
        <v>27</v>
      </c>
      <c r="O34" s="4">
        <f t="shared" si="6"/>
        <v>28</v>
      </c>
      <c r="P34" s="1"/>
      <c r="Q34" s="1"/>
    </row>
    <row r="35" spans="11:17" x14ac:dyDescent="0.25">
      <c r="K35" s="3" t="s">
        <v>48</v>
      </c>
      <c r="L35" s="5">
        <f>1-(L34/(COUNT(L3:L30)))</f>
        <v>0.75</v>
      </c>
      <c r="M35" s="5">
        <f t="shared" ref="M35:O35" si="7">1-(M34/(COUNT(M3:M30)))</f>
        <v>0.8928571428571429</v>
      </c>
      <c r="N35" s="5">
        <f t="shared" si="7"/>
        <v>3.5714285714285698E-2</v>
      </c>
      <c r="O35" s="5">
        <f t="shared" si="7"/>
        <v>0</v>
      </c>
      <c r="P35" s="1"/>
      <c r="Q35" s="1"/>
    </row>
    <row r="36" spans="11:17" x14ac:dyDescent="0.25">
      <c r="K36" s="3" t="s">
        <v>50</v>
      </c>
      <c r="L36" s="4">
        <f>AVERAGE(L3:L31)</f>
        <v>3.4113079020062198</v>
      </c>
      <c r="M36" s="4">
        <f t="shared" ref="M36:O36" si="8">AVERAGE(M3:M31)</f>
        <v>2.6224738455893037</v>
      </c>
      <c r="N36" s="4">
        <f t="shared" si="8"/>
        <v>13.755584100489575</v>
      </c>
      <c r="O36" s="4">
        <f t="shared" si="8"/>
        <v>12.965780889712338</v>
      </c>
      <c r="P36" s="1"/>
      <c r="Q36" s="1"/>
    </row>
    <row r="37" spans="11:17" x14ac:dyDescent="0.25">
      <c r="L37" s="3"/>
      <c r="M37" s="3"/>
      <c r="N37" s="4"/>
      <c r="O37" s="4"/>
      <c r="P37" s="1"/>
      <c r="Q37" s="1"/>
    </row>
    <row r="38" spans="11:17" x14ac:dyDescent="0.25">
      <c r="N38" s="1"/>
      <c r="O38" s="1"/>
      <c r="P38" s="1"/>
      <c r="Q38" s="1"/>
    </row>
  </sheetData>
  <mergeCells count="3">
    <mergeCell ref="B1:E1"/>
    <mergeCell ref="G1:J1"/>
    <mergeCell ref="L1:O1"/>
  </mergeCells>
  <conditionalFormatting sqref="L3:O3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{7FDD0077-A2D6-4E16-BF61-819897A6EB07}</x14:id>
        </ext>
      </extLst>
    </cfRule>
  </conditionalFormatting>
  <conditionalFormatting sqref="M3:M3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{4FA1BDE4-040E-47B1-A880-8CFFAA248235}</x14:id>
        </ext>
      </extLst>
    </cfRule>
  </conditionalFormatting>
  <conditionalFormatting sqref="L3:L3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{9296E47B-CB90-4A61-89B1-33BDCBB716F9}</x14:id>
        </ext>
      </extLst>
    </cfRule>
  </conditionalFormatting>
  <conditionalFormatting sqref="N3:N3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{59690AE3-D82C-48F2-AA45-A49B4DB8BCC6}</x14:id>
        </ext>
      </extLst>
    </cfRule>
  </conditionalFormatting>
  <conditionalFormatting sqref="O3:O3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{FAB7783C-BB90-4CDA-9B4B-7794CFDEF82B}</x14:id>
        </ext>
      </extLst>
    </cfRule>
  </conditionalFormatting>
  <conditionalFormatting sqref="P25:Q31 N37:Q38 P33:Q3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{36AC43B4-410B-4637-AECA-8FAE423AAED8}</x14:id>
        </ext>
      </extLst>
    </cfRule>
  </conditionalFormatting>
  <conditionalFormatting sqref="O37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{38B5B4B3-D494-4C20-9BC0-5ADF7E1637D3}</x14:id>
        </ext>
      </extLst>
    </cfRule>
  </conditionalFormatting>
  <conditionalFormatting sqref="N37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{637A7F13-A71C-4FA7-981D-5B544008F2E9}</x14:id>
        </ext>
      </extLst>
    </cfRule>
  </conditionalFormatting>
  <conditionalFormatting sqref="P25:P31 P33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{52262BD1-5FA6-4E54-9D38-72BD83A660FA}</x14:id>
        </ext>
      </extLst>
    </cfRule>
  </conditionalFormatting>
  <conditionalFormatting sqref="Q25:Q31 Q33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{DA8FDA86-7E45-4563-A918-44F07117F2DC}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DD0077-A2D6-4E16-BF61-819897A6EB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L3:O31</xm:sqref>
        </x14:conditionalFormatting>
        <x14:conditionalFormatting xmlns:xm="http://schemas.microsoft.com/office/excel/2006/main">
          <x14:cfRule type="dataBar" id="{4FA1BDE4-040E-47B1-A880-8CFFAA2482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9296E47B-CB90-4A61-89B1-33BDCBB716F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59690AE3-D82C-48F2-AA45-A49B4DB8BC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N3:N31</xm:sqref>
        </x14:conditionalFormatting>
        <x14:conditionalFormatting xmlns:xm="http://schemas.microsoft.com/office/excel/2006/main">
          <x14:cfRule type="dataBar" id="{FAB7783C-BB90-4CDA-9B4B-7794CFDEF8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O3:O31</xm:sqref>
        </x14:conditionalFormatting>
        <x14:conditionalFormatting xmlns:xm="http://schemas.microsoft.com/office/excel/2006/main">
          <x14:cfRule type="dataBar" id="{36AC43B4-410B-4637-AECA-8FAE423AAE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P25:Q31 N37:Q38 P33:Q36</xm:sqref>
        </x14:conditionalFormatting>
        <x14:conditionalFormatting xmlns:xm="http://schemas.microsoft.com/office/excel/2006/main">
          <x14:cfRule type="dataBar" id="{38B5B4B3-D494-4C20-9BC0-5ADF7E163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O37:O38</xm:sqref>
        </x14:conditionalFormatting>
        <x14:conditionalFormatting xmlns:xm="http://schemas.microsoft.com/office/excel/2006/main">
          <x14:cfRule type="dataBar" id="{637A7F13-A71C-4FA7-981D-5B544008F2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N37:N38</xm:sqref>
        </x14:conditionalFormatting>
        <x14:conditionalFormatting xmlns:xm="http://schemas.microsoft.com/office/excel/2006/main">
          <x14:cfRule type="dataBar" id="{52262BD1-5FA6-4E54-9D38-72BD83A66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P25:P31 P33:P38</xm:sqref>
        </x14:conditionalFormatting>
        <x14:conditionalFormatting xmlns:xm="http://schemas.microsoft.com/office/excel/2006/main">
          <x14:cfRule type="dataBar" id="{DA8FDA86-7E45-4563-A918-44F07117F2D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Q25:Q31 Q33:Q38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L25" sqref="L25:M25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5</v>
      </c>
      <c r="B3">
        <v>361</v>
      </c>
      <c r="C3">
        <v>0</v>
      </c>
      <c r="D3">
        <v>0</v>
      </c>
      <c r="E3">
        <v>361</v>
      </c>
      <c r="G3">
        <v>420</v>
      </c>
      <c r="H3">
        <v>0</v>
      </c>
      <c r="I3">
        <v>0</v>
      </c>
      <c r="J3">
        <v>420</v>
      </c>
      <c r="L3" s="1">
        <f t="shared" ref="L3:L21" si="0">IF(((B3=0)*AND(G3=0)),0,SQRT((2*(G3-B3)^2)/(G3+B3)))</f>
        <v>2.9856678562786194</v>
      </c>
      <c r="M3" s="1">
        <f t="shared" ref="M3:M21" si="1">IF(((C3=0)*AND(H3=0)),0,SQRT((2*(H3-C3)^2)/(H3+C3)))</f>
        <v>0</v>
      </c>
      <c r="N3" s="1">
        <f t="shared" ref="N3:N21" si="2">IF(((D3=0)*AND(I3=0)),0,SQRT((2*(I3-D3)^2)/(I3+D3)))</f>
        <v>0</v>
      </c>
      <c r="O3" s="1">
        <f t="shared" ref="O3:O21" si="3">IF(((E3=0)*AND(J3=0)),0,SQRT((2*(J3-E3)^2)/(J3+E3)))</f>
        <v>2.9856678562786194</v>
      </c>
    </row>
    <row r="4" spans="1:15" x14ac:dyDescent="0.25">
      <c r="A4" t="s">
        <v>6</v>
      </c>
      <c r="B4">
        <v>173</v>
      </c>
      <c r="C4">
        <v>65</v>
      </c>
      <c r="D4">
        <v>296</v>
      </c>
      <c r="E4">
        <v>468</v>
      </c>
      <c r="G4">
        <v>135</v>
      </c>
      <c r="H4">
        <v>34</v>
      </c>
      <c r="I4" s="2">
        <f t="shared" ref="I4:I21" si="4">I3+G3-H4</f>
        <v>386</v>
      </c>
      <c r="J4">
        <v>521</v>
      </c>
      <c r="L4" s="1">
        <f t="shared" si="0"/>
        <v>3.0621272632964449</v>
      </c>
      <c r="M4" s="1">
        <f t="shared" si="1"/>
        <v>4.4061481380159488</v>
      </c>
      <c r="N4" s="1">
        <f t="shared" si="2"/>
        <v>4.8737732496649411</v>
      </c>
      <c r="O4" s="1">
        <f t="shared" si="3"/>
        <v>2.3833768771904258</v>
      </c>
    </row>
    <row r="5" spans="1:15" x14ac:dyDescent="0.25">
      <c r="A5" t="s">
        <v>7</v>
      </c>
      <c r="B5">
        <v>132</v>
      </c>
      <c r="C5">
        <v>41</v>
      </c>
      <c r="D5">
        <v>427</v>
      </c>
      <c r="E5">
        <v>559</v>
      </c>
      <c r="G5">
        <v>130</v>
      </c>
      <c r="H5">
        <v>26</v>
      </c>
      <c r="I5" s="2">
        <f t="shared" si="4"/>
        <v>495</v>
      </c>
      <c r="J5">
        <v>625</v>
      </c>
      <c r="L5" s="1">
        <f t="shared" si="0"/>
        <v>0.17474081133220759</v>
      </c>
      <c r="M5" s="1">
        <f t="shared" si="1"/>
        <v>2.5916052767440805</v>
      </c>
      <c r="N5" s="1">
        <f t="shared" si="2"/>
        <v>3.1670757432618317</v>
      </c>
      <c r="O5" s="1">
        <f t="shared" si="3"/>
        <v>2.7125832905383951</v>
      </c>
    </row>
    <row r="6" spans="1:15" x14ac:dyDescent="0.25">
      <c r="A6" t="s">
        <v>8</v>
      </c>
      <c r="B6">
        <v>82</v>
      </c>
      <c r="C6">
        <v>37</v>
      </c>
      <c r="D6">
        <v>522</v>
      </c>
      <c r="E6">
        <v>604</v>
      </c>
      <c r="G6">
        <v>83</v>
      </c>
      <c r="H6">
        <v>24</v>
      </c>
      <c r="I6" s="2">
        <f t="shared" si="4"/>
        <v>601</v>
      </c>
      <c r="J6">
        <v>684</v>
      </c>
      <c r="L6" s="1">
        <f t="shared" si="0"/>
        <v>0.11009637651263605</v>
      </c>
      <c r="M6" s="1">
        <f t="shared" si="1"/>
        <v>2.3539293971054818</v>
      </c>
      <c r="N6" s="1">
        <f t="shared" si="2"/>
        <v>3.3338972512012472</v>
      </c>
      <c r="O6" s="1">
        <f t="shared" si="3"/>
        <v>3.1524416249564022</v>
      </c>
    </row>
    <row r="7" spans="1:15" x14ac:dyDescent="0.25">
      <c r="A7" t="s">
        <v>9</v>
      </c>
      <c r="B7">
        <v>133</v>
      </c>
      <c r="C7">
        <v>33</v>
      </c>
      <c r="D7">
        <v>572</v>
      </c>
      <c r="E7">
        <v>705</v>
      </c>
      <c r="G7">
        <v>87</v>
      </c>
      <c r="H7">
        <v>29</v>
      </c>
      <c r="I7" s="2">
        <f t="shared" si="4"/>
        <v>655</v>
      </c>
      <c r="J7">
        <v>742</v>
      </c>
      <c r="L7" s="1">
        <f t="shared" si="0"/>
        <v>4.3859279105297251</v>
      </c>
      <c r="M7" s="1">
        <f t="shared" si="1"/>
        <v>0.71842120810709964</v>
      </c>
      <c r="N7" s="1">
        <f t="shared" si="2"/>
        <v>3.3509720761192154</v>
      </c>
      <c r="O7" s="1">
        <f t="shared" si="3"/>
        <v>1.3755692419725565</v>
      </c>
    </row>
    <row r="8" spans="1:15" x14ac:dyDescent="0.25">
      <c r="A8" t="s">
        <v>10</v>
      </c>
      <c r="B8">
        <v>148</v>
      </c>
      <c r="C8">
        <v>63</v>
      </c>
      <c r="D8">
        <v>642</v>
      </c>
      <c r="E8">
        <v>791</v>
      </c>
      <c r="G8">
        <v>108</v>
      </c>
      <c r="H8">
        <v>60</v>
      </c>
      <c r="I8" s="2">
        <f t="shared" si="4"/>
        <v>682</v>
      </c>
      <c r="J8">
        <v>790</v>
      </c>
      <c r="L8" s="1">
        <f t="shared" si="0"/>
        <v>3.5355339059327378</v>
      </c>
      <c r="M8" s="1">
        <f t="shared" si="1"/>
        <v>0.38254602783800296</v>
      </c>
      <c r="N8" s="1">
        <f t="shared" si="2"/>
        <v>1.5546441486729434</v>
      </c>
      <c r="O8" s="1">
        <f t="shared" si="3"/>
        <v>3.5567149701478937E-2</v>
      </c>
    </row>
    <row r="9" spans="1:15" x14ac:dyDescent="0.25">
      <c r="A9" t="s">
        <v>11</v>
      </c>
      <c r="B9">
        <v>90</v>
      </c>
      <c r="C9">
        <v>73</v>
      </c>
      <c r="D9">
        <v>717</v>
      </c>
      <c r="E9">
        <v>807</v>
      </c>
      <c r="G9">
        <v>41</v>
      </c>
      <c r="H9">
        <v>30</v>
      </c>
      <c r="I9" s="2">
        <f t="shared" si="4"/>
        <v>760</v>
      </c>
      <c r="J9">
        <v>801</v>
      </c>
      <c r="L9" s="1">
        <f t="shared" si="0"/>
        <v>6.054460219509112</v>
      </c>
      <c r="M9" s="1">
        <f t="shared" si="1"/>
        <v>5.9919039229079116</v>
      </c>
      <c r="N9" s="1">
        <f t="shared" si="2"/>
        <v>1.582315949609076</v>
      </c>
      <c r="O9" s="1">
        <f t="shared" si="3"/>
        <v>0.21160368475757949</v>
      </c>
    </row>
    <row r="10" spans="1:15" x14ac:dyDescent="0.25">
      <c r="A10" t="s">
        <v>12</v>
      </c>
      <c r="B10">
        <v>149</v>
      </c>
      <c r="C10">
        <v>157</v>
      </c>
      <c r="D10">
        <v>650</v>
      </c>
      <c r="E10">
        <v>799</v>
      </c>
      <c r="G10">
        <v>117</v>
      </c>
      <c r="H10">
        <v>133</v>
      </c>
      <c r="I10" s="2">
        <f t="shared" si="4"/>
        <v>668</v>
      </c>
      <c r="J10">
        <v>785</v>
      </c>
      <c r="L10" s="1">
        <f t="shared" si="0"/>
        <v>2.7747519024771838</v>
      </c>
      <c r="M10" s="1">
        <f t="shared" si="1"/>
        <v>1.9930915164897591</v>
      </c>
      <c r="N10" s="1">
        <f t="shared" si="2"/>
        <v>0.70118044841845784</v>
      </c>
      <c r="O10" s="1">
        <f t="shared" si="3"/>
        <v>0.49746833816309105</v>
      </c>
    </row>
    <row r="11" spans="1:15" x14ac:dyDescent="0.25">
      <c r="A11" t="s">
        <v>13</v>
      </c>
      <c r="B11">
        <v>110</v>
      </c>
      <c r="C11">
        <v>110</v>
      </c>
      <c r="D11">
        <v>690</v>
      </c>
      <c r="E11">
        <v>800</v>
      </c>
      <c r="G11">
        <v>101</v>
      </c>
      <c r="H11">
        <v>118</v>
      </c>
      <c r="I11" s="2">
        <f t="shared" si="4"/>
        <v>667</v>
      </c>
      <c r="J11">
        <v>768</v>
      </c>
      <c r="L11" s="1">
        <f t="shared" si="0"/>
        <v>0.87622629032022392</v>
      </c>
      <c r="M11" s="1">
        <f t="shared" si="1"/>
        <v>0.74926864926535519</v>
      </c>
      <c r="N11" s="1">
        <f t="shared" si="2"/>
        <v>0.88298415441566824</v>
      </c>
      <c r="O11" s="1">
        <f t="shared" si="3"/>
        <v>1.1428571428571428</v>
      </c>
    </row>
    <row r="12" spans="1:15" x14ac:dyDescent="0.25">
      <c r="A12" t="s">
        <v>14</v>
      </c>
      <c r="B12">
        <v>358</v>
      </c>
      <c r="C12">
        <v>127</v>
      </c>
      <c r="D12">
        <v>672</v>
      </c>
      <c r="E12">
        <v>1030</v>
      </c>
      <c r="G12">
        <v>134</v>
      </c>
      <c r="H12">
        <v>89</v>
      </c>
      <c r="I12" s="2">
        <f t="shared" si="4"/>
        <v>679</v>
      </c>
      <c r="J12">
        <v>813</v>
      </c>
      <c r="L12" s="1">
        <f t="shared" si="0"/>
        <v>14.281718372618778</v>
      </c>
      <c r="M12" s="1">
        <f t="shared" si="1"/>
        <v>3.6565517048676299</v>
      </c>
      <c r="N12" s="1">
        <f t="shared" si="2"/>
        <v>0.2693303920905083</v>
      </c>
      <c r="O12" s="1">
        <f t="shared" si="3"/>
        <v>7.1484529665878176</v>
      </c>
    </row>
    <row r="13" spans="1:15" x14ac:dyDescent="0.25">
      <c r="A13" t="s">
        <v>15</v>
      </c>
      <c r="B13">
        <v>47</v>
      </c>
      <c r="C13">
        <v>74</v>
      </c>
      <c r="D13">
        <v>957</v>
      </c>
      <c r="E13">
        <v>1004</v>
      </c>
      <c r="G13">
        <v>97</v>
      </c>
      <c r="H13">
        <v>53</v>
      </c>
      <c r="I13" s="2">
        <f t="shared" si="4"/>
        <v>760</v>
      </c>
      <c r="J13">
        <v>857</v>
      </c>
      <c r="L13" s="1">
        <f t="shared" si="0"/>
        <v>5.8925565098878963</v>
      </c>
      <c r="M13" s="1">
        <f t="shared" si="1"/>
        <v>2.6353143815802658</v>
      </c>
      <c r="N13" s="1">
        <f t="shared" si="2"/>
        <v>6.7235103292365093</v>
      </c>
      <c r="O13" s="1">
        <f t="shared" si="3"/>
        <v>4.8190246303545141</v>
      </c>
    </row>
    <row r="14" spans="1:15" x14ac:dyDescent="0.25">
      <c r="A14" t="s">
        <v>16</v>
      </c>
      <c r="B14">
        <v>147</v>
      </c>
      <c r="C14">
        <v>174</v>
      </c>
      <c r="D14">
        <v>830</v>
      </c>
      <c r="E14">
        <v>977</v>
      </c>
      <c r="G14">
        <v>75</v>
      </c>
      <c r="H14">
        <v>77</v>
      </c>
      <c r="I14" s="2">
        <f t="shared" si="4"/>
        <v>780</v>
      </c>
      <c r="J14">
        <v>855</v>
      </c>
      <c r="L14" s="1">
        <f t="shared" si="0"/>
        <v>6.8339375694179925</v>
      </c>
      <c r="M14" s="1">
        <f t="shared" si="1"/>
        <v>8.6586437479425644</v>
      </c>
      <c r="N14" s="1">
        <f t="shared" si="2"/>
        <v>1.7622684421256034</v>
      </c>
      <c r="O14" s="1">
        <f t="shared" si="3"/>
        <v>4.0309934627760473</v>
      </c>
    </row>
    <row r="15" spans="1:15" x14ac:dyDescent="0.25">
      <c r="A15" t="s">
        <v>17</v>
      </c>
      <c r="B15">
        <v>312</v>
      </c>
      <c r="C15">
        <v>294</v>
      </c>
      <c r="D15">
        <v>683</v>
      </c>
      <c r="E15">
        <v>995</v>
      </c>
      <c r="G15">
        <v>259</v>
      </c>
      <c r="H15">
        <v>165</v>
      </c>
      <c r="I15" s="2">
        <f t="shared" si="4"/>
        <v>690</v>
      </c>
      <c r="J15">
        <v>949</v>
      </c>
      <c r="L15" s="1">
        <f t="shared" si="0"/>
        <v>3.1366987677125655</v>
      </c>
      <c r="M15" s="1">
        <f t="shared" si="1"/>
        <v>8.5152688695993994</v>
      </c>
      <c r="N15" s="1">
        <f t="shared" si="2"/>
        <v>0.26716389671090257</v>
      </c>
      <c r="O15" s="1">
        <f t="shared" si="3"/>
        <v>1.4754506879290437</v>
      </c>
    </row>
    <row r="16" spans="1:15" x14ac:dyDescent="0.25">
      <c r="A16" t="s">
        <v>18</v>
      </c>
      <c r="B16">
        <v>18</v>
      </c>
      <c r="C16">
        <v>178</v>
      </c>
      <c r="D16">
        <v>817</v>
      </c>
      <c r="E16">
        <v>835</v>
      </c>
      <c r="G16">
        <v>17</v>
      </c>
      <c r="H16">
        <v>159</v>
      </c>
      <c r="I16" s="2">
        <f t="shared" si="4"/>
        <v>790</v>
      </c>
      <c r="J16">
        <v>807</v>
      </c>
      <c r="L16" s="1">
        <f t="shared" si="0"/>
        <v>0.23904572186687872</v>
      </c>
      <c r="M16" s="1">
        <f t="shared" si="1"/>
        <v>1.4637053099655561</v>
      </c>
      <c r="N16" s="1">
        <f t="shared" si="2"/>
        <v>0.95251280682657347</v>
      </c>
      <c r="O16" s="1">
        <f t="shared" si="3"/>
        <v>0.97720673786368639</v>
      </c>
    </row>
    <row r="17" spans="1:17" x14ac:dyDescent="0.25">
      <c r="A17" t="s">
        <v>19</v>
      </c>
      <c r="B17">
        <v>25</v>
      </c>
      <c r="C17">
        <v>299</v>
      </c>
      <c r="D17">
        <v>536</v>
      </c>
      <c r="E17">
        <v>561</v>
      </c>
      <c r="G17">
        <v>23</v>
      </c>
      <c r="H17">
        <v>292</v>
      </c>
      <c r="I17" s="2">
        <f t="shared" si="4"/>
        <v>515</v>
      </c>
      <c r="J17">
        <v>538</v>
      </c>
      <c r="L17" s="1">
        <f t="shared" si="0"/>
        <v>0.40824829046386302</v>
      </c>
      <c r="M17" s="1">
        <f t="shared" si="1"/>
        <v>0.40721080901420509</v>
      </c>
      <c r="N17" s="1">
        <f t="shared" si="2"/>
        <v>0.91607901470333264</v>
      </c>
      <c r="O17" s="1">
        <f t="shared" si="3"/>
        <v>0.98116938272543752</v>
      </c>
    </row>
    <row r="18" spans="1:17" x14ac:dyDescent="0.25">
      <c r="A18" t="s">
        <v>20</v>
      </c>
      <c r="B18">
        <v>6</v>
      </c>
      <c r="C18">
        <v>105</v>
      </c>
      <c r="D18">
        <v>456</v>
      </c>
      <c r="E18">
        <v>462</v>
      </c>
      <c r="G18">
        <v>7</v>
      </c>
      <c r="H18">
        <v>98</v>
      </c>
      <c r="I18" s="2">
        <f t="shared" si="4"/>
        <v>440</v>
      </c>
      <c r="J18">
        <v>447</v>
      </c>
      <c r="L18" s="1">
        <f t="shared" si="0"/>
        <v>0.39223227027636809</v>
      </c>
      <c r="M18" s="1">
        <f t="shared" si="1"/>
        <v>0.69480833377965123</v>
      </c>
      <c r="N18" s="1">
        <f t="shared" si="2"/>
        <v>0.7559289460184544</v>
      </c>
      <c r="O18" s="1">
        <f t="shared" si="3"/>
        <v>0.7035975447302919</v>
      </c>
    </row>
    <row r="19" spans="1:17" x14ac:dyDescent="0.25">
      <c r="A19" t="s">
        <v>21</v>
      </c>
      <c r="B19">
        <v>4</v>
      </c>
      <c r="C19">
        <v>98</v>
      </c>
      <c r="D19">
        <v>364</v>
      </c>
      <c r="E19">
        <v>368</v>
      </c>
      <c r="G19">
        <v>7</v>
      </c>
      <c r="H19">
        <v>102</v>
      </c>
      <c r="I19" s="2">
        <f t="shared" si="4"/>
        <v>345</v>
      </c>
      <c r="J19">
        <v>352</v>
      </c>
      <c r="L19" s="1">
        <f t="shared" si="0"/>
        <v>1.2792042981336627</v>
      </c>
      <c r="M19" s="1">
        <f t="shared" si="1"/>
        <v>0.4</v>
      </c>
      <c r="N19" s="1">
        <f t="shared" si="2"/>
        <v>1.0091261982834749</v>
      </c>
      <c r="O19" s="1">
        <f t="shared" si="3"/>
        <v>0.84327404271156781</v>
      </c>
    </row>
    <row r="20" spans="1:17" x14ac:dyDescent="0.25">
      <c r="A20" t="s">
        <v>22</v>
      </c>
      <c r="B20">
        <v>1</v>
      </c>
      <c r="C20">
        <v>198</v>
      </c>
      <c r="D20">
        <v>170</v>
      </c>
      <c r="E20">
        <v>171</v>
      </c>
      <c r="G20">
        <v>1</v>
      </c>
      <c r="H20">
        <v>194</v>
      </c>
      <c r="I20" s="2">
        <f t="shared" si="4"/>
        <v>158</v>
      </c>
      <c r="J20">
        <v>159</v>
      </c>
      <c r="L20" s="1">
        <f t="shared" si="0"/>
        <v>0</v>
      </c>
      <c r="M20" s="1">
        <f t="shared" si="1"/>
        <v>0.2857142857142857</v>
      </c>
      <c r="N20" s="1">
        <f t="shared" si="2"/>
        <v>0.93704257133163638</v>
      </c>
      <c r="O20" s="1">
        <f t="shared" si="3"/>
        <v>0.9341987329938275</v>
      </c>
    </row>
    <row r="21" spans="1:17" x14ac:dyDescent="0.25">
      <c r="A21" t="s">
        <v>23</v>
      </c>
      <c r="B21">
        <v>0</v>
      </c>
      <c r="C21">
        <v>171</v>
      </c>
      <c r="D21">
        <v>0</v>
      </c>
      <c r="E21">
        <v>0</v>
      </c>
      <c r="G21">
        <v>0</v>
      </c>
      <c r="H21">
        <v>159</v>
      </c>
      <c r="I21" s="2">
        <f t="shared" si="4"/>
        <v>0</v>
      </c>
      <c r="J21">
        <v>0</v>
      </c>
      <c r="L21" s="1">
        <f t="shared" si="0"/>
        <v>0</v>
      </c>
      <c r="M21" s="1">
        <f t="shared" si="1"/>
        <v>0.9341987329938275</v>
      </c>
      <c r="N21" s="1">
        <f t="shared" si="2"/>
        <v>0</v>
      </c>
      <c r="O21" s="1">
        <f t="shared" si="3"/>
        <v>0</v>
      </c>
    </row>
    <row r="23" spans="1:17" x14ac:dyDescent="0.25">
      <c r="K23" s="3" t="s">
        <v>49</v>
      </c>
      <c r="L23" s="4">
        <f>COUNT(L3:L21)</f>
        <v>19</v>
      </c>
      <c r="M23" s="4">
        <f t="shared" ref="M23:O23" si="5">COUNT(M3:M21)</f>
        <v>19</v>
      </c>
      <c r="N23" s="4">
        <f t="shared" si="5"/>
        <v>19</v>
      </c>
      <c r="O23" s="4">
        <f t="shared" si="5"/>
        <v>19</v>
      </c>
    </row>
    <row r="24" spans="1:17" x14ac:dyDescent="0.25">
      <c r="K24" s="3" t="s">
        <v>51</v>
      </c>
      <c r="L24" s="4">
        <f>COUNTIF(L3:L21,"&gt;5")</f>
        <v>4</v>
      </c>
      <c r="M24" s="4">
        <f t="shared" ref="M24:O24" si="6">COUNTIF(M3:M21,"&gt;5")</f>
        <v>3</v>
      </c>
      <c r="N24" s="4">
        <f t="shared" si="6"/>
        <v>1</v>
      </c>
      <c r="O24" s="4">
        <f t="shared" si="6"/>
        <v>1</v>
      </c>
    </row>
    <row r="25" spans="1:17" x14ac:dyDescent="0.25">
      <c r="K25" s="3" t="s">
        <v>48</v>
      </c>
      <c r="L25" s="5">
        <f>1-(L24/(COUNT(L3:L21)))</f>
        <v>0.78947368421052633</v>
      </c>
      <c r="M25" s="5">
        <f t="shared" ref="M25:O25" si="7">1-(M24/(COUNT(M3:M21)))</f>
        <v>0.84210526315789469</v>
      </c>
      <c r="N25" s="5">
        <f t="shared" si="7"/>
        <v>0.94736842105263164</v>
      </c>
      <c r="O25" s="5">
        <f t="shared" si="7"/>
        <v>0.94736842105263164</v>
      </c>
      <c r="P25" s="1"/>
      <c r="Q25" s="1"/>
    </row>
    <row r="26" spans="1:17" x14ac:dyDescent="0.25">
      <c r="C26" s="2"/>
      <c r="K26" s="3" t="s">
        <v>50</v>
      </c>
      <c r="L26" s="4">
        <f>AVERAGE(L3:L21)</f>
        <v>2.9696407545561523</v>
      </c>
      <c r="M26" s="4">
        <f t="shared" ref="M26:O26" si="8">AVERAGE(M3:M21)</f>
        <v>2.465175279575317</v>
      </c>
      <c r="N26" s="4">
        <f t="shared" si="8"/>
        <v>1.7389371378258092</v>
      </c>
      <c r="O26" s="4">
        <f t="shared" si="8"/>
        <v>1.9163422839519964</v>
      </c>
      <c r="P26" s="1"/>
      <c r="Q26" s="1"/>
    </row>
    <row r="27" spans="1:17" x14ac:dyDescent="0.25">
      <c r="C27" s="2"/>
      <c r="N27" s="1"/>
      <c r="O27" s="1"/>
      <c r="P27" s="1"/>
      <c r="Q27" s="1"/>
    </row>
    <row r="28" spans="1:17" x14ac:dyDescent="0.25">
      <c r="C28" s="2"/>
      <c r="N28" s="1"/>
      <c r="O28" s="1"/>
      <c r="P28" s="1"/>
      <c r="Q28" s="1"/>
    </row>
    <row r="29" spans="1:17" x14ac:dyDescent="0.25">
      <c r="C29" s="2"/>
      <c r="N29" s="1"/>
      <c r="O29" s="1"/>
      <c r="P29" s="1"/>
      <c r="Q29" s="1"/>
    </row>
    <row r="30" spans="1:17" x14ac:dyDescent="0.25">
      <c r="C30" s="2"/>
      <c r="N30" s="1"/>
      <c r="O30" s="1"/>
      <c r="P30" s="1"/>
      <c r="Q30" s="1"/>
    </row>
    <row r="31" spans="1:17" x14ac:dyDescent="0.25">
      <c r="C31" s="2"/>
      <c r="N31" s="1"/>
      <c r="O31" s="1"/>
      <c r="P31" s="1"/>
      <c r="Q31" s="1"/>
    </row>
    <row r="32" spans="1:17" x14ac:dyDescent="0.25">
      <c r="C32" s="2"/>
      <c r="N32" s="1"/>
      <c r="O32" s="1"/>
      <c r="P32" s="1"/>
      <c r="Q32" s="1"/>
    </row>
    <row r="33" spans="3:17" x14ac:dyDescent="0.25">
      <c r="C33" s="2"/>
      <c r="N33" s="1"/>
      <c r="O33" s="1"/>
      <c r="P33" s="1"/>
      <c r="Q33" s="1"/>
    </row>
    <row r="34" spans="3:17" x14ac:dyDescent="0.25">
      <c r="C34" s="2"/>
      <c r="N34" s="1"/>
      <c r="O34" s="1"/>
      <c r="P34" s="1"/>
      <c r="Q34" s="1"/>
    </row>
    <row r="35" spans="3:17" x14ac:dyDescent="0.25">
      <c r="C35" s="2"/>
      <c r="N35" s="1"/>
      <c r="O35" s="1"/>
      <c r="P35" s="1"/>
      <c r="Q35" s="1"/>
    </row>
    <row r="36" spans="3:17" x14ac:dyDescent="0.25">
      <c r="C36" s="2"/>
      <c r="N36" s="1"/>
      <c r="O36" s="1"/>
      <c r="P36" s="1"/>
      <c r="Q36" s="1"/>
    </row>
    <row r="37" spans="3:17" x14ac:dyDescent="0.25">
      <c r="C37" s="2"/>
      <c r="N37" s="1"/>
      <c r="O37" s="1"/>
      <c r="P37" s="1"/>
      <c r="Q37" s="1"/>
    </row>
    <row r="38" spans="3:17" x14ac:dyDescent="0.25">
      <c r="C38" s="2"/>
      <c r="N38" s="1"/>
      <c r="O38" s="1"/>
      <c r="P38" s="1"/>
      <c r="Q38" s="1"/>
    </row>
    <row r="39" spans="3:17" x14ac:dyDescent="0.25">
      <c r="C39" s="2"/>
    </row>
    <row r="40" spans="3:17" x14ac:dyDescent="0.25">
      <c r="C40" s="2"/>
    </row>
    <row r="41" spans="3:17" x14ac:dyDescent="0.25">
      <c r="C41" s="2"/>
    </row>
    <row r="42" spans="3:17" x14ac:dyDescent="0.25">
      <c r="C42" s="2"/>
    </row>
    <row r="43" spans="3:17" x14ac:dyDescent="0.25">
      <c r="C43" s="2"/>
    </row>
  </sheetData>
  <mergeCells count="3">
    <mergeCell ref="B1:E1"/>
    <mergeCell ref="G1:J1"/>
    <mergeCell ref="L1:O1"/>
  </mergeCells>
  <conditionalFormatting sqref="L3:O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{4EC8B15A-EC22-4EB2-8EE9-19C570639D04}</x14:id>
        </ext>
      </extLst>
    </cfRule>
  </conditionalFormatting>
  <conditionalFormatting sqref="M3:M2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{587A292F-ABB2-42EC-ADB1-3A00A086E08D}</x14:id>
        </ext>
      </extLst>
    </cfRule>
  </conditionalFormatting>
  <conditionalFormatting sqref="L3:L2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{42011681-CB5A-4752-B7FE-36BF102C2C8A}</x14:id>
        </ext>
      </extLst>
    </cfRule>
  </conditionalFormatting>
  <conditionalFormatting sqref="N3:N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{E26F359C-14FE-4DEE-BDDF-91451E6BE023}</x14:id>
        </ext>
      </extLst>
    </cfRule>
  </conditionalFormatting>
  <conditionalFormatting sqref="O3:O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{3B39F3EF-BA58-4FE3-8361-B7382402BA3C}</x14:id>
        </ext>
      </extLst>
    </cfRule>
  </conditionalFormatting>
  <conditionalFormatting sqref="N27:Q38 P25:Q2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{0FF03EE2-36BB-45CB-8568-5B111104AB4D}</x14:id>
        </ext>
      </extLst>
    </cfRule>
  </conditionalFormatting>
  <conditionalFormatting sqref="O27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{9E7AA700-F3BE-4098-B5BE-99BC24FB411C}</x14:id>
        </ext>
      </extLst>
    </cfRule>
  </conditionalFormatting>
  <conditionalFormatting sqref="N27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{80DDCE7C-5089-4950-AC26-AF41C741DBFF}</x14:id>
        </ext>
      </extLst>
    </cfRule>
  </conditionalFormatting>
  <conditionalFormatting sqref="P25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{C767A776-06BC-4744-9022-896FC3D13353}</x14:id>
        </ext>
      </extLst>
    </cfRule>
  </conditionalFormatting>
  <conditionalFormatting sqref="Q25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{CB8ADF55-51C8-4D6A-AF15-CD4AAF9B463E}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C8B15A-EC22-4EB2-8EE9-19C570639D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L3:O21</xm:sqref>
        </x14:conditionalFormatting>
        <x14:conditionalFormatting xmlns:xm="http://schemas.microsoft.com/office/excel/2006/main">
          <x14:cfRule type="dataBar" id="{587A292F-ABB2-42EC-ADB1-3A00A086E0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M3:M21</xm:sqref>
        </x14:conditionalFormatting>
        <x14:conditionalFormatting xmlns:xm="http://schemas.microsoft.com/office/excel/2006/main">
          <x14:cfRule type="dataBar" id="{42011681-CB5A-4752-B7FE-36BF102C2C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L3:L21</xm:sqref>
        </x14:conditionalFormatting>
        <x14:conditionalFormatting xmlns:xm="http://schemas.microsoft.com/office/excel/2006/main">
          <x14:cfRule type="dataBar" id="{E26F359C-14FE-4DEE-BDDF-91451E6BE0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N3:N21</xm:sqref>
        </x14:conditionalFormatting>
        <x14:conditionalFormatting xmlns:xm="http://schemas.microsoft.com/office/excel/2006/main">
          <x14:cfRule type="dataBar" id="{3B39F3EF-BA58-4FE3-8361-B7382402BA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O3:O21</xm:sqref>
        </x14:conditionalFormatting>
        <x14:conditionalFormatting xmlns:xm="http://schemas.microsoft.com/office/excel/2006/main">
          <x14:cfRule type="dataBar" id="{0FF03EE2-36BB-45CB-8568-5B111104AB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N27:Q38 P25:Q26</xm:sqref>
        </x14:conditionalFormatting>
        <x14:conditionalFormatting xmlns:xm="http://schemas.microsoft.com/office/excel/2006/main">
          <x14:cfRule type="dataBar" id="{9E7AA700-F3BE-4098-B5BE-99BC24FB41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O27:O38</xm:sqref>
        </x14:conditionalFormatting>
        <x14:conditionalFormatting xmlns:xm="http://schemas.microsoft.com/office/excel/2006/main">
          <x14:cfRule type="dataBar" id="{80DDCE7C-5089-4950-AC26-AF41C741DB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N27:N38</xm:sqref>
        </x14:conditionalFormatting>
        <x14:conditionalFormatting xmlns:xm="http://schemas.microsoft.com/office/excel/2006/main">
          <x14:cfRule type="dataBar" id="{C767A776-06BC-4744-9022-896FC3D133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P25:P38</xm:sqref>
        </x14:conditionalFormatting>
        <x14:conditionalFormatting xmlns:xm="http://schemas.microsoft.com/office/excel/2006/main">
          <x14:cfRule type="dataBar" id="{CB8ADF55-51C8-4D6A-AF15-CD4AAF9B46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L20" sqref="L20:M20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5</v>
      </c>
      <c r="B3">
        <v>282</v>
      </c>
      <c r="C3">
        <v>0</v>
      </c>
      <c r="D3">
        <v>0</v>
      </c>
      <c r="E3">
        <v>282</v>
      </c>
      <c r="G3">
        <v>181</v>
      </c>
      <c r="H3">
        <v>0</v>
      </c>
      <c r="I3">
        <v>0</v>
      </c>
      <c r="J3">
        <v>181</v>
      </c>
      <c r="L3" s="1">
        <f>IF(((B3=0)*AND(G3=0)),0,SQRT((2*(G3-B3)^2)/(G3+B3)))</f>
        <v>6.6381318769978268</v>
      </c>
      <c r="M3" s="1">
        <f t="shared" ref="M3:O16" si="0">IF(((C3=0)*AND(H3=0)),0,SQRT((2*(H3-C3)^2)/(H3+C3)))</f>
        <v>0</v>
      </c>
      <c r="N3" s="1">
        <f t="shared" si="0"/>
        <v>0</v>
      </c>
      <c r="O3" s="1">
        <f t="shared" si="0"/>
        <v>6.6381318769978268</v>
      </c>
    </row>
    <row r="4" spans="1:15" x14ac:dyDescent="0.25">
      <c r="A4" t="s">
        <v>6</v>
      </c>
      <c r="B4">
        <v>190</v>
      </c>
      <c r="C4">
        <v>8</v>
      </c>
      <c r="D4">
        <v>273</v>
      </c>
      <c r="E4">
        <v>464</v>
      </c>
      <c r="G4">
        <v>59</v>
      </c>
      <c r="H4">
        <v>5</v>
      </c>
      <c r="I4">
        <v>176</v>
      </c>
      <c r="J4">
        <v>235</v>
      </c>
      <c r="L4" s="1">
        <f t="shared" ref="L4:L16" si="1">IF(((B4=0)*AND(G4=0)),0,SQRT((2*(G4-B4)^2)/(G4+B4)))</f>
        <v>11.740500731643387</v>
      </c>
      <c r="M4" s="1">
        <f t="shared" si="0"/>
        <v>1.1766968108291043</v>
      </c>
      <c r="N4" s="1">
        <f t="shared" si="0"/>
        <v>6.4738638493801988</v>
      </c>
      <c r="O4" s="1">
        <f t="shared" si="0"/>
        <v>12.249317519162636</v>
      </c>
    </row>
    <row r="5" spans="1:15" x14ac:dyDescent="0.25">
      <c r="A5" t="s">
        <v>7</v>
      </c>
      <c r="B5">
        <v>131</v>
      </c>
      <c r="C5">
        <v>13</v>
      </c>
      <c r="D5">
        <v>450</v>
      </c>
      <c r="E5">
        <v>582</v>
      </c>
      <c r="G5">
        <v>58</v>
      </c>
      <c r="H5">
        <v>12</v>
      </c>
      <c r="I5">
        <v>223</v>
      </c>
      <c r="J5">
        <v>281</v>
      </c>
      <c r="L5" s="1">
        <f t="shared" si="1"/>
        <v>7.5094296981551398</v>
      </c>
      <c r="M5" s="1">
        <f t="shared" si="0"/>
        <v>0.28284271247461901</v>
      </c>
      <c r="N5" s="1">
        <f t="shared" si="0"/>
        <v>12.374661356376286</v>
      </c>
      <c r="O5" s="1">
        <f t="shared" si="0"/>
        <v>14.490257245492787</v>
      </c>
    </row>
    <row r="6" spans="1:15" x14ac:dyDescent="0.25">
      <c r="A6" t="s">
        <v>8</v>
      </c>
      <c r="B6">
        <v>94</v>
      </c>
      <c r="C6">
        <v>13</v>
      </c>
      <c r="D6">
        <v>568</v>
      </c>
      <c r="E6">
        <v>662</v>
      </c>
      <c r="G6">
        <v>36</v>
      </c>
      <c r="H6">
        <v>10</v>
      </c>
      <c r="I6">
        <v>271</v>
      </c>
      <c r="J6">
        <v>307</v>
      </c>
      <c r="L6" s="1">
        <f t="shared" si="1"/>
        <v>7.1940146061740906</v>
      </c>
      <c r="M6" s="1">
        <f t="shared" si="0"/>
        <v>0.88465173692938281</v>
      </c>
      <c r="N6" s="1">
        <f t="shared" si="0"/>
        <v>14.500750052525436</v>
      </c>
      <c r="O6" s="1">
        <f t="shared" si="0"/>
        <v>16.128035190061041</v>
      </c>
    </row>
    <row r="7" spans="1:15" x14ac:dyDescent="0.25">
      <c r="A7" t="s">
        <v>10</v>
      </c>
      <c r="B7">
        <v>159</v>
      </c>
      <c r="C7">
        <v>68</v>
      </c>
      <c r="D7">
        <v>594</v>
      </c>
      <c r="E7">
        <v>753</v>
      </c>
      <c r="G7">
        <v>94</v>
      </c>
      <c r="H7">
        <v>13</v>
      </c>
      <c r="I7">
        <v>294</v>
      </c>
      <c r="J7">
        <v>388</v>
      </c>
      <c r="L7" s="1">
        <f t="shared" si="1"/>
        <v>5.7792049181670313</v>
      </c>
      <c r="M7" s="1">
        <f t="shared" si="0"/>
        <v>8.6424162145022478</v>
      </c>
      <c r="N7" s="1">
        <f t="shared" si="0"/>
        <v>14.237369936287486</v>
      </c>
      <c r="O7" s="1">
        <f t="shared" si="0"/>
        <v>15.281466724140607</v>
      </c>
    </row>
    <row r="8" spans="1:15" x14ac:dyDescent="0.25">
      <c r="A8" t="s">
        <v>11</v>
      </c>
      <c r="B8">
        <v>73</v>
      </c>
      <c r="C8">
        <v>73</v>
      </c>
      <c r="D8">
        <v>681</v>
      </c>
      <c r="E8">
        <v>753</v>
      </c>
      <c r="G8">
        <v>44</v>
      </c>
      <c r="H8">
        <v>40</v>
      </c>
      <c r="I8">
        <v>348</v>
      </c>
      <c r="J8">
        <v>392</v>
      </c>
      <c r="L8" s="1">
        <f t="shared" si="1"/>
        <v>3.7915786126715578</v>
      </c>
      <c r="M8" s="1">
        <f t="shared" si="0"/>
        <v>4.3902546945690792</v>
      </c>
      <c r="N8" s="1">
        <f t="shared" si="0"/>
        <v>14.680861582107601</v>
      </c>
      <c r="O8" s="1">
        <f t="shared" si="0"/>
        <v>15.087575500981481</v>
      </c>
    </row>
    <row r="9" spans="1:15" x14ac:dyDescent="0.25">
      <c r="A9" t="s">
        <v>12</v>
      </c>
      <c r="B9">
        <v>202</v>
      </c>
      <c r="C9">
        <v>94</v>
      </c>
      <c r="D9">
        <v>659</v>
      </c>
      <c r="E9">
        <v>861</v>
      </c>
      <c r="G9">
        <v>95</v>
      </c>
      <c r="H9">
        <v>52</v>
      </c>
      <c r="I9">
        <v>340</v>
      </c>
      <c r="J9">
        <v>435</v>
      </c>
      <c r="L9" s="1">
        <f t="shared" si="1"/>
        <v>8.7805263565257352</v>
      </c>
      <c r="M9" s="1">
        <f t="shared" si="0"/>
        <v>4.9157281822374834</v>
      </c>
      <c r="N9" s="1">
        <f t="shared" si="0"/>
        <v>14.273252107551585</v>
      </c>
      <c r="O9" s="1">
        <f t="shared" si="0"/>
        <v>16.734860488081626</v>
      </c>
    </row>
    <row r="10" spans="1:15" x14ac:dyDescent="0.25">
      <c r="A10" t="s">
        <v>13</v>
      </c>
      <c r="B10">
        <v>174</v>
      </c>
      <c r="C10">
        <v>83</v>
      </c>
      <c r="D10">
        <v>778</v>
      </c>
      <c r="E10">
        <v>952</v>
      </c>
      <c r="G10">
        <v>103</v>
      </c>
      <c r="H10">
        <v>38</v>
      </c>
      <c r="I10">
        <v>397</v>
      </c>
      <c r="J10">
        <v>500</v>
      </c>
      <c r="L10" s="1">
        <f t="shared" si="1"/>
        <v>6.0330018990016407</v>
      </c>
      <c r="M10" s="1">
        <f t="shared" si="0"/>
        <v>5.7854191187990249</v>
      </c>
      <c r="N10" s="1">
        <f t="shared" si="0"/>
        <v>15.718859792984011</v>
      </c>
      <c r="O10" s="1">
        <f t="shared" si="0"/>
        <v>16.775293389969644</v>
      </c>
    </row>
    <row r="11" spans="1:15" x14ac:dyDescent="0.25">
      <c r="A11" t="s">
        <v>15</v>
      </c>
      <c r="B11">
        <v>204</v>
      </c>
      <c r="C11">
        <v>40</v>
      </c>
      <c r="D11">
        <v>912</v>
      </c>
      <c r="E11">
        <v>1116</v>
      </c>
      <c r="G11">
        <v>41</v>
      </c>
      <c r="H11">
        <v>7</v>
      </c>
      <c r="I11">
        <v>493</v>
      </c>
      <c r="J11">
        <v>534</v>
      </c>
      <c r="L11" s="1">
        <f t="shared" si="1"/>
        <v>14.727178817355595</v>
      </c>
      <c r="M11" s="1">
        <f t="shared" si="0"/>
        <v>6.8073802253080364</v>
      </c>
      <c r="N11" s="1">
        <f t="shared" si="0"/>
        <v>15.808507102100219</v>
      </c>
      <c r="O11" s="1">
        <f t="shared" si="0"/>
        <v>20.262639153243228</v>
      </c>
    </row>
    <row r="12" spans="1:15" x14ac:dyDescent="0.25">
      <c r="A12" t="s">
        <v>17</v>
      </c>
      <c r="B12">
        <v>167</v>
      </c>
      <c r="C12">
        <v>555</v>
      </c>
      <c r="D12">
        <v>561</v>
      </c>
      <c r="E12">
        <v>728</v>
      </c>
      <c r="G12">
        <v>67</v>
      </c>
      <c r="H12">
        <v>191</v>
      </c>
      <c r="I12">
        <v>343</v>
      </c>
      <c r="J12">
        <v>410</v>
      </c>
      <c r="L12" s="1">
        <f t="shared" si="1"/>
        <v>9.2450032704204848</v>
      </c>
      <c r="M12" s="1">
        <f t="shared" si="0"/>
        <v>18.847205580057317</v>
      </c>
      <c r="N12" s="1">
        <f t="shared" si="0"/>
        <v>10.253857465381211</v>
      </c>
      <c r="O12" s="1">
        <f t="shared" si="0"/>
        <v>13.33125349918013</v>
      </c>
    </row>
    <row r="13" spans="1:15" x14ac:dyDescent="0.25">
      <c r="A13" t="s">
        <v>27</v>
      </c>
      <c r="B13">
        <v>4</v>
      </c>
      <c r="C13">
        <v>58</v>
      </c>
      <c r="D13">
        <v>670</v>
      </c>
      <c r="E13">
        <v>674</v>
      </c>
      <c r="G13">
        <v>3</v>
      </c>
      <c r="H13">
        <v>14</v>
      </c>
      <c r="I13">
        <v>396</v>
      </c>
      <c r="J13">
        <v>399</v>
      </c>
      <c r="L13" s="1">
        <f t="shared" si="1"/>
        <v>0.53452248382484879</v>
      </c>
      <c r="M13" s="1">
        <f t="shared" si="0"/>
        <v>7.333333333333333</v>
      </c>
      <c r="N13" s="1">
        <f t="shared" si="0"/>
        <v>11.868257441983353</v>
      </c>
      <c r="O13" s="1">
        <f t="shared" si="0"/>
        <v>11.872654523849503</v>
      </c>
    </row>
    <row r="14" spans="1:15" x14ac:dyDescent="0.25">
      <c r="A14" t="s">
        <v>28</v>
      </c>
      <c r="B14">
        <v>2</v>
      </c>
      <c r="C14">
        <v>95</v>
      </c>
      <c r="D14">
        <v>579</v>
      </c>
      <c r="E14">
        <v>581</v>
      </c>
      <c r="G14">
        <v>5</v>
      </c>
      <c r="H14">
        <v>66</v>
      </c>
      <c r="I14">
        <v>333</v>
      </c>
      <c r="J14">
        <v>338</v>
      </c>
      <c r="L14" s="1">
        <f t="shared" si="1"/>
        <v>1.6035674514745464</v>
      </c>
      <c r="M14" s="1">
        <f t="shared" si="0"/>
        <v>3.2322136329370466</v>
      </c>
      <c r="N14" s="1">
        <f t="shared" si="0"/>
        <v>11.520005482454836</v>
      </c>
      <c r="O14" s="1">
        <f t="shared" si="0"/>
        <v>11.336096016942159</v>
      </c>
    </row>
    <row r="15" spans="1:15" x14ac:dyDescent="0.25">
      <c r="A15" t="s">
        <v>29</v>
      </c>
      <c r="B15">
        <v>1</v>
      </c>
      <c r="C15">
        <v>208</v>
      </c>
      <c r="D15">
        <v>373</v>
      </c>
      <c r="E15">
        <v>374</v>
      </c>
      <c r="G15">
        <v>0</v>
      </c>
      <c r="H15">
        <v>119</v>
      </c>
      <c r="I15">
        <v>219</v>
      </c>
      <c r="J15">
        <v>219</v>
      </c>
      <c r="L15" s="1">
        <f t="shared" si="1"/>
        <v>1.4142135623730951</v>
      </c>
      <c r="M15" s="1">
        <f t="shared" si="0"/>
        <v>6.960350794351398</v>
      </c>
      <c r="N15" s="1">
        <f t="shared" si="0"/>
        <v>8.951068183274085</v>
      </c>
      <c r="O15" s="1">
        <f t="shared" si="0"/>
        <v>9.0015925141551349</v>
      </c>
    </row>
    <row r="16" spans="1:15" x14ac:dyDescent="0.25">
      <c r="A16" t="s">
        <v>30</v>
      </c>
      <c r="B16">
        <v>0</v>
      </c>
      <c r="C16">
        <v>374</v>
      </c>
      <c r="D16">
        <v>0</v>
      </c>
      <c r="E16">
        <v>0</v>
      </c>
      <c r="G16">
        <v>0</v>
      </c>
      <c r="H16">
        <v>219</v>
      </c>
      <c r="I16">
        <v>0</v>
      </c>
      <c r="J16">
        <v>0</v>
      </c>
      <c r="L16" s="1">
        <f t="shared" si="1"/>
        <v>0</v>
      </c>
      <c r="M16" s="1">
        <f t="shared" si="0"/>
        <v>9.0015925141551349</v>
      </c>
      <c r="N16" s="1">
        <f t="shared" si="0"/>
        <v>0</v>
      </c>
      <c r="O16" s="1">
        <f t="shared" si="0"/>
        <v>0</v>
      </c>
    </row>
    <row r="17" spans="4:15" x14ac:dyDescent="0.25">
      <c r="L17" s="1"/>
      <c r="M17" s="1"/>
      <c r="N17" s="1"/>
      <c r="O17" s="1"/>
    </row>
    <row r="18" spans="4:15" x14ac:dyDescent="0.25">
      <c r="K18" s="3" t="s">
        <v>49</v>
      </c>
      <c r="L18" s="4">
        <f>COUNT(L3:L16)</f>
        <v>14</v>
      </c>
      <c r="M18" s="4">
        <f t="shared" ref="M18:O18" si="2">COUNT(M3:M16)</f>
        <v>14</v>
      </c>
      <c r="N18" s="4">
        <f t="shared" si="2"/>
        <v>14</v>
      </c>
      <c r="O18" s="4">
        <f t="shared" si="2"/>
        <v>14</v>
      </c>
    </row>
    <row r="19" spans="4:15" x14ac:dyDescent="0.25">
      <c r="K19" s="3" t="s">
        <v>51</v>
      </c>
      <c r="L19" s="4">
        <f>COUNTIF(L3:L16,"&gt;5")</f>
        <v>9</v>
      </c>
      <c r="M19" s="4">
        <f t="shared" ref="M19:O19" si="3">COUNTIF(M3:M16,"&gt;5")</f>
        <v>7</v>
      </c>
      <c r="N19" s="4">
        <f t="shared" si="3"/>
        <v>12</v>
      </c>
      <c r="O19" s="4">
        <f t="shared" si="3"/>
        <v>13</v>
      </c>
    </row>
    <row r="20" spans="4:15" x14ac:dyDescent="0.25">
      <c r="K20" s="3" t="s">
        <v>48</v>
      </c>
      <c r="L20" s="5">
        <f>1-(L19/(L18))</f>
        <v>0.3571428571428571</v>
      </c>
      <c r="M20" s="5">
        <f t="shared" ref="M20:O20" si="4">1-(M19/(M18))</f>
        <v>0.5</v>
      </c>
      <c r="N20" s="5">
        <f t="shared" si="4"/>
        <v>0.1428571428571429</v>
      </c>
      <c r="O20" s="5">
        <f t="shared" si="4"/>
        <v>7.1428571428571397E-2</v>
      </c>
    </row>
    <row r="21" spans="4:15" x14ac:dyDescent="0.25">
      <c r="K21" s="3" t="s">
        <v>50</v>
      </c>
      <c r="L21" s="4">
        <f>AVERAGE(L3:L16)</f>
        <v>6.0707767346274979</v>
      </c>
      <c r="M21" s="4">
        <f t="shared" ref="M21:O21" si="5">AVERAGE(M3:M16)</f>
        <v>5.590006110748801</v>
      </c>
      <c r="N21" s="4">
        <f t="shared" si="5"/>
        <v>10.761522453743309</v>
      </c>
      <c r="O21" s="4">
        <f t="shared" si="5"/>
        <v>12.7992266887327</v>
      </c>
    </row>
    <row r="24" spans="4:15" x14ac:dyDescent="0.25">
      <c r="D24" s="2"/>
    </row>
    <row r="25" spans="4:15" x14ac:dyDescent="0.25">
      <c r="D25" s="2"/>
    </row>
    <row r="26" spans="4:15" x14ac:dyDescent="0.25">
      <c r="D26" s="2"/>
    </row>
    <row r="27" spans="4:15" x14ac:dyDescent="0.25">
      <c r="D27" s="2"/>
    </row>
    <row r="28" spans="4:15" x14ac:dyDescent="0.25">
      <c r="D28" s="2"/>
    </row>
    <row r="29" spans="4:15" x14ac:dyDescent="0.25">
      <c r="D29" s="2"/>
    </row>
    <row r="30" spans="4:15" x14ac:dyDescent="0.25">
      <c r="D30" s="2"/>
    </row>
    <row r="31" spans="4:15" x14ac:dyDescent="0.25">
      <c r="D31" s="2"/>
    </row>
    <row r="32" spans="4:15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</sheetData>
  <sortState ref="A38:E51">
    <sortCondition descending="1" ref="A38"/>
  </sortState>
  <mergeCells count="3">
    <mergeCell ref="B1:E1"/>
    <mergeCell ref="G1:J1"/>
    <mergeCell ref="L1:O1"/>
  </mergeCells>
  <conditionalFormatting sqref="L3:O1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{143E7CDF-353E-4E01-8E98-A16B738BCBBD}</x14:id>
        </ext>
      </extLst>
    </cfRule>
  </conditionalFormatting>
  <conditionalFormatting sqref="M3:M1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{CFA06777-F16C-43F9-A3C9-74276B41EDAE}</x14:id>
        </ext>
      </extLst>
    </cfRule>
  </conditionalFormatting>
  <conditionalFormatting sqref="L3:L1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{22660EB9-57EF-4744-BD23-052458478B9E}</x14:id>
        </ext>
      </extLst>
    </cfRule>
  </conditionalFormatting>
  <conditionalFormatting sqref="N3:N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{05669CC7-C984-4AAC-9C41-E910BDC564F7}</x14:id>
        </ext>
      </extLst>
    </cfRule>
  </conditionalFormatting>
  <conditionalFormatting sqref="O3:O1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{1625F851-D2F6-4B3A-B9BD-943FCF646CEC}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3E7CDF-353E-4E01-8E98-A16B738BCB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L3:O17</xm:sqref>
        </x14:conditionalFormatting>
        <x14:conditionalFormatting xmlns:xm="http://schemas.microsoft.com/office/excel/2006/main">
          <x14:cfRule type="dataBar" id="{CFA06777-F16C-43F9-A3C9-74276B41ED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M3:M16</xm:sqref>
        </x14:conditionalFormatting>
        <x14:conditionalFormatting xmlns:xm="http://schemas.microsoft.com/office/excel/2006/main">
          <x14:cfRule type="dataBar" id="{22660EB9-57EF-4744-BD23-052458478B9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L3:L16</xm:sqref>
        </x14:conditionalFormatting>
        <x14:conditionalFormatting xmlns:xm="http://schemas.microsoft.com/office/excel/2006/main">
          <x14:cfRule type="dataBar" id="{05669CC7-C984-4AAC-9C41-E910BDC564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N3:N16</xm:sqref>
        </x14:conditionalFormatting>
        <x14:conditionalFormatting xmlns:xm="http://schemas.microsoft.com/office/excel/2006/main">
          <x14:cfRule type="dataBar" id="{1625F851-D2F6-4B3A-B9BD-943FCF646C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O3:O16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L33" sqref="L33:M33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30</v>
      </c>
      <c r="B3">
        <v>105</v>
      </c>
      <c r="C3">
        <v>0</v>
      </c>
      <c r="D3">
        <v>0</v>
      </c>
      <c r="E3">
        <v>105</v>
      </c>
      <c r="G3">
        <v>298</v>
      </c>
      <c r="H3">
        <v>0</v>
      </c>
      <c r="I3">
        <v>0</v>
      </c>
      <c r="J3">
        <v>298</v>
      </c>
      <c r="L3" s="1">
        <f>IF(((B3=0)*AND(G3=0)),0,SQRT((2*(G3-B3)^2)/(G3+B3)))</f>
        <v>13.596270105953495</v>
      </c>
      <c r="M3" s="1">
        <f t="shared" ref="M3:O18" si="0">IF(((C3=0)*AND(H3=0)),0,SQRT((2*(H3-C3)^2)/(H3+C3)))</f>
        <v>0</v>
      </c>
      <c r="N3" s="1">
        <f>IF(((D3=0)*AND(I3=0)),0,SQRT((2*(I3-D3)^2)/(I3+D3)))</f>
        <v>0</v>
      </c>
      <c r="O3" s="1">
        <f>IF(((E3=0)*AND(J3=0)),0,SQRT((2*(J3-E3)^2)/(J3+E3)))</f>
        <v>13.596270105953495</v>
      </c>
    </row>
    <row r="4" spans="1:15" x14ac:dyDescent="0.25">
      <c r="A4" t="s">
        <v>29</v>
      </c>
      <c r="B4">
        <v>54</v>
      </c>
      <c r="C4">
        <v>2</v>
      </c>
      <c r="D4">
        <v>103</v>
      </c>
      <c r="E4">
        <v>156</v>
      </c>
      <c r="G4">
        <v>146</v>
      </c>
      <c r="H4">
        <v>2</v>
      </c>
      <c r="I4">
        <v>296</v>
      </c>
      <c r="J4">
        <v>442</v>
      </c>
      <c r="L4" s="1">
        <f t="shared" ref="L4:O29" si="1">IF(((B4=0)*AND(G4=0)),0,SQRT((2*(G4-B4)^2)/(G4+B4)))</f>
        <v>9.1999999999999993</v>
      </c>
      <c r="M4" s="1">
        <f t="shared" si="0"/>
        <v>0</v>
      </c>
      <c r="N4" s="1">
        <f t="shared" si="0"/>
        <v>13.66425188031242</v>
      </c>
      <c r="O4" s="1">
        <f t="shared" si="0"/>
        <v>16.539807054234473</v>
      </c>
    </row>
    <row r="5" spans="1:15" x14ac:dyDescent="0.25">
      <c r="A5" t="s">
        <v>28</v>
      </c>
      <c r="B5">
        <v>29</v>
      </c>
      <c r="C5">
        <v>10</v>
      </c>
      <c r="D5">
        <v>146</v>
      </c>
      <c r="E5">
        <v>176</v>
      </c>
      <c r="G5">
        <v>90</v>
      </c>
      <c r="H5">
        <v>13</v>
      </c>
      <c r="I5">
        <v>429</v>
      </c>
      <c r="J5">
        <v>519</v>
      </c>
      <c r="L5" s="1">
        <f t="shared" si="1"/>
        <v>7.9080854273364052</v>
      </c>
      <c r="M5" s="1">
        <f t="shared" si="0"/>
        <v>0.88465173692938281</v>
      </c>
      <c r="N5" s="1">
        <f t="shared" si="0"/>
        <v>16.690429436734355</v>
      </c>
      <c r="O5" s="1">
        <f t="shared" si="0"/>
        <v>18.39995308095363</v>
      </c>
    </row>
    <row r="6" spans="1:15" x14ac:dyDescent="0.25">
      <c r="A6" t="s">
        <v>27</v>
      </c>
      <c r="B6">
        <v>28</v>
      </c>
      <c r="C6">
        <v>9</v>
      </c>
      <c r="D6">
        <v>166</v>
      </c>
      <c r="E6">
        <v>194</v>
      </c>
      <c r="G6">
        <v>45</v>
      </c>
      <c r="H6">
        <v>11</v>
      </c>
      <c r="I6">
        <v>508</v>
      </c>
      <c r="J6">
        <v>553</v>
      </c>
      <c r="L6" s="1">
        <f t="shared" si="1"/>
        <v>2.8138600212480509</v>
      </c>
      <c r="M6" s="1">
        <f t="shared" si="0"/>
        <v>0.63245553203367588</v>
      </c>
      <c r="N6" s="1">
        <f t="shared" si="0"/>
        <v>18.62992710603724</v>
      </c>
      <c r="O6" s="1">
        <f t="shared" si="0"/>
        <v>18.575869248571568</v>
      </c>
    </row>
    <row r="7" spans="1:15" x14ac:dyDescent="0.25">
      <c r="A7" t="s">
        <v>31</v>
      </c>
      <c r="B7">
        <v>50</v>
      </c>
      <c r="C7">
        <v>16</v>
      </c>
      <c r="D7">
        <v>178</v>
      </c>
      <c r="E7">
        <v>227</v>
      </c>
      <c r="G7">
        <v>53</v>
      </c>
      <c r="H7">
        <v>10</v>
      </c>
      <c r="I7">
        <v>543</v>
      </c>
      <c r="J7">
        <v>596</v>
      </c>
      <c r="L7" s="1">
        <f t="shared" si="1"/>
        <v>0.41803980857497058</v>
      </c>
      <c r="M7" s="1">
        <f t="shared" si="0"/>
        <v>1.6641005886756874</v>
      </c>
      <c r="N7" s="1">
        <f t="shared" si="0"/>
        <v>19.2238438399649</v>
      </c>
      <c r="O7" s="1">
        <f t="shared" si="0"/>
        <v>18.190366376700347</v>
      </c>
    </row>
    <row r="8" spans="1:15" x14ac:dyDescent="0.25">
      <c r="A8" t="s">
        <v>32</v>
      </c>
      <c r="B8">
        <v>79</v>
      </c>
      <c r="C8">
        <v>18</v>
      </c>
      <c r="D8">
        <v>209</v>
      </c>
      <c r="E8">
        <v>288</v>
      </c>
      <c r="G8">
        <v>69</v>
      </c>
      <c r="H8">
        <v>17</v>
      </c>
      <c r="I8">
        <v>579</v>
      </c>
      <c r="J8">
        <v>648</v>
      </c>
      <c r="L8" s="1">
        <f t="shared" si="1"/>
        <v>1.1624763874381927</v>
      </c>
      <c r="M8" s="1">
        <f t="shared" si="0"/>
        <v>0.23904572186687872</v>
      </c>
      <c r="N8" s="1">
        <f t="shared" si="0"/>
        <v>18.640330708815497</v>
      </c>
      <c r="O8" s="1">
        <f t="shared" si="0"/>
        <v>16.641005886756872</v>
      </c>
    </row>
    <row r="9" spans="1:15" x14ac:dyDescent="0.25">
      <c r="A9" t="s">
        <v>33</v>
      </c>
      <c r="B9">
        <v>27</v>
      </c>
      <c r="C9">
        <v>15</v>
      </c>
      <c r="D9">
        <v>273</v>
      </c>
      <c r="E9">
        <v>300</v>
      </c>
      <c r="G9">
        <v>32</v>
      </c>
      <c r="H9">
        <v>32</v>
      </c>
      <c r="I9">
        <v>616</v>
      </c>
      <c r="J9">
        <v>648</v>
      </c>
      <c r="L9" s="1">
        <f t="shared" si="1"/>
        <v>0.9205746178983234</v>
      </c>
      <c r="M9" s="1">
        <f t="shared" si="0"/>
        <v>3.5068322372798977</v>
      </c>
      <c r="N9" s="1">
        <f t="shared" si="0"/>
        <v>16.268901786977839</v>
      </c>
      <c r="O9" s="1">
        <f t="shared" si="0"/>
        <v>15.984169383676962</v>
      </c>
    </row>
    <row r="10" spans="1:15" x14ac:dyDescent="0.25">
      <c r="A10" t="s">
        <v>17</v>
      </c>
      <c r="B10">
        <v>632</v>
      </c>
      <c r="C10">
        <v>99</v>
      </c>
      <c r="D10">
        <v>201</v>
      </c>
      <c r="E10">
        <v>833</v>
      </c>
      <c r="G10">
        <v>461</v>
      </c>
      <c r="H10">
        <v>97</v>
      </c>
      <c r="I10">
        <v>551</v>
      </c>
      <c r="J10">
        <v>1012</v>
      </c>
      <c r="L10" s="1">
        <f t="shared" si="1"/>
        <v>7.3147759319777643</v>
      </c>
      <c r="M10" s="1">
        <f t="shared" si="0"/>
        <v>0.20203050891044214</v>
      </c>
      <c r="N10" s="1">
        <f t="shared" si="0"/>
        <v>18.049871809528884</v>
      </c>
      <c r="O10" s="1">
        <f t="shared" si="0"/>
        <v>5.8934532600092178</v>
      </c>
    </row>
    <row r="11" spans="1:15" x14ac:dyDescent="0.25">
      <c r="A11" t="s">
        <v>34</v>
      </c>
      <c r="B11">
        <v>370</v>
      </c>
      <c r="C11">
        <v>301</v>
      </c>
      <c r="D11">
        <v>532</v>
      </c>
      <c r="E11">
        <v>902</v>
      </c>
      <c r="G11">
        <v>233</v>
      </c>
      <c r="H11">
        <v>85</v>
      </c>
      <c r="I11">
        <v>927</v>
      </c>
      <c r="J11">
        <v>1160</v>
      </c>
      <c r="L11" s="1">
        <f t="shared" si="1"/>
        <v>7.8899982869764225</v>
      </c>
      <c r="M11" s="1">
        <f t="shared" si="0"/>
        <v>15.548020216171802</v>
      </c>
      <c r="N11" s="1">
        <f t="shared" si="0"/>
        <v>14.624615189163686</v>
      </c>
      <c r="O11" s="1">
        <f t="shared" si="0"/>
        <v>8.035083112249465</v>
      </c>
    </row>
    <row r="12" spans="1:15" x14ac:dyDescent="0.25">
      <c r="A12" t="s">
        <v>35</v>
      </c>
      <c r="B12">
        <v>302</v>
      </c>
      <c r="C12">
        <v>267</v>
      </c>
      <c r="D12">
        <v>635</v>
      </c>
      <c r="E12">
        <v>937</v>
      </c>
      <c r="G12">
        <v>280</v>
      </c>
      <c r="H12">
        <v>242</v>
      </c>
      <c r="I12">
        <v>918</v>
      </c>
      <c r="J12">
        <v>1198</v>
      </c>
      <c r="L12" s="1">
        <f t="shared" si="1"/>
        <v>1.2896628398732082</v>
      </c>
      <c r="M12" s="1">
        <f t="shared" si="0"/>
        <v>1.5670978520180567</v>
      </c>
      <c r="N12" s="1">
        <f t="shared" si="0"/>
        <v>10.155836616729568</v>
      </c>
      <c r="O12" s="1">
        <f t="shared" si="0"/>
        <v>7.9883404495660608</v>
      </c>
    </row>
    <row r="13" spans="1:15" x14ac:dyDescent="0.25">
      <c r="A13" t="s">
        <v>36</v>
      </c>
      <c r="B13">
        <v>12</v>
      </c>
      <c r="C13">
        <v>8</v>
      </c>
      <c r="D13">
        <v>929</v>
      </c>
      <c r="E13">
        <v>941</v>
      </c>
      <c r="G13">
        <v>7</v>
      </c>
      <c r="H13">
        <v>3</v>
      </c>
      <c r="I13">
        <v>1195</v>
      </c>
      <c r="J13">
        <v>1202</v>
      </c>
      <c r="L13" s="1">
        <f t="shared" si="1"/>
        <v>1.6222142113076254</v>
      </c>
      <c r="M13" s="1">
        <f t="shared" si="0"/>
        <v>2.1320071635561044</v>
      </c>
      <c r="N13" s="1">
        <f t="shared" si="0"/>
        <v>8.1624282786984672</v>
      </c>
      <c r="O13" s="1">
        <f t="shared" si="0"/>
        <v>7.9734159331215855</v>
      </c>
    </row>
    <row r="14" spans="1:15" x14ac:dyDescent="0.25">
      <c r="A14" t="s">
        <v>14</v>
      </c>
      <c r="B14">
        <v>153</v>
      </c>
      <c r="C14">
        <v>361</v>
      </c>
      <c r="D14">
        <v>580</v>
      </c>
      <c r="E14">
        <v>733</v>
      </c>
      <c r="G14">
        <v>124</v>
      </c>
      <c r="H14">
        <v>232</v>
      </c>
      <c r="I14">
        <v>970</v>
      </c>
      <c r="J14">
        <v>1094</v>
      </c>
      <c r="L14" s="1">
        <f t="shared" si="1"/>
        <v>2.4641838742401068</v>
      </c>
      <c r="M14" s="1">
        <f t="shared" si="0"/>
        <v>7.4916479633936284</v>
      </c>
      <c r="N14" s="1">
        <f t="shared" si="0"/>
        <v>14.009213558088442</v>
      </c>
      <c r="O14" s="1">
        <f t="shared" si="0"/>
        <v>11.944086118783527</v>
      </c>
    </row>
    <row r="15" spans="1:15" x14ac:dyDescent="0.25">
      <c r="A15" t="s">
        <v>37</v>
      </c>
      <c r="B15">
        <v>212</v>
      </c>
      <c r="C15">
        <v>121</v>
      </c>
      <c r="D15">
        <v>612</v>
      </c>
      <c r="E15">
        <v>824</v>
      </c>
      <c r="G15">
        <v>200</v>
      </c>
      <c r="H15">
        <v>119</v>
      </c>
      <c r="I15">
        <v>975</v>
      </c>
      <c r="J15">
        <v>1175</v>
      </c>
      <c r="L15" s="1">
        <f t="shared" si="1"/>
        <v>0.83607961714994117</v>
      </c>
      <c r="M15" s="1">
        <f t="shared" si="0"/>
        <v>0.18257418583505536</v>
      </c>
      <c r="N15" s="1">
        <f t="shared" si="0"/>
        <v>12.886446038120198</v>
      </c>
      <c r="O15" s="1">
        <f t="shared" si="0"/>
        <v>11.10237052685857</v>
      </c>
    </row>
    <row r="16" spans="1:15" x14ac:dyDescent="0.25">
      <c r="A16" t="s">
        <v>38</v>
      </c>
      <c r="B16">
        <v>142</v>
      </c>
      <c r="C16">
        <v>173</v>
      </c>
      <c r="D16">
        <v>651</v>
      </c>
      <c r="E16">
        <v>793</v>
      </c>
      <c r="G16">
        <v>111</v>
      </c>
      <c r="H16">
        <v>155</v>
      </c>
      <c r="I16">
        <v>1020</v>
      </c>
      <c r="J16">
        <v>1131</v>
      </c>
      <c r="L16" s="1">
        <f t="shared" si="1"/>
        <v>2.7562361917411997</v>
      </c>
      <c r="M16" s="1">
        <f t="shared" si="0"/>
        <v>1.4055638569974547</v>
      </c>
      <c r="N16" s="1">
        <f t="shared" si="0"/>
        <v>12.765949998087899</v>
      </c>
      <c r="O16" s="1">
        <f t="shared" si="0"/>
        <v>10.897557375703821</v>
      </c>
    </row>
    <row r="17" spans="1:15" x14ac:dyDescent="0.25">
      <c r="A17" t="s">
        <v>13</v>
      </c>
      <c r="B17">
        <v>147</v>
      </c>
      <c r="C17">
        <v>123</v>
      </c>
      <c r="D17">
        <v>670</v>
      </c>
      <c r="E17">
        <v>817</v>
      </c>
      <c r="G17">
        <v>113</v>
      </c>
      <c r="H17">
        <v>92</v>
      </c>
      <c r="I17">
        <v>1039</v>
      </c>
      <c r="J17">
        <v>1152</v>
      </c>
      <c r="L17" s="1">
        <f>IF(((B17=0)*AND(G17=0)),0,SQRT((2*(G17-B17)^2)/(G17+B17)))</f>
        <v>2.9819972656438996</v>
      </c>
      <c r="M17" s="1">
        <f t="shared" si="0"/>
        <v>2.9899054974565549</v>
      </c>
      <c r="N17" s="1">
        <f t="shared" si="0"/>
        <v>12.623225271966856</v>
      </c>
      <c r="O17" s="1">
        <f t="shared" si="0"/>
        <v>10.676697712670336</v>
      </c>
    </row>
    <row r="18" spans="1:15" x14ac:dyDescent="0.25">
      <c r="A18" t="s">
        <v>12</v>
      </c>
      <c r="B18">
        <v>48</v>
      </c>
      <c r="C18">
        <v>139</v>
      </c>
      <c r="D18">
        <v>678</v>
      </c>
      <c r="E18">
        <v>726</v>
      </c>
      <c r="G18">
        <v>96</v>
      </c>
      <c r="H18">
        <v>196</v>
      </c>
      <c r="I18">
        <v>956</v>
      </c>
      <c r="J18">
        <v>1052</v>
      </c>
      <c r="L18" s="1">
        <f t="shared" si="1"/>
        <v>5.6568542494923806</v>
      </c>
      <c r="M18" s="1">
        <f t="shared" si="0"/>
        <v>4.404204232931658</v>
      </c>
      <c r="N18" s="1">
        <f t="shared" si="0"/>
        <v>9.7259888567243422</v>
      </c>
      <c r="O18" s="1">
        <f t="shared" si="0"/>
        <v>10.933689075760263</v>
      </c>
    </row>
    <row r="19" spans="1:15" x14ac:dyDescent="0.25">
      <c r="A19" t="s">
        <v>39</v>
      </c>
      <c r="B19">
        <v>82</v>
      </c>
      <c r="C19">
        <v>107</v>
      </c>
      <c r="D19">
        <v>620</v>
      </c>
      <c r="E19">
        <v>702</v>
      </c>
      <c r="G19">
        <v>66</v>
      </c>
      <c r="H19">
        <v>105</v>
      </c>
      <c r="I19">
        <v>947</v>
      </c>
      <c r="J19">
        <v>1013</v>
      </c>
      <c r="L19" s="1">
        <f t="shared" si="1"/>
        <v>1.8599622199011085</v>
      </c>
      <c r="M19" s="1">
        <f t="shared" si="1"/>
        <v>0.19425717247145283</v>
      </c>
      <c r="N19" s="1">
        <f t="shared" si="1"/>
        <v>11.682297245041578</v>
      </c>
      <c r="O19" s="1">
        <f t="shared" si="1"/>
        <v>10.620459928657041</v>
      </c>
    </row>
    <row r="20" spans="1:15" x14ac:dyDescent="0.25">
      <c r="A20" t="s">
        <v>11</v>
      </c>
      <c r="B20">
        <v>58</v>
      </c>
      <c r="C20">
        <v>84</v>
      </c>
      <c r="D20">
        <v>617</v>
      </c>
      <c r="E20">
        <v>675</v>
      </c>
      <c r="G20">
        <v>71</v>
      </c>
      <c r="H20">
        <v>103</v>
      </c>
      <c r="I20">
        <v>910</v>
      </c>
      <c r="J20">
        <v>981</v>
      </c>
      <c r="L20" s="1">
        <f t="shared" si="1"/>
        <v>1.6186892965481949</v>
      </c>
      <c r="M20" s="1">
        <f t="shared" si="1"/>
        <v>1.9649332219810727</v>
      </c>
      <c r="N20" s="1">
        <f t="shared" si="1"/>
        <v>10.603838377830762</v>
      </c>
      <c r="O20" s="1">
        <f t="shared" si="1"/>
        <v>10.634235116910812</v>
      </c>
    </row>
    <row r="21" spans="1:15" x14ac:dyDescent="0.25">
      <c r="A21" t="s">
        <v>40</v>
      </c>
      <c r="B21">
        <v>34</v>
      </c>
      <c r="C21">
        <v>60</v>
      </c>
      <c r="D21">
        <v>615</v>
      </c>
      <c r="E21">
        <v>650</v>
      </c>
      <c r="G21">
        <v>42</v>
      </c>
      <c r="H21">
        <v>56</v>
      </c>
      <c r="I21">
        <v>925</v>
      </c>
      <c r="J21">
        <v>967</v>
      </c>
      <c r="L21" s="1">
        <f t="shared" si="1"/>
        <v>1.2977713690461004</v>
      </c>
      <c r="M21" s="1">
        <f t="shared" si="1"/>
        <v>0.52522573143889018</v>
      </c>
      <c r="N21" s="1">
        <f t="shared" si="1"/>
        <v>11.171624537424931</v>
      </c>
      <c r="O21" s="1">
        <f t="shared" si="1"/>
        <v>11.148572182985278</v>
      </c>
    </row>
    <row r="22" spans="1:15" x14ac:dyDescent="0.25">
      <c r="A22" t="s">
        <v>10</v>
      </c>
      <c r="B22">
        <v>41</v>
      </c>
      <c r="C22">
        <v>77</v>
      </c>
      <c r="D22">
        <v>573</v>
      </c>
      <c r="E22">
        <v>614</v>
      </c>
      <c r="G22">
        <v>68</v>
      </c>
      <c r="H22">
        <v>120</v>
      </c>
      <c r="I22">
        <v>847</v>
      </c>
      <c r="J22">
        <v>915</v>
      </c>
      <c r="L22" s="1">
        <f t="shared" si="1"/>
        <v>3.65734149198442</v>
      </c>
      <c r="M22" s="1">
        <f t="shared" si="1"/>
        <v>4.3326174079949542</v>
      </c>
      <c r="N22" s="1">
        <f t="shared" si="1"/>
        <v>10.283036763058982</v>
      </c>
      <c r="O22" s="1">
        <f t="shared" si="1"/>
        <v>10.88623614224263</v>
      </c>
    </row>
    <row r="23" spans="1:15" x14ac:dyDescent="0.25">
      <c r="A23" t="s">
        <v>41</v>
      </c>
      <c r="B23">
        <v>42</v>
      </c>
      <c r="C23">
        <v>147</v>
      </c>
      <c r="D23">
        <v>467</v>
      </c>
      <c r="E23">
        <v>509</v>
      </c>
      <c r="G23">
        <v>47</v>
      </c>
      <c r="H23">
        <v>125</v>
      </c>
      <c r="I23">
        <v>790</v>
      </c>
      <c r="J23">
        <v>837</v>
      </c>
      <c r="L23" s="1">
        <f t="shared" si="1"/>
        <v>0.74953168899586142</v>
      </c>
      <c r="M23" s="1">
        <f t="shared" si="1"/>
        <v>1.8864844365675972</v>
      </c>
      <c r="N23" s="1">
        <f t="shared" si="1"/>
        <v>12.883975233607321</v>
      </c>
      <c r="O23" s="1">
        <f t="shared" si="1"/>
        <v>12.643470849663874</v>
      </c>
    </row>
    <row r="24" spans="1:15" x14ac:dyDescent="0.25">
      <c r="A24" t="s">
        <v>9</v>
      </c>
      <c r="B24">
        <v>52</v>
      </c>
      <c r="C24">
        <v>74</v>
      </c>
      <c r="D24">
        <v>435</v>
      </c>
      <c r="E24">
        <v>487</v>
      </c>
      <c r="G24">
        <v>43</v>
      </c>
      <c r="H24">
        <v>98</v>
      </c>
      <c r="I24">
        <v>739</v>
      </c>
      <c r="J24">
        <v>782</v>
      </c>
      <c r="L24" s="1">
        <f t="shared" si="1"/>
        <v>1.305857250198021</v>
      </c>
      <c r="M24" s="1">
        <f t="shared" si="1"/>
        <v>2.5879865568825222</v>
      </c>
      <c r="N24" s="1">
        <f t="shared" si="1"/>
        <v>12.547422819877541</v>
      </c>
      <c r="O24" s="1">
        <f t="shared" si="1"/>
        <v>11.711329572116469</v>
      </c>
    </row>
    <row r="25" spans="1:15" x14ac:dyDescent="0.25">
      <c r="A25" t="s">
        <v>8</v>
      </c>
      <c r="B25">
        <v>63</v>
      </c>
      <c r="C25">
        <v>56</v>
      </c>
      <c r="D25">
        <v>432</v>
      </c>
      <c r="E25">
        <v>495</v>
      </c>
      <c r="G25">
        <v>14</v>
      </c>
      <c r="H25">
        <v>85</v>
      </c>
      <c r="I25">
        <v>697</v>
      </c>
      <c r="J25">
        <v>711</v>
      </c>
      <c r="L25" s="1">
        <f t="shared" si="1"/>
        <v>7.8970650474487272</v>
      </c>
      <c r="M25" s="1">
        <f t="shared" si="1"/>
        <v>3.4538497382173992</v>
      </c>
      <c r="N25" s="1">
        <f t="shared" si="1"/>
        <v>11.153570091007728</v>
      </c>
      <c r="O25" s="1">
        <f t="shared" si="1"/>
        <v>8.7961999936539765</v>
      </c>
    </row>
    <row r="26" spans="1:15" x14ac:dyDescent="0.25">
      <c r="A26" t="s">
        <v>7</v>
      </c>
      <c r="B26">
        <v>28</v>
      </c>
      <c r="C26">
        <v>115</v>
      </c>
      <c r="D26">
        <v>380</v>
      </c>
      <c r="E26">
        <v>408</v>
      </c>
      <c r="G26">
        <v>38</v>
      </c>
      <c r="H26">
        <v>169</v>
      </c>
      <c r="I26">
        <v>542</v>
      </c>
      <c r="J26">
        <v>580</v>
      </c>
      <c r="L26" s="1">
        <f t="shared" si="1"/>
        <v>1.7407765595569784</v>
      </c>
      <c r="M26" s="1">
        <f t="shared" si="1"/>
        <v>4.5315793348021209</v>
      </c>
      <c r="N26" s="1">
        <f t="shared" si="1"/>
        <v>7.5450922118884813</v>
      </c>
      <c r="O26" s="1">
        <f t="shared" si="1"/>
        <v>7.7386458554525781</v>
      </c>
    </row>
    <row r="27" spans="1:15" x14ac:dyDescent="0.25">
      <c r="A27" t="s">
        <v>6</v>
      </c>
      <c r="B27">
        <v>15</v>
      </c>
      <c r="C27">
        <v>117</v>
      </c>
      <c r="D27">
        <v>292</v>
      </c>
      <c r="E27">
        <v>307</v>
      </c>
      <c r="G27">
        <v>52</v>
      </c>
      <c r="H27">
        <v>145</v>
      </c>
      <c r="I27">
        <v>435</v>
      </c>
      <c r="J27">
        <v>487</v>
      </c>
      <c r="L27" s="1">
        <f t="shared" si="1"/>
        <v>6.3926263493020645</v>
      </c>
      <c r="M27" s="1">
        <f t="shared" si="1"/>
        <v>2.4463713586509064</v>
      </c>
      <c r="N27" s="1">
        <f t="shared" si="1"/>
        <v>7.5003897193564768</v>
      </c>
      <c r="O27" s="1">
        <f t="shared" si="1"/>
        <v>9.0339410381129195</v>
      </c>
    </row>
    <row r="28" spans="1:15" x14ac:dyDescent="0.25">
      <c r="A28" t="s">
        <v>42</v>
      </c>
      <c r="B28">
        <v>14</v>
      </c>
      <c r="C28">
        <v>87</v>
      </c>
      <c r="D28">
        <v>220</v>
      </c>
      <c r="E28">
        <v>234</v>
      </c>
      <c r="G28">
        <v>13</v>
      </c>
      <c r="H28">
        <v>88</v>
      </c>
      <c r="I28">
        <v>399</v>
      </c>
      <c r="J28">
        <v>412</v>
      </c>
      <c r="L28" s="1">
        <f t="shared" si="1"/>
        <v>0.27216552697590868</v>
      </c>
      <c r="M28" s="1">
        <f t="shared" si="1"/>
        <v>0.10690449676496976</v>
      </c>
      <c r="N28" s="1">
        <f t="shared" si="1"/>
        <v>10.174725568177362</v>
      </c>
      <c r="O28" s="1">
        <f t="shared" si="1"/>
        <v>9.9041849365288979</v>
      </c>
    </row>
    <row r="29" spans="1:15" x14ac:dyDescent="0.25">
      <c r="A29" t="s">
        <v>5</v>
      </c>
      <c r="B29">
        <v>0</v>
      </c>
      <c r="C29">
        <v>234</v>
      </c>
      <c r="D29">
        <v>0</v>
      </c>
      <c r="E29">
        <v>0</v>
      </c>
      <c r="G29">
        <v>0</v>
      </c>
      <c r="H29">
        <v>412</v>
      </c>
      <c r="I29">
        <v>0</v>
      </c>
      <c r="J29">
        <v>0</v>
      </c>
      <c r="L29" s="1">
        <f t="shared" si="1"/>
        <v>0</v>
      </c>
      <c r="M29" s="1">
        <f t="shared" si="1"/>
        <v>9.9041849365288979</v>
      </c>
      <c r="N29" s="1">
        <f t="shared" si="1"/>
        <v>0</v>
      </c>
      <c r="O29" s="1">
        <f t="shared" si="1"/>
        <v>0</v>
      </c>
    </row>
    <row r="31" spans="1:15" x14ac:dyDescent="0.25">
      <c r="K31" s="3" t="s">
        <v>49</v>
      </c>
      <c r="L31" s="4">
        <f>COUNT(L3:L29)</f>
        <v>27</v>
      </c>
      <c r="M31" s="4">
        <f t="shared" ref="M31:O31" si="2">COUNT(M3:M29)</f>
        <v>27</v>
      </c>
      <c r="N31" s="4">
        <f t="shared" si="2"/>
        <v>27</v>
      </c>
      <c r="O31" s="4">
        <f t="shared" si="2"/>
        <v>27</v>
      </c>
    </row>
    <row r="32" spans="1:15" x14ac:dyDescent="0.25">
      <c r="K32" s="3" t="s">
        <v>51</v>
      </c>
      <c r="L32" s="4">
        <f>COUNTIF(L3:L29,"&gt;5")</f>
        <v>8</v>
      </c>
      <c r="M32" s="4">
        <f t="shared" ref="M32:O32" si="3">COUNTIF(M3:M29,"&gt;5")</f>
        <v>3</v>
      </c>
      <c r="N32" s="4">
        <f t="shared" si="3"/>
        <v>25</v>
      </c>
      <c r="O32" s="4">
        <f t="shared" si="3"/>
        <v>26</v>
      </c>
    </row>
    <row r="33" spans="11:15" x14ac:dyDescent="0.25">
      <c r="K33" s="3" t="s">
        <v>48</v>
      </c>
      <c r="L33" s="5">
        <f>1-(L32/(L31))</f>
        <v>0.70370370370370372</v>
      </c>
      <c r="M33" s="5">
        <f t="shared" ref="M33:O33" si="4">1-(M32/(M31))</f>
        <v>0.88888888888888884</v>
      </c>
      <c r="N33" s="5">
        <f t="shared" si="4"/>
        <v>7.407407407407407E-2</v>
      </c>
      <c r="O33" s="5">
        <f t="shared" si="4"/>
        <v>3.703703703703709E-2</v>
      </c>
    </row>
    <row r="34" spans="11:15" x14ac:dyDescent="0.25">
      <c r="K34" s="3" t="s">
        <v>50</v>
      </c>
      <c r="L34" s="4">
        <f>AVERAGE(L3:L29)</f>
        <v>3.5415961346966434</v>
      </c>
      <c r="M34" s="4">
        <f t="shared" ref="M34:O34" si="5">AVERAGE(M3:M29)</f>
        <v>2.7697974698650762</v>
      </c>
      <c r="N34" s="4">
        <f t="shared" si="5"/>
        <v>11.913601220119322</v>
      </c>
      <c r="O34" s="4">
        <f t="shared" si="5"/>
        <v>11.351459641403508</v>
      </c>
    </row>
  </sheetData>
  <mergeCells count="3">
    <mergeCell ref="B1:E1"/>
    <mergeCell ref="G1:J1"/>
    <mergeCell ref="L1:O1"/>
  </mergeCells>
  <conditionalFormatting sqref="L3:O2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{24D0E617-3F7F-4DC1-9D61-EC84FBC3E37D}</x14:id>
        </ext>
      </extLst>
    </cfRule>
  </conditionalFormatting>
  <conditionalFormatting sqref="M3:M2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{7760F818-E3A9-4402-A351-D630D8120EC0}</x14:id>
        </ext>
      </extLst>
    </cfRule>
  </conditionalFormatting>
  <conditionalFormatting sqref="L3:L2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{5663A193-5266-4F77-BD28-C34FDB936696}</x14:id>
        </ext>
      </extLst>
    </cfRule>
  </conditionalFormatting>
  <conditionalFormatting sqref="N3:N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{430085AF-81FF-4A08-80D6-9BBA7B309F06}</x14:id>
        </ext>
      </extLst>
    </cfRule>
  </conditionalFormatting>
  <conditionalFormatting sqref="O3:O2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{C43F0911-5929-4232-B3F8-8342BE564FC2}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D0E617-3F7F-4DC1-9D61-EC84FBC3E3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L3:O29</xm:sqref>
        </x14:conditionalFormatting>
        <x14:conditionalFormatting xmlns:xm="http://schemas.microsoft.com/office/excel/2006/main">
          <x14:cfRule type="dataBar" id="{7760F818-E3A9-4402-A351-D630D8120E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M3:M29</xm:sqref>
        </x14:conditionalFormatting>
        <x14:conditionalFormatting xmlns:xm="http://schemas.microsoft.com/office/excel/2006/main">
          <x14:cfRule type="dataBar" id="{5663A193-5266-4F77-BD28-C34FDB9366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L3:L29</xm:sqref>
        </x14:conditionalFormatting>
        <x14:conditionalFormatting xmlns:xm="http://schemas.microsoft.com/office/excel/2006/main">
          <x14:cfRule type="dataBar" id="{430085AF-81FF-4A08-80D6-9BBA7B309F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N3:N29</xm:sqref>
        </x14:conditionalFormatting>
        <x14:conditionalFormatting xmlns:xm="http://schemas.microsoft.com/office/excel/2006/main">
          <x14:cfRule type="dataBar" id="{C43F0911-5929-4232-B3F8-8342BE564FC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E21_Ida_6-8</vt:lpstr>
      <vt:lpstr>E31_Ida_6-8</vt:lpstr>
      <vt:lpstr>T31_Ida_6-8</vt:lpstr>
      <vt:lpstr>E21_Vuelta_6-8</vt:lpstr>
      <vt:lpstr>E31_Vuelta_6-8</vt:lpstr>
      <vt:lpstr>T31_Vuelta_6-8</vt:lpstr>
      <vt:lpstr>E21_Ida_12-14</vt:lpstr>
      <vt:lpstr>E31_Ida_12-14</vt:lpstr>
      <vt:lpstr>T31_Ida_12-14</vt:lpstr>
      <vt:lpstr>E21_Vuelta_12-14</vt:lpstr>
      <vt:lpstr>E31_Vuelta_12-14</vt:lpstr>
      <vt:lpstr>T31_Vuelta_12-14</vt:lpstr>
      <vt:lpstr>E21_Ida_17-19</vt:lpstr>
      <vt:lpstr>E31_Ida_17-19</vt:lpstr>
      <vt:lpstr>T31_Ida_17-19</vt:lpstr>
      <vt:lpstr>E21_Vuelta_17-19</vt:lpstr>
      <vt:lpstr>E31_Vuelta_17-19</vt:lpstr>
      <vt:lpstr>T31_Vuelta_17-19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</dc:creator>
  <cp:lastModifiedBy>UV</cp:lastModifiedBy>
  <dcterms:created xsi:type="dcterms:W3CDTF">2016-08-31T23:05:55Z</dcterms:created>
  <dcterms:modified xsi:type="dcterms:W3CDTF">2016-09-14T01:46:21Z</dcterms:modified>
</cp:coreProperties>
</file>