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codeName="ThisWorkbook" autoCompressPictures="0"/>
  <bookViews>
    <workbookView xWindow="11508" yWindow="-12" windowWidth="11544" windowHeight="10272" tabRatio="894" firstSheet="7" activeTab="10"/>
  </bookViews>
  <sheets>
    <sheet name="1a-Identification Projet" sheetId="39" r:id="rId1"/>
    <sheet name="1b- Besoin capturé" sheetId="95" r:id="rId2"/>
    <sheet name="2a-OBS" sheetId="40" r:id="rId3"/>
    <sheet name="2b-PBS" sheetId="91" r:id="rId4"/>
    <sheet name="2c-WBS" sheetId="90" r:id="rId5"/>
    <sheet name="2d-Planning Initia" sheetId="96" r:id="rId6"/>
    <sheet name="23a Risques-Opportunités" sheetId="82" r:id="rId7"/>
    <sheet name="23b- Principaux évènements" sheetId="42" r:id="rId8"/>
    <sheet name="23c Actions" sheetId="74" r:id="rId9"/>
    <sheet name="23d Decisions" sheetId="73" r:id="rId10"/>
    <sheet name="23e Documents projet" sheetId="86" r:id="rId11"/>
    <sheet name="23f Livrables projet" sheetId="89" r:id="rId12"/>
    <sheet name="3a-Planning courant" sheetId="93" r:id="rId13"/>
    <sheet name="4-Bilan" sheetId="94" r:id="rId14"/>
  </sheets>
  <definedNames>
    <definedName name="__TBD2"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__TBD3"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__TBD5"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__TBD6"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__TBD7"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__TBD8"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__TDB4"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_a362903"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_xlnm._FilterDatabase" localSheetId="1" hidden="1">'1b- Besoin capturé'!#REF!</definedName>
    <definedName name="_xlnm._FilterDatabase" localSheetId="8" hidden="1">'23c Actions'!$A$7:$H$10</definedName>
    <definedName name="_xlnm._FilterDatabase" localSheetId="9" hidden="1">'23d Decisions'!#REF!</definedName>
    <definedName name="_xlnm._FilterDatabase" localSheetId="10" hidden="1">'23e Documents projet'!#REF!</definedName>
    <definedName name="_xlnm._FilterDatabase" localSheetId="11" hidden="1">'23f Livrables projet'!#REF!</definedName>
    <definedName name="_TBD2"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_TBD3"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_TBD5"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_TBD6"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_TBD7"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_TBD8"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_TDB4"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a"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aa"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aaa"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Admin"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Admin10"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Admin2"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admin20"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admin3"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Admin4"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Admin5"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aeafe"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aef"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aefe"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are"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bf"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codir.A380.4.2" localSheetId="1"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codir.A380.4.2" localSheetId="8"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codir.A380.4.2" localSheetId="9"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codir.A380.4.2" localSheetId="10"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codir.A380.4.2" localSheetId="11"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codir.A380.4.2"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codir.RRJ_NAV.2.4"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DCR" localSheetId="1"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DCR" localSheetId="8"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DCR" localSheetId="9"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DCR" localSheetId="10"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DCR" localSheetId="11"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DCR"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DCRx"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dfgg" localSheetId="1"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 localSheetId="8"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 localSheetId="9"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 localSheetId="10"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 localSheetId="11"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g" localSheetId="1"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g" localSheetId="8"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g" localSheetId="9"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g" localSheetId="10"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g" localSheetId="11"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g"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eaaef"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eery"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EPGS"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erer"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eyr"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F"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FCU"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fqsdf" hidden="1">{#N/A,#N/A,TRUE,"Page de garde";#N/A,#N/A,TRUE,"0.1 Fiche descriptive";#N/A,#N/A,TRUE,"0.2 Organisation";#N/A,#N/A,TRUE,"0.3 Base documentaire";#N/A,#N/A,TRUE,"1.1 Faits Marquants";#N/A,#N/A,TRUE,"1.2 Décisions-Actions";#N/A,#N/A,TRUE,"2.1 Planning  (automatique)";#N/A,#N/A,TRUE,"2.2 Jalons (Courbe à 45°)";#N/A,#N/A,TRUE,"2.3 IMD - IRD PM";#N/A,#N/A,TRUE,"2.4 Suivi par Jalons";#N/A,#N/A,TRUE,"2.6 Obligations Client";#N/A,#N/A,TRUE,"3.1 Risques";#N/A,#N/A,TRUE,"3.2 Opportunités";#N/A,#N/A,TRUE,"8.1 COP-CEP ";#N/A,#N/A,TRUE,"8.2.1 Synthèse CPE CPP Etude";#N/A,#N/A,TRUE,"8.2.2 Synthèse CPE CPP Série";#N/A,#N/A,TRUE,"8.2.3 Synthèse CPE CPP TOTAL";#N/A,#N/A,TRUE,"8.3 CPE-CPP par lots";#N/A,#N/A,TRUE,"8.4 Courbe dépenses CPR-PPS";#N/A,#N/A,TRUE,"8.5 Situation financière";#N/A,#N/A,TRUE,"8.6 Rentabilité à terminaison"}</definedName>
    <definedName name="gg"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gh" hidden="1">{#N/A,#N/A,TRUE,"Page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name="GRAPH_EVOL_SHIPSET" hidden="1">{#N/A,#N/A,TRUE,"Page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name="hjkh"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HUD"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IVV"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KCCU"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MOU"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NDXKTMDRT" hidden="1">{#N/A,#N/A,TRUE,"Page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name="newname"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QQQQQQQ"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RRJ"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rtg"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ss"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sss"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sssss"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BD"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est" localSheetId="1"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est" localSheetId="8"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est" localSheetId="9"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est" localSheetId="10"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est" localSheetId="11"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est"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est2"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oto2" localSheetId="1"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oto2" localSheetId="8"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oto2" localSheetId="9"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oto2" localSheetId="10"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oto2" localSheetId="11"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oto2"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Entreprises." hidden="1">{#N/A,#N/A,FALSE,"RCM";#N/A,#N/A,FALSE,"TME";#N/A,#N/A,FALSE,"TCAR";#N/A,#N/A,FALSE,"TCM";#N/A,#N/A,FALSE,"TCO";#N/A,#N/A,FALSE,"ANG";#N/A,#N/A,FALSE,"LAS";#N/A,#N/A,FALSE,"POL";#N/A,#N/A,FALSE,"TTS";#N/A,#N/A,FALSE,"TTE";#N/A,#N/A,FALSE,"TMX";#N/A,#N/A,FALSE,"TDA";#N/A,#N/A,FALSE,"BC";#N/A,#N/A,FALSE,"AUX";#N/A,#N/A,FALSE,"AJU1";#N/A,#N/A,FALSE,"AJU2";#N/A,#N/A,FALSE,"AJU3"}</definedName>
    <definedName name="wrn.poles." hidden="1">{#N/A,#N/A,FALSE,"Branche";#N/A,#N/A,FALSE,"Electromagnétisme";#N/A,#N/A,FALSE,"Optronique";#N/A,#N/A,FALSE,"Simulation";#N/A,#N/A,FALSE,"Tubes";#N/A,#N/A,FALSE,"Armement";#N/A,#N/A,FALSE,"Génération";#N/A,#N/A,FALSE,"Ajustements"}</definedName>
    <definedName name="wrn.Rap1." localSheetId="1"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 localSheetId="8"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 localSheetId="9"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 localSheetId="10"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 localSheetId="11"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2"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1."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bis." localSheetId="1"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bis." localSheetId="8"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bis." localSheetId="9"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bis." localSheetId="10"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bis." localSheetId="11"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bis."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DG." hidden="1">{#N/A,#N/A,TRUE,"Page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name="wrn.tdb"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wrn.TdB._.complet." localSheetId="1"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wrn.TdB._.complet." localSheetId="8"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wrn.TdB._.complet." localSheetId="9"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wrn.TdB._.complet." localSheetId="10"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wrn.TdB._.complet." localSheetId="11"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wrn.TdB._.complet."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wrn.TdB._.complet.2"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wrn.TdB._.MIG29." hidden="1">{#N/A,#N/A,TRUE,"Page de garde";#N/A,#N/A,TRUE,"0.1 Fiche descriptive";#N/A,#N/A,TRUE,"0.2 Organisation";#N/A,#N/A,TRUE,"0.3 Base documentaire";#N/A,#N/A,TRUE,"1.1 Faits Marquants";#N/A,#N/A,TRUE,"1.2 Décisions-Actions";#N/A,#N/A,TRUE,"2.1 Planning  (automatique)";#N/A,#N/A,TRUE,"2.2 Jalons (Courbe à 45°)";#N/A,#N/A,TRUE,"2.3 IMD - IRD PM";#N/A,#N/A,TRUE,"2.4 Suivi par Jalons";#N/A,#N/A,TRUE,"2.6 Obligations Client";#N/A,#N/A,TRUE,"3.1 Risques";#N/A,#N/A,TRUE,"3.2 Opportunités";#N/A,#N/A,TRUE,"8.1 COP-CEP ";#N/A,#N/A,TRUE,"8.2.1 Synthèse CPE CPP Etude";#N/A,#N/A,TRUE,"8.2.2 Synthèse CPE CPP Série";#N/A,#N/A,TRUE,"8.2.3 Synthèse CPE CPP TOTAL";#N/A,#N/A,TRUE,"8.3 CPE-CPP par lots";#N/A,#N/A,TRUE,"8.4 Courbe dépenses CPR-PPS";#N/A,#N/A,TRUE,"8.5 Situation financière";#N/A,#N/A,TRUE,"8.6 Rentabilité à terminaison"}</definedName>
    <definedName name="x"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xxx"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xxx1"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xxx2"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y"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z"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s>
  <calcPr calcId="144525"/>
</workbook>
</file>

<file path=xl/calcChain.xml><?xml version="1.0" encoding="utf-8"?>
<calcChain xmlns="http://schemas.openxmlformats.org/spreadsheetml/2006/main">
  <c r="M35" i="93" l="1"/>
  <c r="M16" i="93" l="1"/>
  <c r="B1" i="96"/>
  <c r="H15" i="96" l="1"/>
  <c r="E15" i="96"/>
  <c r="D15" i="96"/>
  <c r="H10" i="96"/>
  <c r="E10" i="96"/>
  <c r="D10" i="96"/>
  <c r="H9" i="96"/>
  <c r="E9" i="96"/>
  <c r="D9" i="96"/>
  <c r="K3" i="96"/>
  <c r="K2" i="96"/>
  <c r="K1" i="96"/>
  <c r="J15" i="93"/>
  <c r="I15" i="93"/>
  <c r="J9" i="93"/>
  <c r="I9" i="93"/>
  <c r="J10" i="93"/>
  <c r="I10" i="93"/>
  <c r="K10" i="93"/>
  <c r="L10" i="93"/>
  <c r="L9" i="93"/>
  <c r="K9" i="93"/>
  <c r="L15" i="93"/>
  <c r="K15" i="93"/>
  <c r="H9" i="93"/>
  <c r="H10" i="93"/>
  <c r="H15" i="93"/>
  <c r="D15" i="93"/>
  <c r="D10" i="93"/>
  <c r="D9" i="93"/>
  <c r="E9" i="93"/>
  <c r="E15" i="93"/>
  <c r="E10" i="93"/>
  <c r="M21" i="93"/>
  <c r="M20" i="93"/>
  <c r="M19" i="93"/>
  <c r="M18" i="93"/>
  <c r="M17" i="93"/>
  <c r="M14" i="93"/>
  <c r="M13" i="93"/>
  <c r="M12" i="93"/>
  <c r="K2" i="93"/>
  <c r="B1" i="93" s="1"/>
  <c r="M15" i="93" l="1"/>
  <c r="M11" i="93"/>
  <c r="G4" i="94"/>
  <c r="G3" i="94"/>
  <c r="A2" i="94" s="1"/>
  <c r="G2" i="94"/>
  <c r="G3" i="95"/>
  <c r="G2" i="95"/>
  <c r="G1" i="95"/>
  <c r="K3" i="93"/>
  <c r="K1" i="93"/>
  <c r="K3" i="91"/>
  <c r="K2" i="91"/>
  <c r="K1" i="91"/>
  <c r="K3" i="90"/>
  <c r="K2" i="90"/>
  <c r="K1" i="90"/>
  <c r="C12" i="82"/>
  <c r="E11" i="82"/>
  <c r="E10" i="82"/>
  <c r="E9" i="82"/>
  <c r="E8" i="82"/>
  <c r="E7" i="82"/>
  <c r="E19" i="82"/>
  <c r="E18" i="82"/>
  <c r="E17" i="82"/>
  <c r="E16" i="82"/>
  <c r="D3" i="89"/>
  <c r="D2" i="89"/>
  <c r="D1" i="89"/>
  <c r="I3" i="86"/>
  <c r="I2" i="86"/>
  <c r="I1" i="86"/>
  <c r="C21" i="82"/>
  <c r="J1" i="73"/>
  <c r="J2" i="73"/>
  <c r="J3" i="73"/>
  <c r="J1" i="74"/>
  <c r="J2" i="74"/>
  <c r="J3" i="74"/>
  <c r="F1" i="82"/>
  <c r="F2" i="82"/>
  <c r="F3" i="82"/>
  <c r="E20" i="82"/>
  <c r="B1" i="42"/>
  <c r="B2" i="42"/>
  <c r="B3" i="42"/>
  <c r="K1" i="40"/>
  <c r="K2" i="40"/>
  <c r="K3" i="40"/>
  <c r="E21" i="82"/>
  <c r="M10" i="93" l="1"/>
  <c r="M9" i="93"/>
  <c r="E12" i="82"/>
</calcChain>
</file>

<file path=xl/sharedStrings.xml><?xml version="1.0" encoding="utf-8"?>
<sst xmlns="http://schemas.openxmlformats.org/spreadsheetml/2006/main" count="410" uniqueCount="261">
  <si>
    <t>Responsable</t>
  </si>
  <si>
    <t>Total</t>
  </si>
  <si>
    <t>N°</t>
  </si>
  <si>
    <t>Période couverte par le dossier</t>
  </si>
  <si>
    <t>Liste de diffusion</t>
  </si>
  <si>
    <t>POINTS POSITIFS</t>
  </si>
  <si>
    <t>POINTS NEGATIFS / ALERTES</t>
  </si>
  <si>
    <t>Type</t>
  </si>
  <si>
    <t>Num</t>
  </si>
  <si>
    <t>Origin</t>
  </si>
  <si>
    <t>Resp</t>
  </si>
  <si>
    <t>Description du risque</t>
  </si>
  <si>
    <t>Plan d'action et commentaires</t>
  </si>
  <si>
    <t>Prob.</t>
  </si>
  <si>
    <t>Montant pondéré</t>
  </si>
  <si>
    <t>Date d'ouverture</t>
  </si>
  <si>
    <t>Date fermeture</t>
  </si>
  <si>
    <t>Description de l'opportunité *</t>
  </si>
  <si>
    <t xml:space="preserve">Total     </t>
  </si>
  <si>
    <t>Objectifs du projet</t>
  </si>
  <si>
    <t>Projet</t>
  </si>
  <si>
    <t>Poid pondéré</t>
  </si>
  <si>
    <t>JUSTIFICATION</t>
  </si>
  <si>
    <t>Applicable :O/N</t>
  </si>
  <si>
    <t>O</t>
  </si>
  <si>
    <t>Date d'applicabilité</t>
  </si>
  <si>
    <t>Date de fin d'applicabilité</t>
  </si>
  <si>
    <t>Motif de fin d'applicabilité</t>
  </si>
  <si>
    <r>
      <t xml:space="preserve"> </t>
    </r>
    <r>
      <rPr>
        <b/>
        <sz val="10"/>
        <rFont val="Arial"/>
        <family val="2"/>
      </rPr>
      <t xml:space="preserve">DESCRIPTION </t>
    </r>
  </si>
  <si>
    <t>Titre</t>
  </si>
  <si>
    <t>Description/ objectif</t>
  </si>
  <si>
    <t>Référence</t>
  </si>
  <si>
    <t>Indice</t>
  </si>
  <si>
    <t>Hyperlien</t>
  </si>
  <si>
    <t>date prévue de dispo</t>
  </si>
  <si>
    <t>date effective
 de dispo</t>
  </si>
  <si>
    <t>Status</t>
  </si>
  <si>
    <t>&gt;&gt;&gt; Documents en entrée</t>
  </si>
  <si>
    <t>&gt;&gt;&gt; Documents en sortie</t>
  </si>
  <si>
    <t>Intitulé livrable</t>
  </si>
  <si>
    <t>Description Livrable</t>
  </si>
  <si>
    <t xml:space="preserve">date prévue </t>
  </si>
  <si>
    <t>WP0 Capture Besoin</t>
  </si>
  <si>
    <t>WP1 Pilotage Projet</t>
  </si>
  <si>
    <t>WP2 Conception Intégration</t>
  </si>
  <si>
    <t xml:space="preserve">                    OBS
WBS</t>
  </si>
  <si>
    <t>R</t>
  </si>
  <si>
    <t>A</t>
  </si>
  <si>
    <t>C</t>
  </si>
  <si>
    <t>R: Responsable</t>
  </si>
  <si>
    <t>C: Contributeur</t>
  </si>
  <si>
    <t>A: Approbateur</t>
  </si>
  <si>
    <t xml:space="preserve">    &gt;&gt;&gt; dossier Client</t>
  </si>
  <si>
    <t xml:space="preserve">    &gt;&gt;&gt; Document de reference</t>
  </si>
  <si>
    <t>validé</t>
  </si>
  <si>
    <t>Expression du besoin</t>
  </si>
  <si>
    <t>Structuration projet</t>
  </si>
  <si>
    <t>suivi projet</t>
  </si>
  <si>
    <t>Bilan</t>
  </si>
  <si>
    <t xml:space="preserve">    &gt;&gt;&gt; livrables projet</t>
  </si>
  <si>
    <t>Dossier de conceptionSolution</t>
  </si>
  <si>
    <t>Dossier des tests solution</t>
  </si>
  <si>
    <t xml:space="preserve">    &gt;&gt;&gt; Documents developpement solution</t>
  </si>
  <si>
    <t xml:space="preserve">    &gt;&gt;&gt; Documents Utilisateurs</t>
  </si>
  <si>
    <t>RP</t>
  </si>
  <si>
    <t>RCI</t>
  </si>
  <si>
    <t>&gt;&gt;&gt; Livrables en sortie</t>
  </si>
  <si>
    <t>Nom de la tâche</t>
  </si>
  <si>
    <t>Prédécesseurs</t>
  </si>
  <si>
    <t>Noms ressources</t>
  </si>
  <si>
    <t>Travail restant</t>
  </si>
  <si>
    <t>RP[50%];RCI[50%]</t>
  </si>
  <si>
    <t>RP[10%]</t>
  </si>
  <si>
    <t>RCI;RP[5%]</t>
  </si>
  <si>
    <t>recurrent 1 par semaine</t>
  </si>
  <si>
    <t>Description de l'action</t>
  </si>
  <si>
    <t>Date prévue initiale</t>
  </si>
  <si>
    <t>Date prévue courante</t>
  </si>
  <si>
    <t>Etat de l'action</t>
  </si>
  <si>
    <t>Date de cloture</t>
  </si>
  <si>
    <t>Preuve de cloture</t>
  </si>
  <si>
    <t>Commentaire</t>
  </si>
  <si>
    <t>Date d'enregistrement</t>
  </si>
  <si>
    <t>Description Exigence</t>
  </si>
  <si>
    <t>Contexte Client</t>
  </si>
  <si>
    <t>Exigences Client</t>
  </si>
  <si>
    <t>Responsable Dossier</t>
  </si>
  <si>
    <t>Titre Exigence</t>
  </si>
  <si>
    <t>Explication</t>
  </si>
  <si>
    <t>Categorie</t>
  </si>
  <si>
    <t>Gestion de projet</t>
  </si>
  <si>
    <t>Developement Projet</t>
  </si>
  <si>
    <t>DP001</t>
  </si>
  <si>
    <t>GP001</t>
  </si>
  <si>
    <t>Methode d'accepation</t>
  </si>
  <si>
    <t>Date de mise à jour</t>
  </si>
  <si>
    <t>ID d'exigence</t>
  </si>
  <si>
    <t>Criticité (Obligatioire/ Souhaitée/exemple)</t>
  </si>
  <si>
    <t>Réalisation d'un prototype de draisienne</t>
  </si>
  <si>
    <t xml:space="preserve">01/01/2019 =&gt; 31/06/2019
</t>
  </si>
  <si>
    <t>En vue d'une production et d'une commercialisation réaliser un prototype de draisienne</t>
  </si>
  <si>
    <t>August PROJET</t>
  </si>
  <si>
    <t xml:space="preserve">Alexandre LEGRANDCHEF (Entreprise de prototypage de Toulouse )
Edmond POULIDORT (Entrepreneur indépendant)
</t>
  </si>
  <si>
    <t>WP3.1 Prototypage Pieces alu</t>
  </si>
  <si>
    <t>WP3.2 Prototypage Pieces Mécaniques</t>
  </si>
  <si>
    <t>WP4 Achat</t>
  </si>
  <si>
    <t>RA</t>
  </si>
  <si>
    <t>RPA</t>
  </si>
  <si>
    <t>RPM</t>
  </si>
  <si>
    <t xml:space="preserve">R </t>
  </si>
  <si>
    <t>I: Informé</t>
  </si>
  <si>
    <t>I</t>
  </si>
  <si>
    <t xml:space="preserve">                    PBS
WBS</t>
  </si>
  <si>
    <t>Proto draisienne</t>
  </si>
  <si>
    <t>suspension</t>
  </si>
  <si>
    <t>bloc cadre</t>
  </si>
  <si>
    <t>palier fourche</t>
  </si>
  <si>
    <t>cadre</t>
  </si>
  <si>
    <t>bloc arrière</t>
  </si>
  <si>
    <t>fouche arrière</t>
  </si>
  <si>
    <t>bloc avant</t>
  </si>
  <si>
    <t>fouche avant</t>
  </si>
  <si>
    <t>roue avant</t>
  </si>
  <si>
    <t>bloc freinage</t>
  </si>
  <si>
    <t>x</t>
  </si>
  <si>
    <t>Entreprise de prototypage de Toulouse</t>
  </si>
  <si>
    <t>La draisienne ne doit pas dépasser 4 kg</t>
  </si>
  <si>
    <t>La draisienne doit comprendre un système de freinage</t>
  </si>
  <si>
    <t>La draisienne doit comprendre un système de direction</t>
  </si>
  <si>
    <t>La draisienne doit comprendre un système de suspension</t>
  </si>
  <si>
    <t>Le prix de vente de vente de la draisienne sera dans la classe 170 euro.</t>
  </si>
  <si>
    <t>Le fournisseur devra au travers de son offre expliquer son réferentiel projet</t>
  </si>
  <si>
    <t>Le fournisseur devra à l'issu du projet presenter son bilan de projet</t>
  </si>
  <si>
    <t>Le fournisseur devra sur une base bi hebdomadaire presenter son tableau de bord de suivi de projet au regard du référentiel projet</t>
  </si>
  <si>
    <t>La projet devra se dérouler au maximum sur 6 mois à partir de la date de lancement.</t>
  </si>
  <si>
    <t>roue arriere</t>
  </si>
  <si>
    <t>La draisienne doit avoir une durabilité de 10 ans minimums en condition intense d'utilisation.</t>
  </si>
  <si>
    <t>GP002</t>
  </si>
  <si>
    <t>GP003</t>
  </si>
  <si>
    <t>GP004</t>
  </si>
  <si>
    <t>GP005</t>
  </si>
  <si>
    <t>DP002</t>
  </si>
  <si>
    <t>DP003</t>
  </si>
  <si>
    <t>DP004</t>
  </si>
  <si>
    <t>DP005</t>
  </si>
  <si>
    <t>DP006</t>
  </si>
  <si>
    <t>La conception de la draisienne doit permettre une cout de production en europe occidentale inférieur à 100 euro à partir d'une série de 100.</t>
  </si>
  <si>
    <t>La draisienne devra offrir une estetique indémodable.</t>
  </si>
  <si>
    <t>?</t>
  </si>
  <si>
    <t>Suivi / Bilan</t>
  </si>
  <si>
    <t>Réunion de lancement</t>
  </si>
  <si>
    <t>Test proto</t>
  </si>
  <si>
    <t>M. Edmont POULIDORT, entrepreneur, souhaite à terme monter une entreprise de production de draisienne de haute qualité. Dans ce cadre, il sollicite la société "entreprise de prototypage de Toulouse" pour concevoir et réaliser une draisienne prototype. Ce prototype sera un élément constitutif du dossier qu'il soumettra aux investisseurs afin de permettre lancement de son entreprise.
M. Edmont POULIDORT considère avoir identifié les exigences clefs realives à la draisienne pour assurer la viabilité de l'entreprise qu'il souhaite à terme monter. Il compte sur le profesionalisme de la société "entreprise de prototypage de Toulouse"  pour concevoir et realiser un prototype de draisienne qui reponde à ses attentes.</t>
  </si>
  <si>
    <t>DP007</t>
  </si>
  <si>
    <t>DP008</t>
  </si>
  <si>
    <t>E</t>
  </si>
  <si>
    <t>Le document client "quelques idées d'estetique de la draisienne" doit etre considéré comme des exemples.</t>
  </si>
  <si>
    <t>NA</t>
  </si>
  <si>
    <t>La draisienne doit pouvoir etre utilisée par un enfant à partir de 3 ans au regard du document client "mensuration standard d'un enfant de 3ans en europe occidentale"</t>
  </si>
  <si>
    <t xml:space="preserve">   Gestion projet</t>
  </si>
  <si>
    <t xml:space="preserve">      Capture Besoin</t>
  </si>
  <si>
    <t xml:space="preserve">      Structuration projet</t>
  </si>
  <si>
    <t xml:space="preserve">      Suivi Projet</t>
  </si>
  <si>
    <t xml:space="preserve">      Bilan Projet</t>
  </si>
  <si>
    <t>5;12</t>
  </si>
  <si>
    <t xml:space="preserve">      Conception Solution</t>
  </si>
  <si>
    <t xml:space="preserve">      Prototypage pieces Alu</t>
  </si>
  <si>
    <t>RPA;RCI[10%]</t>
  </si>
  <si>
    <t xml:space="preserve">      Prototypage Pieces Mécaniques</t>
  </si>
  <si>
    <t>RPM;RCI[10%]</t>
  </si>
  <si>
    <t xml:space="preserve">      Achat</t>
  </si>
  <si>
    <t>RA;RCI[10%]</t>
  </si>
  <si>
    <t xml:space="preserve">      Intégration solution</t>
  </si>
  <si>
    <t>9;10;11</t>
  </si>
  <si>
    <t>RCI;RP[10%]</t>
  </si>
  <si>
    <t xml:space="preserve">   Livraison Solution &amp; Bilan</t>
  </si>
  <si>
    <t>12;6</t>
  </si>
  <si>
    <t>Difficulté de consensus autour de la notion d'estétique indémodable (Exigence DP07)</t>
  </si>
  <si>
    <t>Besoin complémentaire de matière première</t>
  </si>
  <si>
    <t>Poid brut K€</t>
  </si>
  <si>
    <t>Réutilisation du prototype vélo enfant 742</t>
  </si>
  <si>
    <t>RCI, RPA, RPM</t>
  </si>
  <si>
    <t>Montant brut K€</t>
  </si>
  <si>
    <t>RP, RCI</t>
  </si>
  <si>
    <t>Anantomie de l'homme en europe occidental</t>
  </si>
  <si>
    <t>quelques idées d'estetique de la draisienne</t>
  </si>
  <si>
    <t>M. DARWIN</t>
  </si>
  <si>
    <t>E. POULIDORT</t>
  </si>
  <si>
    <t>Cahier des charge Client</t>
  </si>
  <si>
    <t>These , sollicitation mecanique d'un velo enfant</t>
  </si>
  <si>
    <t>M. JDONG</t>
  </si>
  <si>
    <t>Design draisienne 1</t>
  </si>
  <si>
    <t>Manuel d'utilisation de la solution</t>
  </si>
  <si>
    <t>Prototype draisienne</t>
  </si>
  <si>
    <t>lot pieces alu</t>
  </si>
  <si>
    <t>Lot pieces mécaniques</t>
  </si>
  <si>
    <t>Lot pieces achetées</t>
  </si>
  <si>
    <t>Analyse critique du déroulement du projet</t>
  </si>
  <si>
    <t>Leçons apprises</t>
  </si>
  <si>
    <t>Mise en perspectives pour les projets futurs</t>
  </si>
  <si>
    <t>Planning Initial</t>
  </si>
  <si>
    <t>Planning courant</t>
  </si>
  <si>
    <t>Ecart de travail</t>
  </si>
  <si>
    <t>Début initial prévu</t>
  </si>
  <si>
    <t>Fin initiale prévue</t>
  </si>
  <si>
    <t>Travail initial prévu (hr)</t>
  </si>
  <si>
    <t>Début réel</t>
  </si>
  <si>
    <t>Fin réelle</t>
  </si>
  <si>
    <t>Travail effectué</t>
  </si>
  <si>
    <t>Ecart de travail (effectué+ restant)- initial</t>
  </si>
  <si>
    <t>ID de la tache</t>
  </si>
  <si>
    <t xml:space="preserve">   Prototypage draisienne</t>
  </si>
  <si>
    <t>Période du 01/01/2019 au 22/01/2019</t>
  </si>
  <si>
    <t>La structuration du projet a été réalisée et un premier tableau de bord a été émis (ref PD 01)</t>
  </si>
  <si>
    <t>Pas de difficultés particulières sur cette période</t>
  </si>
  <si>
    <t>Période du 23/01/2019 au 28/02/2019</t>
  </si>
  <si>
    <t>L'opportunité "Réutilisation du prototype vélo enfant 742" a été instruite. Une solution sur cette base a été présentée au client qui n'a pas retenu notre proposition.</t>
  </si>
  <si>
    <t>TDB projet ref PD01</t>
  </si>
  <si>
    <t>TDB projet ref PD02</t>
  </si>
  <si>
    <t>Conception solution draisienne .Doc</t>
  </si>
  <si>
    <t xml:space="preserve">Tableau de bord projet </t>
  </si>
  <si>
    <t>Afin de ce premunir du risque, Un design prélimnaire sera effectué au debut de la tache de conception de la solution et ce design sera présenté au client pour validation. Une étude de design est prevu mais en cas de difficulté de convergence avec le clients 3 autres itérations de design pourraient être necessaires :
24/02/2019: Notre client ayant validé notre design ce risque est clos</t>
  </si>
  <si>
    <t>Le projet est dimensionné sur la base des matières premières disponibles au sein de l'entreprise. A l'issue de la conception, un manque de matière première necessaire pourrait apparaitre necessitant un achat supplémentaire. Pour minimiser ce risque l'etat des matières premieres sera analysé au regard de la conception courante afin d'orienter celle ci si possible.
28/02/2019: Necéssité avérée de d'aheter en complement du tube aluminium anodisé: Cout supplmentaire de 800 Euro</t>
  </si>
  <si>
    <t>Le prototype vélo enfant 742 serait succeptible (après adaptation locale, (suppression du pedalier, changement de la roue arrière, adaptation du cadre)) de répondre aux attentes de notre client. Pour saisir cette opportunité, le premier design présenté au client pour approbation sera basé sur cette solution.
12/02/2019: Notre client n'ayant pas retenu le design proposé par réutilisation du vélo cette opportunité est fermée</t>
  </si>
  <si>
    <t>Période du 01/03/2019 au 30/03/2019</t>
  </si>
  <si>
    <t>Période du 01/04/2019 au 30/04/2019</t>
  </si>
  <si>
    <t>L'achat des pieces s'est terminé sans encombres</t>
  </si>
  <si>
    <t>Période du 01/05/2019 au 30/05/2019</t>
  </si>
  <si>
    <t>Période du 01/06/2019 au 30/06/2019</t>
  </si>
  <si>
    <t>Livraison du prototype au client qui a fait part de sa grande satisfaction!</t>
  </si>
  <si>
    <t>Le bilan de projet est mitigé ; quelques lecons à en tirer.</t>
  </si>
  <si>
    <t>Approvisionner en tube alu anodisé</t>
  </si>
  <si>
    <t>Revue de PROJET</t>
  </si>
  <si>
    <t>H. PECHINEY</t>
  </si>
  <si>
    <t>Done</t>
  </si>
  <si>
    <t>PVA 1842</t>
  </si>
  <si>
    <t>Contacter EX Apprenti pour sonder si il est intéressé par un contrat intérimaire</t>
  </si>
  <si>
    <t>A. PROJET</t>
  </si>
  <si>
    <t>Acceptation de M. ARCELOR</t>
  </si>
  <si>
    <t>Faire etablir un contrat pour M ACELOR par PRO-INTERIM</t>
  </si>
  <si>
    <t>Contrat etabli: Démarrage de M. ARCELOR au 22/03/2019</t>
  </si>
  <si>
    <t>TDB projet ref PD08</t>
  </si>
  <si>
    <t>Ref; PD 008</t>
  </si>
  <si>
    <t>30/06/20019</t>
  </si>
  <si>
    <t>design draisienne 1</t>
  </si>
  <si>
    <t>Dispo au TO</t>
  </si>
  <si>
    <r>
      <rPr>
        <b/>
        <sz val="8"/>
        <rFont val="Arial"/>
        <family val="2"/>
      </rPr>
      <t xml:space="preserve">Planning: </t>
    </r>
    <r>
      <rPr>
        <sz val="8"/>
        <rFont val="Arial"/>
        <family val="2"/>
      </rPr>
      <t xml:space="preserve">Le planning client a été tenu malgré un retard d'un mois sur la mise à disposition du prototype de draisienne grâce à la marge de deux mois dont nous disposions sur le planning initiale pour la livraison client. Les difficultés rencontrées dans le prototypage des pièces aluminium de par l'accident de M. PECHINEY ont été surmontées dans un délai maitrisé.
</t>
    </r>
    <r>
      <rPr>
        <b/>
        <sz val="8"/>
        <rFont val="Arial"/>
        <family val="2"/>
      </rPr>
      <t>Charge</t>
    </r>
    <r>
      <rPr>
        <sz val="8"/>
        <rFont val="Arial"/>
        <family val="2"/>
      </rPr>
      <t xml:space="preserve">: Le projet se termine avec un écart de charge de 151 heures ce qui représente 15 % de plus que la charge initiale prévue.
</t>
    </r>
    <r>
      <rPr>
        <b/>
        <sz val="8"/>
        <rFont val="Arial"/>
        <family val="2"/>
      </rPr>
      <t>Matière première:</t>
    </r>
    <r>
      <rPr>
        <sz val="8"/>
        <rFont val="Arial"/>
        <family val="2"/>
      </rPr>
      <t xml:space="preserve"> Le stock de matière première s'est avéré insuffisant et a nécessité une commande supplémentaire de 800 euro. 
</t>
    </r>
    <r>
      <rPr>
        <b/>
        <sz val="8"/>
        <rFont val="Arial"/>
        <family val="2"/>
      </rPr>
      <t>Ressources humaines:</t>
    </r>
    <r>
      <rPr>
        <sz val="8"/>
        <rFont val="Arial"/>
        <family val="2"/>
      </rPr>
      <t xml:space="preserve"> L'accident de M. PECHINEY survenu hors cadre du travail a pu être surmonté grâce à M ARCELOR ex-apprenti qui a pu venir en soutient au travers d'un contrat intérimaire.
</t>
    </r>
    <r>
      <rPr>
        <b/>
        <sz val="8"/>
        <rFont val="Arial"/>
        <family val="2"/>
      </rPr>
      <t xml:space="preserve">Risque: </t>
    </r>
    <r>
      <rPr>
        <sz val="8"/>
        <rFont val="Arial"/>
        <family val="2"/>
      </rPr>
      <t xml:space="preserve">Le risque identifié sur l'esthétique de la draisienne a été traité avec rigueur ce qui nous a permis de converger rapidement avec notre client.
</t>
    </r>
    <r>
      <rPr>
        <b/>
        <sz val="8"/>
        <rFont val="Arial"/>
        <family val="2"/>
      </rPr>
      <t xml:space="preserve">Cohésion équipe projet: </t>
    </r>
    <r>
      <rPr>
        <sz val="8"/>
        <rFont val="Arial"/>
        <family val="2"/>
      </rPr>
      <t xml:space="preserve">L'esprit d'équipe a été très bon au cours de ce projet, et nous avons accueillis avec plaisir M. ARCELOR dans l'équipe qui s'est parfaitement intégré. M. PECHINEY s'est révélé un bon "coach" et aimerai transmettre son savoir-faire. 
</t>
    </r>
    <r>
      <rPr>
        <b/>
        <sz val="8"/>
        <rFont val="Arial"/>
        <family val="2"/>
      </rPr>
      <t>Relation Client</t>
    </r>
    <r>
      <rPr>
        <sz val="8"/>
        <rFont val="Arial"/>
        <family val="2"/>
      </rPr>
      <t xml:space="preserve">: Le  stresse de notre client qui se manifestait par des attitudes colériques a été diminué grâce à la cohésion et au professionnalisme de l'équipe et au flegme de M. A PROJET.
</t>
    </r>
  </si>
  <si>
    <t>Ce projet s'est correctement déroulé et a permis d'assoir notre crédibilité auprès de nos clients: Cependant il nous faudra à l'avenir sécuriser nos projets par une meilleurs couverture du risque d'absence d'éléments clef de notre organisation et sécuriser nos marges en prenant mieux en compte dans le budget comme dans la facturation client  les ressources matérielles nécessaires aux projet tel que la matière première, les outils, et les périssables.</t>
  </si>
  <si>
    <r>
      <rPr>
        <b/>
        <sz val="8"/>
        <rFont val="Arial"/>
        <family val="2"/>
      </rPr>
      <t>Ressources humaines:</t>
    </r>
    <r>
      <rPr>
        <sz val="8"/>
        <rFont val="Arial"/>
        <family val="2"/>
      </rPr>
      <t xml:space="preserve"> Nos projets sont trop dépendants des personnes responsables du prototypage: Il faut mettre en place un backup pour M. PECHINEY et M. ZEBULON afin de nous prémunir de leurs éventuelles absences. Par exemple en identifiant des auto entrepreneurs qui pourraient intervenir (et qu'il nous faudrait faire travailler régulièrement)  ou alors en établissant un partenariat avec d'autres entreprise du même type à qui nous pourrions sous-traiter &gt;&gt; Plan à établir 
</t>
    </r>
    <r>
      <rPr>
        <b/>
        <sz val="8"/>
        <rFont val="Arial"/>
        <family val="2"/>
      </rPr>
      <t xml:space="preserve">Matière première: </t>
    </r>
    <r>
      <rPr>
        <sz val="8"/>
        <rFont val="Arial"/>
        <family val="2"/>
      </rPr>
      <t xml:space="preserve">Même si l'entreprise dispose de matière première il nous faut identifier la valeur de cette matière afin de la verser au budget du projet et afin de la facturer au client: Dans le cadre de ce projet nous avons consommé 2500 euro de matière première qui n'ont pas été compté dans le budget. 
</t>
    </r>
    <r>
      <rPr>
        <b/>
        <sz val="8"/>
        <rFont val="Arial"/>
        <family val="2"/>
      </rPr>
      <t>Outil:</t>
    </r>
    <r>
      <rPr>
        <sz val="8"/>
        <rFont val="Arial"/>
        <family val="2"/>
      </rPr>
      <t xml:space="preserve"> Au cours du projet une perceuse et un disque diamant ont été détruit et il nous a fallu les remplacer ce qui représente un cout de 300 euros: &gt;&gt; A l’ avenir  il nous faudra  calculer l'amortissement des outils et les couts des périssables afin d'ajuster notre facturation client et ainsi  de couvrir le vieillissement normal des outils et l’utilisation des pièces courantes (mèches, disques, abrasifs...)
</t>
    </r>
  </si>
  <si>
    <t>L'intégration a été laborieuse d'une part car des erreurs ont été faites dans l'usinage du cadre aluminium ce qui a nécessité une reprise, et d'autre part du fait d'une erreur dans le plan qui a nécessité une adaptation de la suspension.</t>
  </si>
  <si>
    <t>L'intégration et les tests sont réussis. Le produit peut etre livré.</t>
  </si>
  <si>
    <t xml:space="preserve">Le  prototypage des pièces aluminiums a été terminé avec 3 semaines de retard et 70 heures de charges supplémentaires. 
L'intégration et les tests peuvent commencer.
</t>
  </si>
  <si>
    <t xml:space="preserve">Le prototypage des pièces mécaniques s'est terminé avec une petite semaine de retard induit par l'aide apporté par Ernest ZEBULON au prototypage des pièces aluminium.
</t>
  </si>
  <si>
    <t xml:space="preserve">Suite à l'accident de M. PECHINEY, nous avons fait appel à son ex-apprenti qui  était en recherche d'emploi. Nous lui avons proposé un contrat intérimaire qu'il a accepté. Malgré cette solution un retard de 15 jours est à prévoir ainsi qu'une baisse d'efficacité liée à son manque d'expérience.
</t>
  </si>
  <si>
    <t xml:space="preserve">Bon démarrage du prototypage des pièces aluminiums jusqu'à l'accident de M. PECHINEY qui entraine un arrêt de travail de 1 mois.
</t>
  </si>
  <si>
    <t>Le prototypage des pièces mécaniques se passe correctement et devrait être terminé conformément au Planning.</t>
  </si>
  <si>
    <t>Lors de la présentation de notre solution basée sur la réutilisation du prototype vélo (que le client n'a pas retenu) , le client a précisé ses attendus en termes de "look" de la draisienne. Ceci a permis d'établir une proposition au plus près de son besoin qu'il a directement validé.</t>
  </si>
  <si>
    <t>La Conception du produit est terminée et le prototypage peut etre lancé.</t>
  </si>
  <si>
    <t>A l'issu de la conception un manque matière première s'est avéré (Tube aluminium anodisé) Le risque "Besoin complémentaire de matière première" est donc tombé à hauteur de 800 euros: Voir action 1.</t>
  </si>
  <si>
    <t>L'analyse du besoin a été menée et montre une certaine clareté de l'attendu.</t>
  </si>
  <si>
    <t>Suite à l'arrêt de M. H. PECHINEY, M. ARCELOR le remplacera sur l'activité de prototypage des pièces aluminiums. Il sera accompagné de M. ZEBULON en cas de difficulté.</t>
  </si>
</sst>
</file>

<file path=xl/styles.xml><?xml version="1.0" encoding="utf-8"?>
<styleSheet xmlns="http://schemas.openxmlformats.org/spreadsheetml/2006/main" xmlns:mc="http://schemas.openxmlformats.org/markup-compatibility/2006" xmlns:x14ac="http://schemas.microsoft.com/office/spreadsheetml/2009/9/ac" mc:Ignorable="x14ac">
  <numFmts count="30">
    <numFmt numFmtId="164" formatCode="_-* #,##0\ &quot;F&quot;_-;\-* #,##0\ &quot;F&quot;_-;_-* &quot;-&quot;\ &quot;F&quot;_-;_-@_-"/>
    <numFmt numFmtId="165" formatCode="_-* #,##0\ _F_-;\-* #,##0\ _F_-;_-* &quot;-&quot;\ _F_-;_-@_-"/>
    <numFmt numFmtId="166" formatCode="#,##0&quot; h&quot;"/>
    <numFmt numFmtId="167" formatCode="mmm&quot; &quot;yy"/>
    <numFmt numFmtId="168" formatCode="#,##0.0&quot; déf/kLoc&quot;"/>
    <numFmt numFmtId="169" formatCode="#,##0.0&quot; h/déf&quot;"/>
    <numFmt numFmtId="170" formatCode="??0&quot; %&quot;"/>
    <numFmt numFmtId="171" formatCode="_-* #,##0.00\ [$€-1]_-;\-* #,##0.00\ [$€-1]_-;_-* &quot;-&quot;??\ [$€-1]_-"/>
    <numFmt numFmtId="172" formatCode="0.000"/>
    <numFmt numFmtId="173" formatCode="_-* #,##0.00\ _F_-;\-* #,##0.00\ _F_-;_-* &quot;-&quot;??\ _F_-;_-@_-"/>
    <numFmt numFmtId="174" formatCode="#\ ##0.##\j"/>
    <numFmt numFmtId="175" formatCode="#,##0_ ;[Red]\-#,##0\ "/>
    <numFmt numFmtId="176" formatCode="#,###,##0;[Red]\(#,###,##0\)"/>
    <numFmt numFmtId="177" formatCode="_(* #,##0.00_);_(* \(#,##0.00\);_(* &quot;-&quot;??_);_(@_)"/>
    <numFmt numFmtId="178" formatCode="_(&quot;$&quot;* #,##0.00_);_(&quot;$&quot;* \(#,##0.00\);_(&quot;$&quot;* &quot;-&quot;??_);_(@_)"/>
    <numFmt numFmtId="179" formatCode="\$#,##0;[Red]&quot;-$&quot;#,##0"/>
    <numFmt numFmtId="180" formatCode="0.0_)"/>
    <numFmt numFmtId="181" formatCode="\£#,##0;&quot;-£&quot;#,##0"/>
    <numFmt numFmtId="182" formatCode="\£#,##0;[Red]&quot;-£&quot;#,##0"/>
    <numFmt numFmtId="183" formatCode="&quot;Qty &quot;#_]"/>
    <numFmt numFmtId="184" formatCode="&quot;Station  &quot;#&quot;  Total Each :- &quot;"/>
    <numFmt numFmtId="185" formatCode="&quot;Station  &quot;#&quot; Grand Total :-&quot;"/>
    <numFmt numFmtId="186" formatCode="&quot;Item  &quot;#.##&quot;  Total  :-&quot;"/>
    <numFmt numFmtId="187" formatCode="#__\x_]"/>
    <numFmt numFmtId="188" formatCode="0.0"/>
    <numFmt numFmtId="189" formatCode="dd/mm/yy"/>
    <numFmt numFmtId="190" formatCode="#,##0.0"/>
    <numFmt numFmtId="191" formatCode="_-* #,##0.00\ [$€]_-;\-* #,##0.00\ [$€]_-;_-* &quot;-&quot;??\ [$€]_-;_-@_-"/>
    <numFmt numFmtId="192" formatCode="#,##0\ &quot;€&quot;"/>
    <numFmt numFmtId="193" formatCode="dd/mm/yy;@"/>
  </numFmts>
  <fonts count="97">
    <font>
      <sz val="10"/>
      <name val="Arial"/>
    </font>
    <font>
      <sz val="10"/>
      <name val="Arial"/>
      <family val="2"/>
    </font>
    <font>
      <b/>
      <sz val="10"/>
      <name val="Arial"/>
      <family val="2"/>
    </font>
    <font>
      <sz val="10"/>
      <name val="Arial"/>
      <family val="2"/>
    </font>
    <font>
      <b/>
      <sz val="14"/>
      <name val="Arial"/>
      <family val="2"/>
    </font>
    <font>
      <b/>
      <sz val="12"/>
      <name val="Arial"/>
      <family val="2"/>
    </font>
    <font>
      <b/>
      <sz val="18"/>
      <name val="Arial"/>
      <family val="2"/>
    </font>
    <font>
      <sz val="8"/>
      <name val="MS Sans Serif"/>
      <family val="2"/>
    </font>
    <font>
      <sz val="8"/>
      <name val="Arial"/>
      <family val="2"/>
    </font>
    <font>
      <sz val="8"/>
      <name val="Arial"/>
      <family val="2"/>
    </font>
    <font>
      <b/>
      <sz val="10"/>
      <name val="Arial"/>
      <family val="2"/>
    </font>
    <font>
      <b/>
      <sz val="8"/>
      <name val="Arial"/>
      <family val="2"/>
    </font>
    <font>
      <sz val="9"/>
      <name val="Arial"/>
      <family val="2"/>
    </font>
    <font>
      <b/>
      <sz val="9"/>
      <name val="Arial"/>
      <family val="2"/>
    </font>
    <font>
      <sz val="12"/>
      <name val="Arial"/>
      <family val="2"/>
    </font>
    <font>
      <sz val="14"/>
      <name val="Arial"/>
      <family val="2"/>
    </font>
    <font>
      <b/>
      <i/>
      <sz val="10"/>
      <name val="Arial"/>
      <family val="2"/>
    </font>
    <font>
      <b/>
      <u/>
      <sz val="10"/>
      <name val="Arial"/>
      <family val="2"/>
    </font>
    <font>
      <b/>
      <sz val="11"/>
      <name val="Arial"/>
      <family val="2"/>
    </font>
    <font>
      <b/>
      <sz val="14"/>
      <name val="Arial"/>
      <family val="2"/>
    </font>
    <font>
      <b/>
      <i/>
      <sz val="14"/>
      <name val="Arial"/>
      <family val="2"/>
    </font>
    <font>
      <u/>
      <sz val="10"/>
      <color indexed="12"/>
      <name val="Arial"/>
      <family val="2"/>
    </font>
    <font>
      <u/>
      <sz val="10"/>
      <color indexed="36"/>
      <name val="Arial"/>
      <family val="2"/>
    </font>
    <font>
      <i/>
      <sz val="12"/>
      <name val="Arial"/>
      <family val="2"/>
    </font>
    <font>
      <b/>
      <sz val="11"/>
      <color indexed="14"/>
      <name val="Arial"/>
      <family val="2"/>
    </font>
    <font>
      <sz val="8"/>
      <color indexed="9"/>
      <name val="Arial"/>
      <family val="2"/>
    </font>
    <font>
      <b/>
      <sz val="12"/>
      <color indexed="12"/>
      <name val="Arial"/>
      <family val="2"/>
    </font>
    <font>
      <b/>
      <sz val="8"/>
      <color indexed="12"/>
      <name val="Arial"/>
      <family val="2"/>
    </font>
    <font>
      <b/>
      <sz val="12"/>
      <color indexed="10"/>
      <name val="MS Sans Serif"/>
      <family val="2"/>
    </font>
    <font>
      <sz val="12"/>
      <name val="Times New Roman"/>
      <family val="1"/>
    </font>
    <font>
      <b/>
      <sz val="12"/>
      <name val="Arial"/>
      <family val="2"/>
    </font>
    <font>
      <i/>
      <sz val="12"/>
      <name val="Arial"/>
      <family val="2"/>
    </font>
    <font>
      <sz val="8"/>
      <color indexed="15"/>
      <name val="MS Sans Serif"/>
      <family val="2"/>
    </font>
    <font>
      <sz val="14"/>
      <color indexed="9"/>
      <name val="Arial"/>
      <family val="2"/>
    </font>
    <font>
      <sz val="10"/>
      <name val="Courier"/>
      <family val="3"/>
    </font>
    <font>
      <sz val="10"/>
      <name val="MS Sans Serif"/>
      <family val="2"/>
    </font>
    <font>
      <b/>
      <sz val="10"/>
      <name val="MS Sans Serif"/>
      <family val="2"/>
    </font>
    <font>
      <b/>
      <sz val="12"/>
      <color indexed="8"/>
      <name val="Arial"/>
      <family val="2"/>
    </font>
    <font>
      <b/>
      <i/>
      <sz val="12"/>
      <color indexed="8"/>
      <name val="Arial"/>
      <family val="2"/>
    </font>
    <font>
      <sz val="12"/>
      <color indexed="8"/>
      <name val="Arial"/>
      <family val="2"/>
    </font>
    <font>
      <sz val="10"/>
      <color indexed="8"/>
      <name val="Arial"/>
      <family val="2"/>
    </font>
    <font>
      <i/>
      <sz val="12"/>
      <color indexed="8"/>
      <name val="Arial"/>
      <family val="2"/>
    </font>
    <font>
      <sz val="8"/>
      <color indexed="8"/>
      <name val="Tahoma"/>
      <family val="2"/>
    </font>
    <font>
      <sz val="19"/>
      <color indexed="48"/>
      <name val="Arial"/>
      <family val="2"/>
    </font>
    <font>
      <sz val="12"/>
      <color indexed="14"/>
      <name val="Arial"/>
      <family val="2"/>
    </font>
    <font>
      <sz val="8"/>
      <color indexed="9"/>
      <name val="Arial"/>
      <family val="2"/>
    </font>
    <font>
      <b/>
      <sz val="8"/>
      <name val="Arial"/>
      <family val="2"/>
    </font>
    <font>
      <sz val="8"/>
      <name val="Times New Roman"/>
      <family val="1"/>
    </font>
    <font>
      <u/>
      <sz val="12"/>
      <name val="Arial"/>
      <family val="2"/>
    </font>
    <font>
      <b/>
      <sz val="8.5"/>
      <name val="LinePrinter"/>
    </font>
    <font>
      <u/>
      <sz val="12"/>
      <color indexed="12"/>
      <name val="Courier New"/>
      <family val="3"/>
    </font>
    <font>
      <sz val="11"/>
      <color indexed="8"/>
      <name val="Arial"/>
      <family val="2"/>
    </font>
    <font>
      <b/>
      <i/>
      <sz val="12"/>
      <color indexed="8"/>
      <name val="Arial"/>
      <family val="2"/>
    </font>
    <font>
      <b/>
      <sz val="11"/>
      <color indexed="63"/>
      <name val="Arial"/>
      <family val="2"/>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b/>
      <sz val="11"/>
      <color indexed="9"/>
      <name val="Calibri"/>
      <family val="2"/>
    </font>
    <font>
      <u/>
      <sz val="10"/>
      <color indexed="12"/>
      <name val="Arial"/>
      <family val="2"/>
    </font>
    <font>
      <b/>
      <sz val="10"/>
      <name val="MS Sans"/>
      <family val="2"/>
    </font>
    <font>
      <sz val="8"/>
      <name val="MS Sans Serif"/>
      <family val="2"/>
    </font>
    <font>
      <u/>
      <sz val="6"/>
      <color indexed="12"/>
      <name val="Arial"/>
      <family val="2"/>
    </font>
    <font>
      <strike/>
      <sz val="10"/>
      <name val="Arial"/>
      <family val="2"/>
    </font>
    <font>
      <sz val="10"/>
      <color indexed="62"/>
      <name val="Arial"/>
      <family val="2"/>
    </font>
    <font>
      <sz val="10"/>
      <name val="Arial Cyr"/>
      <family val="2"/>
      <charset val="204"/>
    </font>
    <font>
      <b/>
      <i/>
      <u/>
      <sz val="10"/>
      <color indexed="10"/>
      <name val="Arial"/>
      <family val="2"/>
    </font>
    <font>
      <sz val="10"/>
      <name val="Arial"/>
      <family val="2"/>
    </font>
    <font>
      <sz val="10"/>
      <name val="Arial"/>
      <family val="2"/>
    </font>
    <font>
      <u/>
      <sz val="6"/>
      <color indexed="12"/>
      <name val="Arial"/>
      <family val="2"/>
    </font>
    <font>
      <sz val="8"/>
      <name val="MS Sans Serif"/>
      <family val="2"/>
    </font>
    <font>
      <sz val="8"/>
      <name val="Arial"/>
      <family val="2"/>
    </font>
    <font>
      <b/>
      <sz val="12"/>
      <color indexed="12"/>
      <name val="Arial"/>
      <family val="2"/>
    </font>
    <font>
      <sz val="8"/>
      <color indexed="15"/>
      <name val="MS Sans Serif"/>
      <family val="2"/>
    </font>
    <font>
      <sz val="8"/>
      <color indexed="9"/>
      <name val="Arial"/>
      <family val="2"/>
    </font>
    <font>
      <b/>
      <sz val="8"/>
      <name val="Arial"/>
      <family val="2"/>
    </font>
    <font>
      <sz val="8"/>
      <name val="Times New Roman"/>
      <family val="1"/>
    </font>
    <font>
      <sz val="11"/>
      <name val="ＭＳ "/>
      <family val="3"/>
      <charset val="128"/>
    </font>
    <font>
      <sz val="10"/>
      <color indexed="10"/>
      <name val="Arial"/>
      <family val="2"/>
    </font>
    <font>
      <b/>
      <i/>
      <sz val="32"/>
      <name val="Arial MT"/>
      <family val="2"/>
    </font>
    <font>
      <sz val="11"/>
      <color theme="1"/>
      <name val="Arial"/>
      <family val="2"/>
    </font>
    <font>
      <sz val="11"/>
      <color theme="1"/>
      <name val="Calibri"/>
      <family val="2"/>
      <scheme val="minor"/>
    </font>
    <font>
      <sz val="10"/>
      <color rgb="FF363636"/>
      <name val="Calibri"/>
      <family val="2"/>
    </font>
    <font>
      <b/>
      <sz val="11"/>
      <color rgb="FF000000"/>
      <name val="Calibri"/>
      <family val="2"/>
    </font>
    <font>
      <sz val="11"/>
      <color rgb="FF000000"/>
      <name val="Calibri"/>
      <family val="2"/>
    </font>
  </fonts>
  <fills count="8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31"/>
        <bgColor indexed="58"/>
      </patternFill>
    </fill>
    <fill>
      <patternFill patternType="solid">
        <fgColor indexed="45"/>
        <bgColor indexed="33"/>
      </patternFill>
    </fill>
    <fill>
      <patternFill patternType="solid">
        <fgColor indexed="42"/>
        <bgColor indexed="27"/>
      </patternFill>
    </fill>
    <fill>
      <patternFill patternType="solid">
        <fgColor indexed="46"/>
        <bgColor indexed="33"/>
      </patternFill>
    </fill>
    <fill>
      <patternFill patternType="solid">
        <fgColor indexed="27"/>
        <bgColor indexed="42"/>
      </patternFill>
    </fill>
    <fill>
      <patternFill patternType="solid">
        <fgColor indexed="47"/>
        <bgColor indexed="3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44"/>
        <bgColor indexed="58"/>
      </patternFill>
    </fill>
    <fill>
      <patternFill patternType="solid">
        <fgColor indexed="29"/>
        <bgColor indexed="59"/>
      </patternFill>
    </fill>
    <fill>
      <patternFill patternType="solid">
        <fgColor indexed="11"/>
        <bgColor indexed="49"/>
      </patternFill>
    </fill>
    <fill>
      <patternFill patternType="solid">
        <fgColor indexed="51"/>
        <bgColor indexed="34"/>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30"/>
        <bgColor indexed="21"/>
      </patternFill>
    </fill>
    <fill>
      <patternFill patternType="solid">
        <fgColor indexed="20"/>
        <bgColor indexed="28"/>
      </patternFill>
    </fill>
    <fill>
      <patternFill patternType="solid">
        <fgColor indexed="49"/>
        <bgColor indexed="40"/>
      </patternFill>
    </fill>
    <fill>
      <patternFill patternType="solid">
        <fgColor indexed="52"/>
        <bgColor indexed="59"/>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2"/>
        <bgColor indexed="36"/>
      </patternFill>
    </fill>
    <fill>
      <patternFill patternType="solid">
        <fgColor indexed="55"/>
        <bgColor indexed="23"/>
      </patternFill>
    </fill>
    <fill>
      <patternFill patternType="solid">
        <fgColor indexed="26"/>
      </patternFill>
    </fill>
    <fill>
      <patternFill patternType="solid">
        <fgColor indexed="42"/>
        <bgColor indexed="64"/>
      </patternFill>
    </fill>
    <fill>
      <patternFill patternType="solid">
        <fgColor indexed="43"/>
        <bgColor indexed="32"/>
      </patternFill>
    </fill>
    <fill>
      <patternFill patternType="solid">
        <fgColor indexed="40"/>
        <bgColor indexed="49"/>
      </patternFill>
    </fill>
    <fill>
      <patternFill patternType="solid">
        <fgColor indexed="18"/>
      </patternFill>
    </fill>
    <fill>
      <patternFill patternType="solid">
        <fgColor indexed="43"/>
      </patternFill>
    </fill>
    <fill>
      <patternFill patternType="solid">
        <fgColor indexed="62"/>
        <bgColor indexed="64"/>
      </patternFill>
    </fill>
    <fill>
      <patternFill patternType="solid">
        <fgColor indexed="44"/>
        <bgColor indexed="64"/>
      </patternFill>
    </fill>
    <fill>
      <patternFill patternType="solid">
        <fgColor indexed="26"/>
        <bgColor indexed="9"/>
      </patternFill>
    </fill>
    <fill>
      <patternFill patternType="solid">
        <fgColor indexed="15"/>
        <bgColor indexed="40"/>
      </patternFill>
    </fill>
    <fill>
      <patternFill patternType="solid">
        <fgColor indexed="22"/>
        <bgColor indexed="64"/>
      </patternFill>
    </fill>
    <fill>
      <patternFill patternType="mediumGray">
        <fgColor indexed="22"/>
      </patternFil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1"/>
        <bgColor indexed="64"/>
      </patternFill>
    </fill>
    <fill>
      <patternFill patternType="solid">
        <fgColor indexed="40"/>
        <bgColor indexed="64"/>
      </patternFill>
    </fill>
    <fill>
      <patternFill patternType="solid">
        <fgColor indexed="55"/>
      </patternFill>
    </fill>
    <fill>
      <patternFill patternType="solid">
        <fgColor theme="4"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theme="6" tint="0.39997558519241921"/>
        <bgColor indexed="19"/>
      </patternFill>
    </fill>
    <fill>
      <patternFill patternType="solid">
        <fgColor theme="9" tint="0.39997558519241921"/>
        <bgColor indexed="60"/>
      </patternFill>
    </fill>
    <fill>
      <patternFill patternType="solid">
        <fgColor rgb="FFDFE3E8"/>
        <bgColor indexed="64"/>
      </patternFill>
    </fill>
    <fill>
      <patternFill patternType="solid">
        <fgColor rgb="FFFFFFFF"/>
        <bgColor indexed="64"/>
      </patternFill>
    </fill>
    <fill>
      <patternFill patternType="solid">
        <fgColor rgb="FFCCFFCC"/>
        <bgColor indexed="64"/>
      </patternFill>
    </fill>
    <fill>
      <patternFill patternType="solid">
        <fgColor rgb="FFCCFFCC"/>
        <bgColor indexed="58"/>
      </patternFill>
    </fill>
    <fill>
      <patternFill patternType="solid">
        <fgColor rgb="FFFFFF99"/>
        <bgColor indexed="64"/>
      </patternFill>
    </fill>
    <fill>
      <patternFill patternType="solid">
        <fgColor theme="0" tint="-0.24994659260841701"/>
        <bgColor indexed="64"/>
      </patternFill>
    </fill>
    <fill>
      <patternFill patternType="solid">
        <fgColor theme="4" tint="0.39994506668294322"/>
        <bgColor indexed="64"/>
      </patternFill>
    </fill>
    <fill>
      <patternFill patternType="solid">
        <fgColor theme="4" tint="0.39997558519241921"/>
        <bgColor indexed="42"/>
      </patternFill>
    </fill>
    <fill>
      <patternFill patternType="solid">
        <fgColor theme="6" tint="0.59999389629810485"/>
        <bgColor indexed="32"/>
      </patternFill>
    </fill>
    <fill>
      <patternFill patternType="solid">
        <fgColor theme="9" tint="0.39994506668294322"/>
        <bgColor indexed="64"/>
      </patternFill>
    </fill>
    <fill>
      <patternFill patternType="solid">
        <fgColor theme="7" tint="0.59996337778862885"/>
        <bgColor indexed="64"/>
      </patternFill>
    </fill>
    <fill>
      <patternFill patternType="solid">
        <fgColor theme="8" tint="0.59996337778862885"/>
        <bgColor indexed="64"/>
      </patternFill>
    </fill>
    <fill>
      <patternFill patternType="solid">
        <fgColor theme="4" tint="0.79998168889431442"/>
        <bgColor indexed="64"/>
      </patternFill>
    </fill>
  </fills>
  <borders count="77">
    <border>
      <left/>
      <right/>
      <top/>
      <bottom/>
      <diagonal/>
    </border>
    <border>
      <left style="thin">
        <color indexed="8"/>
      </left>
      <right style="thin">
        <color indexed="8"/>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right/>
      <top/>
      <bottom style="thick">
        <color indexed="64"/>
      </bottom>
      <diagonal/>
    </border>
    <border>
      <left style="thin">
        <color indexed="23"/>
      </left>
      <right style="thin">
        <color indexed="23"/>
      </right>
      <top style="thin">
        <color indexed="23"/>
      </top>
      <bottom style="thin">
        <color indexed="23"/>
      </bottom>
      <diagonal/>
    </border>
    <border>
      <left style="thick">
        <color indexed="64"/>
      </left>
      <right/>
      <top style="thick">
        <color indexed="64"/>
      </top>
      <bottom style="thick">
        <color indexed="64"/>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style="medium">
        <color indexed="8"/>
      </right>
      <top/>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double">
        <color indexed="8"/>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right/>
      <top style="medium">
        <color indexed="8"/>
      </top>
      <bottom style="medium">
        <color indexed="8"/>
      </bottom>
      <diagonal/>
    </border>
    <border>
      <left style="medium">
        <color indexed="8"/>
      </left>
      <right style="thin">
        <color indexed="8"/>
      </right>
      <top style="thin">
        <color indexed="8"/>
      </top>
      <bottom style="thin">
        <color indexed="8"/>
      </bottom>
      <diagonal/>
    </border>
    <border>
      <left style="medium">
        <color indexed="64"/>
      </left>
      <right style="medium">
        <color indexed="64"/>
      </right>
      <top/>
      <bottom/>
      <diagonal/>
    </border>
    <border>
      <left/>
      <right/>
      <top style="thin">
        <color indexed="62"/>
      </top>
      <bottom style="double">
        <color indexed="62"/>
      </bottom>
      <diagonal/>
    </border>
    <border>
      <left style="thick">
        <color indexed="64"/>
      </left>
      <right style="thin">
        <color indexed="64"/>
      </right>
      <top style="thick">
        <color indexed="64"/>
      </top>
      <bottom/>
      <diagonal/>
    </border>
    <border>
      <left/>
      <right style="thick">
        <color indexed="64"/>
      </right>
      <top/>
      <bottom style="thick">
        <color indexed="64"/>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top/>
      <bottom style="medium">
        <color indexed="64"/>
      </bottom>
      <diagonal/>
    </border>
    <border>
      <left style="thin">
        <color indexed="64"/>
      </left>
      <right/>
      <top style="thin">
        <color indexed="64"/>
      </top>
      <bottom style="thin">
        <color indexed="64"/>
      </bottom>
      <diagonal/>
    </border>
    <border>
      <left style="medium">
        <color indexed="8"/>
      </left>
      <right style="medium">
        <color indexed="8"/>
      </right>
      <top/>
      <bottom/>
      <diagonal/>
    </border>
    <border>
      <left style="medium">
        <color indexed="8"/>
      </left>
      <right style="medium">
        <color indexed="8"/>
      </right>
      <top/>
      <bottom style="thin">
        <color indexed="64"/>
      </bottom>
      <diagonal/>
    </border>
    <border>
      <left/>
      <right style="medium">
        <color indexed="8"/>
      </right>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22"/>
      </right>
      <top style="medium">
        <color indexed="64"/>
      </top>
      <bottom style="thin">
        <color indexed="2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medium">
        <color indexed="64"/>
      </top>
      <bottom/>
      <diagonal/>
    </border>
    <border>
      <left style="thin">
        <color rgb="FFB1BBCC"/>
      </left>
      <right style="thin">
        <color rgb="FFB1BBCC"/>
      </right>
      <top style="thin">
        <color rgb="FFB1BBCC"/>
      </top>
      <bottom style="thin">
        <color rgb="FFB1BBCC"/>
      </bottom>
      <diagonal/>
    </border>
    <border>
      <left style="medium">
        <color auto="1"/>
      </left>
      <right style="thin">
        <color rgb="FFB1BBCC"/>
      </right>
      <top style="thin">
        <color rgb="FFB1BBCC"/>
      </top>
      <bottom style="thin">
        <color rgb="FFB1BBCC"/>
      </bottom>
      <diagonal/>
    </border>
    <border>
      <left style="thin">
        <color rgb="FFB1BBCC"/>
      </left>
      <right style="medium">
        <color auto="1"/>
      </right>
      <top style="thin">
        <color rgb="FFB1BBCC"/>
      </top>
      <bottom style="thin">
        <color rgb="FFB1BBCC"/>
      </bottom>
      <diagonal/>
    </border>
    <border>
      <left style="medium">
        <color auto="1"/>
      </left>
      <right style="medium">
        <color auto="1"/>
      </right>
      <top style="thin">
        <color rgb="FFB1BBCC"/>
      </top>
      <bottom style="thin">
        <color rgb="FFB1BBCC"/>
      </bottom>
      <diagonal/>
    </border>
    <border>
      <left style="medium">
        <color auto="1"/>
      </left>
      <right style="thin">
        <color rgb="FFB1BBCC"/>
      </right>
      <top style="thin">
        <color rgb="FFB1BBCC"/>
      </top>
      <bottom style="medium">
        <color auto="1"/>
      </bottom>
      <diagonal/>
    </border>
    <border>
      <left style="thin">
        <color rgb="FFB1BBCC"/>
      </left>
      <right style="thin">
        <color rgb="FFB1BBCC"/>
      </right>
      <top style="thin">
        <color rgb="FFB1BBCC"/>
      </top>
      <bottom style="medium">
        <color auto="1"/>
      </bottom>
      <diagonal/>
    </border>
    <border>
      <left style="thin">
        <color rgb="FFB1BBCC"/>
      </left>
      <right style="medium">
        <color auto="1"/>
      </right>
      <top style="thin">
        <color rgb="FFB1BBCC"/>
      </top>
      <bottom style="medium">
        <color auto="1"/>
      </bottom>
      <diagonal/>
    </border>
    <border>
      <left style="medium">
        <color auto="1"/>
      </left>
      <right style="medium">
        <color auto="1"/>
      </right>
      <top style="thin">
        <color rgb="FFB1BBCC"/>
      </top>
      <bottom style="medium">
        <color auto="1"/>
      </bottom>
      <diagonal/>
    </border>
    <border>
      <left style="medium">
        <color auto="1"/>
      </left>
      <right style="medium">
        <color auto="1"/>
      </right>
      <top style="medium">
        <color auto="1"/>
      </top>
      <bottom style="thin">
        <color rgb="FFB1BBCC"/>
      </bottom>
      <diagonal/>
    </border>
    <border>
      <left style="medium">
        <color auto="1"/>
      </left>
      <right/>
      <top style="medium">
        <color auto="1"/>
      </top>
      <bottom style="thin">
        <color rgb="FFB1BBCC"/>
      </bottom>
      <diagonal/>
    </border>
    <border>
      <left/>
      <right/>
      <top style="medium">
        <color auto="1"/>
      </top>
      <bottom style="thin">
        <color rgb="FFB1BBCC"/>
      </bottom>
      <diagonal/>
    </border>
    <border>
      <left/>
      <right style="medium">
        <color auto="1"/>
      </right>
      <top style="medium">
        <color auto="1"/>
      </top>
      <bottom style="thin">
        <color rgb="FFB1BBCC"/>
      </bottom>
      <diagonal/>
    </border>
    <border>
      <left/>
      <right/>
      <top style="medium">
        <color indexed="64"/>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thin">
        <color rgb="FFB1BBCC"/>
      </left>
      <right/>
      <top style="thin">
        <color rgb="FFB1BBCC"/>
      </top>
      <bottom style="thin">
        <color rgb="FFB1BBCC"/>
      </bottom>
      <diagonal/>
    </border>
    <border>
      <left/>
      <right style="medium">
        <color auto="1"/>
      </right>
      <top style="thin">
        <color rgb="FFB1BBCC"/>
      </top>
      <bottom style="thin">
        <color rgb="FFB1BBCC"/>
      </bottom>
      <diagonal/>
    </border>
    <border>
      <left style="thin">
        <color rgb="FFB1BBCC"/>
      </left>
      <right style="thin">
        <color rgb="FFB1BBCC"/>
      </right>
      <top style="thin">
        <color rgb="FFB1BBCC"/>
      </top>
      <bottom/>
      <diagonal/>
    </border>
    <border>
      <left style="thin">
        <color rgb="FFB1BBCC"/>
      </left>
      <right style="thin">
        <color rgb="FFB1BBCC"/>
      </right>
      <top/>
      <bottom style="thin">
        <color rgb="FFB1BBCC"/>
      </bottom>
      <diagonal/>
    </border>
    <border>
      <left style="medium">
        <color auto="1"/>
      </left>
      <right style="thin">
        <color rgb="FFB1BBCC"/>
      </right>
      <top style="medium">
        <color auto="1"/>
      </top>
      <bottom style="thin">
        <color rgb="FFB1BBCC"/>
      </bottom>
      <diagonal/>
    </border>
    <border>
      <left style="thin">
        <color rgb="FFB1BBCC"/>
      </left>
      <right style="medium">
        <color auto="1"/>
      </right>
      <top style="medium">
        <color auto="1"/>
      </top>
      <bottom style="thin">
        <color rgb="FFB1BBCC"/>
      </bottom>
      <diagonal/>
    </border>
  </borders>
  <cellStyleXfs count="1208">
    <xf numFmtId="0" fontId="0" fillId="0" borderId="0"/>
    <xf numFmtId="0" fontId="72" fillId="0" borderId="0" applyNumberFormat="0" applyFill="0" applyBorder="0" applyAlignment="0" applyProtection="0"/>
    <xf numFmtId="0" fontId="1"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8" fillId="0" borderId="0" applyNumberFormat="0" applyFill="0" applyBorder="0" applyProtection="0">
      <alignment horizontal="left" vertical="top" wrapText="1"/>
    </xf>
    <xf numFmtId="0" fontId="54" fillId="2" borderId="0" applyNumberFormat="0" applyBorder="0" applyAlignment="0" applyProtection="0"/>
    <xf numFmtId="0" fontId="54" fillId="2" borderId="0" applyNumberFormat="0" applyBorder="0" applyAlignment="0" applyProtection="0"/>
    <xf numFmtId="0" fontId="54" fillId="3" borderId="0" applyNumberFormat="0" applyBorder="0" applyAlignment="0" applyProtection="0"/>
    <xf numFmtId="0" fontId="54" fillId="3" borderId="0" applyNumberFormat="0" applyBorder="0" applyAlignment="0" applyProtection="0"/>
    <xf numFmtId="0" fontId="54" fillId="4" borderId="0" applyNumberFormat="0" applyBorder="0" applyAlignment="0" applyProtection="0"/>
    <xf numFmtId="0" fontId="54" fillId="4" borderId="0" applyNumberFormat="0" applyBorder="0" applyAlignment="0" applyProtection="0"/>
    <xf numFmtId="0" fontId="54" fillId="5" borderId="0" applyNumberFormat="0" applyBorder="0" applyAlignment="0" applyProtection="0"/>
    <xf numFmtId="0" fontId="54" fillId="5" borderId="0" applyNumberFormat="0" applyBorder="0" applyAlignment="0" applyProtection="0"/>
    <xf numFmtId="0" fontId="54" fillId="6" borderId="0" applyNumberFormat="0" applyBorder="0" applyAlignment="0" applyProtection="0"/>
    <xf numFmtId="0" fontId="54" fillId="6" borderId="0" applyNumberFormat="0" applyBorder="0" applyAlignment="0" applyProtection="0"/>
    <xf numFmtId="0" fontId="54" fillId="7" borderId="0" applyNumberFormat="0" applyBorder="0" applyAlignment="0" applyProtection="0"/>
    <xf numFmtId="0" fontId="54" fillId="7" borderId="0" applyNumberFormat="0" applyBorder="0" applyAlignment="0" applyProtection="0"/>
    <xf numFmtId="0" fontId="54" fillId="8" borderId="0" applyNumberFormat="0" applyBorder="0" applyAlignment="0" applyProtection="0"/>
    <xf numFmtId="0" fontId="54" fillId="9" borderId="0" applyNumberFormat="0" applyBorder="0" applyAlignment="0" applyProtection="0"/>
    <xf numFmtId="0" fontId="54" fillId="10" borderId="0" applyNumberFormat="0" applyBorder="0" applyAlignment="0" applyProtection="0"/>
    <xf numFmtId="0" fontId="54" fillId="11" borderId="0" applyNumberFormat="0" applyBorder="0" applyAlignment="0" applyProtection="0"/>
    <xf numFmtId="0" fontId="54" fillId="12" borderId="0" applyNumberFormat="0" applyBorder="0" applyAlignment="0" applyProtection="0"/>
    <xf numFmtId="0" fontId="54" fillId="13" borderId="0" applyNumberFormat="0" applyBorder="0" applyAlignment="0" applyProtection="0"/>
    <xf numFmtId="0" fontId="54" fillId="14" borderId="0" applyNumberFormat="0" applyBorder="0" applyAlignment="0" applyProtection="0"/>
    <xf numFmtId="0" fontId="54" fillId="14" borderId="0" applyNumberFormat="0" applyBorder="0" applyAlignment="0" applyProtection="0"/>
    <xf numFmtId="0" fontId="54" fillId="15" borderId="0" applyNumberFormat="0" applyBorder="0" applyAlignment="0" applyProtection="0"/>
    <xf numFmtId="0" fontId="54" fillId="15" borderId="0" applyNumberFormat="0" applyBorder="0" applyAlignment="0" applyProtection="0"/>
    <xf numFmtId="0" fontId="54" fillId="16" borderId="0" applyNumberFormat="0" applyBorder="0" applyAlignment="0" applyProtection="0"/>
    <xf numFmtId="0" fontId="54" fillId="16" borderId="0" applyNumberFormat="0" applyBorder="0" applyAlignment="0" applyProtection="0"/>
    <xf numFmtId="0" fontId="54" fillId="5" borderId="0" applyNumberFormat="0" applyBorder="0" applyAlignment="0" applyProtection="0"/>
    <xf numFmtId="0" fontId="54" fillId="5" borderId="0" applyNumberFormat="0" applyBorder="0" applyAlignment="0" applyProtection="0"/>
    <xf numFmtId="0" fontId="54" fillId="14" borderId="0" applyNumberFormat="0" applyBorder="0" applyAlignment="0" applyProtection="0"/>
    <xf numFmtId="0" fontId="54" fillId="14" borderId="0" applyNumberFormat="0" applyBorder="0" applyAlignment="0" applyProtection="0"/>
    <xf numFmtId="0" fontId="54" fillId="17" borderId="0" applyNumberFormat="0" applyBorder="0" applyAlignment="0" applyProtection="0"/>
    <xf numFmtId="0" fontId="54" fillId="17" borderId="0" applyNumberFormat="0" applyBorder="0" applyAlignment="0" applyProtection="0"/>
    <xf numFmtId="0" fontId="54" fillId="18" borderId="0" applyNumberFormat="0" applyBorder="0" applyAlignment="0" applyProtection="0"/>
    <xf numFmtId="0" fontId="54" fillId="19" borderId="0" applyNumberFormat="0" applyBorder="0" applyAlignment="0" applyProtection="0"/>
    <xf numFmtId="0" fontId="54" fillId="20" borderId="0" applyNumberFormat="0" applyBorder="0" applyAlignment="0" applyProtection="0"/>
    <xf numFmtId="0" fontId="54" fillId="11" borderId="0" applyNumberFormat="0" applyBorder="0" applyAlignment="0" applyProtection="0"/>
    <xf numFmtId="0" fontId="54" fillId="18" borderId="0" applyNumberFormat="0" applyBorder="0" applyAlignment="0" applyProtection="0"/>
    <xf numFmtId="0" fontId="54" fillId="21" borderId="0" applyNumberFormat="0" applyBorder="0" applyAlignment="0" applyProtection="0"/>
    <xf numFmtId="0" fontId="55" fillId="22" borderId="0" applyNumberFormat="0" applyBorder="0" applyAlignment="0" applyProtection="0"/>
    <xf numFmtId="0" fontId="55" fillId="22" borderId="0" applyNumberFormat="0" applyBorder="0" applyAlignment="0" applyProtection="0"/>
    <xf numFmtId="0" fontId="55" fillId="15" borderId="0" applyNumberFormat="0" applyBorder="0" applyAlignment="0" applyProtection="0"/>
    <xf numFmtId="0" fontId="55" fillId="15" borderId="0" applyNumberFormat="0" applyBorder="0" applyAlignment="0" applyProtection="0"/>
    <xf numFmtId="0" fontId="55" fillId="16" borderId="0" applyNumberFormat="0" applyBorder="0" applyAlignment="0" applyProtection="0"/>
    <xf numFmtId="0" fontId="55" fillId="16" borderId="0" applyNumberFormat="0" applyBorder="0" applyAlignment="0" applyProtection="0"/>
    <xf numFmtId="0" fontId="55" fillId="23" borderId="0" applyNumberFormat="0" applyBorder="0" applyAlignment="0" applyProtection="0"/>
    <xf numFmtId="0" fontId="55" fillId="23"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5" borderId="0" applyNumberFormat="0" applyBorder="0" applyAlignment="0" applyProtection="0"/>
    <xf numFmtId="0" fontId="55" fillId="25" borderId="0" applyNumberFormat="0" applyBorder="0" applyAlignment="0" applyProtection="0"/>
    <xf numFmtId="0" fontId="55" fillId="26" borderId="0" applyNumberFormat="0" applyBorder="0" applyAlignment="0" applyProtection="0"/>
    <xf numFmtId="0" fontId="55" fillId="19" borderId="0" applyNumberFormat="0" applyBorder="0" applyAlignment="0" applyProtection="0"/>
    <xf numFmtId="0" fontId="55" fillId="20" borderId="0" applyNumberFormat="0" applyBorder="0" applyAlignment="0" applyProtection="0"/>
    <xf numFmtId="0" fontId="55" fillId="27" borderId="0" applyNumberFormat="0" applyBorder="0" applyAlignment="0" applyProtection="0"/>
    <xf numFmtId="0" fontId="55" fillId="28" borderId="0" applyNumberFormat="0" applyBorder="0" applyAlignment="0" applyProtection="0"/>
    <xf numFmtId="0" fontId="55" fillId="29" borderId="0" applyNumberFormat="0" applyBorder="0" applyAlignment="0" applyProtection="0"/>
    <xf numFmtId="0" fontId="55" fillId="30" borderId="0" applyNumberFormat="0" applyBorder="0" applyAlignment="0" applyProtection="0"/>
    <xf numFmtId="0" fontId="55" fillId="30" borderId="0" applyNumberFormat="0" applyBorder="0" applyAlignment="0" applyProtection="0"/>
    <xf numFmtId="0" fontId="55" fillId="31" borderId="0" applyNumberFormat="0" applyBorder="0" applyAlignment="0" applyProtection="0"/>
    <xf numFmtId="0" fontId="55" fillId="31" borderId="0" applyNumberFormat="0" applyBorder="0" applyAlignment="0" applyProtection="0"/>
    <xf numFmtId="0" fontId="55" fillId="32" borderId="0" applyNumberFormat="0" applyBorder="0" applyAlignment="0" applyProtection="0"/>
    <xf numFmtId="0" fontId="55" fillId="32" borderId="0" applyNumberFormat="0" applyBorder="0" applyAlignment="0" applyProtection="0"/>
    <xf numFmtId="0" fontId="55" fillId="23" borderId="0" applyNumberFormat="0" applyBorder="0" applyAlignment="0" applyProtection="0"/>
    <xf numFmtId="0" fontId="55" fillId="23"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33" borderId="0" applyNumberFormat="0" applyBorder="0" applyAlignment="0" applyProtection="0"/>
    <xf numFmtId="0" fontId="55" fillId="33" borderId="0" applyNumberFormat="0" applyBorder="0" applyAlignment="0" applyProtection="0"/>
    <xf numFmtId="0" fontId="56" fillId="0" borderId="0" applyNumberFormat="0" applyFill="0" applyBorder="0" applyAlignment="0" applyProtection="0"/>
    <xf numFmtId="0" fontId="60" fillId="9" borderId="0" applyNumberFormat="0" applyBorder="0" applyAlignment="0" applyProtection="0"/>
    <xf numFmtId="0" fontId="3" fillId="0" borderId="1" applyNumberFormat="0" applyFill="0" applyAlignment="0" applyProtection="0"/>
    <xf numFmtId="0" fontId="3" fillId="0" borderId="2" applyNumberFormat="0" applyFill="0" applyAlignment="0" applyProtection="0"/>
    <xf numFmtId="0" fontId="3" fillId="0" borderId="0" applyNumberFormat="0" applyFill="0" applyAlignment="0" applyProtection="0"/>
    <xf numFmtId="0" fontId="24" fillId="0" borderId="3" applyNumberFormat="0" applyFill="0" applyBorder="0" applyProtection="0"/>
    <xf numFmtId="0" fontId="24" fillId="0" borderId="3" applyNumberFormat="0" applyFill="0" applyBorder="0" applyProtection="0"/>
    <xf numFmtId="0" fontId="24" fillId="0" borderId="3" applyNumberFormat="0" applyFill="0" applyBorder="0" applyProtection="0"/>
    <xf numFmtId="0" fontId="24" fillId="0" borderId="3" applyNumberFormat="0" applyFill="0" applyBorder="0" applyProtection="0"/>
    <xf numFmtId="0" fontId="25" fillId="0" borderId="0" applyNumberFormat="0" applyFill="0" applyBorder="0" applyAlignment="0"/>
    <xf numFmtId="0" fontId="57" fillId="34" borderId="4" applyNumberFormat="0" applyAlignment="0" applyProtection="0"/>
    <xf numFmtId="0" fontId="57" fillId="34" borderId="4" applyNumberFormat="0" applyAlignment="0" applyProtection="0"/>
    <xf numFmtId="0" fontId="57" fillId="35" borderId="4" applyNumberFormat="0" applyAlignment="0" applyProtection="0"/>
    <xf numFmtId="0" fontId="19" fillId="0" borderId="5" applyNumberFormat="0" applyBorder="0"/>
    <xf numFmtId="0" fontId="58" fillId="0" borderId="6" applyNumberFormat="0" applyFill="0" applyAlignment="0" applyProtection="0"/>
    <xf numFmtId="0" fontId="70" fillId="36" borderId="7" applyNumberFormat="0" applyAlignment="0" applyProtection="0"/>
    <xf numFmtId="165" fontId="1"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80" fillId="0" borderId="0" applyFont="0" applyFill="0" applyBorder="0" applyAlignment="0" applyProtection="0"/>
    <xf numFmtId="165" fontId="3" fillId="0" borderId="0" applyFont="0" applyFill="0" applyBorder="0" applyAlignment="0" applyProtection="0"/>
    <xf numFmtId="165" fontId="80" fillId="0" borderId="0" applyFont="0" applyFill="0" applyBorder="0" applyAlignment="0" applyProtection="0"/>
    <xf numFmtId="165" fontId="3" fillId="0" borderId="0" applyFont="0" applyFill="0" applyBorder="0" applyAlignment="0" applyProtection="0"/>
    <xf numFmtId="165" fontId="80" fillId="0" borderId="0" applyFont="0" applyFill="0" applyBorder="0" applyAlignment="0" applyProtection="0"/>
    <xf numFmtId="177" fontId="1" fillId="0" borderId="0" applyFont="0" applyFill="0" applyBorder="0" applyAlignment="0" applyProtection="0"/>
    <xf numFmtId="0" fontId="1" fillId="37" borderId="8" applyNumberFormat="0" applyFont="0" applyAlignment="0" applyProtection="0"/>
    <xf numFmtId="0" fontId="3" fillId="37" borderId="8" applyNumberFormat="0" applyFont="0" applyAlignment="0" applyProtection="0"/>
    <xf numFmtId="0" fontId="80" fillId="37" borderId="8" applyNumberFormat="0" applyFont="0" applyAlignment="0" applyProtection="0"/>
    <xf numFmtId="0" fontId="3" fillId="37" borderId="8" applyNumberFormat="0" applyFont="0" applyAlignment="0" applyProtection="0"/>
    <xf numFmtId="0" fontId="80" fillId="37" borderId="8" applyNumberFormat="0" applyFont="0" applyAlignment="0" applyProtection="0"/>
    <xf numFmtId="0" fontId="3" fillId="37" borderId="8" applyNumberFormat="0" applyFont="0" applyAlignment="0" applyProtection="0"/>
    <xf numFmtId="0" fontId="80" fillId="37" borderId="8" applyNumberFormat="0" applyFont="0" applyAlignment="0" applyProtection="0"/>
    <xf numFmtId="166" fontId="7" fillId="0" borderId="0" applyFont="0" applyFill="0" applyBorder="0">
      <alignment horizontal="right"/>
      <protection locked="0"/>
    </xf>
    <xf numFmtId="166" fontId="7" fillId="0" borderId="0" applyFont="0" applyFill="0" applyBorder="0">
      <alignment horizontal="right"/>
      <protection locked="0"/>
    </xf>
    <xf numFmtId="166" fontId="7" fillId="0" borderId="0" applyFont="0" applyFill="0" applyBorder="0">
      <alignment horizontal="right"/>
      <protection locked="0"/>
    </xf>
    <xf numFmtId="166" fontId="82" fillId="0" borderId="0" applyFont="0" applyFill="0" applyBorder="0">
      <alignment horizontal="right"/>
      <protection locked="0"/>
    </xf>
    <xf numFmtId="166" fontId="7" fillId="0" borderId="0" applyFont="0" applyFill="0" applyBorder="0">
      <alignment horizontal="right"/>
      <protection locked="0"/>
    </xf>
    <xf numFmtId="166" fontId="7" fillId="0" borderId="0" applyFont="0" applyFill="0" applyBorder="0">
      <alignment horizontal="right"/>
      <protection locked="0"/>
    </xf>
    <xf numFmtId="164" fontId="1"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80" fillId="0" borderId="0" applyFont="0" applyFill="0" applyBorder="0" applyAlignment="0" applyProtection="0"/>
    <xf numFmtId="164" fontId="3" fillId="0" borderId="0" applyFont="0" applyFill="0" applyBorder="0" applyAlignment="0" applyProtection="0"/>
    <xf numFmtId="164" fontId="80" fillId="0" borderId="0" applyFont="0" applyFill="0" applyBorder="0" applyAlignment="0" applyProtection="0"/>
    <xf numFmtId="164" fontId="3" fillId="0" borderId="0" applyFont="0" applyFill="0" applyBorder="0" applyAlignment="0" applyProtection="0"/>
    <xf numFmtId="164" fontId="80" fillId="0" borderId="0" applyFont="0" applyFill="0" applyBorder="0" applyAlignment="0" applyProtection="0"/>
    <xf numFmtId="178" fontId="1" fillId="0" borderId="0" applyFont="0" applyFill="0" applyBorder="0" applyAlignment="0" applyProtection="0"/>
    <xf numFmtId="15" fontId="1" fillId="0" borderId="0" applyProtection="0"/>
    <xf numFmtId="15" fontId="3" fillId="0" borderId="0" applyProtection="0"/>
    <xf numFmtId="15" fontId="3" fillId="0" borderId="0" applyProtection="0"/>
    <xf numFmtId="15" fontId="3" fillId="0" borderId="0" applyProtection="0"/>
    <xf numFmtId="14" fontId="7" fillId="38" borderId="0" applyFont="0" applyBorder="0" applyAlignment="0">
      <alignment vertical="top"/>
    </xf>
    <xf numFmtId="14" fontId="7" fillId="38" borderId="0" applyFont="0" applyBorder="0" applyAlignment="0">
      <alignment vertical="top"/>
    </xf>
    <xf numFmtId="14" fontId="7" fillId="38" borderId="0" applyFont="0" applyBorder="0" applyAlignment="0">
      <alignment vertical="top"/>
    </xf>
    <xf numFmtId="14" fontId="82" fillId="38" borderId="0" applyFont="0" applyBorder="0" applyAlignment="0">
      <alignment vertical="top"/>
    </xf>
    <xf numFmtId="14" fontId="7" fillId="38" borderId="0" applyFont="0" applyBorder="0" applyAlignment="0">
      <alignment vertical="top"/>
    </xf>
    <xf numFmtId="14" fontId="7" fillId="38" borderId="0" applyFont="0" applyBorder="0" applyAlignment="0">
      <alignment vertical="top"/>
    </xf>
    <xf numFmtId="167" fontId="7" fillId="38" borderId="0" applyFont="0" applyBorder="0" applyAlignment="0">
      <alignment vertical="top"/>
    </xf>
    <xf numFmtId="167" fontId="7" fillId="38" borderId="0" applyFont="0" applyBorder="0" applyAlignment="0">
      <alignment vertical="top"/>
    </xf>
    <xf numFmtId="167" fontId="7" fillId="38" borderId="0" applyFont="0" applyBorder="0" applyAlignment="0">
      <alignment vertical="top"/>
    </xf>
    <xf numFmtId="167" fontId="82" fillId="38" borderId="0" applyFont="0" applyBorder="0" applyAlignment="0">
      <alignment vertical="top"/>
    </xf>
    <xf numFmtId="167" fontId="7" fillId="38" borderId="0" applyFont="0" applyBorder="0" applyAlignment="0">
      <alignment vertical="top"/>
    </xf>
    <xf numFmtId="167" fontId="7" fillId="38" borderId="0" applyFont="0" applyBorder="0" applyAlignment="0">
      <alignment vertical="top"/>
    </xf>
    <xf numFmtId="14" fontId="7" fillId="0" borderId="0" applyFont="0" applyFill="0" applyBorder="0" applyProtection="0">
      <alignment horizontal="center"/>
      <protection locked="0"/>
    </xf>
    <xf numFmtId="14" fontId="3" fillId="0" borderId="0" applyFill="0" applyBorder="0" applyProtection="0">
      <alignment horizontal="center"/>
    </xf>
    <xf numFmtId="14" fontId="3" fillId="0" borderId="0" applyFill="0" applyBorder="0" applyProtection="0">
      <alignment horizontal="center"/>
    </xf>
    <xf numFmtId="14" fontId="7" fillId="0" borderId="0" applyFont="0" applyFill="0" applyBorder="0" applyProtection="0">
      <alignment horizontal="center"/>
      <protection locked="0"/>
    </xf>
    <xf numFmtId="14" fontId="82" fillId="0" borderId="0" applyFont="0" applyFill="0" applyBorder="0" applyProtection="0">
      <alignment horizontal="center"/>
      <protection locked="0"/>
    </xf>
    <xf numFmtId="14" fontId="7" fillId="0" borderId="0" applyFont="0" applyFill="0" applyBorder="0" applyProtection="0">
      <alignment horizontal="center"/>
      <protection locked="0"/>
    </xf>
    <xf numFmtId="14" fontId="7" fillId="0" borderId="0" applyFont="0" applyFill="0" applyBorder="0" applyProtection="0">
      <alignment horizontal="center"/>
      <protection locked="0"/>
    </xf>
    <xf numFmtId="14" fontId="3" fillId="0" borderId="0" applyFill="0" applyBorder="0" applyProtection="0">
      <alignment horizontal="center"/>
    </xf>
    <xf numFmtId="14" fontId="2" fillId="39" borderId="9">
      <alignment horizontal="right" vertical="center"/>
    </xf>
    <xf numFmtId="14" fontId="49" fillId="0" borderId="10"/>
    <xf numFmtId="167" fontId="1" fillId="38" borderId="11">
      <alignment horizontal="center"/>
    </xf>
    <xf numFmtId="167" fontId="3" fillId="38" borderId="11">
      <alignment horizontal="center"/>
    </xf>
    <xf numFmtId="167" fontId="3" fillId="38" borderId="11">
      <alignment horizontal="center"/>
    </xf>
    <xf numFmtId="167" fontId="3" fillId="38" borderId="11">
      <alignment horizontal="center"/>
    </xf>
    <xf numFmtId="167" fontId="3" fillId="38" borderId="11">
      <alignment horizontal="center"/>
    </xf>
    <xf numFmtId="0" fontId="3" fillId="0" borderId="0">
      <alignment vertical="top"/>
    </xf>
    <xf numFmtId="168" fontId="8" fillId="0" borderId="0" applyFill="0" applyBorder="0">
      <alignment horizontal="right"/>
    </xf>
    <xf numFmtId="0" fontId="1" fillId="0" borderId="0" applyBorder="0">
      <alignment vertical="top" wrapText="1"/>
    </xf>
    <xf numFmtId="0" fontId="3" fillId="0" borderId="0" applyBorder="0">
      <alignment vertical="top" wrapText="1"/>
    </xf>
    <xf numFmtId="0" fontId="3" fillId="0" borderId="0" applyBorder="0">
      <alignment vertical="top" wrapText="1"/>
    </xf>
    <xf numFmtId="0" fontId="3" fillId="0" borderId="0" applyBorder="0">
      <alignment vertical="top" wrapText="1"/>
    </xf>
    <xf numFmtId="0" fontId="3" fillId="0" borderId="0" applyBorder="0">
      <alignment vertical="top" wrapText="1"/>
    </xf>
    <xf numFmtId="173" fontId="1" fillId="0" borderId="0" applyFont="0" applyFill="0" applyBorder="0" applyAlignment="0" applyProtection="0"/>
    <xf numFmtId="179" fontId="1" fillId="0" borderId="0" applyFill="0" applyBorder="0" applyAlignment="0" applyProtection="0"/>
    <xf numFmtId="179" fontId="3" fillId="0" borderId="0" applyFill="0" applyBorder="0" applyAlignment="0" applyProtection="0"/>
    <xf numFmtId="179" fontId="3" fillId="0" borderId="0" applyFill="0" applyBorder="0" applyAlignment="0" applyProtection="0"/>
    <xf numFmtId="179" fontId="3" fillId="0" borderId="0" applyFill="0" applyBorder="0" applyAlignment="0" applyProtection="0"/>
    <xf numFmtId="179" fontId="3" fillId="0" borderId="0" applyFill="0" applyBorder="0" applyAlignment="0" applyProtection="0"/>
    <xf numFmtId="0" fontId="9" fillId="0" borderId="12" applyBorder="0"/>
    <xf numFmtId="0" fontId="8" fillId="0" borderId="12" applyBorder="0"/>
    <xf numFmtId="0" fontId="83" fillId="0" borderId="12" applyBorder="0"/>
    <xf numFmtId="0" fontId="8" fillId="0" borderId="12" applyBorder="0"/>
    <xf numFmtId="0" fontId="8" fillId="0" borderId="12" applyBorder="0"/>
    <xf numFmtId="0" fontId="8" fillId="0" borderId="12" applyBorder="0"/>
    <xf numFmtId="0" fontId="8" fillId="0" borderId="12" applyBorder="0"/>
    <xf numFmtId="0" fontId="59" fillId="7" borderId="4" applyNumberFormat="0" applyAlignment="0" applyProtection="0"/>
    <xf numFmtId="0" fontId="59" fillId="7" borderId="4" applyNumberFormat="0" applyAlignment="0" applyProtection="0"/>
    <xf numFmtId="171" fontId="1"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191" fontId="3" fillId="0" borderId="0" applyFont="0" applyFill="0" applyBorder="0" applyAlignment="0" applyProtection="0"/>
    <xf numFmtId="171" fontId="80" fillId="0" borderId="0" applyFont="0" applyFill="0" applyBorder="0" applyAlignment="0" applyProtection="0"/>
    <xf numFmtId="171" fontId="3" fillId="0" borderId="0" applyFont="0" applyFill="0" applyBorder="0" applyAlignment="0" applyProtection="0"/>
    <xf numFmtId="171" fontId="80" fillId="0" borderId="0" applyFont="0" applyFill="0" applyBorder="0" applyAlignment="0" applyProtection="0"/>
    <xf numFmtId="171" fontId="3" fillId="0" borderId="0" applyFont="0" applyFill="0" applyBorder="0" applyAlignment="0" applyProtection="0"/>
    <xf numFmtId="171" fontId="80" fillId="0" borderId="0" applyFont="0" applyFill="0" applyBorder="0" applyAlignment="0" applyProtection="0"/>
    <xf numFmtId="0" fontId="64" fillId="0" borderId="0" applyNumberFormat="0" applyFill="0" applyBorder="0" applyAlignment="0" applyProtection="0"/>
    <xf numFmtId="0" fontId="26" fillId="0" borderId="0" applyNumberFormat="0" applyFont="0" applyFill="0" applyBorder="0" applyAlignment="0">
      <alignment horizontal="left" vertical="top"/>
    </xf>
    <xf numFmtId="0" fontId="26" fillId="0" borderId="0" applyNumberFormat="0" applyFont="0" applyFill="0" applyBorder="0" applyAlignment="0">
      <alignment horizontal="left" vertical="top"/>
    </xf>
    <xf numFmtId="0" fontId="26" fillId="0" borderId="0" applyNumberFormat="0" applyFont="0" applyFill="0" applyBorder="0" applyAlignment="0">
      <alignment horizontal="left" vertical="top"/>
    </xf>
    <xf numFmtId="0" fontId="84" fillId="0" borderId="0" applyNumberFormat="0" applyFont="0" applyFill="0" applyBorder="0" applyAlignment="0">
      <alignment horizontal="left" vertical="top"/>
    </xf>
    <xf numFmtId="0" fontId="26" fillId="0" borderId="0" applyNumberFormat="0" applyFont="0" applyFill="0" applyBorder="0" applyAlignment="0">
      <alignment horizontal="left" vertical="top"/>
    </xf>
    <xf numFmtId="0" fontId="26" fillId="0" borderId="0" applyNumberFormat="0" applyFont="0" applyFill="0" applyBorder="0" applyAlignment="0">
      <alignment horizontal="left" vertical="top"/>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62" fillId="10" borderId="0" applyNumberFormat="0" applyBorder="0" applyAlignment="0" applyProtection="0"/>
    <xf numFmtId="0" fontId="27" fillId="0" borderId="0" applyNumberFormat="0" applyFill="0" applyBorder="0" applyProtection="0"/>
    <xf numFmtId="0" fontId="27" fillId="0" borderId="0" applyNumberFormat="0" applyFill="0" applyBorder="0" applyProtection="0"/>
    <xf numFmtId="0" fontId="27" fillId="0" borderId="0" applyNumberFormat="0" applyFill="0" applyBorder="0" applyProtection="0"/>
    <xf numFmtId="0" fontId="27" fillId="0" borderId="0" applyNumberFormat="0" applyFill="0" applyBorder="0" applyProtection="0"/>
    <xf numFmtId="169" fontId="8"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8"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10"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10" fillId="0" borderId="0" applyFill="0" applyBorder="0">
      <alignment horizontal="right"/>
      <protection locked="0"/>
    </xf>
    <xf numFmtId="169" fontId="2" fillId="0" borderId="0" applyFill="0" applyBorder="0">
      <alignment horizontal="right"/>
      <protection locked="0"/>
    </xf>
    <xf numFmtId="169" fontId="7" fillId="0" borderId="0" applyFill="0" applyBorder="0">
      <alignment horizontal="right"/>
      <protection locked="0"/>
    </xf>
    <xf numFmtId="169" fontId="2"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10" fillId="0" borderId="0" applyFill="0" applyBorder="0">
      <alignment horizontal="right"/>
      <protection locked="0"/>
    </xf>
    <xf numFmtId="169" fontId="2" fillId="0" borderId="0" applyFill="0" applyBorder="0">
      <alignment horizontal="right"/>
      <protection locked="0"/>
    </xf>
    <xf numFmtId="169" fontId="7" fillId="0" borderId="0" applyFill="0" applyBorder="0">
      <alignment horizontal="right"/>
      <protection locked="0"/>
    </xf>
    <xf numFmtId="169" fontId="2"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5" fillId="0" borderId="0" applyFill="0" applyBorder="0">
      <alignment horizontal="right"/>
      <protection locked="0"/>
    </xf>
    <xf numFmtId="169" fontId="10"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10"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2"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0" fontId="8" fillId="0" borderId="0" applyFill="0" applyBorder="0">
      <alignment horizontal="right"/>
      <protection locked="0"/>
    </xf>
    <xf numFmtId="0" fontId="8" fillId="0" borderId="0" applyFill="0" applyBorder="0">
      <alignment horizontal="right"/>
      <protection locked="0"/>
    </xf>
    <xf numFmtId="0" fontId="8"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0" fontId="8"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2"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25"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12" fillId="0" borderId="0" applyFill="0" applyBorder="0">
      <alignment horizontal="right"/>
      <protection locked="0"/>
    </xf>
    <xf numFmtId="169" fontId="28"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0" fontId="8" fillId="0" borderId="0" applyFill="0" applyBorder="0">
      <alignment horizontal="right"/>
      <protection locked="0"/>
    </xf>
    <xf numFmtId="0" fontId="8" fillId="0" borderId="0" applyFill="0" applyBorder="0">
      <alignment horizontal="right"/>
      <protection locked="0"/>
    </xf>
    <xf numFmtId="0" fontId="8" fillId="0" borderId="0" applyFill="0" applyBorder="0">
      <alignment horizontal="right"/>
      <protection locked="0"/>
    </xf>
    <xf numFmtId="0" fontId="8" fillId="0" borderId="0" applyFill="0" applyBorder="0">
      <alignment horizontal="right"/>
      <protection locked="0"/>
    </xf>
    <xf numFmtId="0" fontId="8" fillId="0" borderId="0" applyFill="0" applyBorder="0">
      <alignment horizontal="right"/>
      <protection locked="0"/>
    </xf>
    <xf numFmtId="0" fontId="8" fillId="0" borderId="0" applyFill="0" applyBorder="0">
      <alignment horizontal="right"/>
      <protection locked="0"/>
    </xf>
    <xf numFmtId="0" fontId="8" fillId="0" borderId="0" applyFill="0" applyBorder="0">
      <alignment horizontal="right"/>
      <protection locked="0"/>
    </xf>
    <xf numFmtId="0" fontId="8" fillId="0" borderId="0" applyFill="0" applyBorder="0">
      <alignment horizontal="right"/>
      <protection locked="0"/>
    </xf>
    <xf numFmtId="0" fontId="8" fillId="0" borderId="0" applyFill="0" applyBorder="0">
      <alignment horizontal="right"/>
      <protection locked="0"/>
    </xf>
    <xf numFmtId="0" fontId="8" fillId="0" borderId="0" applyFill="0" applyBorder="0">
      <alignment horizontal="right"/>
      <protection locked="0"/>
    </xf>
    <xf numFmtId="0" fontId="8" fillId="0" borderId="0" applyFill="0" applyBorder="0">
      <alignment horizontal="right"/>
      <protection locked="0"/>
    </xf>
    <xf numFmtId="0" fontId="8" fillId="0" borderId="0" applyFill="0" applyBorder="0">
      <alignment horizontal="right"/>
      <protection locked="0"/>
    </xf>
    <xf numFmtId="0" fontId="8" fillId="0" borderId="0" applyFill="0" applyBorder="0">
      <alignment horizontal="right"/>
      <protection locked="0"/>
    </xf>
    <xf numFmtId="0" fontId="8" fillId="0" borderId="0" applyFill="0" applyBorder="0">
      <alignment horizontal="right"/>
      <protection locked="0"/>
    </xf>
    <xf numFmtId="0" fontId="8" fillId="0" borderId="0" applyFill="0" applyBorder="0">
      <alignment horizontal="right"/>
      <protection locked="0"/>
    </xf>
    <xf numFmtId="0" fontId="8" fillId="0" borderId="0" applyFill="0" applyBorder="0">
      <alignment horizontal="right"/>
      <protection locked="0"/>
    </xf>
    <xf numFmtId="0" fontId="8" fillId="0" borderId="0" applyFill="0" applyBorder="0">
      <alignment horizontal="right"/>
      <protection locked="0"/>
    </xf>
    <xf numFmtId="0" fontId="8" fillId="0" borderId="0" applyFill="0" applyBorder="0">
      <alignment horizontal="right"/>
      <protection locked="0"/>
    </xf>
    <xf numFmtId="0" fontId="8" fillId="0" borderId="0" applyFill="0" applyBorder="0">
      <alignment horizontal="right"/>
      <protection locked="0"/>
    </xf>
    <xf numFmtId="0" fontId="8" fillId="0" borderId="0" applyFill="0" applyBorder="0">
      <alignment horizontal="right"/>
      <protection locked="0"/>
    </xf>
    <xf numFmtId="0" fontId="8" fillId="0" borderId="0" applyFill="0" applyBorder="0">
      <alignment horizontal="right"/>
      <protection locked="0"/>
    </xf>
    <xf numFmtId="0" fontId="8" fillId="0" borderId="0" applyFill="0" applyBorder="0">
      <alignment horizontal="right"/>
      <protection locked="0"/>
    </xf>
    <xf numFmtId="0" fontId="8" fillId="0" borderId="0" applyFill="0" applyBorder="0">
      <alignment horizontal="right"/>
      <protection locked="0"/>
    </xf>
    <xf numFmtId="0" fontId="8" fillId="0" borderId="0" applyFill="0" applyBorder="0">
      <alignment horizontal="right"/>
      <protection locked="0"/>
    </xf>
    <xf numFmtId="0" fontId="8" fillId="0" borderId="0" applyFill="0" applyBorder="0">
      <alignment horizontal="right"/>
      <protection locked="0"/>
    </xf>
    <xf numFmtId="0" fontId="8"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8" fillId="0" borderId="0" applyFill="0" applyBorder="0">
      <alignment horizontal="right"/>
      <protection locked="0"/>
    </xf>
    <xf numFmtId="169" fontId="2" fillId="0" borderId="0" applyFill="0" applyBorder="0">
      <alignment horizontal="right"/>
      <protection locked="0"/>
    </xf>
    <xf numFmtId="169" fontId="8" fillId="0" borderId="0" applyFill="0" applyBorder="0">
      <alignment horizontal="right"/>
      <protection locked="0"/>
    </xf>
    <xf numFmtId="169" fontId="8" fillId="0" borderId="0" applyFill="0" applyBorder="0">
      <alignment horizontal="right"/>
      <protection locked="0"/>
    </xf>
    <xf numFmtId="169" fontId="8" fillId="0" borderId="0" applyFill="0" applyBorder="0">
      <alignment horizontal="right"/>
      <protection locked="0"/>
    </xf>
    <xf numFmtId="169" fontId="8" fillId="0" borderId="0" applyFill="0" applyBorder="0">
      <alignment horizontal="right"/>
      <protection locked="0"/>
    </xf>
    <xf numFmtId="169" fontId="8" fillId="0" borderId="0" applyFill="0" applyBorder="0">
      <alignment horizontal="right"/>
      <protection locked="0"/>
    </xf>
    <xf numFmtId="169" fontId="8"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0" fontId="66" fillId="0" borderId="13" applyNumberFormat="0" applyFill="0" applyAlignment="0" applyProtection="0"/>
    <xf numFmtId="0" fontId="67" fillId="0" borderId="14" applyNumberFormat="0" applyFill="0" applyAlignment="0" applyProtection="0"/>
    <xf numFmtId="0" fontId="68" fillId="0" borderId="15" applyNumberFormat="0" applyFill="0" applyAlignment="0" applyProtection="0"/>
    <xf numFmtId="0" fontId="68" fillId="0" borderId="0" applyNumberFormat="0" applyFill="0" applyBorder="0" applyAlignment="0" applyProtection="0"/>
    <xf numFmtId="0" fontId="50" fillId="40" borderId="16">
      <alignment horizontal="center" vertical="center"/>
    </xf>
    <xf numFmtId="0" fontId="50" fillId="40" borderId="16">
      <alignment horizontal="center" vertical="center"/>
    </xf>
    <xf numFmtId="0" fontId="50" fillId="40" borderId="16">
      <alignment horizontal="center" vertical="center"/>
    </xf>
    <xf numFmtId="0" fontId="50" fillId="40" borderId="16">
      <alignment horizontal="center" vertical="center"/>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59" fillId="13" borderId="4" applyNumberFormat="0" applyAlignment="0" applyProtection="0"/>
    <xf numFmtId="0" fontId="60" fillId="3" borderId="0" applyNumberFormat="0" applyBorder="0" applyAlignment="0" applyProtection="0"/>
    <xf numFmtId="0" fontId="60" fillId="3" borderId="0" applyNumberFormat="0" applyBorder="0" applyAlignment="0" applyProtection="0"/>
    <xf numFmtId="180" fontId="1" fillId="0" borderId="0">
      <alignment horizontal="center" vertical="top"/>
    </xf>
    <xf numFmtId="180" fontId="3" fillId="0" borderId="0">
      <alignment horizontal="center" vertical="top"/>
    </xf>
    <xf numFmtId="180" fontId="3" fillId="0" borderId="0">
      <alignment horizontal="center" vertical="top"/>
    </xf>
    <xf numFmtId="180" fontId="3" fillId="0" borderId="0">
      <alignment horizontal="center" vertical="top"/>
    </xf>
    <xf numFmtId="180" fontId="3" fillId="0" borderId="0">
      <alignment horizontal="center" vertical="top"/>
    </xf>
    <xf numFmtId="175" fontId="29" fillId="0" borderId="17">
      <alignment horizontal="center" vertical="center"/>
    </xf>
    <xf numFmtId="172" fontId="30" fillId="0" borderId="18">
      <alignment horizontal="left"/>
    </xf>
    <xf numFmtId="172" fontId="5" fillId="0" borderId="18">
      <alignment horizontal="left"/>
    </xf>
    <xf numFmtId="172" fontId="5" fillId="0" borderId="18">
      <alignment horizontal="left"/>
    </xf>
    <xf numFmtId="172" fontId="14" fillId="0" borderId="17">
      <alignment horizontal="center"/>
    </xf>
    <xf numFmtId="172" fontId="14" fillId="0" borderId="17"/>
    <xf numFmtId="172" fontId="31" fillId="0" borderId="17">
      <alignment horizontal="left"/>
    </xf>
    <xf numFmtId="172" fontId="23" fillId="0" borderId="17">
      <alignment horizontal="left"/>
    </xf>
    <xf numFmtId="172" fontId="23" fillId="0" borderId="17">
      <alignment horizontal="left"/>
    </xf>
    <xf numFmtId="172" fontId="23" fillId="0" borderId="17">
      <alignment horizontal="left"/>
    </xf>
    <xf numFmtId="172" fontId="31" fillId="0" borderId="17"/>
    <xf numFmtId="172" fontId="23" fillId="0" borderId="17"/>
    <xf numFmtId="172" fontId="23" fillId="0" borderId="17"/>
    <xf numFmtId="172" fontId="23" fillId="0" borderId="17"/>
    <xf numFmtId="0" fontId="74" fillId="0" borderId="0" applyNumberFormat="0" applyFill="0" applyBorder="0" applyAlignment="0" applyProtection="0"/>
    <xf numFmtId="0" fontId="74" fillId="0" borderId="0" applyNumberFormat="0" applyFill="0" applyBorder="0" applyAlignment="0" applyProtection="0">
      <alignment vertical="top"/>
      <protection locked="0"/>
    </xf>
    <xf numFmtId="0" fontId="71" fillId="0" borderId="0" applyNumberFormat="0" applyFill="0" applyBorder="0" applyAlignment="0" applyProtection="0"/>
    <xf numFmtId="0" fontId="21"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74" fillId="0" borderId="0" applyNumberFormat="0" applyFill="0" applyBorder="0" applyAlignment="0" applyProtection="0">
      <alignment vertical="top"/>
      <protection locked="0"/>
    </xf>
    <xf numFmtId="0" fontId="81" fillId="0" borderId="0" applyNumberFormat="0" applyFill="0" applyBorder="0" applyAlignment="0" applyProtection="0">
      <alignment vertical="top"/>
      <protection locked="0"/>
    </xf>
    <xf numFmtId="0" fontId="21" fillId="0" borderId="0" applyNumberFormat="0" applyFill="0" applyBorder="0" applyAlignment="0" applyProtection="0"/>
    <xf numFmtId="0" fontId="21" fillId="0" borderId="0" applyNumberFormat="0" applyFill="0" applyBorder="0" applyAlignment="0" applyProtection="0"/>
    <xf numFmtId="0" fontId="58" fillId="0" borderId="6" applyNumberFormat="0" applyFill="0" applyAlignment="0" applyProtection="0"/>
    <xf numFmtId="0" fontId="32" fillId="41" borderId="0"/>
    <xf numFmtId="0" fontId="32" fillId="41" borderId="0"/>
    <xf numFmtId="0" fontId="32" fillId="41" borderId="0"/>
    <xf numFmtId="0" fontId="85" fillId="41" borderId="0"/>
    <xf numFmtId="0" fontId="32" fillId="41" borderId="0"/>
    <xf numFmtId="0" fontId="32" fillId="41" borderId="0"/>
    <xf numFmtId="0" fontId="32" fillId="41" borderId="0"/>
    <xf numFmtId="181" fontId="1" fillId="0" borderId="0" applyBorder="0">
      <alignment vertical="top"/>
    </xf>
    <xf numFmtId="181" fontId="3" fillId="0" borderId="0" applyBorder="0">
      <alignment vertical="top"/>
    </xf>
    <xf numFmtId="181" fontId="3" fillId="0" borderId="0" applyBorder="0">
      <alignment vertical="top"/>
    </xf>
    <xf numFmtId="181" fontId="3" fillId="0" borderId="0" applyBorder="0">
      <alignment vertical="top"/>
    </xf>
    <xf numFmtId="181" fontId="3" fillId="0" borderId="0" applyBorder="0">
      <alignment vertical="top"/>
    </xf>
    <xf numFmtId="0" fontId="61" fillId="39"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33" fillId="43" borderId="0">
      <alignment vertical="center"/>
    </xf>
    <xf numFmtId="0" fontId="10" fillId="44" borderId="19">
      <alignment vertical="center" wrapText="1"/>
    </xf>
    <xf numFmtId="0" fontId="3" fillId="0" borderId="0"/>
    <xf numFmtId="0" fontId="11" fillId="0" borderId="0">
      <alignment horizontal="center"/>
    </xf>
    <xf numFmtId="176" fontId="9" fillId="0" borderId="0"/>
    <xf numFmtId="176" fontId="8" fillId="0" borderId="0"/>
    <xf numFmtId="176" fontId="8" fillId="0" borderId="0"/>
    <xf numFmtId="0" fontId="3" fillId="0" borderId="0">
      <alignment horizontal="left"/>
      <protection locked="0"/>
    </xf>
    <xf numFmtId="0" fontId="34" fillId="0" borderId="0"/>
    <xf numFmtId="0" fontId="34" fillId="0" borderId="0"/>
    <xf numFmtId="0" fontId="34" fillId="0" borderId="0"/>
    <xf numFmtId="0" fontId="34" fillId="0" borderId="0"/>
    <xf numFmtId="0" fontId="7" fillId="38" borderId="0" applyNumberFormat="0" applyFont="0" applyBorder="0" applyAlignment="0">
      <alignment vertical="top"/>
    </xf>
    <xf numFmtId="0" fontId="7" fillId="38" borderId="0" applyNumberFormat="0" applyFont="0" applyBorder="0" applyAlignment="0">
      <alignment vertical="top"/>
    </xf>
    <xf numFmtId="0" fontId="7" fillId="38" borderId="0" applyNumberFormat="0" applyFont="0" applyBorder="0" applyAlignment="0">
      <alignment vertical="top"/>
    </xf>
    <xf numFmtId="0" fontId="82" fillId="38" borderId="0" applyNumberFormat="0" applyFont="0" applyBorder="0" applyAlignment="0">
      <alignment vertical="top"/>
    </xf>
    <xf numFmtId="0" fontId="7" fillId="38" borderId="0" applyNumberFormat="0" applyFont="0" applyBorder="0" applyAlignment="0">
      <alignment vertical="top"/>
    </xf>
    <xf numFmtId="0" fontId="7" fillId="38" borderId="0" applyNumberFormat="0" applyFont="0" applyBorder="0" applyAlignment="0">
      <alignment vertical="top"/>
    </xf>
    <xf numFmtId="0" fontId="3" fillId="0" borderId="0"/>
    <xf numFmtId="0" fontId="51" fillId="0" borderId="0"/>
    <xf numFmtId="0" fontId="92" fillId="0" borderId="0"/>
    <xf numFmtId="0" fontId="3" fillId="0" borderId="0"/>
    <xf numFmtId="0" fontId="54" fillId="0" borderId="0"/>
    <xf numFmtId="0" fontId="93" fillId="0" borderId="0"/>
    <xf numFmtId="0" fontId="3" fillId="0" borderId="0"/>
    <xf numFmtId="0" fontId="9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45" borderId="8" applyNumberFormat="0" applyAlignment="0" applyProtection="0"/>
    <xf numFmtId="0" fontId="75" fillId="46" borderId="0"/>
    <xf numFmtId="0" fontId="51" fillId="0" borderId="0" applyNumberFormat="0">
      <alignment vertical="top" wrapText="1"/>
      <protection locked="0"/>
    </xf>
    <xf numFmtId="0" fontId="63" fillId="35" borderId="20" applyNumberFormat="0" applyAlignment="0" applyProtection="0"/>
    <xf numFmtId="0" fontId="10" fillId="47" borderId="0" applyNumberFormat="0" applyProtection="0">
      <alignment vertical="center"/>
    </xf>
    <xf numFmtId="0" fontId="2" fillId="47" borderId="0" applyNumberFormat="0" applyProtection="0">
      <alignment vertical="center"/>
    </xf>
    <xf numFmtId="0" fontId="2" fillId="47" borderId="0" applyNumberFormat="0" applyProtection="0">
      <alignment vertical="center"/>
    </xf>
    <xf numFmtId="9" fontId="1" fillId="0" borderId="0" applyFill="0" applyBorder="0" applyAlignment="0" applyProtection="0"/>
    <xf numFmtId="182" fontId="1" fillId="0" borderId="0" applyFill="0" applyBorder="0" applyProtection="0">
      <alignment vertical="top"/>
    </xf>
    <xf numFmtId="182" fontId="3" fillId="0" borderId="0" applyFill="0" applyBorder="0" applyProtection="0">
      <alignment vertical="top"/>
    </xf>
    <xf numFmtId="182" fontId="3" fillId="0" borderId="0" applyFill="0" applyBorder="0" applyProtection="0">
      <alignment vertical="top"/>
    </xf>
    <xf numFmtId="182" fontId="3" fillId="0" borderId="0" applyFill="0" applyBorder="0" applyProtection="0">
      <alignment vertical="top"/>
    </xf>
    <xf numFmtId="182" fontId="3" fillId="0" borderId="0" applyFill="0" applyBorder="0" applyProtection="0">
      <alignment vertical="top"/>
    </xf>
    <xf numFmtId="182" fontId="5" fillId="0" borderId="0" applyFill="0" applyBorder="0" applyProtection="0">
      <alignment vertical="top"/>
    </xf>
    <xf numFmtId="9" fontId="3" fillId="0" borderId="0" applyFill="0" applyBorder="0" applyAlignment="0" applyProtection="0"/>
    <xf numFmtId="9" fontId="3" fillId="0" borderId="0" applyFont="0" applyFill="0" applyBorder="0" applyAlignment="0" applyProtection="0"/>
    <xf numFmtId="9" fontId="3" fillId="0" borderId="0" applyFill="0" applyBorder="0" applyAlignment="0" applyProtection="0"/>
    <xf numFmtId="9" fontId="7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170" fontId="8" fillId="0" borderId="0" applyFont="0" applyFill="0" applyBorder="0">
      <alignment horizontal="right"/>
      <protection locked="0"/>
    </xf>
    <xf numFmtId="0" fontId="35" fillId="0" borderId="0" applyNumberFormat="0" applyFont="0" applyFill="0" applyBorder="0" applyAlignment="0" applyProtection="0">
      <alignment horizontal="left"/>
    </xf>
    <xf numFmtId="0" fontId="35" fillId="0" borderId="0" applyNumberFormat="0" applyFont="0" applyFill="0" applyBorder="0" applyAlignment="0" applyProtection="0">
      <alignment horizontal="left"/>
    </xf>
    <xf numFmtId="0" fontId="35" fillId="0" borderId="0" applyNumberFormat="0" applyFont="0" applyFill="0" applyBorder="0" applyAlignment="0" applyProtection="0">
      <alignment horizontal="left"/>
    </xf>
    <xf numFmtId="15" fontId="35" fillId="0" borderId="0" applyFont="0" applyFill="0" applyBorder="0" applyAlignment="0" applyProtection="0"/>
    <xf numFmtId="15" fontId="35" fillId="0" borderId="0" applyFont="0" applyFill="0" applyBorder="0" applyAlignment="0" applyProtection="0"/>
    <xf numFmtId="15" fontId="35" fillId="0" borderId="0" applyFont="0" applyFill="0" applyBorder="0" applyAlignment="0" applyProtection="0"/>
    <xf numFmtId="4" fontId="35" fillId="0" borderId="0" applyFont="0" applyFill="0" applyBorder="0" applyAlignment="0" applyProtection="0"/>
    <xf numFmtId="4" fontId="35" fillId="0" borderId="0" applyFont="0" applyFill="0" applyBorder="0" applyAlignment="0" applyProtection="0"/>
    <xf numFmtId="4" fontId="35" fillId="0" borderId="0" applyFont="0" applyFill="0" applyBorder="0" applyAlignment="0" applyProtection="0"/>
    <xf numFmtId="0" fontId="36" fillId="0" borderId="21">
      <alignment horizontal="center"/>
    </xf>
    <xf numFmtId="0" fontId="36" fillId="0" borderId="21">
      <alignment horizontal="center"/>
    </xf>
    <xf numFmtId="0" fontId="36" fillId="0" borderId="21">
      <alignment horizontal="center"/>
    </xf>
    <xf numFmtId="0" fontId="36" fillId="0" borderId="21">
      <alignment horizontal="center"/>
    </xf>
    <xf numFmtId="3" fontId="35" fillId="0" borderId="0" applyFont="0" applyFill="0" applyBorder="0" applyAlignment="0" applyProtection="0"/>
    <xf numFmtId="3" fontId="35" fillId="0" borderId="0" applyFont="0" applyFill="0" applyBorder="0" applyAlignment="0" applyProtection="0"/>
    <xf numFmtId="3" fontId="35" fillId="0" borderId="0" applyFont="0" applyFill="0" applyBorder="0" applyAlignment="0" applyProtection="0"/>
    <xf numFmtId="0" fontId="35" fillId="48" borderId="0" applyNumberFormat="0" applyFont="0" applyBorder="0" applyAlignment="0" applyProtection="0"/>
    <xf numFmtId="0" fontId="35" fillId="48" borderId="0" applyNumberFormat="0" applyFont="0" applyBorder="0" applyAlignment="0" applyProtection="0"/>
    <xf numFmtId="0" fontId="35" fillId="48" borderId="0" applyNumberFormat="0" applyFont="0" applyBorder="0" applyAlignment="0" applyProtection="0"/>
    <xf numFmtId="183" fontId="1" fillId="0" borderId="0" applyFill="0" applyBorder="0" applyProtection="0">
      <alignment horizontal="left" vertical="top"/>
    </xf>
    <xf numFmtId="183" fontId="3" fillId="0" borderId="0" applyFill="0" applyBorder="0" applyProtection="0">
      <alignment horizontal="left" vertical="top"/>
    </xf>
    <xf numFmtId="183" fontId="3" fillId="0" borderId="0" applyFill="0" applyBorder="0" applyProtection="0">
      <alignment horizontal="left" vertical="top"/>
    </xf>
    <xf numFmtId="183" fontId="3" fillId="0" borderId="0" applyFill="0" applyBorder="0" applyProtection="0">
      <alignment horizontal="left" vertical="top"/>
    </xf>
    <xf numFmtId="183" fontId="3" fillId="0" borderId="0" applyFill="0" applyBorder="0" applyProtection="0">
      <alignment horizontal="left" vertical="top"/>
    </xf>
    <xf numFmtId="0" fontId="3" fillId="45" borderId="0"/>
    <xf numFmtId="4" fontId="37" fillId="49" borderId="22" applyNumberFormat="0" applyProtection="0">
      <alignment vertical="center"/>
    </xf>
    <xf numFmtId="4" fontId="37" fillId="49" borderId="22" applyNumberFormat="0" applyProtection="0">
      <alignment vertical="center"/>
    </xf>
    <xf numFmtId="4" fontId="37" fillId="49" borderId="22" applyNumberFormat="0" applyProtection="0">
      <alignment vertical="center"/>
    </xf>
    <xf numFmtId="4" fontId="37" fillId="49" borderId="22" applyNumberFormat="0" applyProtection="0">
      <alignment vertical="center"/>
    </xf>
    <xf numFmtId="4" fontId="38" fillId="49" borderId="22" applyNumberFormat="0" applyProtection="0">
      <alignment vertical="center"/>
    </xf>
    <xf numFmtId="4" fontId="38" fillId="49" borderId="22" applyNumberFormat="0" applyProtection="0">
      <alignment vertical="center"/>
    </xf>
    <xf numFmtId="4" fontId="38" fillId="49" borderId="22" applyNumberFormat="0" applyProtection="0">
      <alignment vertical="center"/>
    </xf>
    <xf numFmtId="4" fontId="38" fillId="49" borderId="22" applyNumberFormat="0" applyProtection="0">
      <alignment vertical="center"/>
    </xf>
    <xf numFmtId="4" fontId="39" fillId="49" borderId="22" applyNumberFormat="0" applyProtection="0">
      <alignment horizontal="left" vertical="center" indent="1"/>
    </xf>
    <xf numFmtId="4" fontId="39" fillId="49" borderId="22" applyNumberFormat="0" applyProtection="0">
      <alignment horizontal="left" vertical="center" indent="1"/>
    </xf>
    <xf numFmtId="4" fontId="39" fillId="49" borderId="22" applyNumberFormat="0" applyProtection="0">
      <alignment horizontal="left" vertical="center" indent="1"/>
    </xf>
    <xf numFmtId="4" fontId="39" fillId="49" borderId="22" applyNumberFormat="0" applyProtection="0">
      <alignment horizontal="left" vertical="center" indent="1"/>
    </xf>
    <xf numFmtId="4" fontId="39" fillId="50" borderId="0" applyNumberFormat="0" applyProtection="0">
      <alignment horizontal="left" vertical="center" indent="1"/>
    </xf>
    <xf numFmtId="4" fontId="39" fillId="50" borderId="0" applyNumberFormat="0" applyProtection="0">
      <alignment horizontal="left" vertical="center" indent="1"/>
    </xf>
    <xf numFmtId="4" fontId="39" fillId="50" borderId="0" applyNumberFormat="0" applyProtection="0">
      <alignment horizontal="left" vertical="center" indent="1"/>
    </xf>
    <xf numFmtId="4" fontId="39" fillId="50" borderId="0" applyNumberFormat="0" applyProtection="0">
      <alignment horizontal="left" vertical="center" indent="1"/>
    </xf>
    <xf numFmtId="4" fontId="39" fillId="51" borderId="22" applyNumberFormat="0" applyProtection="0">
      <alignment horizontal="right" vertical="center"/>
    </xf>
    <xf numFmtId="4" fontId="39" fillId="51" borderId="22" applyNumberFormat="0" applyProtection="0">
      <alignment horizontal="right" vertical="center"/>
    </xf>
    <xf numFmtId="4" fontId="39" fillId="51" borderId="22" applyNumberFormat="0" applyProtection="0">
      <alignment horizontal="right" vertical="center"/>
    </xf>
    <xf numFmtId="4" fontId="39" fillId="51" borderId="22" applyNumberFormat="0" applyProtection="0">
      <alignment horizontal="right" vertical="center"/>
    </xf>
    <xf numFmtId="4" fontId="39" fillId="52" borderId="22" applyNumberFormat="0" applyProtection="0">
      <alignment horizontal="right" vertical="center"/>
    </xf>
    <xf numFmtId="4" fontId="39" fillId="52" borderId="22" applyNumberFormat="0" applyProtection="0">
      <alignment horizontal="right" vertical="center"/>
    </xf>
    <xf numFmtId="4" fontId="39" fillId="52" borderId="22" applyNumberFormat="0" applyProtection="0">
      <alignment horizontal="right" vertical="center"/>
    </xf>
    <xf numFmtId="4" fontId="39" fillId="52" borderId="22" applyNumberFormat="0" applyProtection="0">
      <alignment horizontal="right" vertical="center"/>
    </xf>
    <xf numFmtId="4" fontId="39" fillId="53" borderId="22" applyNumberFormat="0" applyProtection="0">
      <alignment horizontal="right" vertical="center"/>
    </xf>
    <xf numFmtId="4" fontId="39" fillId="53" borderId="22" applyNumberFormat="0" applyProtection="0">
      <alignment horizontal="right" vertical="center"/>
    </xf>
    <xf numFmtId="4" fontId="39" fillId="53" borderId="22" applyNumberFormat="0" applyProtection="0">
      <alignment horizontal="right" vertical="center"/>
    </xf>
    <xf numFmtId="4" fontId="39" fillId="53" borderId="22" applyNumberFormat="0" applyProtection="0">
      <alignment horizontal="right" vertical="center"/>
    </xf>
    <xf numFmtId="4" fontId="39" fillId="38" borderId="22" applyNumberFormat="0" applyProtection="0">
      <alignment horizontal="right" vertical="center"/>
    </xf>
    <xf numFmtId="4" fontId="39" fillId="38" borderId="22" applyNumberFormat="0" applyProtection="0">
      <alignment horizontal="right" vertical="center"/>
    </xf>
    <xf numFmtId="4" fontId="39" fillId="38" borderId="22" applyNumberFormat="0" applyProtection="0">
      <alignment horizontal="right" vertical="center"/>
    </xf>
    <xf numFmtId="4" fontId="39" fillId="38" borderId="22" applyNumberFormat="0" applyProtection="0">
      <alignment horizontal="right" vertical="center"/>
    </xf>
    <xf numFmtId="4" fontId="39" fillId="54" borderId="22" applyNumberFormat="0" applyProtection="0">
      <alignment horizontal="right" vertical="center"/>
    </xf>
    <xf numFmtId="4" fontId="39" fillId="54" borderId="22" applyNumberFormat="0" applyProtection="0">
      <alignment horizontal="right" vertical="center"/>
    </xf>
    <xf numFmtId="4" fontId="39" fillId="54" borderId="22" applyNumberFormat="0" applyProtection="0">
      <alignment horizontal="right" vertical="center"/>
    </xf>
    <xf numFmtId="4" fontId="39" fillId="54" borderId="22" applyNumberFormat="0" applyProtection="0">
      <alignment horizontal="right" vertical="center"/>
    </xf>
    <xf numFmtId="4" fontId="39" fillId="55" borderId="22" applyNumberFormat="0" applyProtection="0">
      <alignment horizontal="right" vertical="center"/>
    </xf>
    <xf numFmtId="4" fontId="39" fillId="55" borderId="22" applyNumberFormat="0" applyProtection="0">
      <alignment horizontal="right" vertical="center"/>
    </xf>
    <xf numFmtId="4" fontId="39" fillId="55" borderId="22" applyNumberFormat="0" applyProtection="0">
      <alignment horizontal="right" vertical="center"/>
    </xf>
    <xf numFmtId="4" fontId="39" fillId="55" borderId="22" applyNumberFormat="0" applyProtection="0">
      <alignment horizontal="right" vertical="center"/>
    </xf>
    <xf numFmtId="4" fontId="39" fillId="56" borderId="22" applyNumberFormat="0" applyProtection="0">
      <alignment horizontal="right" vertical="center"/>
    </xf>
    <xf numFmtId="4" fontId="39" fillId="56" borderId="22" applyNumberFormat="0" applyProtection="0">
      <alignment horizontal="right" vertical="center"/>
    </xf>
    <xf numFmtId="4" fontId="39" fillId="56" borderId="22" applyNumberFormat="0" applyProtection="0">
      <alignment horizontal="right" vertical="center"/>
    </xf>
    <xf numFmtId="4" fontId="39" fillId="56" borderId="22" applyNumberFormat="0" applyProtection="0">
      <alignment horizontal="right" vertical="center"/>
    </xf>
    <xf numFmtId="4" fontId="39" fillId="57" borderId="22" applyNumberFormat="0" applyProtection="0">
      <alignment horizontal="right" vertical="center"/>
    </xf>
    <xf numFmtId="4" fontId="39" fillId="57" borderId="22" applyNumberFormat="0" applyProtection="0">
      <alignment horizontal="right" vertical="center"/>
    </xf>
    <xf numFmtId="4" fontId="39" fillId="57" borderId="22" applyNumberFormat="0" applyProtection="0">
      <alignment horizontal="right" vertical="center"/>
    </xf>
    <xf numFmtId="4" fontId="39" fillId="57" borderId="22" applyNumberFormat="0" applyProtection="0">
      <alignment horizontal="right" vertical="center"/>
    </xf>
    <xf numFmtId="4" fontId="39" fillId="58" borderId="22" applyNumberFormat="0" applyProtection="0">
      <alignment horizontal="right" vertical="center"/>
    </xf>
    <xf numFmtId="4" fontId="39" fillId="58" borderId="22" applyNumberFormat="0" applyProtection="0">
      <alignment horizontal="right" vertical="center"/>
    </xf>
    <xf numFmtId="4" fontId="39" fillId="58" borderId="22" applyNumberFormat="0" applyProtection="0">
      <alignment horizontal="right" vertical="center"/>
    </xf>
    <xf numFmtId="4" fontId="39" fillId="58" borderId="22" applyNumberFormat="0" applyProtection="0">
      <alignment horizontal="right" vertical="center"/>
    </xf>
    <xf numFmtId="4" fontId="37" fillId="59" borderId="23" applyNumberFormat="0" applyProtection="0">
      <alignment horizontal="left" vertical="center" indent="1"/>
    </xf>
    <xf numFmtId="4" fontId="37" fillId="59" borderId="23" applyNumberFormat="0" applyProtection="0">
      <alignment horizontal="left" vertical="center" indent="1"/>
    </xf>
    <xf numFmtId="4" fontId="37" fillId="59" borderId="23" applyNumberFormat="0" applyProtection="0">
      <alignment horizontal="left" vertical="center" indent="1"/>
    </xf>
    <xf numFmtId="4" fontId="37" fillId="59" borderId="23" applyNumberFormat="0" applyProtection="0">
      <alignment horizontal="left" vertical="center" indent="1"/>
    </xf>
    <xf numFmtId="4" fontId="37" fillId="44" borderId="0" applyNumberFormat="0" applyProtection="0">
      <alignment horizontal="left" vertical="center" indent="1"/>
    </xf>
    <xf numFmtId="4" fontId="37" fillId="44" borderId="0" applyNumberFormat="0" applyProtection="0">
      <alignment horizontal="left" vertical="center" indent="1"/>
    </xf>
    <xf numFmtId="4" fontId="37" fillId="44" borderId="0" applyNumberFormat="0" applyProtection="0">
      <alignment horizontal="left" vertical="center" indent="1"/>
    </xf>
    <xf numFmtId="4" fontId="37" fillId="44" borderId="0" applyNumberFormat="0" applyProtection="0">
      <alignment horizontal="left" vertical="center" indent="1"/>
    </xf>
    <xf numFmtId="4" fontId="37" fillId="50" borderId="0" applyNumberFormat="0" applyProtection="0">
      <alignment horizontal="left" vertical="center" indent="1"/>
    </xf>
    <xf numFmtId="4" fontId="37" fillId="50" borderId="0" applyNumberFormat="0" applyProtection="0">
      <alignment horizontal="left" vertical="center" indent="1"/>
    </xf>
    <xf numFmtId="4" fontId="37" fillId="50" borderId="0" applyNumberFormat="0" applyProtection="0">
      <alignment horizontal="left" vertical="center" indent="1"/>
    </xf>
    <xf numFmtId="4" fontId="37" fillId="50" borderId="0" applyNumberFormat="0" applyProtection="0">
      <alignment horizontal="left" vertical="center" indent="1"/>
    </xf>
    <xf numFmtId="4" fontId="39" fillId="44" borderId="22" applyNumberFormat="0" applyProtection="0">
      <alignment horizontal="right" vertical="center"/>
    </xf>
    <xf numFmtId="4" fontId="39" fillId="44" borderId="22" applyNumberFormat="0" applyProtection="0">
      <alignment horizontal="right" vertical="center"/>
    </xf>
    <xf numFmtId="4" fontId="39" fillId="44" borderId="22" applyNumberFormat="0" applyProtection="0">
      <alignment horizontal="right" vertical="center"/>
    </xf>
    <xf numFmtId="4" fontId="39" fillId="44" borderId="22" applyNumberFormat="0" applyProtection="0">
      <alignment horizontal="right" vertical="center"/>
    </xf>
    <xf numFmtId="4" fontId="40" fillId="44" borderId="0" applyNumberFormat="0" applyProtection="0">
      <alignment horizontal="left" vertical="center" indent="1"/>
    </xf>
    <xf numFmtId="4" fontId="40" fillId="44" borderId="0" applyNumberFormat="0" applyProtection="0">
      <alignment horizontal="left" vertical="center" indent="1"/>
    </xf>
    <xf numFmtId="4" fontId="40" fillId="44" borderId="0" applyNumberFormat="0" applyProtection="0">
      <alignment horizontal="left" vertical="center" indent="1"/>
    </xf>
    <xf numFmtId="4" fontId="40" fillId="44" borderId="0" applyNumberFormat="0" applyProtection="0">
      <alignment horizontal="left" vertical="center" indent="1"/>
    </xf>
    <xf numFmtId="4" fontId="40" fillId="50" borderId="0" applyNumberFormat="0" applyProtection="0">
      <alignment horizontal="left" vertical="center" indent="1"/>
    </xf>
    <xf numFmtId="4" fontId="40" fillId="50" borderId="0" applyNumberFormat="0" applyProtection="0">
      <alignment horizontal="left" vertical="center" indent="1"/>
    </xf>
    <xf numFmtId="4" fontId="40" fillId="50" borderId="0" applyNumberFormat="0" applyProtection="0">
      <alignment horizontal="left" vertical="center" indent="1"/>
    </xf>
    <xf numFmtId="4" fontId="40" fillId="50" borderId="0" applyNumberFormat="0" applyProtection="0">
      <alignment horizontal="left" vertical="center" indent="1"/>
    </xf>
    <xf numFmtId="4" fontId="39" fillId="60" borderId="22" applyNumberFormat="0" applyProtection="0">
      <alignment vertical="center"/>
    </xf>
    <xf numFmtId="4" fontId="39" fillId="60" borderId="22" applyNumberFormat="0" applyProtection="0">
      <alignment vertical="center"/>
    </xf>
    <xf numFmtId="4" fontId="39" fillId="60" borderId="22" applyNumberFormat="0" applyProtection="0">
      <alignment vertical="center"/>
    </xf>
    <xf numFmtId="4" fontId="39" fillId="60" borderId="22" applyNumberFormat="0" applyProtection="0">
      <alignment vertical="center"/>
    </xf>
    <xf numFmtId="4" fontId="41" fillId="60" borderId="22" applyNumberFormat="0" applyProtection="0">
      <alignment vertical="center"/>
    </xf>
    <xf numFmtId="4" fontId="41" fillId="60" borderId="22" applyNumberFormat="0" applyProtection="0">
      <alignment vertical="center"/>
    </xf>
    <xf numFmtId="4" fontId="41" fillId="60" borderId="22" applyNumberFormat="0" applyProtection="0">
      <alignment vertical="center"/>
    </xf>
    <xf numFmtId="4" fontId="41" fillId="60" borderId="22" applyNumberFormat="0" applyProtection="0">
      <alignment vertical="center"/>
    </xf>
    <xf numFmtId="4" fontId="37" fillId="44" borderId="24" applyNumberFormat="0" applyProtection="0">
      <alignment horizontal="left" vertical="center" indent="1"/>
    </xf>
    <xf numFmtId="4" fontId="37" fillId="44" borderId="24" applyNumberFormat="0" applyProtection="0">
      <alignment horizontal="left" vertical="center" indent="1"/>
    </xf>
    <xf numFmtId="4" fontId="37" fillId="44" borderId="24" applyNumberFormat="0" applyProtection="0">
      <alignment horizontal="left" vertical="center" indent="1"/>
    </xf>
    <xf numFmtId="4" fontId="37" fillId="44" borderId="24" applyNumberFormat="0" applyProtection="0">
      <alignment horizontal="left" vertical="center" indent="1"/>
    </xf>
    <xf numFmtId="4" fontId="42" fillId="60" borderId="0" applyNumberFormat="0" applyProtection="0">
      <alignment horizontal="right" vertical="center"/>
    </xf>
    <xf numFmtId="4" fontId="41" fillId="60" borderId="22" applyNumberFormat="0" applyProtection="0">
      <alignment horizontal="right" vertical="center"/>
    </xf>
    <xf numFmtId="4" fontId="41" fillId="60" borderId="22" applyNumberFormat="0" applyProtection="0">
      <alignment horizontal="right" vertical="center"/>
    </xf>
    <xf numFmtId="4" fontId="41" fillId="60" borderId="22" applyNumberFormat="0" applyProtection="0">
      <alignment horizontal="right" vertical="center"/>
    </xf>
    <xf numFmtId="4" fontId="41" fillId="60" borderId="22" applyNumberFormat="0" applyProtection="0">
      <alignment horizontal="right" vertical="center"/>
    </xf>
    <xf numFmtId="4" fontId="37" fillId="44" borderId="22" applyNumberFormat="0" applyProtection="0">
      <alignment horizontal="left" vertical="center" indent="1"/>
    </xf>
    <xf numFmtId="4" fontId="37" fillId="44" borderId="22" applyNumberFormat="0" applyProtection="0">
      <alignment horizontal="left" vertical="center" indent="1"/>
    </xf>
    <xf numFmtId="4" fontId="37" fillId="44" borderId="22" applyNumberFormat="0" applyProtection="0">
      <alignment horizontal="left" vertical="center" indent="1"/>
    </xf>
    <xf numFmtId="4" fontId="37" fillId="44" borderId="22" applyNumberFormat="0" applyProtection="0">
      <alignment horizontal="left" vertical="center" indent="1"/>
    </xf>
    <xf numFmtId="4" fontId="43" fillId="61" borderId="24" applyNumberFormat="0" applyProtection="0">
      <alignment horizontal="left" vertical="center" indent="1"/>
    </xf>
    <xf numFmtId="4" fontId="43" fillId="61" borderId="24" applyNumberFormat="0" applyProtection="0">
      <alignment horizontal="left" vertical="center" indent="1"/>
    </xf>
    <xf numFmtId="4" fontId="43" fillId="61" borderId="24" applyNumberFormat="0" applyProtection="0">
      <alignment horizontal="left" vertical="center" indent="1"/>
    </xf>
    <xf numFmtId="4" fontId="43" fillId="61" borderId="24" applyNumberFormat="0" applyProtection="0">
      <alignment horizontal="left" vertical="center" indent="1"/>
    </xf>
    <xf numFmtId="4" fontId="44" fillId="60" borderId="22" applyNumberFormat="0" applyProtection="0">
      <alignment horizontal="right" vertical="center"/>
    </xf>
    <xf numFmtId="4" fontId="44" fillId="60" borderId="22" applyNumberFormat="0" applyProtection="0">
      <alignment horizontal="right" vertical="center"/>
    </xf>
    <xf numFmtId="4" fontId="44" fillId="60" borderId="22" applyNumberFormat="0" applyProtection="0">
      <alignment horizontal="right" vertical="center"/>
    </xf>
    <xf numFmtId="4" fontId="44" fillId="60" borderId="22" applyNumberFormat="0" applyProtection="0">
      <alignment horizontal="right" vertical="center"/>
    </xf>
    <xf numFmtId="0" fontId="62" fillId="4" borderId="0" applyNumberFormat="0" applyBorder="0" applyAlignment="0" applyProtection="0"/>
    <xf numFmtId="0" fontId="62" fillId="4" borderId="0" applyNumberFormat="0" applyBorder="0" applyAlignment="0" applyProtection="0"/>
    <xf numFmtId="0" fontId="63" fillId="34" borderId="20" applyNumberFormat="0" applyAlignment="0" applyProtection="0"/>
    <xf numFmtId="0" fontId="63" fillId="34" borderId="20" applyNumberFormat="0" applyAlignment="0" applyProtection="0"/>
    <xf numFmtId="184" fontId="5" fillId="0" borderId="0" applyBorder="0" applyProtection="0">
      <alignment horizontal="left" vertical="top"/>
    </xf>
    <xf numFmtId="185" fontId="5" fillId="0" borderId="0" applyBorder="0" applyProtection="0">
      <alignment horizontal="left" vertical="top"/>
    </xf>
    <xf numFmtId="0" fontId="3" fillId="0" borderId="0"/>
    <xf numFmtId="0" fontId="3" fillId="0" borderId="0"/>
    <xf numFmtId="174" fontId="1" fillId="0" borderId="0"/>
    <xf numFmtId="174" fontId="3" fillId="0" borderId="0"/>
    <xf numFmtId="174" fontId="3" fillId="0" borderId="0"/>
    <xf numFmtId="174" fontId="3" fillId="0" borderId="0"/>
    <xf numFmtId="174" fontId="3" fillId="0" borderId="0"/>
    <xf numFmtId="0" fontId="10" fillId="0" borderId="0">
      <alignment horizontal="center"/>
    </xf>
    <xf numFmtId="0" fontId="2" fillId="0" borderId="0">
      <alignment horizontal="center"/>
    </xf>
    <xf numFmtId="0" fontId="2" fillId="0" borderId="0">
      <alignment horizontal="center"/>
    </xf>
    <xf numFmtId="0" fontId="10" fillId="0" borderId="0">
      <alignment horizontal="left"/>
    </xf>
    <xf numFmtId="0" fontId="2" fillId="0" borderId="0">
      <alignment horizontal="left"/>
    </xf>
    <xf numFmtId="0" fontId="2" fillId="0" borderId="0">
      <alignment horizontal="left"/>
    </xf>
    <xf numFmtId="186" fontId="14" fillId="0" borderId="0" applyBorder="0" applyProtection="0">
      <alignment horizontal="left" vertical="top"/>
    </xf>
    <xf numFmtId="181" fontId="52" fillId="0" borderId="25">
      <alignment vertical="top"/>
    </xf>
    <xf numFmtId="181" fontId="38" fillId="0" borderId="25">
      <alignment vertical="top"/>
    </xf>
    <xf numFmtId="188" fontId="76" fillId="0" borderId="26">
      <alignment horizontal="center" vertical="center" wrapText="1"/>
    </xf>
    <xf numFmtId="0" fontId="64" fillId="0" borderId="0" applyNumberFormat="0" applyFill="0" applyBorder="0" applyAlignment="0" applyProtection="0"/>
    <xf numFmtId="187" fontId="3" fillId="0" borderId="0">
      <alignment horizontal="right" vertical="top"/>
    </xf>
    <xf numFmtId="0" fontId="17" fillId="45" borderId="0" applyNumberFormat="0" applyBorder="0" applyProtection="0">
      <alignment horizontal="center" vertical="center"/>
    </xf>
    <xf numFmtId="0" fontId="65" fillId="0" borderId="0" applyNumberFormat="0" applyFill="0" applyBorder="0" applyAlignment="0" applyProtection="0"/>
    <xf numFmtId="0" fontId="65" fillId="0" borderId="0" applyNumberFormat="0" applyFill="0" applyBorder="0" applyAlignment="0" applyProtection="0"/>
    <xf numFmtId="0" fontId="91" fillId="0" borderId="0"/>
    <xf numFmtId="0" fontId="66" fillId="0" borderId="13" applyNumberFormat="0" applyFill="0" applyAlignment="0" applyProtection="0"/>
    <xf numFmtId="0" fontId="67" fillId="0" borderId="14" applyNumberFormat="0" applyFill="0" applyAlignment="0" applyProtection="0"/>
    <xf numFmtId="0" fontId="68" fillId="0" borderId="15" applyNumberFormat="0" applyFill="0" applyAlignment="0" applyProtection="0"/>
    <xf numFmtId="0" fontId="68" fillId="0" borderId="0" applyNumberFormat="0" applyFill="0" applyBorder="0" applyAlignment="0" applyProtection="0"/>
    <xf numFmtId="0" fontId="45" fillId="0" borderId="27" applyBorder="0"/>
    <xf numFmtId="0" fontId="25" fillId="0" borderId="27" applyBorder="0"/>
    <xf numFmtId="0" fontId="86" fillId="0" borderId="27" applyBorder="0"/>
    <xf numFmtId="0" fontId="25" fillId="0" borderId="27" applyBorder="0"/>
    <xf numFmtId="0" fontId="25" fillId="0" borderId="27" applyBorder="0"/>
    <xf numFmtId="0" fontId="25" fillId="0" borderId="27" applyBorder="0"/>
    <xf numFmtId="0" fontId="25" fillId="0" borderId="27" applyBorder="0"/>
    <xf numFmtId="0" fontId="69" fillId="0" borderId="28" applyNumberFormat="0" applyFill="0" applyAlignment="0" applyProtection="0"/>
    <xf numFmtId="0" fontId="46" fillId="0" borderId="29" applyBorder="0"/>
    <xf numFmtId="0" fontId="11" fillId="0" borderId="29" applyBorder="0"/>
    <xf numFmtId="0" fontId="11" fillId="0" borderId="29" applyBorder="0"/>
    <xf numFmtId="0" fontId="87" fillId="0" borderId="29" applyBorder="0"/>
    <xf numFmtId="0" fontId="11" fillId="0" borderId="29" applyBorder="0"/>
    <xf numFmtId="0" fontId="11" fillId="0" borderId="29" applyBorder="0"/>
    <xf numFmtId="0" fontId="11" fillId="0" borderId="29" applyBorder="0"/>
    <xf numFmtId="0" fontId="47" fillId="0" borderId="30" applyBorder="0"/>
    <xf numFmtId="0" fontId="47" fillId="0" borderId="30" applyBorder="0"/>
    <xf numFmtId="0" fontId="47" fillId="0" borderId="30" applyBorder="0"/>
    <xf numFmtId="0" fontId="88" fillId="0" borderId="30" applyBorder="0"/>
    <xf numFmtId="0" fontId="47" fillId="0" borderId="30" applyBorder="0"/>
    <xf numFmtId="0" fontId="47" fillId="0" borderId="30" applyBorder="0"/>
    <xf numFmtId="0" fontId="47" fillId="0" borderId="30" applyBorder="0"/>
    <xf numFmtId="0" fontId="70" fillId="62" borderId="7" applyNumberFormat="0" applyAlignment="0" applyProtection="0"/>
    <xf numFmtId="0" fontId="70" fillId="62" borderId="7" applyNumberFormat="0" applyAlignment="0" applyProtection="0"/>
    <xf numFmtId="0" fontId="56" fillId="0" borderId="0" applyNumberFormat="0" applyFill="0" applyBorder="0" applyAlignment="0" applyProtection="0"/>
    <xf numFmtId="0" fontId="77" fillId="0" borderId="0"/>
    <xf numFmtId="0" fontId="89" fillId="0" borderId="0"/>
  </cellStyleXfs>
  <cellXfs count="296">
    <xf numFmtId="0" fontId="0" fillId="0" borderId="0" xfId="0"/>
    <xf numFmtId="0" fontId="3" fillId="0" borderId="0" xfId="981" applyBorder="1"/>
    <xf numFmtId="0" fontId="3" fillId="0" borderId="0" xfId="981" applyAlignment="1">
      <alignment horizontal="center"/>
    </xf>
    <xf numFmtId="0" fontId="3" fillId="0" borderId="0" xfId="981"/>
    <xf numFmtId="0" fontId="3" fillId="0" borderId="0" xfId="991"/>
    <xf numFmtId="0" fontId="15" fillId="0" borderId="0" xfId="991" applyFont="1" applyFill="1" applyBorder="1" applyAlignment="1">
      <alignment horizontal="center" vertical="center"/>
    </xf>
    <xf numFmtId="0" fontId="4" fillId="0" borderId="0" xfId="991" applyFont="1" applyBorder="1" applyAlignment="1"/>
    <xf numFmtId="0" fontId="2" fillId="0" borderId="0" xfId="991" applyFont="1" applyBorder="1" applyAlignment="1"/>
    <xf numFmtId="0" fontId="3" fillId="0" borderId="0" xfId="991" applyBorder="1" applyAlignment="1"/>
    <xf numFmtId="0" fontId="5" fillId="0" borderId="25" xfId="991" applyFont="1" applyBorder="1" applyAlignment="1">
      <alignment vertical="center"/>
    </xf>
    <xf numFmtId="0" fontId="20" fillId="0" borderId="0" xfId="991" applyFont="1" applyFill="1" applyBorder="1" applyAlignment="1">
      <alignment horizontal="center" vertical="center"/>
    </xf>
    <xf numFmtId="0" fontId="4" fillId="0" borderId="0" xfId="991" applyFont="1" applyFill="1" applyBorder="1" applyAlignment="1">
      <alignment horizontal="center" vertical="center"/>
    </xf>
    <xf numFmtId="0" fontId="5" fillId="0" borderId="0" xfId="991" applyFont="1" applyFill="1" applyBorder="1" applyAlignment="1">
      <alignment vertical="center"/>
    </xf>
    <xf numFmtId="0" fontId="2" fillId="0" borderId="0" xfId="991" applyFont="1" applyFill="1" applyBorder="1" applyAlignment="1">
      <alignment horizontal="center" vertical="center"/>
    </xf>
    <xf numFmtId="0" fontId="3" fillId="0" borderId="0" xfId="991" applyFill="1" applyBorder="1" applyAlignment="1">
      <alignment horizontal="center" vertical="center"/>
    </xf>
    <xf numFmtId="0" fontId="4" fillId="0" borderId="0" xfId="991" applyFont="1" applyFill="1" applyBorder="1" applyAlignment="1">
      <alignment horizontal="left" vertical="center"/>
    </xf>
    <xf numFmtId="0" fontId="3" fillId="0" borderId="0" xfId="992"/>
    <xf numFmtId="0" fontId="4" fillId="0" borderId="0" xfId="981" applyFont="1" applyFill="1" applyBorder="1" applyAlignment="1">
      <alignment horizontal="center" vertical="center" wrapText="1"/>
    </xf>
    <xf numFmtId="0" fontId="2" fillId="0" borderId="0" xfId="981" applyFont="1" applyFill="1" applyBorder="1" applyAlignment="1">
      <alignment horizontal="center" vertical="center"/>
    </xf>
    <xf numFmtId="0" fontId="3" fillId="0" borderId="0" xfId="981" applyFill="1"/>
    <xf numFmtId="0" fontId="14" fillId="0" borderId="0" xfId="981" applyFont="1" applyBorder="1" applyAlignment="1">
      <alignment horizontal="left" vertical="center"/>
    </xf>
    <xf numFmtId="0" fontId="3" fillId="0" borderId="0" xfId="995"/>
    <xf numFmtId="0" fontId="3" fillId="0" borderId="0" xfId="995" applyFill="1"/>
    <xf numFmtId="0" fontId="3" fillId="0" borderId="0" xfId="996" applyAlignment="1">
      <alignment horizontal="center" vertical="center"/>
    </xf>
    <xf numFmtId="0" fontId="3" fillId="0" borderId="0" xfId="995" applyBorder="1"/>
    <xf numFmtId="0" fontId="3" fillId="0" borderId="0" xfId="995" applyFill="1" applyBorder="1"/>
    <xf numFmtId="0" fontId="78" fillId="0" borderId="0" xfId="995" applyFont="1" applyBorder="1"/>
    <xf numFmtId="0" fontId="3" fillId="0" borderId="17" xfId="981" applyBorder="1"/>
    <xf numFmtId="0" fontId="90" fillId="0" borderId="0" xfId="991" quotePrefix="1" applyFont="1"/>
    <xf numFmtId="0" fontId="90" fillId="0" borderId="0" xfId="991" applyFont="1"/>
    <xf numFmtId="0" fontId="3" fillId="0" borderId="0" xfId="981" applyAlignment="1">
      <alignment horizontal="left" indent="2"/>
    </xf>
    <xf numFmtId="0" fontId="14" fillId="0" borderId="0" xfId="981" applyFont="1" applyBorder="1" applyAlignment="1">
      <alignment horizontal="left"/>
    </xf>
    <xf numFmtId="0" fontId="3" fillId="0" borderId="0" xfId="981" applyBorder="1" applyAlignment="1">
      <alignment horizontal="left"/>
    </xf>
    <xf numFmtId="0" fontId="3" fillId="0" borderId="0" xfId="981" applyBorder="1" applyAlignment="1">
      <alignment horizontal="left" vertical="center"/>
    </xf>
    <xf numFmtId="0" fontId="3" fillId="0" borderId="0" xfId="981" applyBorder="1" applyAlignment="1">
      <alignment vertical="center"/>
    </xf>
    <xf numFmtId="0" fontId="2" fillId="0" borderId="0" xfId="981" applyFont="1" applyFill="1" applyBorder="1" applyAlignment="1">
      <alignment horizontal="right" wrapText="1"/>
    </xf>
    <xf numFmtId="0" fontId="14" fillId="0" borderId="43" xfId="995" applyFont="1" applyFill="1" applyBorder="1" applyAlignment="1">
      <alignment vertical="top" wrapText="1"/>
    </xf>
    <xf numFmtId="0" fontId="14" fillId="0" borderId="44" xfId="995" applyFont="1" applyFill="1" applyBorder="1" applyAlignment="1">
      <alignment horizontal="left" vertical="top" wrapText="1"/>
    </xf>
    <xf numFmtId="0" fontId="14" fillId="0" borderId="9" xfId="995" applyFont="1" applyFill="1" applyBorder="1" applyAlignment="1">
      <alignment horizontal="left" vertical="top" wrapText="1"/>
    </xf>
    <xf numFmtId="0" fontId="14" fillId="0" borderId="45" xfId="995" applyFont="1" applyFill="1" applyBorder="1" applyAlignment="1">
      <alignment horizontal="left" vertical="top" wrapText="1"/>
    </xf>
    <xf numFmtId="0" fontId="2" fillId="0" borderId="0" xfId="981" applyFont="1" applyFill="1" applyBorder="1" applyAlignment="1">
      <alignment vertical="center" wrapText="1"/>
    </xf>
    <xf numFmtId="0" fontId="2" fillId="0" borderId="0" xfId="981" applyFont="1" applyFill="1" applyBorder="1" applyAlignment="1" applyProtection="1">
      <alignment horizontal="right" vertical="center" wrapText="1"/>
      <protection locked="0"/>
    </xf>
    <xf numFmtId="190" fontId="2" fillId="0" borderId="0" xfId="981" applyNumberFormat="1" applyFont="1" applyFill="1" applyBorder="1" applyAlignment="1" applyProtection="1">
      <alignment vertical="center" wrapText="1"/>
      <protection locked="0"/>
    </xf>
    <xf numFmtId="0" fontId="8" fillId="0" borderId="0" xfId="0" applyFont="1" applyAlignment="1">
      <alignment vertical="top"/>
    </xf>
    <xf numFmtId="0" fontId="8" fillId="0" borderId="0" xfId="0" applyFont="1" applyAlignment="1">
      <alignment vertical="top" wrapText="1"/>
    </xf>
    <xf numFmtId="0" fontId="8" fillId="0" borderId="0" xfId="0" applyFont="1" applyAlignment="1">
      <alignment horizontal="center"/>
    </xf>
    <xf numFmtId="0" fontId="11" fillId="0" borderId="0" xfId="0" applyFont="1" applyFill="1" applyBorder="1" applyAlignment="1">
      <alignment horizontal="center" vertical="top"/>
    </xf>
    <xf numFmtId="49" fontId="11" fillId="0" borderId="0" xfId="0" applyNumberFormat="1" applyFont="1" applyFill="1" applyBorder="1" applyAlignment="1">
      <alignment horizontal="center" vertical="top"/>
    </xf>
    <xf numFmtId="0" fontId="11" fillId="0" borderId="36" xfId="0" applyFont="1" applyFill="1" applyBorder="1" applyAlignment="1">
      <alignment horizontal="center" vertical="top"/>
    </xf>
    <xf numFmtId="49" fontId="11" fillId="0" borderId="36" xfId="0" applyNumberFormat="1" applyFont="1" applyFill="1" applyBorder="1" applyAlignment="1">
      <alignment horizontal="center" vertical="top"/>
    </xf>
    <xf numFmtId="0" fontId="3" fillId="63" borderId="0" xfId="991" applyFill="1"/>
    <xf numFmtId="0" fontId="4" fillId="63" borderId="0" xfId="995" applyFont="1" applyFill="1" applyBorder="1"/>
    <xf numFmtId="0" fontId="3" fillId="63" borderId="0" xfId="995" applyFill="1" applyBorder="1"/>
    <xf numFmtId="0" fontId="2" fillId="63" borderId="19" xfId="0" applyFont="1" applyFill="1" applyBorder="1" applyAlignment="1">
      <alignment horizontal="center" vertical="center" wrapText="1"/>
    </xf>
    <xf numFmtId="0" fontId="2" fillId="63" borderId="34" xfId="0" applyFont="1" applyFill="1" applyBorder="1" applyAlignment="1">
      <alignment horizontal="center" vertical="center" wrapText="1"/>
    </xf>
    <xf numFmtId="0" fontId="18" fillId="63" borderId="46" xfId="981" applyFont="1" applyFill="1" applyBorder="1" applyAlignment="1" applyProtection="1">
      <alignment horizontal="center" vertical="center" wrapText="1"/>
      <protection locked="0"/>
    </xf>
    <xf numFmtId="0" fontId="53" fillId="63" borderId="46" xfId="981" applyFont="1" applyFill="1" applyBorder="1" applyAlignment="1" applyProtection="1">
      <alignment horizontal="center" vertical="center" wrapText="1"/>
      <protection locked="0"/>
    </xf>
    <xf numFmtId="0" fontId="53" fillId="63" borderId="47" xfId="981" applyFont="1" applyFill="1" applyBorder="1" applyAlignment="1" applyProtection="1">
      <alignment horizontal="center" vertical="center" wrapText="1"/>
      <protection locked="0"/>
    </xf>
    <xf numFmtId="0" fontId="5" fillId="63" borderId="48" xfId="981" applyFont="1" applyFill="1" applyBorder="1" applyAlignment="1" applyProtection="1">
      <alignment horizontal="center" vertical="center" wrapText="1"/>
      <protection locked="0"/>
    </xf>
    <xf numFmtId="0" fontId="11" fillId="63" borderId="11" xfId="0" applyFont="1" applyFill="1" applyBorder="1" applyAlignment="1">
      <alignment horizontal="center" vertical="top" wrapText="1"/>
    </xf>
    <xf numFmtId="0" fontId="2" fillId="64" borderId="19" xfId="0" applyFont="1" applyFill="1" applyBorder="1" applyAlignment="1">
      <alignment horizontal="left" vertical="top"/>
    </xf>
    <xf numFmtId="0" fontId="11" fillId="63" borderId="19" xfId="0" applyFont="1" applyFill="1" applyBorder="1" applyAlignment="1">
      <alignment horizontal="center" vertical="top" wrapText="1"/>
    </xf>
    <xf numFmtId="0" fontId="13" fillId="65" borderId="19" xfId="0" applyFont="1" applyFill="1" applyBorder="1" applyAlignment="1">
      <alignment horizontal="left" vertical="top"/>
    </xf>
    <xf numFmtId="189" fontId="8" fillId="66" borderId="17" xfId="0" applyNumberFormat="1" applyFont="1" applyFill="1" applyBorder="1" applyAlignment="1">
      <alignment horizontal="center" vertical="center"/>
    </xf>
    <xf numFmtId="0" fontId="2" fillId="66" borderId="17" xfId="981" applyFont="1" applyFill="1" applyBorder="1" applyAlignment="1" applyProtection="1">
      <alignment vertical="center" wrapText="1"/>
      <protection locked="0"/>
    </xf>
    <xf numFmtId="0" fontId="2" fillId="66" borderId="42" xfId="981" applyFont="1" applyFill="1" applyBorder="1" applyAlignment="1" applyProtection="1">
      <alignment vertical="center" wrapText="1"/>
      <protection locked="0"/>
    </xf>
    <xf numFmtId="190" fontId="2" fillId="66" borderId="42" xfId="981" applyNumberFormat="1" applyFont="1" applyFill="1" applyBorder="1" applyAlignment="1" applyProtection="1">
      <alignment vertical="center" wrapText="1"/>
      <protection locked="0"/>
    </xf>
    <xf numFmtId="9" fontId="2" fillId="66" borderId="42" xfId="981" applyNumberFormat="1" applyFont="1" applyFill="1" applyBorder="1" applyAlignment="1" applyProtection="1">
      <alignment vertical="center" wrapText="1"/>
      <protection locked="0"/>
    </xf>
    <xf numFmtId="14" fontId="2" fillId="66" borderId="42" xfId="981" applyNumberFormat="1" applyFont="1" applyFill="1" applyBorder="1" applyAlignment="1" applyProtection="1">
      <alignment vertical="center" wrapText="1"/>
      <protection locked="0"/>
    </xf>
    <xf numFmtId="192" fontId="2" fillId="66" borderId="49" xfId="981" applyNumberFormat="1" applyFont="1" applyFill="1" applyBorder="1" applyAlignment="1" applyProtection="1">
      <alignment vertical="center" wrapText="1"/>
      <protection locked="0"/>
    </xf>
    <xf numFmtId="0" fontId="2" fillId="66" borderId="10" xfId="981" applyFont="1" applyFill="1" applyBorder="1" applyAlignment="1">
      <alignment vertical="center" wrapText="1"/>
    </xf>
    <xf numFmtId="0" fontId="2" fillId="66" borderId="35" xfId="981" applyFont="1" applyFill="1" applyBorder="1" applyAlignment="1" applyProtection="1">
      <alignment horizontal="right" vertical="center" wrapText="1"/>
      <protection locked="0"/>
    </xf>
    <xf numFmtId="192" fontId="2" fillId="66" borderId="42" xfId="981" applyNumberFormat="1" applyFont="1" applyFill="1" applyBorder="1" applyAlignment="1" applyProtection="1">
      <alignment horizontal="center" vertical="center" wrapText="1"/>
      <protection locked="0"/>
    </xf>
    <xf numFmtId="192" fontId="2" fillId="66" borderId="42" xfId="981" applyNumberFormat="1" applyFont="1" applyFill="1" applyBorder="1" applyAlignment="1" applyProtection="1">
      <alignment vertical="center" wrapText="1"/>
      <protection locked="0"/>
    </xf>
    <xf numFmtId="0" fontId="2" fillId="66" borderId="50" xfId="981" applyFont="1" applyFill="1" applyBorder="1" applyAlignment="1">
      <alignment vertical="center" wrapText="1"/>
    </xf>
    <xf numFmtId="0" fontId="2" fillId="66" borderId="35" xfId="981" applyFont="1" applyFill="1" applyBorder="1" applyAlignment="1" applyProtection="1">
      <alignment vertical="center" wrapText="1"/>
      <protection locked="0"/>
    </xf>
    <xf numFmtId="0" fontId="2" fillId="66" borderId="49" xfId="981" applyFont="1" applyFill="1" applyBorder="1" applyAlignment="1" applyProtection="1">
      <alignment vertical="center" wrapText="1"/>
      <protection locked="0"/>
    </xf>
    <xf numFmtId="0" fontId="2" fillId="66" borderId="50" xfId="981" applyFont="1" applyFill="1" applyBorder="1" applyAlignment="1" applyProtection="1">
      <alignment vertical="center" wrapText="1"/>
      <protection locked="0"/>
    </xf>
    <xf numFmtId="0" fontId="2" fillId="66" borderId="51" xfId="981" applyFont="1" applyFill="1" applyBorder="1" applyAlignment="1">
      <alignment vertical="center" wrapText="1"/>
    </xf>
    <xf numFmtId="0" fontId="2" fillId="0" borderId="0" xfId="981" applyFont="1"/>
    <xf numFmtId="0" fontId="0" fillId="66" borderId="33" xfId="0" applyFill="1" applyBorder="1" applyAlignment="1">
      <alignment horizontal="center" vertical="center" wrapText="1"/>
    </xf>
    <xf numFmtId="0" fontId="3" fillId="66" borderId="17" xfId="0" applyFont="1" applyFill="1" applyBorder="1" applyAlignment="1">
      <alignment horizontal="center" vertical="center" wrapText="1"/>
    </xf>
    <xf numFmtId="0" fontId="3" fillId="66" borderId="33" xfId="0" applyFont="1" applyFill="1" applyBorder="1" applyAlignment="1">
      <alignment horizontal="center" vertical="center" wrapText="1"/>
    </xf>
    <xf numFmtId="14" fontId="0" fillId="66" borderId="33" xfId="0" applyNumberFormat="1" applyFill="1" applyBorder="1" applyAlignment="1">
      <alignment horizontal="center" vertical="center" wrapText="1"/>
    </xf>
    <xf numFmtId="14" fontId="3" fillId="66" borderId="33" xfId="0" applyNumberFormat="1" applyFont="1" applyFill="1" applyBorder="1" applyAlignment="1">
      <alignment horizontal="center" vertical="center" wrapText="1"/>
    </xf>
    <xf numFmtId="0" fontId="2" fillId="66" borderId="33" xfId="0" applyFont="1" applyFill="1" applyBorder="1" applyAlignment="1">
      <alignment horizontal="center" vertical="center" wrapText="1"/>
    </xf>
    <xf numFmtId="0" fontId="2" fillId="66" borderId="33" xfId="0" applyFont="1" applyFill="1" applyBorder="1" applyAlignment="1">
      <alignment horizontal="justify" vertical="center" wrapText="1"/>
    </xf>
    <xf numFmtId="0" fontId="0" fillId="66" borderId="17" xfId="0" applyFill="1" applyBorder="1" applyAlignment="1">
      <alignment horizontal="center" vertical="center" wrapText="1"/>
    </xf>
    <xf numFmtId="0" fontId="3" fillId="66" borderId="17" xfId="0" applyFont="1" applyFill="1" applyBorder="1" applyAlignment="1">
      <alignment horizontal="justify" vertical="center" wrapText="1"/>
    </xf>
    <xf numFmtId="14" fontId="0" fillId="66" borderId="17" xfId="0" applyNumberFormat="1" applyFill="1" applyBorder="1" applyAlignment="1">
      <alignment horizontal="center" vertical="center" wrapText="1"/>
    </xf>
    <xf numFmtId="14" fontId="3" fillId="66" borderId="17" xfId="0" applyNumberFormat="1" applyFont="1" applyFill="1" applyBorder="1" applyAlignment="1">
      <alignment horizontal="center" vertical="center" wrapText="1"/>
    </xf>
    <xf numFmtId="0" fontId="2" fillId="66" borderId="17" xfId="0" applyFont="1" applyFill="1" applyBorder="1" applyAlignment="1">
      <alignment horizontal="center" vertical="center" wrapText="1"/>
    </xf>
    <xf numFmtId="0" fontId="3" fillId="66" borderId="17" xfId="0" applyFont="1" applyFill="1" applyBorder="1" applyAlignment="1">
      <alignment vertical="center" wrapText="1"/>
    </xf>
    <xf numFmtId="14" fontId="2" fillId="66" borderId="17" xfId="0" applyNumberFormat="1" applyFont="1" applyFill="1" applyBorder="1" applyAlignment="1">
      <alignment horizontal="center" vertical="center" wrapText="1"/>
    </xf>
    <xf numFmtId="0" fontId="2" fillId="66" borderId="17" xfId="0" applyFont="1" applyFill="1" applyBorder="1" applyAlignment="1">
      <alignment horizontal="justify" vertical="center" wrapText="1"/>
    </xf>
    <xf numFmtId="0" fontId="5" fillId="67" borderId="2" xfId="990" applyFont="1" applyFill="1" applyBorder="1" applyAlignment="1">
      <alignment horizontal="center" vertical="center"/>
    </xf>
    <xf numFmtId="0" fontId="5" fillId="68" borderId="2" xfId="990" applyFont="1" applyFill="1" applyBorder="1" applyAlignment="1">
      <alignment horizontal="center" vertical="center"/>
    </xf>
    <xf numFmtId="0" fontId="2" fillId="63" borderId="11" xfId="0" applyFont="1" applyFill="1" applyBorder="1" applyAlignment="1">
      <alignment horizontal="center" wrapText="1"/>
    </xf>
    <xf numFmtId="0" fontId="16" fillId="63" borderId="37" xfId="0" applyFont="1" applyFill="1" applyBorder="1" applyAlignment="1">
      <alignment horizontal="center" vertical="center" wrapText="1"/>
    </xf>
    <xf numFmtId="0" fontId="14" fillId="66" borderId="17" xfId="0" applyFont="1" applyFill="1" applyBorder="1" applyAlignment="1">
      <alignment horizontal="center" vertical="center"/>
    </xf>
    <xf numFmtId="0" fontId="14" fillId="66" borderId="17" xfId="0" applyFont="1" applyFill="1" applyBorder="1" applyAlignment="1">
      <alignment horizontal="left" vertical="center" wrapText="1"/>
    </xf>
    <xf numFmtId="14" fontId="14" fillId="66" borderId="17" xfId="0" applyNumberFormat="1" applyFont="1" applyFill="1" applyBorder="1" applyAlignment="1">
      <alignment horizontal="center" vertical="center"/>
    </xf>
    <xf numFmtId="193" fontId="14" fillId="66" borderId="17" xfId="0" applyNumberFormat="1" applyFont="1" applyFill="1" applyBorder="1" applyAlignment="1">
      <alignment horizontal="center" vertical="center"/>
    </xf>
    <xf numFmtId="0" fontId="5" fillId="66" borderId="17" xfId="0" applyFont="1" applyFill="1" applyBorder="1" applyAlignment="1">
      <alignment horizontal="center" vertical="center" wrapText="1"/>
    </xf>
    <xf numFmtId="0" fontId="5" fillId="66" borderId="17" xfId="0" applyFont="1" applyFill="1" applyBorder="1" applyAlignment="1">
      <alignment horizontal="center" vertical="center"/>
    </xf>
    <xf numFmtId="193" fontId="5" fillId="66" borderId="17" xfId="0" applyNumberFormat="1" applyFont="1" applyFill="1" applyBorder="1" applyAlignment="1">
      <alignment horizontal="center" vertical="center"/>
    </xf>
    <xf numFmtId="14" fontId="5" fillId="66" borderId="17" xfId="0" applyNumberFormat="1" applyFont="1" applyFill="1" applyBorder="1" applyAlignment="1">
      <alignment horizontal="center" vertical="center"/>
    </xf>
    <xf numFmtId="0" fontId="3" fillId="0" borderId="17" xfId="981" applyFill="1" applyBorder="1" applyAlignment="1">
      <alignment horizontal="center" vertical="top" wrapText="1"/>
    </xf>
    <xf numFmtId="0" fontId="4" fillId="0" borderId="17" xfId="981" applyFont="1" applyFill="1" applyBorder="1" applyAlignment="1">
      <alignment horizontal="center" vertical="center" wrapText="1"/>
    </xf>
    <xf numFmtId="0" fontId="3" fillId="0" borderId="42" xfId="981" applyFill="1" applyBorder="1"/>
    <xf numFmtId="0" fontId="4" fillId="0" borderId="35" xfId="981" applyFont="1" applyFill="1" applyBorder="1" applyAlignment="1">
      <alignment horizontal="center" vertical="center" wrapText="1"/>
    </xf>
    <xf numFmtId="0" fontId="4" fillId="0" borderId="10" xfId="981" applyFont="1" applyFill="1" applyBorder="1" applyAlignment="1">
      <alignment horizontal="center" vertical="center" wrapText="1"/>
    </xf>
    <xf numFmtId="0" fontId="94" fillId="69" borderId="55" xfId="0" applyFont="1" applyFill="1" applyBorder="1" applyAlignment="1">
      <alignment vertical="center" wrapText="1"/>
    </xf>
    <xf numFmtId="0" fontId="96" fillId="70" borderId="55" xfId="0" applyFont="1" applyFill="1" applyBorder="1" applyAlignment="1">
      <alignment horizontal="right" vertical="center" wrapText="1"/>
    </xf>
    <xf numFmtId="0" fontId="4" fillId="72" borderId="38" xfId="992" applyFont="1" applyFill="1" applyBorder="1" applyAlignment="1">
      <alignment vertical="center"/>
    </xf>
    <xf numFmtId="0" fontId="4" fillId="72" borderId="36" xfId="992" applyFont="1" applyFill="1" applyBorder="1" applyAlignment="1">
      <alignment vertical="center"/>
    </xf>
    <xf numFmtId="0" fontId="4" fillId="72" borderId="39" xfId="992" applyFont="1" applyFill="1" applyBorder="1" applyAlignment="1">
      <alignment vertical="center"/>
    </xf>
    <xf numFmtId="0" fontId="4" fillId="72" borderId="0" xfId="992" applyFont="1" applyFill="1" applyBorder="1" applyAlignment="1">
      <alignment vertical="center"/>
    </xf>
    <xf numFmtId="0" fontId="4" fillId="72" borderId="40" xfId="992" applyFont="1" applyFill="1" applyBorder="1" applyAlignment="1">
      <alignment vertical="center"/>
    </xf>
    <xf numFmtId="0" fontId="4" fillId="72" borderId="21" xfId="992" applyFont="1" applyFill="1" applyBorder="1" applyAlignment="1">
      <alignment vertical="center"/>
    </xf>
    <xf numFmtId="0" fontId="4" fillId="72" borderId="38" xfId="994" applyFont="1" applyFill="1" applyBorder="1" applyAlignment="1">
      <alignment vertical="center"/>
    </xf>
    <xf numFmtId="0" fontId="2" fillId="72" borderId="37" xfId="994" applyFont="1" applyFill="1" applyBorder="1" applyAlignment="1">
      <alignment horizontal="right" vertical="center"/>
    </xf>
    <xf numFmtId="0" fontId="4" fillId="72" borderId="39" xfId="994" applyFont="1" applyFill="1" applyBorder="1" applyAlignment="1">
      <alignment vertical="center"/>
    </xf>
    <xf numFmtId="14" fontId="2" fillId="72" borderId="31" xfId="994" applyNumberFormat="1" applyFont="1" applyFill="1" applyBorder="1" applyAlignment="1">
      <alignment horizontal="right" vertical="center"/>
    </xf>
    <xf numFmtId="0" fontId="4" fillId="72" borderId="40" xfId="994" applyFont="1" applyFill="1" applyBorder="1" applyAlignment="1">
      <alignment vertical="center"/>
    </xf>
    <xf numFmtId="14" fontId="2" fillId="72" borderId="32" xfId="994" applyNumberFormat="1" applyFont="1" applyFill="1" applyBorder="1" applyAlignment="1">
      <alignment horizontal="right" vertical="center"/>
    </xf>
    <xf numFmtId="0" fontId="2" fillId="72" borderId="39" xfId="993" applyFont="1" applyFill="1" applyBorder="1" applyAlignment="1">
      <alignment horizontal="right" vertical="center"/>
    </xf>
    <xf numFmtId="0" fontId="2" fillId="72" borderId="36" xfId="993" applyFont="1" applyFill="1" applyBorder="1" applyAlignment="1">
      <alignment horizontal="right" vertical="center"/>
    </xf>
    <xf numFmtId="0" fontId="2" fillId="72" borderId="38" xfId="993" applyFont="1" applyFill="1" applyBorder="1" applyAlignment="1">
      <alignment horizontal="right" vertical="center"/>
    </xf>
    <xf numFmtId="0" fontId="2" fillId="72" borderId="0" xfId="993" applyFont="1" applyFill="1" applyBorder="1" applyAlignment="1">
      <alignment horizontal="right" vertical="center"/>
    </xf>
    <xf numFmtId="0" fontId="2" fillId="72" borderId="40" xfId="993" applyFont="1" applyFill="1" applyBorder="1" applyAlignment="1">
      <alignment horizontal="right" vertical="center"/>
    </xf>
    <xf numFmtId="0" fontId="2" fillId="72" borderId="21" xfId="993" applyFont="1" applyFill="1" applyBorder="1" applyAlignment="1">
      <alignment horizontal="right" vertical="center"/>
    </xf>
    <xf numFmtId="0" fontId="5" fillId="0" borderId="43" xfId="995" applyFont="1" applyFill="1" applyBorder="1" applyAlignment="1">
      <alignment vertical="top" wrapText="1"/>
    </xf>
    <xf numFmtId="0" fontId="11" fillId="63" borderId="11" xfId="0" applyFont="1" applyFill="1" applyBorder="1" applyAlignment="1">
      <alignment horizontal="left" vertical="top" wrapText="1"/>
    </xf>
    <xf numFmtId="0" fontId="11" fillId="63" borderId="19" xfId="0" applyFont="1" applyFill="1" applyBorder="1" applyAlignment="1">
      <alignment horizontal="left" vertical="top" wrapText="1"/>
    </xf>
    <xf numFmtId="189" fontId="8" fillId="73" borderId="17" xfId="0" applyNumberFormat="1" applyFont="1" applyFill="1" applyBorder="1" applyAlignment="1">
      <alignment horizontal="left" vertical="center"/>
    </xf>
    <xf numFmtId="189" fontId="8" fillId="73" borderId="42" xfId="0" applyNumberFormat="1" applyFont="1" applyFill="1" applyBorder="1" applyAlignment="1">
      <alignment horizontal="left" vertical="center"/>
    </xf>
    <xf numFmtId="0" fontId="11" fillId="73" borderId="42" xfId="0" applyFont="1" applyFill="1" applyBorder="1" applyAlignment="1">
      <alignment horizontal="left" vertical="top" wrapText="1"/>
    </xf>
    <xf numFmtId="0" fontId="11" fillId="73" borderId="42" xfId="0" applyFont="1" applyFill="1" applyBorder="1" applyAlignment="1">
      <alignment horizontal="left" vertical="top" wrapText="1"/>
    </xf>
    <xf numFmtId="0" fontId="4" fillId="74" borderId="17" xfId="981" applyFont="1" applyFill="1" applyBorder="1" applyAlignment="1">
      <alignment horizontal="center" vertical="center" wrapText="1"/>
    </xf>
    <xf numFmtId="0" fontId="11" fillId="73" borderId="35" xfId="0" applyFont="1" applyFill="1" applyBorder="1" applyAlignment="1">
      <alignment horizontal="left" vertical="top" wrapText="1"/>
    </xf>
    <xf numFmtId="0" fontId="11" fillId="75" borderId="38" xfId="0" applyFont="1" applyFill="1" applyBorder="1" applyAlignment="1">
      <alignment horizontal="left" vertical="top" wrapText="1"/>
    </xf>
    <xf numFmtId="0" fontId="0" fillId="75" borderId="37" xfId="0" applyFill="1" applyBorder="1" applyAlignment="1">
      <alignment horizontal="left" vertical="top"/>
    </xf>
    <xf numFmtId="189" fontId="8" fillId="73" borderId="42" xfId="0" applyNumberFormat="1" applyFont="1" applyFill="1" applyBorder="1" applyAlignment="1">
      <alignment horizontal="left" vertical="center" wrapText="1"/>
    </xf>
    <xf numFmtId="0" fontId="2" fillId="72" borderId="38" xfId="993" applyFont="1" applyFill="1" applyBorder="1" applyAlignment="1">
      <alignment horizontal="right" vertical="center"/>
    </xf>
    <xf numFmtId="0" fontId="2" fillId="72" borderId="40" xfId="993" applyFont="1" applyFill="1" applyBorder="1" applyAlignment="1">
      <alignment horizontal="right" vertical="center"/>
    </xf>
    <xf numFmtId="0" fontId="2" fillId="72" borderId="36" xfId="993" applyFont="1" applyFill="1" applyBorder="1" applyAlignment="1">
      <alignment horizontal="right" vertical="center"/>
    </xf>
    <xf numFmtId="0" fontId="2" fillId="72" borderId="0" xfId="993" applyFont="1" applyFill="1" applyBorder="1" applyAlignment="1">
      <alignment horizontal="right" vertical="center"/>
    </xf>
    <xf numFmtId="0" fontId="2" fillId="72" borderId="21" xfId="993" applyFont="1" applyFill="1" applyBorder="1" applyAlignment="1">
      <alignment horizontal="right" vertical="center"/>
    </xf>
    <xf numFmtId="0" fontId="2" fillId="72" borderId="38" xfId="993" applyFont="1" applyFill="1" applyBorder="1" applyAlignment="1">
      <alignment horizontal="right" vertical="center"/>
    </xf>
    <xf numFmtId="0" fontId="2" fillId="72" borderId="40" xfId="993" applyFont="1" applyFill="1" applyBorder="1" applyAlignment="1">
      <alignment horizontal="right" vertical="center"/>
    </xf>
    <xf numFmtId="0" fontId="2" fillId="72" borderId="36" xfId="993" applyFont="1" applyFill="1" applyBorder="1" applyAlignment="1">
      <alignment horizontal="right" vertical="center"/>
    </xf>
    <xf numFmtId="0" fontId="2" fillId="72" borderId="0" xfId="993" applyFont="1" applyFill="1" applyBorder="1" applyAlignment="1">
      <alignment horizontal="right" vertical="center"/>
    </xf>
    <xf numFmtId="0" fontId="2" fillId="72" borderId="21" xfId="993" applyFont="1" applyFill="1" applyBorder="1" applyAlignment="1">
      <alignment horizontal="right" vertical="center"/>
    </xf>
    <xf numFmtId="0" fontId="4" fillId="72" borderId="38" xfId="991" applyFont="1" applyFill="1" applyBorder="1" applyAlignment="1">
      <alignment vertical="center"/>
    </xf>
    <xf numFmtId="0" fontId="4" fillId="72" borderId="36" xfId="991" applyFont="1" applyFill="1" applyBorder="1" applyAlignment="1">
      <alignment vertical="center"/>
    </xf>
    <xf numFmtId="0" fontId="4" fillId="72" borderId="39" xfId="991" applyFont="1" applyFill="1" applyBorder="1" applyAlignment="1">
      <alignment vertical="center"/>
    </xf>
    <xf numFmtId="0" fontId="4" fillId="72" borderId="0" xfId="991" applyFont="1" applyFill="1" applyBorder="1" applyAlignment="1">
      <alignment vertical="center"/>
    </xf>
    <xf numFmtId="0" fontId="4" fillId="72" borderId="40" xfId="991" applyFont="1" applyFill="1" applyBorder="1" applyAlignment="1">
      <alignment vertical="center"/>
    </xf>
    <xf numFmtId="0" fontId="4" fillId="72" borderId="21" xfId="991" applyFont="1" applyFill="1" applyBorder="1" applyAlignment="1">
      <alignment vertical="center"/>
    </xf>
    <xf numFmtId="0" fontId="94" fillId="69" borderId="56" xfId="0" applyFont="1" applyFill="1" applyBorder="1" applyAlignment="1">
      <alignment vertical="center" wrapText="1"/>
    </xf>
    <xf numFmtId="0" fontId="94" fillId="69" borderId="57" xfId="0" applyFont="1" applyFill="1" applyBorder="1" applyAlignment="1">
      <alignment vertical="center" wrapText="1"/>
    </xf>
    <xf numFmtId="0" fontId="94" fillId="69" borderId="58" xfId="0" applyFont="1" applyFill="1" applyBorder="1" applyAlignment="1">
      <alignment vertical="center" wrapText="1"/>
    </xf>
    <xf numFmtId="14" fontId="95" fillId="80" borderId="56" xfId="0" applyNumberFormat="1" applyFont="1" applyFill="1" applyBorder="1" applyAlignment="1">
      <alignment vertical="center" wrapText="1"/>
    </xf>
    <xf numFmtId="0" fontId="95" fillId="80" borderId="57" xfId="0" applyFont="1" applyFill="1" applyBorder="1" applyAlignment="1">
      <alignment horizontal="right" vertical="center" wrapText="1"/>
    </xf>
    <xf numFmtId="14" fontId="96" fillId="70" borderId="56" xfId="0" applyNumberFormat="1" applyFont="1" applyFill="1" applyBorder="1" applyAlignment="1">
      <alignment vertical="center" wrapText="1"/>
    </xf>
    <xf numFmtId="14" fontId="96" fillId="70" borderId="55" xfId="0" applyNumberFormat="1" applyFont="1" applyFill="1" applyBorder="1" applyAlignment="1">
      <alignment vertical="center" wrapText="1"/>
    </xf>
    <xf numFmtId="0" fontId="96" fillId="70" borderId="57" xfId="0" applyFont="1" applyFill="1" applyBorder="1" applyAlignment="1">
      <alignment horizontal="right" vertical="center" wrapText="1"/>
    </xf>
    <xf numFmtId="0" fontId="96" fillId="70" borderId="58" xfId="0" applyFont="1" applyFill="1" applyBorder="1" applyAlignment="1">
      <alignment horizontal="right" vertical="center" wrapText="1"/>
    </xf>
    <xf numFmtId="14" fontId="96" fillId="70" borderId="59" xfId="0" applyNumberFormat="1" applyFont="1" applyFill="1" applyBorder="1" applyAlignment="1">
      <alignment vertical="center" wrapText="1"/>
    </xf>
    <xf numFmtId="14" fontId="96" fillId="70" borderId="60" xfId="0" applyNumberFormat="1" applyFont="1" applyFill="1" applyBorder="1" applyAlignment="1">
      <alignment vertical="center" wrapText="1"/>
    </xf>
    <xf numFmtId="0" fontId="96" fillId="70" borderId="61" xfId="0" applyFont="1" applyFill="1" applyBorder="1" applyAlignment="1">
      <alignment horizontal="right" vertical="center" wrapText="1"/>
    </xf>
    <xf numFmtId="0" fontId="96" fillId="70" borderId="60" xfId="0" applyFont="1" applyFill="1" applyBorder="1" applyAlignment="1">
      <alignment horizontal="right" vertical="center" wrapText="1"/>
    </xf>
    <xf numFmtId="0" fontId="96" fillId="70" borderId="62" xfId="0" applyFont="1" applyFill="1" applyBorder="1" applyAlignment="1">
      <alignment horizontal="right" vertical="center" wrapText="1"/>
    </xf>
    <xf numFmtId="0" fontId="1" fillId="79" borderId="63" xfId="0" applyFont="1" applyFill="1" applyBorder="1" applyAlignment="1">
      <alignment horizontal="center"/>
    </xf>
    <xf numFmtId="14" fontId="95" fillId="81" borderId="55" xfId="0" applyNumberFormat="1" applyFont="1" applyFill="1" applyBorder="1" applyAlignment="1">
      <alignment vertical="center" wrapText="1"/>
    </xf>
    <xf numFmtId="0" fontId="95" fillId="81" borderId="57" xfId="0" applyFont="1" applyFill="1" applyBorder="1" applyAlignment="1">
      <alignment horizontal="right" vertical="center" wrapText="1"/>
    </xf>
    <xf numFmtId="14" fontId="95" fillId="81" borderId="56" xfId="0" applyNumberFormat="1" applyFont="1" applyFill="1" applyBorder="1" applyAlignment="1">
      <alignment vertical="center" wrapText="1"/>
    </xf>
    <xf numFmtId="14" fontId="95" fillId="80" borderId="71" xfId="0" applyNumberFormat="1" applyFont="1" applyFill="1" applyBorder="1" applyAlignment="1">
      <alignment vertical="center" wrapText="1"/>
    </xf>
    <xf numFmtId="14" fontId="95" fillId="81" borderId="71" xfId="0" applyNumberFormat="1" applyFont="1" applyFill="1" applyBorder="1" applyAlignment="1">
      <alignment vertical="center" wrapText="1"/>
    </xf>
    <xf numFmtId="0" fontId="95" fillId="80" borderId="72" xfId="0" applyFont="1" applyFill="1" applyBorder="1" applyAlignment="1">
      <alignment horizontal="right" vertical="center" wrapText="1"/>
    </xf>
    <xf numFmtId="0" fontId="95" fillId="81" borderId="72" xfId="0" applyFont="1" applyFill="1" applyBorder="1" applyAlignment="1">
      <alignment horizontal="right" vertical="center" wrapText="1"/>
    </xf>
    <xf numFmtId="0" fontId="94" fillId="69" borderId="73" xfId="0" applyFont="1" applyFill="1" applyBorder="1" applyAlignment="1">
      <alignment vertical="center" wrapText="1"/>
    </xf>
    <xf numFmtId="0" fontId="96" fillId="70" borderId="74" xfId="0" applyFont="1" applyFill="1" applyBorder="1" applyAlignment="1">
      <alignment horizontal="right" vertical="center" wrapText="1"/>
    </xf>
    <xf numFmtId="1" fontId="95" fillId="80" borderId="71" xfId="0" applyNumberFormat="1" applyFont="1" applyFill="1" applyBorder="1" applyAlignment="1">
      <alignment vertical="center" wrapText="1"/>
    </xf>
    <xf numFmtId="1" fontId="95" fillId="81" borderId="71" xfId="0" applyNumberFormat="1" applyFont="1" applyFill="1" applyBorder="1" applyAlignment="1">
      <alignment vertical="center" wrapText="1"/>
    </xf>
    <xf numFmtId="0" fontId="94" fillId="69" borderId="76" xfId="0" applyFont="1" applyFill="1" applyBorder="1" applyAlignment="1">
      <alignment vertical="center" wrapText="1"/>
    </xf>
    <xf numFmtId="14" fontId="95" fillId="80" borderId="57" xfId="0" applyNumberFormat="1" applyFont="1" applyFill="1" applyBorder="1" applyAlignment="1">
      <alignment vertical="center" wrapText="1"/>
    </xf>
    <xf numFmtId="14" fontId="95" fillId="81" borderId="57" xfId="0" applyNumberFormat="1" applyFont="1" applyFill="1" applyBorder="1" applyAlignment="1">
      <alignment vertical="center" wrapText="1"/>
    </xf>
    <xf numFmtId="14" fontId="96" fillId="70" borderId="57" xfId="0" applyNumberFormat="1" applyFont="1" applyFill="1" applyBorder="1" applyAlignment="1">
      <alignment vertical="center" wrapText="1"/>
    </xf>
    <xf numFmtId="14" fontId="96" fillId="70" borderId="61" xfId="0" applyNumberFormat="1" applyFont="1" applyFill="1" applyBorder="1" applyAlignment="1">
      <alignment vertical="center" wrapText="1"/>
    </xf>
    <xf numFmtId="0" fontId="2" fillId="74" borderId="50" xfId="981" applyFont="1" applyFill="1" applyBorder="1" applyAlignment="1">
      <alignment vertical="center" wrapText="1"/>
    </xf>
    <xf numFmtId="0" fontId="2" fillId="74" borderId="35" xfId="981" applyFont="1" applyFill="1" applyBorder="1" applyAlignment="1" applyProtection="1">
      <alignment vertical="center" wrapText="1"/>
      <protection locked="0"/>
    </xf>
    <xf numFmtId="190" fontId="2" fillId="74" borderId="42" xfId="981" applyNumberFormat="1" applyFont="1" applyFill="1" applyBorder="1" applyAlignment="1" applyProtection="1">
      <alignment vertical="center" wrapText="1"/>
      <protection locked="0"/>
    </xf>
    <xf numFmtId="9" fontId="2" fillId="74" borderId="42" xfId="981" applyNumberFormat="1" applyFont="1" applyFill="1" applyBorder="1" applyAlignment="1" applyProtection="1">
      <alignment vertical="center" wrapText="1"/>
      <protection locked="0"/>
    </xf>
    <xf numFmtId="14" fontId="2" fillId="74" borderId="42" xfId="981" applyNumberFormat="1" applyFont="1" applyFill="1" applyBorder="1" applyAlignment="1" applyProtection="1">
      <alignment vertical="center" wrapText="1"/>
      <protection locked="0"/>
    </xf>
    <xf numFmtId="0" fontId="2" fillId="74" borderId="49" xfId="981" applyFont="1" applyFill="1" applyBorder="1" applyAlignment="1" applyProtection="1">
      <alignment vertical="center" wrapText="1"/>
      <protection locked="0"/>
    </xf>
    <xf numFmtId="0" fontId="2" fillId="74" borderId="17" xfId="981" applyFont="1" applyFill="1" applyBorder="1" applyAlignment="1">
      <alignment vertical="center" wrapText="1"/>
    </xf>
    <xf numFmtId="0" fontId="2" fillId="74" borderId="42" xfId="981" applyFont="1" applyFill="1" applyBorder="1" applyAlignment="1" applyProtection="1">
      <alignment vertical="center" wrapText="1"/>
      <protection locked="0"/>
    </xf>
    <xf numFmtId="192" fontId="2" fillId="74" borderId="49" xfId="981" applyNumberFormat="1" applyFont="1" applyFill="1" applyBorder="1" applyAlignment="1" applyProtection="1">
      <alignment vertical="center" wrapText="1"/>
      <protection locked="0"/>
    </xf>
    <xf numFmtId="1" fontId="3" fillId="0" borderId="0" xfId="981" applyNumberFormat="1"/>
    <xf numFmtId="1" fontId="94" fillId="69" borderId="75" xfId="0" applyNumberFormat="1" applyFont="1" applyFill="1" applyBorder="1" applyAlignment="1">
      <alignment vertical="center" wrapText="1"/>
    </xf>
    <xf numFmtId="1" fontId="95" fillId="80" borderId="56" xfId="0" applyNumberFormat="1" applyFont="1" applyFill="1" applyBorder="1" applyAlignment="1">
      <alignment vertical="center" wrapText="1"/>
    </xf>
    <xf numFmtId="1" fontId="95" fillId="81" borderId="56" xfId="0" applyNumberFormat="1" applyFont="1" applyFill="1" applyBorder="1" applyAlignment="1">
      <alignment vertical="center" wrapText="1"/>
    </xf>
    <xf numFmtId="1" fontId="96" fillId="70" borderId="56" xfId="0" applyNumberFormat="1" applyFont="1" applyFill="1" applyBorder="1" applyAlignment="1">
      <alignment vertical="center" wrapText="1"/>
    </xf>
    <xf numFmtId="1" fontId="96" fillId="70" borderId="59" xfId="0" applyNumberFormat="1" applyFont="1" applyFill="1" applyBorder="1" applyAlignment="1">
      <alignment vertical="center" wrapText="1"/>
    </xf>
    <xf numFmtId="1" fontId="3" fillId="0" borderId="0" xfId="981" applyNumberFormat="1" applyBorder="1"/>
    <xf numFmtId="0" fontId="1" fillId="66" borderId="33" xfId="0" applyFont="1" applyFill="1" applyBorder="1" applyAlignment="1">
      <alignment horizontal="justify" vertical="center" wrapText="1"/>
    </xf>
    <xf numFmtId="0" fontId="1" fillId="66" borderId="33" xfId="0" applyFont="1" applyFill="1" applyBorder="1" applyAlignment="1">
      <alignment horizontal="center" vertical="center" wrapText="1"/>
    </xf>
    <xf numFmtId="0" fontId="1" fillId="66" borderId="17" xfId="0" applyFont="1" applyFill="1" applyBorder="1" applyAlignment="1">
      <alignment horizontal="justify" vertical="center" wrapText="1"/>
    </xf>
    <xf numFmtId="0" fontId="1" fillId="66" borderId="17" xfId="0" applyFont="1" applyFill="1" applyBorder="1" applyAlignment="1">
      <alignment horizontal="center" vertical="center" wrapText="1"/>
    </xf>
    <xf numFmtId="14" fontId="14" fillId="66" borderId="17" xfId="0" applyNumberFormat="1" applyFont="1" applyFill="1" applyBorder="1" applyAlignment="1">
      <alignment horizontal="left" vertical="center" wrapText="1"/>
    </xf>
    <xf numFmtId="0" fontId="20" fillId="76" borderId="2" xfId="991" applyFont="1" applyFill="1" applyBorder="1" applyAlignment="1">
      <alignment horizontal="center" vertical="center"/>
    </xf>
    <xf numFmtId="0" fontId="14" fillId="77" borderId="2" xfId="991" applyFont="1" applyFill="1" applyBorder="1" applyAlignment="1">
      <alignment vertical="center" wrapText="1"/>
    </xf>
    <xf numFmtId="0" fontId="14" fillId="77" borderId="2" xfId="991" applyFont="1" applyFill="1" applyBorder="1" applyAlignment="1">
      <alignment vertical="center"/>
    </xf>
    <xf numFmtId="0" fontId="4" fillId="77" borderId="52" xfId="991" applyFont="1" applyFill="1" applyBorder="1" applyAlignment="1">
      <alignment horizontal="center" vertical="center"/>
    </xf>
    <xf numFmtId="0" fontId="4" fillId="77" borderId="25" xfId="991" applyFont="1" applyFill="1" applyBorder="1" applyAlignment="1">
      <alignment horizontal="center" vertical="center"/>
    </xf>
    <xf numFmtId="0" fontId="4" fillId="77" borderId="53" xfId="991" applyFont="1" applyFill="1" applyBorder="1" applyAlignment="1">
      <alignment horizontal="center" vertical="center"/>
    </xf>
    <xf numFmtId="0" fontId="20" fillId="76" borderId="2" xfId="991" applyFont="1" applyFill="1" applyBorder="1" applyAlignment="1">
      <alignment horizontal="center" vertical="center" wrapText="1"/>
    </xf>
    <xf numFmtId="0" fontId="5" fillId="77" borderId="2" xfId="991" applyFont="1" applyFill="1" applyBorder="1" applyAlignment="1">
      <alignment vertical="center" wrapText="1"/>
    </xf>
    <xf numFmtId="0" fontId="5" fillId="77" borderId="2" xfId="991" applyFont="1" applyFill="1" applyBorder="1" applyAlignment="1">
      <alignment vertical="center"/>
    </xf>
    <xf numFmtId="0" fontId="2" fillId="72" borderId="38" xfId="991" applyFont="1" applyFill="1" applyBorder="1" applyAlignment="1">
      <alignment horizontal="right" vertical="center"/>
    </xf>
    <xf numFmtId="0" fontId="2" fillId="72" borderId="36" xfId="991" applyFont="1" applyFill="1" applyBorder="1" applyAlignment="1">
      <alignment horizontal="right" vertical="center"/>
    </xf>
    <xf numFmtId="0" fontId="2" fillId="72" borderId="37" xfId="991" applyFont="1" applyFill="1" applyBorder="1" applyAlignment="1">
      <alignment horizontal="right" vertical="center"/>
    </xf>
    <xf numFmtId="14" fontId="2" fillId="71" borderId="39" xfId="318" applyFont="1" applyFill="1" applyBorder="1" applyAlignment="1" applyProtection="1">
      <alignment horizontal="right"/>
    </xf>
    <xf numFmtId="14" fontId="3" fillId="71" borderId="0" xfId="318" applyFont="1" applyFill="1" applyBorder="1" applyAlignment="1" applyProtection="1">
      <alignment horizontal="right"/>
    </xf>
    <xf numFmtId="14" fontId="3" fillId="71" borderId="31" xfId="318" applyFont="1" applyFill="1" applyBorder="1" applyAlignment="1" applyProtection="1">
      <alignment horizontal="right"/>
    </xf>
    <xf numFmtId="14" fontId="2" fillId="71" borderId="40" xfId="318" applyFont="1" applyFill="1" applyBorder="1" applyAlignment="1" applyProtection="1">
      <alignment horizontal="right"/>
    </xf>
    <xf numFmtId="14" fontId="3" fillId="71" borderId="21" xfId="318" applyFont="1" applyFill="1" applyBorder="1" applyAlignment="1" applyProtection="1">
      <alignment horizontal="right"/>
    </xf>
    <xf numFmtId="14" fontId="3" fillId="71" borderId="32" xfId="318" applyFont="1" applyFill="1" applyBorder="1" applyAlignment="1" applyProtection="1">
      <alignment horizontal="right"/>
    </xf>
    <xf numFmtId="0" fontId="6" fillId="77" borderId="2" xfId="991" applyFont="1" applyFill="1" applyBorder="1" applyAlignment="1">
      <alignment horizontal="center" vertical="center"/>
    </xf>
    <xf numFmtId="0" fontId="11" fillId="73" borderId="42" xfId="0" applyFont="1" applyFill="1" applyBorder="1" applyAlignment="1">
      <alignment horizontal="left" vertical="top" wrapText="1"/>
    </xf>
    <xf numFmtId="0" fontId="0" fillId="0" borderId="35" xfId="0" applyBorder="1" applyAlignment="1">
      <alignment horizontal="left" vertical="top" wrapText="1"/>
    </xf>
    <xf numFmtId="0" fontId="2" fillId="72" borderId="38" xfId="993" applyFont="1" applyFill="1" applyBorder="1" applyAlignment="1">
      <alignment horizontal="right" vertical="center"/>
    </xf>
    <xf numFmtId="0" fontId="2" fillId="72" borderId="37" xfId="993" applyFont="1" applyFill="1" applyBorder="1" applyAlignment="1">
      <alignment horizontal="right" vertical="center"/>
    </xf>
    <xf numFmtId="14" fontId="2" fillId="72" borderId="39" xfId="993" applyNumberFormat="1" applyFont="1" applyFill="1" applyBorder="1" applyAlignment="1">
      <alignment horizontal="right" vertical="center"/>
    </xf>
    <xf numFmtId="14" fontId="2" fillId="72" borderId="31" xfId="993" applyNumberFormat="1" applyFont="1" applyFill="1" applyBorder="1" applyAlignment="1">
      <alignment horizontal="right" vertical="center"/>
    </xf>
    <xf numFmtId="0" fontId="2" fillId="72" borderId="40" xfId="993" applyFont="1" applyFill="1" applyBorder="1" applyAlignment="1">
      <alignment horizontal="right" vertical="center"/>
    </xf>
    <xf numFmtId="0" fontId="2" fillId="72" borderId="32" xfId="993" applyFont="1" applyFill="1" applyBorder="1" applyAlignment="1">
      <alignment horizontal="right" vertical="center"/>
    </xf>
    <xf numFmtId="0" fontId="8" fillId="73" borderId="0" xfId="0" applyFont="1" applyFill="1" applyAlignment="1">
      <alignment horizontal="left" vertical="top" wrapText="1"/>
    </xf>
    <xf numFmtId="0" fontId="0" fillId="73" borderId="0" xfId="0" applyFill="1" applyAlignment="1">
      <alignment horizontal="left" vertical="top" wrapText="1"/>
    </xf>
    <xf numFmtId="0" fontId="2" fillId="72" borderId="38" xfId="992" applyFont="1" applyFill="1" applyBorder="1" applyAlignment="1">
      <alignment horizontal="right" vertical="center"/>
    </xf>
    <xf numFmtId="0" fontId="2" fillId="72" borderId="36" xfId="992" applyFont="1" applyFill="1" applyBorder="1" applyAlignment="1">
      <alignment horizontal="right" vertical="center"/>
    </xf>
    <xf numFmtId="0" fontId="2" fillId="72" borderId="37" xfId="992" applyFont="1" applyFill="1" applyBorder="1" applyAlignment="1">
      <alignment horizontal="right" vertical="center"/>
    </xf>
    <xf numFmtId="14" fontId="2" fillId="72" borderId="39" xfId="992" applyNumberFormat="1" applyFont="1" applyFill="1" applyBorder="1" applyAlignment="1">
      <alignment horizontal="right" vertical="center"/>
    </xf>
    <xf numFmtId="0" fontId="2" fillId="72" borderId="0" xfId="992" applyFont="1" applyFill="1" applyBorder="1" applyAlignment="1">
      <alignment horizontal="right" vertical="center"/>
    </xf>
    <xf numFmtId="0" fontId="2" fillId="72" borderId="31" xfId="992" applyFont="1" applyFill="1" applyBorder="1" applyAlignment="1">
      <alignment horizontal="right" vertical="center"/>
    </xf>
    <xf numFmtId="14" fontId="2" fillId="72" borderId="40" xfId="992" applyNumberFormat="1" applyFont="1" applyFill="1" applyBorder="1" applyAlignment="1">
      <alignment horizontal="right" vertical="center"/>
    </xf>
    <xf numFmtId="0" fontId="2" fillId="72" borderId="21" xfId="992" applyFont="1" applyFill="1" applyBorder="1" applyAlignment="1">
      <alignment horizontal="right" vertical="center"/>
    </xf>
    <xf numFmtId="0" fontId="2" fillId="72" borderId="32" xfId="992" applyFont="1" applyFill="1" applyBorder="1" applyAlignment="1">
      <alignment horizontal="right" vertical="center"/>
    </xf>
    <xf numFmtId="0" fontId="3" fillId="0" borderId="42" xfId="981" applyFill="1" applyBorder="1" applyAlignment="1">
      <alignment horizontal="center" vertical="top" wrapText="1"/>
    </xf>
    <xf numFmtId="0" fontId="0" fillId="0" borderId="10" xfId="0" applyBorder="1" applyAlignment="1"/>
    <xf numFmtId="0" fontId="0" fillId="0" borderId="35" xfId="0" applyBorder="1" applyAlignment="1"/>
    <xf numFmtId="0" fontId="4" fillId="72" borderId="38" xfId="992" applyFont="1" applyFill="1" applyBorder="1" applyAlignment="1">
      <alignment horizontal="center" vertical="center"/>
    </xf>
    <xf numFmtId="0" fontId="4" fillId="72" borderId="67" xfId="992" applyFont="1" applyFill="1"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0" fontId="0" fillId="0" borderId="39" xfId="0" applyBorder="1" applyAlignment="1">
      <alignment horizontal="center" vertical="center"/>
    </xf>
    <xf numFmtId="0" fontId="0" fillId="0" borderId="0" xfId="0" applyBorder="1" applyAlignment="1">
      <alignment horizontal="center" vertical="center"/>
    </xf>
    <xf numFmtId="0" fontId="0" fillId="0" borderId="0" xfId="0" applyAlignment="1">
      <alignment horizontal="center" vertical="center"/>
    </xf>
    <xf numFmtId="0" fontId="0" fillId="0" borderId="31" xfId="0" applyBorder="1" applyAlignment="1">
      <alignment horizontal="center" vertical="center"/>
    </xf>
    <xf numFmtId="0" fontId="0" fillId="0" borderId="40" xfId="0" applyBorder="1" applyAlignment="1">
      <alignment horizontal="center" vertical="center"/>
    </xf>
    <xf numFmtId="0" fontId="0" fillId="0" borderId="21" xfId="0" applyBorder="1" applyAlignment="1">
      <alignment horizontal="center" vertical="center"/>
    </xf>
    <xf numFmtId="0" fontId="0" fillId="0" borderId="32" xfId="0" applyBorder="1" applyAlignment="1">
      <alignment horizontal="center" vertical="center"/>
    </xf>
    <xf numFmtId="14" fontId="2" fillId="72" borderId="0" xfId="992" applyNumberFormat="1" applyFont="1" applyFill="1" applyBorder="1" applyAlignment="1">
      <alignment horizontal="right" vertical="center"/>
    </xf>
    <xf numFmtId="14" fontId="2" fillId="72" borderId="21" xfId="992" applyNumberFormat="1" applyFont="1" applyFill="1" applyBorder="1" applyAlignment="1">
      <alignment horizontal="right" vertical="center"/>
    </xf>
    <xf numFmtId="0" fontId="1" fillId="75" borderId="68" xfId="0" applyFont="1" applyFill="1" applyBorder="1" applyAlignment="1">
      <alignment horizontal="center"/>
    </xf>
    <xf numFmtId="0" fontId="0" fillId="75" borderId="69" xfId="0" applyFill="1" applyBorder="1" applyAlignment="1">
      <alignment horizontal="center"/>
    </xf>
    <xf numFmtId="0" fontId="0" fillId="75" borderId="70" xfId="0" applyFill="1" applyBorder="1" applyAlignment="1">
      <alignment horizontal="center"/>
    </xf>
    <xf numFmtId="0" fontId="2" fillId="72" borderId="54" xfId="981" applyFont="1" applyFill="1" applyBorder="1" applyAlignment="1">
      <alignment horizontal="right" wrapText="1"/>
    </xf>
    <xf numFmtId="0" fontId="2" fillId="72" borderId="36" xfId="981" applyFont="1" applyFill="1" applyBorder="1" applyAlignment="1">
      <alignment horizontal="right" wrapText="1"/>
    </xf>
    <xf numFmtId="0" fontId="2" fillId="72" borderId="37" xfId="981" applyFont="1" applyFill="1" applyBorder="1" applyAlignment="1">
      <alignment horizontal="right" wrapText="1"/>
    </xf>
    <xf numFmtId="14" fontId="2" fillId="72" borderId="18" xfId="981" applyNumberFormat="1" applyFont="1" applyFill="1" applyBorder="1" applyAlignment="1">
      <alignment horizontal="right" wrapText="1"/>
    </xf>
    <xf numFmtId="14" fontId="2" fillId="72" borderId="0" xfId="981" applyNumberFormat="1" applyFont="1" applyFill="1" applyBorder="1" applyAlignment="1">
      <alignment horizontal="right" wrapText="1"/>
    </xf>
    <xf numFmtId="14" fontId="2" fillId="72" borderId="31" xfId="981" applyNumberFormat="1" applyFont="1" applyFill="1" applyBorder="1" applyAlignment="1">
      <alignment horizontal="right" wrapText="1"/>
    </xf>
    <xf numFmtId="0" fontId="2" fillId="72" borderId="41" xfId="981" applyFont="1" applyFill="1" applyBorder="1" applyAlignment="1">
      <alignment horizontal="right" wrapText="1"/>
    </xf>
    <xf numFmtId="0" fontId="2" fillId="72" borderId="21" xfId="981" applyFont="1" applyFill="1" applyBorder="1" applyAlignment="1">
      <alignment horizontal="right" wrapText="1"/>
    </xf>
    <xf numFmtId="0" fontId="2" fillId="72" borderId="32" xfId="981" applyFont="1" applyFill="1" applyBorder="1" applyAlignment="1">
      <alignment horizontal="right" wrapText="1"/>
    </xf>
    <xf numFmtId="0" fontId="6" fillId="71" borderId="38" xfId="981" applyFont="1" applyFill="1" applyBorder="1" applyAlignment="1">
      <alignment horizontal="center" vertical="center"/>
    </xf>
    <xf numFmtId="0" fontId="6" fillId="71" borderId="36" xfId="981" applyFont="1" applyFill="1" applyBorder="1" applyAlignment="1">
      <alignment horizontal="center" vertical="center"/>
    </xf>
    <xf numFmtId="0" fontId="6" fillId="71" borderId="39" xfId="981" applyFont="1" applyFill="1" applyBorder="1" applyAlignment="1">
      <alignment horizontal="center" vertical="center"/>
    </xf>
    <xf numFmtId="0" fontId="6" fillId="71" borderId="0" xfId="981" applyFont="1" applyFill="1" applyBorder="1" applyAlignment="1">
      <alignment horizontal="center" vertical="center"/>
    </xf>
    <xf numFmtId="0" fontId="6" fillId="71" borderId="40" xfId="981" applyFont="1" applyFill="1" applyBorder="1" applyAlignment="1">
      <alignment horizontal="center" vertical="center"/>
    </xf>
    <xf numFmtId="0" fontId="6" fillId="71" borderId="21" xfId="981" applyFont="1" applyFill="1" applyBorder="1" applyAlignment="1">
      <alignment horizontal="center" vertical="center"/>
    </xf>
    <xf numFmtId="0" fontId="2" fillId="72" borderId="36" xfId="993" applyFont="1" applyFill="1" applyBorder="1" applyAlignment="1">
      <alignment horizontal="right" vertical="center"/>
    </xf>
    <xf numFmtId="0" fontId="2" fillId="72" borderId="0" xfId="993" applyFont="1" applyFill="1" applyBorder="1" applyAlignment="1">
      <alignment horizontal="right" vertical="center"/>
    </xf>
    <xf numFmtId="0" fontId="2" fillId="72" borderId="21" xfId="993" applyFont="1" applyFill="1" applyBorder="1" applyAlignment="1">
      <alignment horizontal="right" vertical="center"/>
    </xf>
    <xf numFmtId="0" fontId="14" fillId="66" borderId="17" xfId="0" applyFont="1" applyFill="1" applyBorder="1" applyAlignment="1">
      <alignment horizontal="left" vertical="center" wrapText="1"/>
    </xf>
    <xf numFmtId="0" fontId="5" fillId="66" borderId="17" xfId="0" applyFont="1" applyFill="1" applyBorder="1" applyAlignment="1">
      <alignment horizontal="center" vertical="center" wrapText="1"/>
    </xf>
    <xf numFmtId="0" fontId="16" fillId="63" borderId="38" xfId="0" applyFont="1" applyFill="1" applyBorder="1" applyAlignment="1">
      <alignment horizontal="center" vertical="center" wrapText="1"/>
    </xf>
    <xf numFmtId="0" fontId="16" fillId="63" borderId="36" xfId="0" applyFont="1" applyFill="1" applyBorder="1" applyAlignment="1">
      <alignment horizontal="center" vertical="center" wrapText="1"/>
    </xf>
    <xf numFmtId="0" fontId="16" fillId="63" borderId="37" xfId="0" applyFont="1" applyFill="1" applyBorder="1" applyAlignment="1">
      <alignment horizontal="center" vertical="center" wrapText="1"/>
    </xf>
    <xf numFmtId="0" fontId="3" fillId="78" borderId="64" xfId="981" applyFill="1" applyBorder="1" applyAlignment="1">
      <alignment horizontal="center"/>
    </xf>
    <xf numFmtId="0" fontId="0" fillId="0" borderId="65" xfId="0" applyBorder="1" applyAlignment="1">
      <alignment horizontal="center"/>
    </xf>
    <xf numFmtId="0" fontId="0" fillId="0" borderId="66" xfId="0" applyBorder="1" applyAlignment="1">
      <alignment horizontal="center"/>
    </xf>
    <xf numFmtId="0" fontId="1" fillId="73" borderId="0" xfId="0" applyFont="1" applyFill="1" applyAlignment="1">
      <alignment horizontal="left" vertical="top" wrapText="1"/>
    </xf>
  </cellXfs>
  <cellStyles count="1208">
    <cellStyle name=" 1" xfId="1"/>
    <cellStyle name="_0 - Getting Started" xfId="2"/>
    <cellStyle name="_0 - Getting Started 2" xfId="3"/>
    <cellStyle name="_0 - Getting Started_5-Charges MO" xfId="4"/>
    <cellStyle name="_0 - Getting Started_83090147-DDQ-TAV-EN-001_OUTILS_PILOTAGE" xfId="5"/>
    <cellStyle name="_0 - Getting Started_83090147-DDQ-TAV-EN-001_OUTILS_PILOTAGE-1" xfId="6"/>
    <cellStyle name="_0 - Getting Started_dossierpilotage_dts_2012_10_19" xfId="7"/>
    <cellStyle name="_1 - Fiche descriptive" xfId="8"/>
    <cellStyle name="_1 - Fiche descriptive 2" xfId="9"/>
    <cellStyle name="_1 - Fiche descriptive_5-Charges MO" xfId="10"/>
    <cellStyle name="_1 - Fiche descriptive_83090147-DDQ-TAV-EN-001_OUTILS_PILOTAGE" xfId="11"/>
    <cellStyle name="_1 - Fiche descriptive_83090147-DDQ-TAV-EN-001_OUTILS_PILOTAGE-1" xfId="12"/>
    <cellStyle name="_1 - Fiche descriptive_dossierpilotage_dts_2012_10_19" xfId="13"/>
    <cellStyle name="_10 -  Concep. à coût Ob TSA" xfId="14"/>
    <cellStyle name="_10 -  Concep. à coût Ob TSA 2" xfId="15"/>
    <cellStyle name="_10 -  Concep. à coût Ob TSA_5-Charges MO" xfId="16"/>
    <cellStyle name="_10 -  Concep. à coût Ob TSA_83090147-DDQ-TAV-EN-001_OUTILS_PILOTAGE" xfId="17"/>
    <cellStyle name="_10 -  Concep. à coût Ob TSA_83090147-DDQ-TAV-EN-001_OUTILS_PILOTAGE-1" xfId="18"/>
    <cellStyle name="_10 -  Concep. à coût Ob TSA_dossierpilotage_dts_2012_10_19" xfId="19"/>
    <cellStyle name="_2 - Evènements clés" xfId="20"/>
    <cellStyle name="_2 - Evènements clés 2" xfId="21"/>
    <cellStyle name="_2 - Evènements clés_5-Charges MO" xfId="22"/>
    <cellStyle name="_2 - Evènements clés_83090147-DDQ-TAV-EN-001_OUTILS_PILOTAGE" xfId="23"/>
    <cellStyle name="_2 - Evènements clés_83090147-DDQ-TAV-EN-001_OUTILS_PILOTAGE-1" xfId="24"/>
    <cellStyle name="_2 - Evènements clés_dossierpilotage_dts_2012_10_19" xfId="25"/>
    <cellStyle name="_3 - Plaintes client &amp; pb Majeur" xfId="26"/>
    <cellStyle name="_3 - Plaintes client &amp; pb Majeur 2" xfId="27"/>
    <cellStyle name="_3 - Plaintes client &amp; pb Majeur_5-Charges MO" xfId="28"/>
    <cellStyle name="_3 - Plaintes client &amp; pb Majeur_83090147-DDQ-TAV-EN-001_OUTILS_PILOTAGE" xfId="29"/>
    <cellStyle name="_3 - Plaintes client &amp; pb Majeur_83090147-DDQ-TAV-EN-001_OUTILS_PILOTAGE-1" xfId="30"/>
    <cellStyle name="_3 - Plaintes client &amp; pb Majeur_dossierpilotage_dts_2012_10_19" xfId="31"/>
    <cellStyle name="_4 - Planning directeur" xfId="32"/>
    <cellStyle name="_4 - Planning directeur 2" xfId="33"/>
    <cellStyle name="_4 - Planning directeur_5-Charges MO" xfId="34"/>
    <cellStyle name="_4 - Planning directeur_83090147-DDQ-TAV-EN-001_OUTILS_PILOTAGE" xfId="35"/>
    <cellStyle name="_4 - Planning directeur_83090147-DDQ-TAV-EN-001_OUTILS_PILOTAGE-1" xfId="36"/>
    <cellStyle name="_4 - Planning directeur_dossierpilotage_dts_2012_10_19" xfId="37"/>
    <cellStyle name="_5 - Risques" xfId="38"/>
    <cellStyle name="_5 - Risques 2" xfId="39"/>
    <cellStyle name="_5 - Risques_5-Charges MO" xfId="40"/>
    <cellStyle name="_5 - Risques_83090147-DDQ-TAV-EN-001_OUTILS_PILOTAGE" xfId="41"/>
    <cellStyle name="_5 - Risques_83090147-DDQ-TAV-EN-001_OUTILS_PILOTAGE-1" xfId="42"/>
    <cellStyle name="_5 - Risques_dossierpilotage_dts_2012_10_19" xfId="43"/>
    <cellStyle name="_6 - Opportunités" xfId="44"/>
    <cellStyle name="_6 - Opportunités 2" xfId="45"/>
    <cellStyle name="_6 - Opportunités_5-Charges MO" xfId="46"/>
    <cellStyle name="_6 - Opportunités_83090147-DDQ-TAV-EN-001_OUTILS_PILOTAGE" xfId="47"/>
    <cellStyle name="_6 - Opportunités_83090147-DDQ-TAV-EN-001_OUTILS_PILOTAGE-1" xfId="48"/>
    <cellStyle name="_6 - Opportunités_dossierpilotage_dts_2012_10_19" xfId="49"/>
    <cellStyle name="_7 - Recommandations AQ" xfId="50"/>
    <cellStyle name="_7 - Recommandations AQ 2" xfId="51"/>
    <cellStyle name="_7 - Recommandations AQ_5-Charges MO" xfId="52"/>
    <cellStyle name="_7 - Recommandations AQ_83090147-DDQ-TAV-EN-001_OUTILS_PILOTAGE" xfId="53"/>
    <cellStyle name="_7 - Recommandations AQ_83090147-DDQ-TAV-EN-001_OUTILS_PILOTAGE-1" xfId="54"/>
    <cellStyle name="_7 - Recommandations AQ_dossierpilotage_dts_2012_10_19" xfId="55"/>
    <cellStyle name="_87201044-MGPR-GRP-EN-Draft002-Project_reporting_template_b_20110121" xfId="56"/>
    <cellStyle name="_87201044-MGPR-GRP-EN-Draft002-Project_reporting_template_b_20110121_83090147-DDQ-TAV-EN-001_OUTILS_PILOTAGE" xfId="57"/>
    <cellStyle name="_87201044-MGPR-GRP-EN-Draft002-Project_reporting_template_b_20110121_83090147-DDQ-TAV-EN-001_OUTILS_PILOTAGE-1" xfId="58"/>
    <cellStyle name="_87201044-MGPR-GRP-EN-Draft002-Project_reporting_template_b_20110121_dossierpilotage_dts_2012_10_19" xfId="59"/>
    <cellStyle name="_87201044-MGPR-GRP-FR-Draft002-Modele_reporting_projet_c_20110130" xfId="60"/>
    <cellStyle name="_87201044-MGPR-GRP-FR-Draft002-Modele_reporting_projet_c_20110130_83090147-DDQ-TAV-EN-001_OUTILS_PILOTAGE" xfId="61"/>
    <cellStyle name="_87201044-MGPR-GRP-FR-Draft002-Modele_reporting_projet_c_20110130_83090147-DDQ-TAV-EN-001_OUTILS_PILOTAGE-1" xfId="62"/>
    <cellStyle name="_87201044-MGPR-GRP-FR-Draft002-Modele_reporting_projet_c_20110130_dossierpilotage_dts_2012_10_19" xfId="63"/>
    <cellStyle name="_87201044-PRJ-GRP-en" xfId="64"/>
    <cellStyle name="_87201044-PRJ-GRP-en_5-Charges MO" xfId="65"/>
    <cellStyle name="_87201044-PRJ-GRP-fr" xfId="66"/>
    <cellStyle name="_87201044-PRJ-GRP-fr 2" xfId="67"/>
    <cellStyle name="_87201044-PRJ-GRP-fr_5-Charges MO" xfId="68"/>
    <cellStyle name="_87201247-EN-001-Project Monitoring Dashboard File" xfId="69"/>
    <cellStyle name="_87201247-EN-001-Project_Monitoring_Dashboard_File" xfId="70"/>
    <cellStyle name="_87201247-EN-001-Project_Monitoring_Dashboard_File_83090147-DDQ-TAV-EN-001_OUTILS_PILOTAGE" xfId="71"/>
    <cellStyle name="_87201247-EN-001-Project_Monitoring_Dashboard_File_83090147-DDQ-TAV-EN-001_OUTILS_PILOTAGE-1" xfId="72"/>
    <cellStyle name="_87201247-EN-001-Project_Monitoring_Dashboard_File_dossierpilotage_dts_2012_10_19" xfId="73"/>
    <cellStyle name="_87201247-FR-001-Tableau_de_Bord_Pilotage_du_Projet" xfId="74"/>
    <cellStyle name="_87201247-FR-001-Tableau_de_Bord_Pilotage_du_Projet_83090147-DDQ-TAV-EN-001_OUTILS_PILOTAGE" xfId="75"/>
    <cellStyle name="_87201247-FR-001-Tableau_de_Bord_Pilotage_du_Projet_83090147-DDQ-TAV-EN-001_OUTILS_PILOTAGE-1" xfId="76"/>
    <cellStyle name="_87201247-FR-001-Tableau_de_Bord_Pilotage_du_Projet_dossierpilotage_dts_2012_10_19" xfId="77"/>
    <cellStyle name="_8A - Finance FC" xfId="78"/>
    <cellStyle name="_8A - Finance FC 2" xfId="79"/>
    <cellStyle name="_8A - Finance FC_5-Charges MO" xfId="80"/>
    <cellStyle name="_8A - Finance FC_83090147-DDQ-TAV-EN-001_OUTILS_PILOTAGE" xfId="81"/>
    <cellStyle name="_8A - Finance FC_83090147-DDQ-TAV-EN-001_OUTILS_PILOTAGE-1" xfId="82"/>
    <cellStyle name="_8A - Finance FC_dossierpilotage_dts_2012_10_19" xfId="83"/>
    <cellStyle name="_D3S_Program_dashboard_ B-1" xfId="84"/>
    <cellStyle name="_D3S_Program_dashboard_ B-1 2" xfId="85"/>
    <cellStyle name="_D3S_Program_dashboard_ B-1 2 2" xfId="86"/>
    <cellStyle name="_D3S_Program_dashboard_ B-1 3" xfId="87"/>
    <cellStyle name="_D3S_Program_dashboard_ B-1_1 - Fiche descriptive" xfId="88"/>
    <cellStyle name="_D3S_Program_dashboard_ B-1_5-Charges MO" xfId="89"/>
    <cellStyle name="_D3S_Program_dashboard_ B-1_7 - Recommandations AQ" xfId="90"/>
    <cellStyle name="_D3S_Program_dashboard_ B-1_Maquette_TDB_10-09-29-LV-V2" xfId="91"/>
    <cellStyle name="_D3S_Program_dashboard_ B-1_Maquette_TDB_10-09-29-LV-V2 2" xfId="92"/>
    <cellStyle name="_D3S_Program_dashboard_ B-1_Maquette_TDB_10-09-29-LV-V2 2 2" xfId="93"/>
    <cellStyle name="_D3S_Program_dashboard_ B-1_Maquette_TDB_10-09-29-LV-V2 3" xfId="94"/>
    <cellStyle name="_D3S_Program_dashboard_ B-1_Maquette_TDB_10-09-29-LV-V2_5-Charges MO" xfId="95"/>
    <cellStyle name="_LINKS_CLEANUP_17" xfId="96"/>
    <cellStyle name="_LV_DASHBOARD_V5.6.A.2_AUTO" xfId="97"/>
    <cellStyle name="_LV_DASHBOARD_V5.6.A.2_AUTO 2" xfId="98"/>
    <cellStyle name="_LV_DASHBOARD_V5.6.A.2_AUTO 3" xfId="99"/>
    <cellStyle name="_MAP-F-DAE-025-00-F_07 FR_draft A" xfId="100"/>
    <cellStyle name="_MAP-F-DAE-025-00-F_07 FR_draft A 2" xfId="101"/>
    <cellStyle name="_MAP-F-TSA-005-00-D" xfId="102"/>
    <cellStyle name="_Maquette_TDB_10-09-29-LV-V2" xfId="103"/>
    <cellStyle name="_Maquette_TDB_10-09-29-LV-V2 2" xfId="104"/>
    <cellStyle name="_Maquette_TDB_10-09-29-LV-V2 2 2" xfId="105"/>
    <cellStyle name="_Maquette_TDB_10-09-29-LV-V2 3" xfId="106"/>
    <cellStyle name="_Maquette_TDB_10-09-29-LV-V2_5-Charges MO" xfId="107"/>
    <cellStyle name="_Maquette_TDB_PGM_20100729" xfId="108"/>
    <cellStyle name="_Maquette_TDB_PGM_20100729 2" xfId="109"/>
    <cellStyle name="_Maquette_TDB_PGM_20100729 2 2" xfId="110"/>
    <cellStyle name="_Maquette_TDB_PGM_20100729 3" xfId="111"/>
    <cellStyle name="_Maquette_TDB_PGM_20100729_1 - Fiche descriptive" xfId="112"/>
    <cellStyle name="_Maquette_TDB_PGM_20100729_5-Charges MO" xfId="113"/>
    <cellStyle name="_Maquette_TDB_PGM_20100729_7 - Recommandations AQ" xfId="114"/>
    <cellStyle name="_Maquette_TDB_PGM_4-5-7_DAé-1" xfId="115"/>
    <cellStyle name="_Maquette_TDB_PGM_4-5-7_DAé-1 2" xfId="116"/>
    <cellStyle name="_Maquette_TDB_PGM_4-5-7_DAé-1 2 2" xfId="117"/>
    <cellStyle name="_Maquette_TDB_PGM_4-5-7_DAé-1 3" xfId="118"/>
    <cellStyle name="_Maquette_TDB_PGM_4-5-7_DAé-1_1 - Fiche descriptive" xfId="119"/>
    <cellStyle name="_Maquette_TDB_PGM_4-5-7_DAé-1_5-Charges MO" xfId="120"/>
    <cellStyle name="_Maquette_TDB_PGM_4-5-7_DAé-1_7 - Recommandations AQ" xfId="121"/>
    <cellStyle name="_Maquette_TDB_PGM_4-5-7_DAé-1_99-2 Baseline Status (ECRs) (2)" xfId="122"/>
    <cellStyle name="_Maquette_TDB_PGM_4-5-7_DAé-1_99-3 Formal IVV status (2)" xfId="123"/>
    <cellStyle name="_Maquette_TDB_PGM_4-5-7_DAé-1_MAP-F-DAE-025-00-D" xfId="124"/>
    <cellStyle name="_Maquette_TDB_PGM_4-5-7_DAé-1_MAP-F-DAE-025-00-D 2" xfId="125"/>
    <cellStyle name="_Maquette_TDB_PGM_4-5-7_DAé-1_MAP-F-DAE-025-00-D 2 2" xfId="126"/>
    <cellStyle name="_Maquette_TDB_PGM_4-5-7_DAé-1_MAP-F-DAE-025-00-D 3" xfId="127"/>
    <cellStyle name="_Maquette_TDB_PGM_4-5-7_DAé-1_MAP-S76-AVS-2010-04.new-xls" xfId="128"/>
    <cellStyle name="_Maquette_TDB_PGM_4-5-7_DAé-1_Nettoyage_fichier" xfId="129"/>
    <cellStyle name="_Maquette_TDB_PGM_4-5-7_DAé-1_Nettoyage_fichier 2" xfId="130"/>
    <cellStyle name="_Maquette_TDB_PGM_4-5-7_DAé-1_Nettoyage_fichier 2 2" xfId="131"/>
    <cellStyle name="_Maquette_TDB_PGM_4-5-7_DAé-1_Nettoyage_fichier 3" xfId="132"/>
    <cellStyle name="_Maquette_TDB_PGM_4-5-7_DAé-1_TdB 30_04_2010 TASFR00580937AJ-1 THTH" xfId="133"/>
    <cellStyle name="_Maquette_TDB_PGM_4-5-7_DAé-1_TdB-S76-CIS-2010-03 V38 Recup" xfId="134"/>
    <cellStyle name="_Maquette_TDB_PGM_4-5-7_WS June 10th-2" xfId="135"/>
    <cellStyle name="_Maquette_TDB_PGM_4-5-7_WS June 10th-2 2" xfId="136"/>
    <cellStyle name="_Maquette_TDB_PGM_4-5-7_WS June 10th-2 2 2" xfId="137"/>
    <cellStyle name="_Maquette_TDB_PGM_4-5-7_WS June 10th-2 3" xfId="138"/>
    <cellStyle name="_Maquette_TDB_PGM_4-5-7_WS June 10th-2_1 - Fiche descriptive" xfId="139"/>
    <cellStyle name="_Maquette_TDB_PGM_4-5-7_WS June 10th-2_5-Charges MO" xfId="140"/>
    <cellStyle name="_Maquette_TDB_PGM_4-5-7_WS June 10th-2_7 - Recommandations AQ" xfId="141"/>
    <cellStyle name="_Maquette_TDB_PGM_4-5-7_WS June 9th-2" xfId="142"/>
    <cellStyle name="_Maquette_TDB_PGM_4-5-7_WS June 9th-2 2" xfId="143"/>
    <cellStyle name="_Maquette_TDB_PGM_4-5-7_WS June 9th-2 2 2" xfId="144"/>
    <cellStyle name="_Maquette_TDB_PGM_4-5-7_WS June 9th-2 3" xfId="145"/>
    <cellStyle name="_Maquette_TDB_PGM_4-5-7_WS June 9th-2_1 - Fiche descriptive" xfId="146"/>
    <cellStyle name="_Maquette_TDB_PGM_4-5-7_WS June 9th-2_5-Charges MO" xfId="147"/>
    <cellStyle name="_Maquette_TDB_PGM_4-5-7_WS June 9th-2_7 - Recommandations AQ" xfId="148"/>
    <cellStyle name="_Maquette_TDB4" xfId="149"/>
    <cellStyle name="_Maquette_TDB4 2" xfId="150"/>
    <cellStyle name="_Maquette_TDB4 2 2" xfId="151"/>
    <cellStyle name="_Maquette_TDB4 3" xfId="152"/>
    <cellStyle name="_Maquette_TDB4_1 - Fiche descriptive" xfId="153"/>
    <cellStyle name="_Maquette_TDB4_5-Charges MO" xfId="154"/>
    <cellStyle name="_Maquette_TDB4_7 - Recommandations AQ" xfId="155"/>
    <cellStyle name="_Maquette_TDB4_Maquette_TDB_10-09-29-LV-V2" xfId="156"/>
    <cellStyle name="_Maquette_TDB4_Maquette_TDB_10-09-29-LV-V2 2" xfId="157"/>
    <cellStyle name="_Maquette_TDB4_Maquette_TDB_10-09-29-LV-V2 2 2" xfId="158"/>
    <cellStyle name="_Maquette_TDB4_Maquette_TDB_10-09-29-LV-V2 3" xfId="159"/>
    <cellStyle name="_Maquette_TDB4_Maquette_TDB_10-09-29-LV-V2_5-Charges MO" xfId="160"/>
    <cellStyle name="_Modèle reporting projet-87201044-MGPR-GRP-FR-" xfId="161"/>
    <cellStyle name="_Modèle reporting projet-87201044-MGPR-GRP-FR-_5-Charges MO" xfId="162"/>
    <cellStyle name="_Modèle reporting projet-87201044-MGPR-GRP-FR-_83090147-DDQ-TAV-EN-001_OUTILS_PILOTAGE" xfId="163"/>
    <cellStyle name="_Modèle reporting projet-87201044-MGPR-GRP-FR-_83090147-DDQ-TAV-EN-001_OUTILS_PILOTAGE-1" xfId="164"/>
    <cellStyle name="_Modèle reporting projet-87201044-MGPR-GRP-FR-_dossierpilotage_dts_2012_10_19" xfId="165"/>
    <cellStyle name="_Project Monitoring Dashboard File_02162011_V1a" xfId="166"/>
    <cellStyle name="_Project Monitoring Dashboard File_02162011_V1a_83090147-DDQ-TAV-EN-001_OUTILS_PILOTAGE" xfId="167"/>
    <cellStyle name="_Project Monitoring Dashboard File_02162011_V1a_83090147-DDQ-TAV-EN-001_OUTILS_PILOTAGE-1" xfId="168"/>
    <cellStyle name="_Project Monitoring Dashboard File_02162011_V1a_dossierpilotage_dts_2012_10_19" xfId="169"/>
    <cellStyle name="_Project Monitoring Dashboard File_20110210_V1" xfId="170"/>
    <cellStyle name="_Project Monitoring Dashboard File_20110210_V1_83090147-DDQ-TAV-EN-001_OUTILS_PILOTAGE" xfId="171"/>
    <cellStyle name="_Project Monitoring Dashboard File_20110210_V1_83090147-DDQ-TAV-EN-001_OUTILS_PILOTAGE-1" xfId="172"/>
    <cellStyle name="_Project Monitoring Dashboard File_20110210_V1_dossierpilotage_dts_2012_10_19" xfId="173"/>
    <cellStyle name="_Project reporting template-87201044-MGPR-GRP-EN-" xfId="174"/>
    <cellStyle name="_Project reporting template-87201044-MGPR-GRP-EN- 2" xfId="175"/>
    <cellStyle name="_Project reporting template-87201044-MGPR-GRP-EN- 2 2" xfId="176"/>
    <cellStyle name="_Project reporting template-87201044-MGPR-GRP-EN- 3" xfId="177"/>
    <cellStyle name="_Project reporting template-87201044-MGPR-GRP-EN-_5-Charges MO" xfId="178"/>
    <cellStyle name="_Solution_Monitoring_Dashboard_File" xfId="179"/>
    <cellStyle name="_Solution_Monitoring_Dashboard_File_83090147-DDQ-TAV-EN-001_OUTILS_PILOTAGE" xfId="180"/>
    <cellStyle name="_Solution_Monitoring_Dashboard_File_83090147-DDQ-TAV-EN-001_OUTILS_PILOTAGE-1" xfId="181"/>
    <cellStyle name="_Solution_Monitoring_Dashboard_File_dossierpilotage_dts_2012_10_19" xfId="182"/>
    <cellStyle name="_Solution_Monitoring_Tools_File_V2" xfId="183"/>
    <cellStyle name="_Solution_Monitoring_Tools_File_V2_83090147-DDQ-TAV-EN-001_OUTILS_PILOTAGE" xfId="184"/>
    <cellStyle name="_Solution_Monitoring_Tools_File_V2_83090147-DDQ-TAV-EN-001_OUTILS_PILOTAGE-1" xfId="185"/>
    <cellStyle name="_Solution_Monitoring_Tools_File_V2_dossierpilotage_dts_2012_10_19" xfId="186"/>
    <cellStyle name="12Under" xfId="187"/>
    <cellStyle name="20 % - Accent1" xfId="188" builtinId="30" customBuiltin="1"/>
    <cellStyle name="20 % - Accent1 2" xfId="189"/>
    <cellStyle name="20 % - Accent2" xfId="190" builtinId="34" customBuiltin="1"/>
    <cellStyle name="20 % - Accent2 2" xfId="191"/>
    <cellStyle name="20 % - Accent3" xfId="192" builtinId="38" customBuiltin="1"/>
    <cellStyle name="20 % - Accent3 2" xfId="193"/>
    <cellStyle name="20 % - Accent4" xfId="194" builtinId="42" customBuiltin="1"/>
    <cellStyle name="20 % - Accent4 2" xfId="195"/>
    <cellStyle name="20 % - Accent5" xfId="196" builtinId="46" customBuiltin="1"/>
    <cellStyle name="20 % - Accent5 2" xfId="197"/>
    <cellStyle name="20 % - Accent6" xfId="198" builtinId="50" customBuiltin="1"/>
    <cellStyle name="20 % - Accent6 2" xfId="199"/>
    <cellStyle name="20% - Accent1" xfId="200"/>
    <cellStyle name="20% - Accent2" xfId="201"/>
    <cellStyle name="20% - Accent3" xfId="202"/>
    <cellStyle name="20% - Accent4" xfId="203"/>
    <cellStyle name="20% - Accent5" xfId="204"/>
    <cellStyle name="20% - Accent6" xfId="205"/>
    <cellStyle name="40 % - Accent1" xfId="206" builtinId="31" customBuiltin="1"/>
    <cellStyle name="40 % - Accent1 2" xfId="207"/>
    <cellStyle name="40 % - Accent2" xfId="208" builtinId="35" customBuiltin="1"/>
    <cellStyle name="40 % - Accent2 2" xfId="209"/>
    <cellStyle name="40 % - Accent3" xfId="210" builtinId="39" customBuiltin="1"/>
    <cellStyle name="40 % - Accent3 2" xfId="211"/>
    <cellStyle name="40 % - Accent4" xfId="212" builtinId="43" customBuiltin="1"/>
    <cellStyle name="40 % - Accent4 2" xfId="213"/>
    <cellStyle name="40 % - Accent5" xfId="214" builtinId="47" customBuiltin="1"/>
    <cellStyle name="40 % - Accent5 2" xfId="215"/>
    <cellStyle name="40 % - Accent6" xfId="216" builtinId="51" customBuiltin="1"/>
    <cellStyle name="40 % - Accent6 2" xfId="217"/>
    <cellStyle name="40% - Accent1" xfId="218"/>
    <cellStyle name="40% - Accent2" xfId="219"/>
    <cellStyle name="40% - Accent3" xfId="220"/>
    <cellStyle name="40% - Accent4" xfId="221"/>
    <cellStyle name="40% - Accent5" xfId="222"/>
    <cellStyle name="40% - Accent6" xfId="223"/>
    <cellStyle name="60 % - Accent1" xfId="224" builtinId="32" customBuiltin="1"/>
    <cellStyle name="60 % - Accent1 2" xfId="225"/>
    <cellStyle name="60 % - Accent2" xfId="226" builtinId="36" customBuiltin="1"/>
    <cellStyle name="60 % - Accent2 2" xfId="227"/>
    <cellStyle name="60 % - Accent3" xfId="228" builtinId="40" customBuiltin="1"/>
    <cellStyle name="60 % - Accent3 2" xfId="229"/>
    <cellStyle name="60 % - Accent4" xfId="230" builtinId="44" customBuiltin="1"/>
    <cellStyle name="60 % - Accent4 2" xfId="231"/>
    <cellStyle name="60 % - Accent5" xfId="232" builtinId="48" customBuiltin="1"/>
    <cellStyle name="60 % - Accent5 2" xfId="233"/>
    <cellStyle name="60 % - Accent6" xfId="234" builtinId="52" customBuiltin="1"/>
    <cellStyle name="60 % - Accent6 2" xfId="235"/>
    <cellStyle name="60% - Accent1" xfId="236"/>
    <cellStyle name="60% - Accent2" xfId="237"/>
    <cellStyle name="60% - Accent3" xfId="238"/>
    <cellStyle name="60% - Accent4" xfId="239"/>
    <cellStyle name="60% - Accent5" xfId="240"/>
    <cellStyle name="60% - Accent6" xfId="241"/>
    <cellStyle name="Accent1" xfId="242" builtinId="29" customBuiltin="1"/>
    <cellStyle name="Accent1 2" xfId="243"/>
    <cellStyle name="Accent2" xfId="244" builtinId="33" customBuiltin="1"/>
    <cellStyle name="Accent2 2" xfId="245"/>
    <cellStyle name="Accent3" xfId="246" builtinId="37" customBuiltin="1"/>
    <cellStyle name="Accent3 2" xfId="247"/>
    <cellStyle name="Accent4" xfId="248" builtinId="41" customBuiltin="1"/>
    <cellStyle name="Accent4 2" xfId="249"/>
    <cellStyle name="Accent5" xfId="250" builtinId="45" customBuiltin="1"/>
    <cellStyle name="Accent5 2" xfId="251"/>
    <cellStyle name="Accent6" xfId="252" builtinId="49" customBuiltin="1"/>
    <cellStyle name="Accent6 2" xfId="253"/>
    <cellStyle name="Avertissement" xfId="254" builtinId="11" customBuiltin="1"/>
    <cellStyle name="Bad" xfId="255"/>
    <cellStyle name="Bord: quadrillage" xfId="256"/>
    <cellStyle name="Bord: quadrillage gras" xfId="257"/>
    <cellStyle name="Bord: rien" xfId="258"/>
    <cellStyle name="branche" xfId="259"/>
    <cellStyle name="branche 2" xfId="260"/>
    <cellStyle name="branche 2 2" xfId="261"/>
    <cellStyle name="branche_1 - Fiche descriptive" xfId="262"/>
    <cellStyle name="Caché" xfId="263"/>
    <cellStyle name="Calcul" xfId="264" builtinId="22" customBuiltin="1"/>
    <cellStyle name="Calcul 2" xfId="265"/>
    <cellStyle name="Calculation" xfId="266"/>
    <cellStyle name="CARTOUCHE_THOM" xfId="267"/>
    <cellStyle name="Cellule liée" xfId="268" builtinId="24" customBuiltin="1"/>
    <cellStyle name="Check Cell" xfId="269"/>
    <cellStyle name="Comma [0]" xfId="270"/>
    <cellStyle name="Comma [0] 2" xfId="271"/>
    <cellStyle name="Comma [0] 2 2" xfId="272"/>
    <cellStyle name="Comma [0] 3" xfId="273"/>
    <cellStyle name="Comma [0] 3 2" xfId="274"/>
    <cellStyle name="Comma [0] 4" xfId="275"/>
    <cellStyle name="Comma [0] 4 2" xfId="276"/>
    <cellStyle name="Comma [0] 5" xfId="277"/>
    <cellStyle name="Comma_2.2 RBA Milestones Trends" xfId="278"/>
    <cellStyle name="Commentaire" xfId="279" builtinId="10" customBuiltin="1"/>
    <cellStyle name="Commentaire 2" xfId="280"/>
    <cellStyle name="Commentaire 3" xfId="281"/>
    <cellStyle name="Commentaire 3 2" xfId="282"/>
    <cellStyle name="Commentaire 4" xfId="283"/>
    <cellStyle name="Commentaire 4 2" xfId="284"/>
    <cellStyle name="Commentaire 5" xfId="285"/>
    <cellStyle name="Coût" xfId="286"/>
    <cellStyle name="Coût 2" xfId="287"/>
    <cellStyle name="Coût 2 2" xfId="288"/>
    <cellStyle name="Coût 3" xfId="289"/>
    <cellStyle name="Coût 3 2" xfId="290"/>
    <cellStyle name="Coût 4" xfId="291"/>
    <cellStyle name="Currency [0]" xfId="292"/>
    <cellStyle name="Currency [0] 2" xfId="293"/>
    <cellStyle name="Currency [0] 2 2" xfId="294"/>
    <cellStyle name="Currency [0] 3" xfId="295"/>
    <cellStyle name="Currency [0] 3 2" xfId="296"/>
    <cellStyle name="Currency [0] 4" xfId="297"/>
    <cellStyle name="Currency [0] 4 2" xfId="298"/>
    <cellStyle name="Currency [0] 5" xfId="299"/>
    <cellStyle name="Currency_2.2 RBA Milestones Trends" xfId="300"/>
    <cellStyle name="Date" xfId="301"/>
    <cellStyle name="Date 2" xfId="302"/>
    <cellStyle name="Date 2 2" xfId="303"/>
    <cellStyle name="Date 3" xfId="304"/>
    <cellStyle name="Date anglaise" xfId="305"/>
    <cellStyle name="Date anglaise 2" xfId="306"/>
    <cellStyle name="Date anglaise 2 2" xfId="307"/>
    <cellStyle name="Date anglaise 3" xfId="308"/>
    <cellStyle name="Date anglaise 3 2" xfId="309"/>
    <cellStyle name="Date anglaise 4" xfId="310"/>
    <cellStyle name="Date mois" xfId="311"/>
    <cellStyle name="Date mois 2" xfId="312"/>
    <cellStyle name="Date mois 2 2" xfId="313"/>
    <cellStyle name="Date mois 3" xfId="314"/>
    <cellStyle name="Date mois 3 2" xfId="315"/>
    <cellStyle name="Date mois 4" xfId="316"/>
    <cellStyle name="Date saisie" xfId="317"/>
    <cellStyle name="Date saisie 2" xfId="318"/>
    <cellStyle name="Date saisie 2 2" xfId="319"/>
    <cellStyle name="Date saisie 2 3" xfId="320"/>
    <cellStyle name="Date saisie 3" xfId="321"/>
    <cellStyle name="Date saisie 3 2" xfId="322"/>
    <cellStyle name="Date saisie 4" xfId="323"/>
    <cellStyle name="Date saisie_5-Charges MO" xfId="324"/>
    <cellStyle name="date titre" xfId="325"/>
    <cellStyle name="Date_09.10.2007 Plan Quote Analysis" xfId="326"/>
    <cellStyle name="dateCEP" xfId="327"/>
    <cellStyle name="dateCEP 2" xfId="328"/>
    <cellStyle name="dateCEP 2 2" xfId="329"/>
    <cellStyle name="dateCEP 3" xfId="330"/>
    <cellStyle name="dateCEP_1 - Fiche descriptive" xfId="331"/>
    <cellStyle name="DCh" xfId="332"/>
    <cellStyle name="Déf_kLoc" xfId="333"/>
    <cellStyle name="Desc" xfId="334"/>
    <cellStyle name="Desc 2" xfId="335"/>
    <cellStyle name="Desc 2 2" xfId="336"/>
    <cellStyle name="Desc 3" xfId="337"/>
    <cellStyle name="Desc_1 - Fiche descriptive" xfId="338"/>
    <cellStyle name="Dezimal_Q-Indicator_fcu380_v030613" xfId="339"/>
    <cellStyle name="Dollar" xfId="340"/>
    <cellStyle name="Dollar 2" xfId="341"/>
    <cellStyle name="Dollar 2 2" xfId="342"/>
    <cellStyle name="Dollar 3" xfId="343"/>
    <cellStyle name="Dollar_1 - Fiche descriptive" xfId="344"/>
    <cellStyle name="Donnée" xfId="345"/>
    <cellStyle name="Donnée 2" xfId="346"/>
    <cellStyle name="Donnée 3" xfId="347"/>
    <cellStyle name="Donnée 3 2" xfId="348"/>
    <cellStyle name="Donnée 4" xfId="349"/>
    <cellStyle name="Donnée 5" xfId="350"/>
    <cellStyle name="Donnée_1 - Fiche descriptive" xfId="351"/>
    <cellStyle name="Entrée" xfId="352" builtinId="20" customBuiltin="1"/>
    <cellStyle name="Entrée 2" xfId="353"/>
    <cellStyle name="Euro" xfId="354"/>
    <cellStyle name="Euro 2" xfId="355"/>
    <cellStyle name="Euro 2 2" xfId="356"/>
    <cellStyle name="Euro 3" xfId="357"/>
    <cellStyle name="Euro 3 2" xfId="358"/>
    <cellStyle name="Euro 3 3" xfId="359"/>
    <cellStyle name="Euro 4" xfId="360"/>
    <cellStyle name="Euro 4 2" xfId="361"/>
    <cellStyle name="Euro 5" xfId="362"/>
    <cellStyle name="Explanatory Text" xfId="363"/>
    <cellStyle name="Fixé" xfId="364"/>
    <cellStyle name="Fixé 2" xfId="365"/>
    <cellStyle name="Fixé 2 2" xfId="366"/>
    <cellStyle name="Fixé 3" xfId="367"/>
    <cellStyle name="Fixé 3 2" xfId="368"/>
    <cellStyle name="Fixé 4" xfId="369"/>
    <cellStyle name="Followed Hyperlink" xfId="370"/>
    <cellStyle name="Followed Hyperlink 2" xfId="371"/>
    <cellStyle name="Followed Hyperlink 2 2" xfId="372"/>
    <cellStyle name="Followed Hyperlink_1 - Fiche descriptive" xfId="373"/>
    <cellStyle name="Good" xfId="374"/>
    <cellStyle name="gud" xfId="375"/>
    <cellStyle name="gud 2" xfId="376"/>
    <cellStyle name="gud 2 2" xfId="377"/>
    <cellStyle name="gud_1 - Fiche descriptive" xfId="378"/>
    <cellStyle name="H_Déf" xfId="379"/>
    <cellStyle name="H_Déf_0.1 Fiche descriptive" xfId="380"/>
    <cellStyle name="H_Déf_0.1 Fiche descriptive 2" xfId="381"/>
    <cellStyle name="H_Déf_0.1 Fiche descriptive 2 2" xfId="382"/>
    <cellStyle name="H_Déf_0.1 Fiche descriptive_1 - Fiche descriptive" xfId="383"/>
    <cellStyle name="H_Déf_0.1 Fiche descriptive_5-Charges MO" xfId="384"/>
    <cellStyle name="H_Déf_0.1 Fiche descriptive_7 - Recommandations AQ" xfId="385"/>
    <cellStyle name="H_Déf_0.1 Fiche descriptive_906-1TdB AffaireS76-NAV_06_003458-17 (en cours)-1" xfId="386"/>
    <cellStyle name="H_Déf_0.1 Fiche descriptive_99-2 Baseline Status (ECRs) (2)" xfId="387"/>
    <cellStyle name="H_Déf_0.1 Fiche descriptive_99-3 Formal IVV status (2)" xfId="388"/>
    <cellStyle name="H_Déf_0.1 Fiche descriptive_MAP-F-DAE-025-00-D" xfId="389"/>
    <cellStyle name="H_Déf_0.1 Fiche descriptive_MAP-F-DAE-025-00-D 2" xfId="390"/>
    <cellStyle name="H_Déf_0.1 Fiche descriptive_MAP-F-DAE-025-00-D 2 2" xfId="391"/>
    <cellStyle name="H_Déf_0.1 Fiche descriptive_MAP-S76-AVS-2010-04.new-xls" xfId="392"/>
    <cellStyle name="H_Déf_0.1 Fiche descriptive_Nettoyage_fichier" xfId="393"/>
    <cellStyle name="H_Déf_0.1 Fiche descriptive_Nettoyage_fichier 2" xfId="394"/>
    <cellStyle name="H_Déf_0.1 Fiche descriptive_Nettoyage_fichier 2 2" xfId="395"/>
    <cellStyle name="H_Déf_0.1 Fiche descriptive_TdB 30_04_2010 TASFR00580937AJ-1 THTH" xfId="396"/>
    <cellStyle name="H_Déf_0.1 Fiche descriptive_TdB 30_04_2010 TASFR00580937AJ-1 THTH 2" xfId="397"/>
    <cellStyle name="H_Déf_0.1 Fiche descriptive_tdb MAP CAM ATR42 NAV 08-00531-03" xfId="398"/>
    <cellStyle name="H_Déf_0.1 Fiche descriptive_TdB-S76-CIS-2010-03 V38 Recup" xfId="399"/>
    <cellStyle name="H_Déf_0.2 Organisation" xfId="400"/>
    <cellStyle name="H_Déf_0.2 Organisation 2" xfId="401"/>
    <cellStyle name="H_Déf_0.2 Organisation_1 - Fiche descriptive" xfId="402"/>
    <cellStyle name="H_Déf_0.2 Organisation_5-Charges MO" xfId="403"/>
    <cellStyle name="H_Déf_0.2 Organisation_7 - Recommandations AQ" xfId="404"/>
    <cellStyle name="H_Déf_0.2 Organisation_99-2 Baseline Status (ECRs) (2)" xfId="405"/>
    <cellStyle name="H_Déf_0.2 Organisation_99-3 Formal IVV status (2)" xfId="406"/>
    <cellStyle name="H_Déf_0.2 Organisation_MAP-F-DAE-025-00-D" xfId="407"/>
    <cellStyle name="H_Déf_0.2 Organisation_MAP-F-DAE-025-00-D 2" xfId="408"/>
    <cellStyle name="H_Déf_0.2 Organisation_MAP-S76-AVS-2010-04.new-xls" xfId="409"/>
    <cellStyle name="H_Déf_0.2 Organisation_Nettoyage_fichier" xfId="410"/>
    <cellStyle name="H_Déf_0.2 Organisation_Nettoyage_fichier 2" xfId="411"/>
    <cellStyle name="H_Déf_0.2 Organisation_TdB 30_04_2010 TASFR00580937AJ-1 THTH" xfId="412"/>
    <cellStyle name="H_Déf_0.2 Organisation_tdb MAP CAM ATR42 NAV 08-00531-03" xfId="413"/>
    <cellStyle name="H_Déf_0.2 Organisation_TdB-S76-CIS-2010-03 V38 Recup" xfId="414"/>
    <cellStyle name="H_Déf_05 juin TDB" xfId="415"/>
    <cellStyle name="H_Déf_05 juin TDB IR 00" xfId="416"/>
    <cellStyle name="H_Déf_05 juin TDB IR 00_ATA_08_4098_DIS-TdB_MAS FSTA _sept_11_ind00" xfId="417"/>
    <cellStyle name="H_Déf_05 juin TDB_ATA_08_4098_DIS-TdB_MAS FSTA _sept_11_ind00" xfId="418"/>
    <cellStyle name="H_Déf_1.1 Faits Marquants" xfId="419"/>
    <cellStyle name="H_Déf_1.1 Faits Marquants 2" xfId="420"/>
    <cellStyle name="H_Déf_1.1 Faits Marquants_1" xfId="421"/>
    <cellStyle name="H_Déf_1.1 Faits Marquants_1 - Fiche descriptive" xfId="422"/>
    <cellStyle name="H_Déf_1.1 Faits Marquants_1 2" xfId="423"/>
    <cellStyle name="H_Déf_1.1 Faits Marquants_1 2 2" xfId="424"/>
    <cellStyle name="H_Déf_1.1 Faits Marquants_1_1 - Fiche descriptive" xfId="425"/>
    <cellStyle name="H_Déf_1.1 Faits Marquants_1_5-Charges MO" xfId="426"/>
    <cellStyle name="H_Déf_1.1 Faits Marquants_1_7 - Recommandations AQ" xfId="427"/>
    <cellStyle name="H_Déf_1.1 Faits Marquants_1_99-2 Baseline Status (ECRs) (2)" xfId="428"/>
    <cellStyle name="H_Déf_1.1 Faits Marquants_1_99-3 Formal IVV status (2)" xfId="429"/>
    <cellStyle name="H_Déf_1.1 Faits Marquants_1_MAP-F-DAE-025-00-D" xfId="430"/>
    <cellStyle name="H_Déf_1.1 Faits Marquants_1_MAP-F-DAE-025-00-D 2" xfId="431"/>
    <cellStyle name="H_Déf_1.1 Faits Marquants_1_MAP-F-DAE-025-00-D 2 2" xfId="432"/>
    <cellStyle name="H_Déf_1.1 Faits Marquants_1_MAP-S76-AVS-2010-04.new-xls" xfId="433"/>
    <cellStyle name="H_Déf_1.1 Faits Marquants_1_Nettoyage_fichier" xfId="434"/>
    <cellStyle name="H_Déf_1.1 Faits Marquants_1_Nettoyage_fichier 2" xfId="435"/>
    <cellStyle name="H_Déf_1.1 Faits Marquants_1_Nettoyage_fichier 2 2" xfId="436"/>
    <cellStyle name="H_Déf_1.1 Faits Marquants_1_TdB 30_04_2010 TASFR00580937AJ-1 THTH" xfId="437"/>
    <cellStyle name="H_Déf_1.1 Faits Marquants_1_TdB 30_04_2010 TASFR00580937AJ-1 THTH 2" xfId="438"/>
    <cellStyle name="H_Déf_1.1 Faits Marquants_1_tdb MAP CAM ATR42 NAV 08-00531-03" xfId="439"/>
    <cellStyle name="H_Déf_1.1 Faits Marquants_1_TdB-S76-CIS-2010-03 V38 Recup" xfId="440"/>
    <cellStyle name="H_Déf_1.1 Faits Marquants_5-Charges MO" xfId="441"/>
    <cellStyle name="H_Déf_1.1 Faits Marquants_7 - Recommandations AQ" xfId="442"/>
    <cellStyle name="H_Déf_1.1 Faits Marquants_99-2 Baseline Status (ECRs) (2)" xfId="443"/>
    <cellStyle name="H_Déf_1.1 Faits Marquants_99-3 Formal IVV status (2)" xfId="444"/>
    <cellStyle name="H_Déf_1.1 Faits Marquants_MAP-F-DAE-025-00-D" xfId="445"/>
    <cellStyle name="H_Déf_1.1 Faits Marquants_MAP-F-DAE-025-00-D 2" xfId="446"/>
    <cellStyle name="H_Déf_1.1 Faits Marquants_MAP-S76-AVS-2010-04.new-xls" xfId="447"/>
    <cellStyle name="H_Déf_1.1 Faits Marquants_Nettoyage_fichier" xfId="448"/>
    <cellStyle name="H_Déf_1.1 Faits Marquants_Nettoyage_fichier 2" xfId="449"/>
    <cellStyle name="H_Déf_1.1 Faits Marquants_TdB 30_04_2010 TASFR00580937AJ-1 THTH" xfId="450"/>
    <cellStyle name="H_Déf_1.1 Faits Marquants_tdb MAP CAM ATR42 NAV 08-00531-03" xfId="451"/>
    <cellStyle name="H_Déf_1.1 Faits Marquants_TdB-S76-CIS-2010-03 V38 Recup" xfId="452"/>
    <cellStyle name="H_Déf_1.2 Decisions-Actions" xfId="453"/>
    <cellStyle name="H_Déf_1.2 Décisions-Actions" xfId="454"/>
    <cellStyle name="H_Déf_1.2 Décisions-Actions 2" xfId="455"/>
    <cellStyle name="H_Déf_1.2 Décisions-Actions 2 2" xfId="456"/>
    <cellStyle name="H_Déf_1.2 Décisions-Actions_1 - Fiche descriptive" xfId="457"/>
    <cellStyle name="H_Déf_1.2 Décisions-Actions_5-Charges MO" xfId="458"/>
    <cellStyle name="H_Déf_1.2 Décisions-Actions_7 - Recommandations AQ" xfId="459"/>
    <cellStyle name="H_Déf_1.2 Décisions-Actions_99-2 Baseline Status (ECRs) (2)" xfId="460"/>
    <cellStyle name="H_Déf_1.2 Décisions-Actions_99-3 Formal IVV status (2)" xfId="461"/>
    <cellStyle name="H_Déf_1.2 Décisions-Actions_MAP-F-DAE-025-00-D" xfId="462"/>
    <cellStyle name="H_Déf_1.2 Décisions-Actions_MAP-F-DAE-025-00-D 2" xfId="463"/>
    <cellStyle name="H_Déf_1.2 Décisions-Actions_MAP-F-DAE-025-00-D 2 2" xfId="464"/>
    <cellStyle name="H_Déf_1.2 Décisions-Actions_MAP-S76-AVS-2010-04.new-xls" xfId="465"/>
    <cellStyle name="H_Déf_1.2 Décisions-Actions_Nettoyage_fichier" xfId="466"/>
    <cellStyle name="H_Déf_1.2 Décisions-Actions_Nettoyage_fichier 2" xfId="467"/>
    <cellStyle name="H_Déf_1.2 Décisions-Actions_Nettoyage_fichier 2 2" xfId="468"/>
    <cellStyle name="H_Déf_1.2 Décisions-Actions_TdB 30_04_2010 TASFR00580937AJ-1 THTH" xfId="469"/>
    <cellStyle name="H_Déf_1.2 Décisions-Actions_TdB 30_04_2010 TASFR00580937AJ-1 THTH 2" xfId="470"/>
    <cellStyle name="H_Déf_1.2 Décisions-Actions_tdb MAP CAM ATR42 NAV 08-00531-03" xfId="471"/>
    <cellStyle name="H_Déf_1.2 Décisions-Actions_TdB-S76-CIS-2010-03 V38 Recup" xfId="472"/>
    <cellStyle name="H_Déf_1.3 Indicateur Satisfaction" xfId="473"/>
    <cellStyle name="H_Déf_1.3 Indicateur Satisfaction 2" xfId="474"/>
    <cellStyle name="H_Déf_1.3 Indicateur Satisfaction_1" xfId="475"/>
    <cellStyle name="H_Déf_1.3 Indicateur Satisfaction_1 - Fiche descriptive" xfId="476"/>
    <cellStyle name="H_Déf_1.3 Indicateur Satisfaction_1 2" xfId="477"/>
    <cellStyle name="H_Déf_1.3 Indicateur Satisfaction_1 2 2" xfId="478"/>
    <cellStyle name="H_Déf_1.3 Indicateur Satisfaction_1_1 - Fiche descriptive" xfId="479"/>
    <cellStyle name="H_Déf_1.3 Indicateur Satisfaction_1_5-Charges MO" xfId="480"/>
    <cellStyle name="H_Déf_1.3 Indicateur Satisfaction_1_7 - Recommandations AQ" xfId="481"/>
    <cellStyle name="H_Déf_1.3 Indicateur Satisfaction_1_99-2 Baseline Status (ECRs) (2)" xfId="482"/>
    <cellStyle name="H_Déf_1.3 Indicateur Satisfaction_1_99-3 Formal IVV status (2)" xfId="483"/>
    <cellStyle name="H_Déf_1.3 Indicateur Satisfaction_1_MAP-F-DAE-025-00-D" xfId="484"/>
    <cellStyle name="H_Déf_1.3 Indicateur Satisfaction_1_MAP-F-DAE-025-00-D 2" xfId="485"/>
    <cellStyle name="H_Déf_1.3 Indicateur Satisfaction_1_MAP-F-DAE-025-00-D 2 2" xfId="486"/>
    <cellStyle name="H_Déf_1.3 Indicateur Satisfaction_1_MAP-S76-AVS-2010-04.new-xls" xfId="487"/>
    <cellStyle name="H_Déf_1.3 Indicateur Satisfaction_1_Nettoyage_fichier" xfId="488"/>
    <cellStyle name="H_Déf_1.3 Indicateur Satisfaction_1_Nettoyage_fichier 2" xfId="489"/>
    <cellStyle name="H_Déf_1.3 Indicateur Satisfaction_1_Nettoyage_fichier 2 2" xfId="490"/>
    <cellStyle name="H_Déf_1.3 Indicateur Satisfaction_1_TdB 30_04_2010 TASFR00580937AJ-1 THTH" xfId="491"/>
    <cellStyle name="H_Déf_1.3 Indicateur Satisfaction_1_TdB 30_04_2010 TASFR00580937AJ-1 THTH 2" xfId="492"/>
    <cellStyle name="H_Déf_1.3 Indicateur Satisfaction_1_tdb MAP CAM ATR42 NAV 08-00531-03" xfId="493"/>
    <cellStyle name="H_Déf_1.3 Indicateur Satisfaction_1_TdB-S76-CIS-2010-03 V38 Recup" xfId="494"/>
    <cellStyle name="H_Déf_1.3 Indicateur Satisfaction_5-Charges MO" xfId="495"/>
    <cellStyle name="H_Déf_1.3 Indicateur Satisfaction_7 - Recommandations AQ" xfId="496"/>
    <cellStyle name="H_Déf_1.3 Indicateur Satisfaction_99-2 Baseline Status (ECRs) (2)" xfId="497"/>
    <cellStyle name="H_Déf_1.3 Indicateur Satisfaction_99-3 Formal IVV status (2)" xfId="498"/>
    <cellStyle name="H_Déf_1.3 Indicateur Satisfaction_MAP-F-DAE-025-00-D" xfId="499"/>
    <cellStyle name="H_Déf_1.3 Indicateur Satisfaction_MAP-F-DAE-025-00-D 2" xfId="500"/>
    <cellStyle name="H_Déf_1.3 Indicateur Satisfaction_MAP-S76-AVS-2010-04.new-xls" xfId="501"/>
    <cellStyle name="H_Déf_1.3 Indicateur Satisfaction_Nettoyage_fichier" xfId="502"/>
    <cellStyle name="H_Déf_1.3 Indicateur Satisfaction_Nettoyage_fichier 2" xfId="503"/>
    <cellStyle name="H_Déf_1.3 Indicateur Satisfaction_TdB 30_04_2010 TASFR00580937AJ-1 THTH" xfId="504"/>
    <cellStyle name="H_Déf_1.3 Indicateur Satisfaction_tdb MAP CAM ATR42 NAV 08-00531-03" xfId="505"/>
    <cellStyle name="H_Déf_1.3 Indicateur Satisfaction_TdB-S76-CIS-2010-03 V38 Recup" xfId="506"/>
    <cellStyle name="H_Déf_2.2 Jalons (Courbe à 45°)" xfId="507"/>
    <cellStyle name="H_Déf_2.2 Jalons (Courbe à 45°)_1" xfId="508"/>
    <cellStyle name="H_Déf_2.2 Jalons (Courbe à 45°)_1 2" xfId="509"/>
    <cellStyle name="H_Déf_2.2 Jalons (Courbe à 45°)_1_1 - Fiche descriptive" xfId="510"/>
    <cellStyle name="H_Déf_2.2 Jalons (Courbe à 45°)_1_5-Charges MO" xfId="511"/>
    <cellStyle name="H_Déf_2.2 Jalons (Courbe à 45°)_1_7 - Recommandations AQ" xfId="512"/>
    <cellStyle name="H_Déf_2.2 Jalons (Courbe à 45°)_1_99-2 Baseline Status (ECRs) (2)" xfId="513"/>
    <cellStyle name="H_Déf_2.2 Jalons (Courbe à 45°)_1_99-3 Formal IVV status (2)" xfId="514"/>
    <cellStyle name="H_Déf_2.2 Jalons (Courbe à 45°)_1_MAP-F-DAE-025-00-D" xfId="515"/>
    <cellStyle name="H_Déf_2.2 Jalons (Courbe à 45°)_1_MAP-F-DAE-025-00-D 2" xfId="516"/>
    <cellStyle name="H_Déf_2.2 Jalons (Courbe à 45°)_1_MAP-S76-AVS-2010-04.new-xls" xfId="517"/>
    <cellStyle name="H_Déf_2.2 Jalons (Courbe à 45°)_1_Nettoyage_fichier" xfId="518"/>
    <cellStyle name="H_Déf_2.2 Jalons (Courbe à 45°)_1_Nettoyage_fichier 2" xfId="519"/>
    <cellStyle name="H_Déf_2.2 Jalons (Courbe à 45°)_1_TdB 30_04_2010 TASFR00580937AJ-1 THTH" xfId="520"/>
    <cellStyle name="H_Déf_2.2 Jalons (Courbe à 45°)_1_tdb MAP CAM ATR42 NAV 08-00531-03" xfId="521"/>
    <cellStyle name="H_Déf_2.2 Jalons (Courbe à 45°)_1_TdB-S76-CIS-2010-03 V38 Recup" xfId="522"/>
    <cellStyle name="H_Déf_2.2 Jalons (Courbe à 45°)_2" xfId="523"/>
    <cellStyle name="H_Déf_2.2 Jalons (Courbe à 45°)_2 2" xfId="524"/>
    <cellStyle name="H_Déf_2.2 Jalons (Courbe à 45°)_2 2 2" xfId="525"/>
    <cellStyle name="H_Déf_2.2 Jalons (Courbe à 45°)_2_1 - Fiche descriptive" xfId="526"/>
    <cellStyle name="H_Déf_2.2 Jalons (Courbe à 45°)_2_5-Charges MO" xfId="527"/>
    <cellStyle name="H_Déf_2.2 Jalons (Courbe à 45°)_2_7 - Recommandations AQ" xfId="528"/>
    <cellStyle name="H_Déf_2.2 Jalons (Courbe à 45°)_2_99-2 Baseline Status (ECRs) (2)" xfId="529"/>
    <cellStyle name="H_Déf_2.2 Jalons (Courbe à 45°)_2_99-3 Formal IVV status (2)" xfId="530"/>
    <cellStyle name="H_Déf_2.2 Jalons (Courbe à 45°)_2_MAP-F-DAE-025-00-D" xfId="531"/>
    <cellStyle name="H_Déf_2.2 Jalons (Courbe à 45°)_2_MAP-F-DAE-025-00-D 2" xfId="532"/>
    <cellStyle name="H_Déf_2.2 Jalons (Courbe à 45°)_2_MAP-F-DAE-025-00-D 2 2" xfId="533"/>
    <cellStyle name="H_Déf_2.2 Jalons (Courbe à 45°)_2_MAP-S76-AVS-2010-04.new-xls" xfId="534"/>
    <cellStyle name="H_Déf_2.2 Jalons (Courbe à 45°)_2_Nettoyage_fichier" xfId="535"/>
    <cellStyle name="H_Déf_2.2 Jalons (Courbe à 45°)_2_Nettoyage_fichier 2" xfId="536"/>
    <cellStyle name="H_Déf_2.2 Jalons (Courbe à 45°)_2_Nettoyage_fichier 2 2" xfId="537"/>
    <cellStyle name="H_Déf_2.2 Jalons (Courbe à 45°)_2_TdB 30_04_2010 TASFR00580937AJ-1 THTH" xfId="538"/>
    <cellStyle name="H_Déf_2.2 Jalons (Courbe à 45°)_2_TdB 30_04_2010 TASFR00580937AJ-1 THTH 2" xfId="539"/>
    <cellStyle name="H_Déf_2.2 Jalons (Courbe à 45°)_2_tdb MAP CAM ATR42 NAV 08-00531-03" xfId="540"/>
    <cellStyle name="H_Déf_2.2 Jalons (Courbe à 45°)_2_TdB-S76-CIS-2010-03 V38 Recup" xfId="541"/>
    <cellStyle name="H_Déf_2.2 Jalons (Courbe à 45°)_8.1 COP-CEP" xfId="542"/>
    <cellStyle name="H_Déf_2.2 Jalons (Courbe à 45°)_8.1 COP-CEP 2" xfId="543"/>
    <cellStyle name="H_Déf_2.2 Jalons (Courbe à 45°)_8.1 COP-CEP_1 - Fiche descriptive" xfId="544"/>
    <cellStyle name="H_Déf_2.2 Jalons (Courbe à 45°)_8.1 COP-CEP_5-Charges MO" xfId="545"/>
    <cellStyle name="H_Déf_2.2 Jalons (Courbe à 45°)_8.1 COP-CEP_7 - Recommandations AQ" xfId="546"/>
    <cellStyle name="H_Déf_2.2 Jalons (Courbe à 45°)_8.1 COP-CEP_99-2 Baseline Status (ECRs) (2)" xfId="547"/>
    <cellStyle name="H_Déf_2.2 Jalons (Courbe à 45°)_8.1 COP-CEP_99-3 Formal IVV status (2)" xfId="548"/>
    <cellStyle name="H_Déf_2.2 Jalons (Courbe à 45°)_8.1 COP-CEP_MAP-F-DAE-025-00-D" xfId="549"/>
    <cellStyle name="H_Déf_2.2 Jalons (Courbe à 45°)_8.1 COP-CEP_MAP-F-DAE-025-00-D 2" xfId="550"/>
    <cellStyle name="H_Déf_2.2 Jalons (Courbe à 45°)_8.1 COP-CEP_MAP-S76-AVS-2010-04.new-xls" xfId="551"/>
    <cellStyle name="H_Déf_2.2 Jalons (Courbe à 45°)_8.1 COP-CEP_Nettoyage_fichier" xfId="552"/>
    <cellStyle name="H_Déf_2.2 Jalons (Courbe à 45°)_8.1 COP-CEP_Nettoyage_fichier 2" xfId="553"/>
    <cellStyle name="H_Déf_2.2 Jalons (Courbe à 45°)_8.1 COP-CEP_TdB 30_04_2010 TASFR00580937AJ-1 THTH" xfId="554"/>
    <cellStyle name="H_Déf_2.2 Jalons (Courbe à 45°)_8.1 COP-CEP_tdb MAP CAM ATR42 NAV 08-00531-03" xfId="555"/>
    <cellStyle name="H_Déf_2.2 Jalons (Courbe à 45°)_8.1 COP-CEP_TdB-S76-CIS-2010-03 V38 Recup" xfId="556"/>
    <cellStyle name="H_Déf_2.5 Contrat" xfId="557"/>
    <cellStyle name="H_Déf_2.5 Contrat 2" xfId="558"/>
    <cellStyle name="H_Déf_2.5 Contrat 2 2" xfId="559"/>
    <cellStyle name="H_Déf_2.5 Contrat_1 - Fiche descriptive" xfId="560"/>
    <cellStyle name="H_Déf_2.5 Contrat_5-Charges MO" xfId="561"/>
    <cellStyle name="H_Déf_2.5 Contrat_7 - Recommandations AQ" xfId="562"/>
    <cellStyle name="H_Déf_2.5 Contrat_99-2 Baseline Status (ECRs) (2)" xfId="563"/>
    <cellStyle name="H_Déf_2.5 Contrat_99-3 Formal IVV status (2)" xfId="564"/>
    <cellStyle name="H_Déf_2.5 Contrat_MAP-F-DAE-025-00-D" xfId="565"/>
    <cellStyle name="H_Déf_2.5 Contrat_MAP-F-DAE-025-00-D 2" xfId="566"/>
    <cellStyle name="H_Déf_2.5 Contrat_MAP-F-DAE-025-00-D 2 2" xfId="567"/>
    <cellStyle name="H_Déf_2.5 Contrat_MAP-S76-AVS-2010-04.new-xls" xfId="568"/>
    <cellStyle name="H_Déf_2.5 Contrat_Nettoyage_fichier" xfId="569"/>
    <cellStyle name="H_Déf_2.5 Contrat_Nettoyage_fichier 2" xfId="570"/>
    <cellStyle name="H_Déf_2.5 Contrat_Nettoyage_fichier 2 2" xfId="571"/>
    <cellStyle name="H_Déf_2.5 Contrat_TdB 30_04_2010 TASFR00580937AJ-1 THTH" xfId="572"/>
    <cellStyle name="H_Déf_2.5 Contrat_TdB 30_04_2010 TASFR00580937AJ-1 THTH 2" xfId="573"/>
    <cellStyle name="H_Déf_2.5 Contrat_tdb MAP CAM ATR42 NAV 08-00531-03" xfId="574"/>
    <cellStyle name="H_Déf_2.5 Contrat_TdB-S76-CIS-2010-03 V38 Recup" xfId="575"/>
    <cellStyle name="H_Déf_2.6 Cust_Internal dependancies" xfId="576"/>
    <cellStyle name="H_Déf_2.6 Obligations Client" xfId="577"/>
    <cellStyle name="H_Déf_2.6 Obligations Client 2" xfId="578"/>
    <cellStyle name="H_Déf_2.6 Obligations Client 2 2" xfId="579"/>
    <cellStyle name="H_Déf_2.6 Obligations Client_1 - Fiche descriptive" xfId="580"/>
    <cellStyle name="H_Déf_2.6 Obligations Client_5-Charges MO" xfId="581"/>
    <cellStyle name="H_Déf_2.6 Obligations Client_7 - Recommandations AQ" xfId="582"/>
    <cellStyle name="H_Déf_2.6 Obligations Client_99-2 Baseline Status (ECRs) (2)" xfId="583"/>
    <cellStyle name="H_Déf_2.6 Obligations Client_99-3 Formal IVV status (2)" xfId="584"/>
    <cellStyle name="H_Déf_2.6 Obligations Client_MAP-F-DAE-025-00-D" xfId="585"/>
    <cellStyle name="H_Déf_2.6 Obligations Client_MAP-F-DAE-025-00-D 2" xfId="586"/>
    <cellStyle name="H_Déf_2.6 Obligations Client_MAP-F-DAE-025-00-D 2 2" xfId="587"/>
    <cellStyle name="H_Déf_2.6 Obligations Client_MAP-S76-AVS-2010-04.new-xls" xfId="588"/>
    <cellStyle name="H_Déf_2.6 Obligations Client_Nettoyage_fichier" xfId="589"/>
    <cellStyle name="H_Déf_2.6 Obligations Client_Nettoyage_fichier 2" xfId="590"/>
    <cellStyle name="H_Déf_2.6 Obligations Client_Nettoyage_fichier 2 2" xfId="591"/>
    <cellStyle name="H_Déf_2.6 Obligations Client_TdB 30_04_2010 TASFR00580937AJ-1 THTH" xfId="592"/>
    <cellStyle name="H_Déf_2.6 Obligations Client_TdB 30_04_2010 TASFR00580937AJ-1 THTH 2" xfId="593"/>
    <cellStyle name="H_Déf_2.6 Obligations Client_tdb MAP CAM ATR42 NAV 08-00531-03" xfId="594"/>
    <cellStyle name="H_Déf_2.6 Obligations Client_TdB-S76-CIS-2010-03 V38 Recup" xfId="595"/>
    <cellStyle name="H_Déf_2.7 Change Request" xfId="596"/>
    <cellStyle name="H_Déf_2.7 Change Request 2" xfId="597"/>
    <cellStyle name="H_Déf_2.7 Change Request 2 2" xfId="598"/>
    <cellStyle name="H_Déf_2.7 Change Request_1 - Fiche descriptive" xfId="599"/>
    <cellStyle name="H_Déf_2.7 Change Request_5-Charges MO" xfId="600"/>
    <cellStyle name="H_Déf_2.7 Change Request_7 - Recommandations AQ" xfId="601"/>
    <cellStyle name="H_Déf_2.7 Change Request_99-2 Baseline Status (ECRs) (2)" xfId="602"/>
    <cellStyle name="H_Déf_2.7 Change Request_99-3 Formal IVV status (2)" xfId="603"/>
    <cellStyle name="H_Déf_2.7 Change Request_MAP-F-DAE-025-00-D" xfId="604"/>
    <cellStyle name="H_Déf_2.7 Change Request_MAP-F-DAE-025-00-D 2" xfId="605"/>
    <cellStyle name="H_Déf_2.7 Change Request_MAP-F-DAE-025-00-D 2 2" xfId="606"/>
    <cellStyle name="H_Déf_2.7 Change Request_MAP-S76-AVS-2010-04.new-xls" xfId="607"/>
    <cellStyle name="H_Déf_2.7 Change Request_Nettoyage_fichier" xfId="608"/>
    <cellStyle name="H_Déf_2.7 Change Request_Nettoyage_fichier 2" xfId="609"/>
    <cellStyle name="H_Déf_2.7 Change Request_Nettoyage_fichier 2 2" xfId="610"/>
    <cellStyle name="H_Déf_2.7 Change Request_TdB 30_04_2010 TASFR00580937AJ-1 THTH" xfId="611"/>
    <cellStyle name="H_Déf_2.7 Change Request_TdB 30_04_2010 TASFR00580937AJ-1 THTH 2" xfId="612"/>
    <cellStyle name="H_Déf_2.7 Change Request_tdb MAP CAM ATR42 NAV 08-00531-03" xfId="613"/>
    <cellStyle name="H_Déf_2.7 Change Request_TdB-S76-CIS-2010-03 V38 Recup" xfId="614"/>
    <cellStyle name="H_Déf_2007_11_DOR_DRAAMA éd2" xfId="615"/>
    <cellStyle name="H_Déf_20080619_Gripen_DOR_TASFR00591390-E" xfId="616"/>
    <cellStyle name="H_Déf_3.1 Risks" xfId="617"/>
    <cellStyle name="H_Déf_3.1 Risques" xfId="618"/>
    <cellStyle name="H_Déf_3.1 Risques 2" xfId="619"/>
    <cellStyle name="H_Déf_3.1 Risques 2 2" xfId="620"/>
    <cellStyle name="H_Déf_3.1 Risques_1 - Fiche descriptive" xfId="621"/>
    <cellStyle name="H_Déf_3.1 Risques_5-Charges MO" xfId="622"/>
    <cellStyle name="H_Déf_3.1 Risques_7 - Recommandations AQ" xfId="623"/>
    <cellStyle name="H_Déf_3.1 Risques_99-2 Baseline Status (ECRs) (2)" xfId="624"/>
    <cellStyle name="H_Déf_3.1 Risques_99-3 Formal IVV status (2)" xfId="625"/>
    <cellStyle name="H_Déf_3.1 Risques_MAP-F-DAE-025-00-D" xfId="626"/>
    <cellStyle name="H_Déf_3.1 Risques_MAP-F-DAE-025-00-D 2" xfId="627"/>
    <cellStyle name="H_Déf_3.1 Risques_MAP-F-DAE-025-00-D 2 2" xfId="628"/>
    <cellStyle name="H_Déf_3.1 Risques_MAP-S76-AVS-2010-04.new-xls" xfId="629"/>
    <cellStyle name="H_Déf_3.1 Risques_Nettoyage_fichier" xfId="630"/>
    <cellStyle name="H_Déf_3.1 Risques_Nettoyage_fichier 2" xfId="631"/>
    <cellStyle name="H_Déf_3.1 Risques_Nettoyage_fichier 2 2" xfId="632"/>
    <cellStyle name="H_Déf_3.1 Risques_TdB 30_04_2010 TASFR00580937AJ-1 THTH" xfId="633"/>
    <cellStyle name="H_Déf_3.1 Risques_TdB 30_04_2010 TASFR00580937AJ-1 THTH 2" xfId="634"/>
    <cellStyle name="H_Déf_3.1 Risques_tdb MAP CAM ATR42 NAV 08-00531-03" xfId="635"/>
    <cellStyle name="H_Déf_3.1 Risques_TdB-S76-CIS-2010-03 V38 Recup" xfId="636"/>
    <cellStyle name="H_Déf_3.2 Opportunités" xfId="637"/>
    <cellStyle name="H_Déf_3.2 Opportunités 2" xfId="638"/>
    <cellStyle name="H_Déf_3.2 Opportunités 2 2" xfId="639"/>
    <cellStyle name="H_Déf_3.2 Opportunités_1 - Fiche descriptive" xfId="640"/>
    <cellStyle name="H_Déf_3.2 Opportunités_5-Charges MO" xfId="641"/>
    <cellStyle name="H_Déf_3.2 Opportunités_7 - Recommandations AQ" xfId="642"/>
    <cellStyle name="H_Déf_3.2 Opportunités_99-2 Baseline Status (ECRs) (2)" xfId="643"/>
    <cellStyle name="H_Déf_3.2 Opportunités_99-3 Formal IVV status (2)" xfId="644"/>
    <cellStyle name="H_Déf_3.2 Opportunités_MAP-F-DAE-025-00-D" xfId="645"/>
    <cellStyle name="H_Déf_3.2 Opportunités_MAP-F-DAE-025-00-D 2" xfId="646"/>
    <cellStyle name="H_Déf_3.2 Opportunités_MAP-F-DAE-025-00-D 2 2" xfId="647"/>
    <cellStyle name="H_Déf_3.2 Opportunités_MAP-S76-AVS-2010-04.new-xls" xfId="648"/>
    <cellStyle name="H_Déf_3.2 Opportunités_Nettoyage_fichier" xfId="649"/>
    <cellStyle name="H_Déf_3.2 Opportunités_Nettoyage_fichier 2" xfId="650"/>
    <cellStyle name="H_Déf_3.2 Opportunités_Nettoyage_fichier 2 2" xfId="651"/>
    <cellStyle name="H_Déf_3.2 Opportunités_TdB 30_04_2010 TASFR00580937AJ-1 THTH" xfId="652"/>
    <cellStyle name="H_Déf_3.2 Opportunités_TdB 30_04_2010 TASFR00580937AJ-1 THTH 2" xfId="653"/>
    <cellStyle name="H_Déf_3.2 Opportunités_tdb MAP CAM ATR42 NAV 08-00531-03" xfId="654"/>
    <cellStyle name="H_Déf_3.2 Opportunités_TdB-S76-CIS-2010-03 V38 Recup" xfId="655"/>
    <cellStyle name="H_Déf_3.2 Opportunities" xfId="656"/>
    <cellStyle name="H_Déf_5.1 Charges - ressources" xfId="657"/>
    <cellStyle name="H_Déf_5.1 Charges - ressources 2" xfId="658"/>
    <cellStyle name="H_Déf_5.1 Charges - ressources 2 2" xfId="659"/>
    <cellStyle name="H_Déf_5.1 Charges - ressources_1 - Fiche descriptive" xfId="660"/>
    <cellStyle name="H_Déf_5.1 Charges - ressources_5-Charges MO" xfId="661"/>
    <cellStyle name="H_Déf_5.1 Charges - ressources_7 - Recommandations AQ" xfId="662"/>
    <cellStyle name="H_Déf_5.1 Charges - ressources_99-2 Baseline Status (ECRs) (2)" xfId="663"/>
    <cellStyle name="H_Déf_5.1 Charges - ressources_99-3 Formal IVV status (2)" xfId="664"/>
    <cellStyle name="H_Déf_5.1 Charges - ressources_MAP-F-DAE-025-00-D" xfId="665"/>
    <cellStyle name="H_Déf_5.1 Charges - ressources_MAP-F-DAE-025-00-D 2" xfId="666"/>
    <cellStyle name="H_Déf_5.1 Charges - ressources_MAP-F-DAE-025-00-D 2 2" xfId="667"/>
    <cellStyle name="H_Déf_5.1 Charges - ressources_MAP-S76-AVS-2010-04.new-xls" xfId="668"/>
    <cellStyle name="H_Déf_5.1 Charges - ressources_Nettoyage_fichier" xfId="669"/>
    <cellStyle name="H_Déf_5.1 Charges - ressources_Nettoyage_fichier 2" xfId="670"/>
    <cellStyle name="H_Déf_5.1 Charges - ressources_Nettoyage_fichier 2 2" xfId="671"/>
    <cellStyle name="H_Déf_5.1 Charges - ressources_TdB 30_04_2010 TASFR00580937AJ-1 THTH" xfId="672"/>
    <cellStyle name="H_Déf_5.1 Charges - ressources_TdB 30_04_2010 TASFR00580937AJ-1 THTH 2" xfId="673"/>
    <cellStyle name="H_Déf_5.1 Charges - ressources_tdb MAP CAM ATR42 NAV 08-00531-03" xfId="674"/>
    <cellStyle name="H_Déf_5.1 Charges - ressources_TdB-S76-CIS-2010-03 V38 Recup" xfId="675"/>
    <cellStyle name="H_Déf_5.1 Labor workload" xfId="676"/>
    <cellStyle name="H_Déf_6 - Prochaines Etapes" xfId="677"/>
    <cellStyle name="H_Déf_6 - Prochaines Etapes 2" xfId="678"/>
    <cellStyle name="H_Déf_6 - Prochaines Etapes 2 2" xfId="679"/>
    <cellStyle name="H_Déf_6 - Prochaines Etapes_1 - Fiche descriptive" xfId="680"/>
    <cellStyle name="H_Déf_6 - Prochaines Etapes_5-Charges MO" xfId="681"/>
    <cellStyle name="H_Déf_6 - Prochaines Etapes_7 - Recommandations AQ" xfId="682"/>
    <cellStyle name="H_Déf_6 - Prochaines Etapes_99-2 Baseline Status (ECRs) (2)" xfId="683"/>
    <cellStyle name="H_Déf_6 - Prochaines Etapes_99-3 Formal IVV status (2)" xfId="684"/>
    <cellStyle name="H_Déf_6 - Prochaines Etapes_MAP-F-DAE-025-00-D" xfId="685"/>
    <cellStyle name="H_Déf_6 - Prochaines Etapes_MAP-F-DAE-025-00-D 2" xfId="686"/>
    <cellStyle name="H_Déf_6 - Prochaines Etapes_MAP-F-DAE-025-00-D 2 2" xfId="687"/>
    <cellStyle name="H_Déf_6 - Prochaines Etapes_MAP-S76-AVS-2010-04.new-xls" xfId="688"/>
    <cellStyle name="H_Déf_6 - Prochaines Etapes_Nettoyage_fichier" xfId="689"/>
    <cellStyle name="H_Déf_6 - Prochaines Etapes_Nettoyage_fichier 2" xfId="690"/>
    <cellStyle name="H_Déf_6 - Prochaines Etapes_Nettoyage_fichier 2 2" xfId="691"/>
    <cellStyle name="H_Déf_6 - Prochaines Etapes_TdB 30_04_2010 TASFR00580937AJ-1 THTH" xfId="692"/>
    <cellStyle name="H_Déf_6 - Prochaines Etapes_TdB 30_04_2010 TASFR00580937AJ-1 THTH 2" xfId="693"/>
    <cellStyle name="H_Déf_6 - Prochaines Etapes_tdb MAP CAM ATR42 NAV 08-00531-03" xfId="694"/>
    <cellStyle name="H_Déf_6 - Prochaines Etapes_TdB-S76-CIS-2010-03 V38 Recup" xfId="695"/>
    <cellStyle name="H_Déf_7.10 Autres aspects" xfId="696"/>
    <cellStyle name="H_Déf_7.10 Autres aspects 2" xfId="697"/>
    <cellStyle name="H_Déf_7.10 Autres aspects 2 2" xfId="698"/>
    <cellStyle name="H_Déf_7.10 Autres aspects_1 - Fiche descriptive" xfId="699"/>
    <cellStyle name="H_Déf_7.10 Autres aspects_5-Charges MO" xfId="700"/>
    <cellStyle name="H_Déf_7.10 Autres aspects_7 - Recommandations AQ" xfId="701"/>
    <cellStyle name="H_Déf_7.10 Autres aspects_99-2 Baseline Status (ECRs) (2)" xfId="702"/>
    <cellStyle name="H_Déf_7.10 Autres aspects_99-3 Formal IVV status (2)" xfId="703"/>
    <cellStyle name="H_Déf_7.10 Autres aspects_MAP-F-DAE-025-00-D" xfId="704"/>
    <cellStyle name="H_Déf_7.10 Autres aspects_MAP-F-DAE-025-00-D 2" xfId="705"/>
    <cellStyle name="H_Déf_7.10 Autres aspects_MAP-F-DAE-025-00-D 2 2" xfId="706"/>
    <cellStyle name="H_Déf_7.10 Autres aspects_MAP-S76-AVS-2010-04.new-xls" xfId="707"/>
    <cellStyle name="H_Déf_7.10 Autres aspects_Nettoyage_fichier" xfId="708"/>
    <cellStyle name="H_Déf_7.10 Autres aspects_Nettoyage_fichier 2" xfId="709"/>
    <cellStyle name="H_Déf_7.10 Autres aspects_Nettoyage_fichier 2 2" xfId="710"/>
    <cellStyle name="H_Déf_7.10 Autres aspects_TdB 30_04_2010 TASFR00580937AJ-1 THTH" xfId="711"/>
    <cellStyle name="H_Déf_7.10 Autres aspects_TdB 30_04_2010 TASFR00580937AJ-1 THTH 2" xfId="712"/>
    <cellStyle name="H_Déf_7.10 Autres aspects_tdb MAP CAM ATR42 NAV 08-00531-03" xfId="713"/>
    <cellStyle name="H_Déf_7.10 Autres aspects_TdB-S76-CIS-2010-03 V38 Recup" xfId="714"/>
    <cellStyle name="H_Déf_8.1 COP-CEP" xfId="715"/>
    <cellStyle name="H_Déf_8.2 Synthèse CPE CPP" xfId="716"/>
    <cellStyle name="H_Déf_8.2 Synthèse CPE CPP 2" xfId="717"/>
    <cellStyle name="H_Déf_8.2 Synthèse CPE CPP 2 2" xfId="718"/>
    <cellStyle name="H_Déf_8.2 Synthèse CPE CPP_1 - Fiche descriptive" xfId="719"/>
    <cellStyle name="H_Déf_8.2 Synthèse CPE CPP_5-Charges MO" xfId="720"/>
    <cellStyle name="H_Déf_8.2 Synthèse CPE CPP_7 - Recommandations AQ" xfId="721"/>
    <cellStyle name="H_Déf_8.2 Synthèse CPE CPP_99-2 Baseline Status (ECRs) (2)" xfId="722"/>
    <cellStyle name="H_Déf_8.2 Synthèse CPE CPP_99-3 Formal IVV status (2)" xfId="723"/>
    <cellStyle name="H_Déf_8.2 Synthèse CPE CPP_MAP-F-DAE-025-00-D" xfId="724"/>
    <cellStyle name="H_Déf_8.2 Synthèse CPE CPP_MAP-F-DAE-025-00-D 2" xfId="725"/>
    <cellStyle name="H_Déf_8.2 Synthèse CPE CPP_MAP-F-DAE-025-00-D 2 2" xfId="726"/>
    <cellStyle name="H_Déf_8.2 Synthèse CPE CPP_MAP-S76-AVS-2010-04.new-xls" xfId="727"/>
    <cellStyle name="H_Déf_8.2 Synthèse CPE CPP_Nettoyage_fichier" xfId="728"/>
    <cellStyle name="H_Déf_8.2 Synthèse CPE CPP_Nettoyage_fichier 2" xfId="729"/>
    <cellStyle name="H_Déf_8.2 Synthèse CPE CPP_Nettoyage_fichier 2 2" xfId="730"/>
    <cellStyle name="H_Déf_8.2 Synthèse CPE CPP_TdB 30_04_2010 TASFR00580937AJ-1 THTH" xfId="731"/>
    <cellStyle name="H_Déf_8.2 Synthèse CPE CPP_TdB 30_04_2010 TASFR00580937AJ-1 THTH 2" xfId="732"/>
    <cellStyle name="H_Déf_8.2 Synthèse CPE CPP_tdb MAP CAM ATR42 NAV 08-00531-03" xfId="733"/>
    <cellStyle name="H_Déf_8.2 Synthèse CPE CPP_TdB-S76-CIS-2010-03 V38 Recup" xfId="734"/>
    <cellStyle name="H_Déf_8.3 CPE-CPP par lots" xfId="735"/>
    <cellStyle name="H_Déf_8.3 CPE-CPP par lots 2" xfId="736"/>
    <cellStyle name="H_Déf_8.3 CPE-CPP par lots 2 2" xfId="737"/>
    <cellStyle name="H_Déf_8.3 CPE-CPP par lots_1 - Fiche descriptive" xfId="738"/>
    <cellStyle name="H_Déf_8.3 CPE-CPP par lots_5-Charges MO" xfId="739"/>
    <cellStyle name="H_Déf_8.3 CPE-CPP par lots_7 - Recommandations AQ" xfId="740"/>
    <cellStyle name="H_Déf_8.3 CPE-CPP par lots_99-2 Baseline Status (ECRs) (2)" xfId="741"/>
    <cellStyle name="H_Déf_8.3 CPE-CPP par lots_99-3 Formal IVV status (2)" xfId="742"/>
    <cellStyle name="H_Déf_8.3 CPE-CPP par lots_MAP-F-DAE-025-00-D" xfId="743"/>
    <cellStyle name="H_Déf_8.3 CPE-CPP par lots_MAP-F-DAE-025-00-D 2" xfId="744"/>
    <cellStyle name="H_Déf_8.3 CPE-CPP par lots_MAP-F-DAE-025-00-D 2 2" xfId="745"/>
    <cellStyle name="H_Déf_8.3 CPE-CPP par lots_MAP-S76-AVS-2010-04.new-xls" xfId="746"/>
    <cellStyle name="H_Déf_8.3 CPE-CPP par lots_Nettoyage_fichier" xfId="747"/>
    <cellStyle name="H_Déf_8.3 CPE-CPP par lots_Nettoyage_fichier 2" xfId="748"/>
    <cellStyle name="H_Déf_8.3 CPE-CPP par lots_Nettoyage_fichier 2 2" xfId="749"/>
    <cellStyle name="H_Déf_8.3 CPE-CPP par lots_TdB 30_04_2010 TASFR00580937AJ-1 THTH" xfId="750"/>
    <cellStyle name="H_Déf_8.3 CPE-CPP par lots_TdB 30_04_2010 TASFR00580937AJ-1 THTH 2" xfId="751"/>
    <cellStyle name="H_Déf_8.3 CPE-CPP par lots_tdb MAP CAM ATR42 NAV 08-00531-03" xfId="752"/>
    <cellStyle name="H_Déf_8.3 CPE-CPP par lots_TdB-S76-CIS-2010-03 V38 Recup" xfId="753"/>
    <cellStyle name="H_Déf_8.4 Courbe dépenses CPR-PPS" xfId="754"/>
    <cellStyle name="H_Déf_8.4 Courbe dépenses CPR-PPS 2" xfId="755"/>
    <cellStyle name="H_Déf_8.4 Courbe dépenses CPR-PPS 2 2" xfId="756"/>
    <cellStyle name="H_Déf_8.4 Courbe dépenses CPR-PPS_1 - Fiche descriptive" xfId="757"/>
    <cellStyle name="H_Déf_8.4 Courbe dépenses CPR-PPS_5-Charges MO" xfId="758"/>
    <cellStyle name="H_Déf_8.4 Courbe dépenses CPR-PPS_7 - Recommandations AQ" xfId="759"/>
    <cellStyle name="H_Déf_8.4 Courbe dépenses CPR-PPS_99-2 Baseline Status (ECRs) (2)" xfId="760"/>
    <cellStyle name="H_Déf_8.4 Courbe dépenses CPR-PPS_99-3 Formal IVV status (2)" xfId="761"/>
    <cellStyle name="H_Déf_8.4 Courbe dépenses CPR-PPS_MAP-F-DAE-025-00-D" xfId="762"/>
    <cellStyle name="H_Déf_8.4 Courbe dépenses CPR-PPS_MAP-F-DAE-025-00-D 2" xfId="763"/>
    <cellStyle name="H_Déf_8.4 Courbe dépenses CPR-PPS_MAP-F-DAE-025-00-D 2 2" xfId="764"/>
    <cellStyle name="H_Déf_8.4 Courbe dépenses CPR-PPS_MAP-S76-AVS-2010-04.new-xls" xfId="765"/>
    <cellStyle name="H_Déf_8.4 Courbe dépenses CPR-PPS_Nettoyage_fichier" xfId="766"/>
    <cellStyle name="H_Déf_8.4 Courbe dépenses CPR-PPS_Nettoyage_fichier 2" xfId="767"/>
    <cellStyle name="H_Déf_8.4 Courbe dépenses CPR-PPS_Nettoyage_fichier 2 2" xfId="768"/>
    <cellStyle name="H_Déf_8.4 Courbe dépenses CPR-PPS_TdB 30_04_2010 TASFR00580937AJ-1 THTH" xfId="769"/>
    <cellStyle name="H_Déf_8.4 Courbe dépenses CPR-PPS_TdB 30_04_2010 TASFR00580937AJ-1 THTH 2" xfId="770"/>
    <cellStyle name="H_Déf_8.4 Courbe dépenses CPR-PPS_tdb MAP CAM ATR42 NAV 08-00531-03" xfId="771"/>
    <cellStyle name="H_Déf_8.4 Courbe dépenses CPR-PPS_TdB-S76-CIS-2010-03 V38 Recup" xfId="772"/>
    <cellStyle name="H_Déf_8.5 Situation financière" xfId="773"/>
    <cellStyle name="H_Déf_8.5 Situation financière 2" xfId="774"/>
    <cellStyle name="H_Déf_8.5 Situation financière 2 2" xfId="775"/>
    <cellStyle name="H_Déf_8.5 Situation financière_1 - Fiche descriptive" xfId="776"/>
    <cellStyle name="H_Déf_8.5 Situation financière_5-Charges MO" xfId="777"/>
    <cellStyle name="H_Déf_8.5 Situation financière_7 - Recommandations AQ" xfId="778"/>
    <cellStyle name="H_Déf_8.5 Situation financière_99-2 Baseline Status (ECRs) (2)" xfId="779"/>
    <cellStyle name="H_Déf_8.5 Situation financière_99-3 Formal IVV status (2)" xfId="780"/>
    <cellStyle name="H_Déf_8.5 Situation financière_MAP-F-DAE-025-00-D" xfId="781"/>
    <cellStyle name="H_Déf_8.5 Situation financière_MAP-F-DAE-025-00-D 2" xfId="782"/>
    <cellStyle name="H_Déf_8.5 Situation financière_MAP-F-DAE-025-00-D 2 2" xfId="783"/>
    <cellStyle name="H_Déf_8.5 Situation financière_MAP-S76-AVS-2010-04.new-xls" xfId="784"/>
    <cellStyle name="H_Déf_8.5 Situation financière_Nettoyage_fichier" xfId="785"/>
    <cellStyle name="H_Déf_8.5 Situation financière_Nettoyage_fichier 2" xfId="786"/>
    <cellStyle name="H_Déf_8.5 Situation financière_Nettoyage_fichier 2 2" xfId="787"/>
    <cellStyle name="H_Déf_8.5 Situation financière_TdB 30_04_2010 TASFR00580937AJ-1 THTH" xfId="788"/>
    <cellStyle name="H_Déf_8.5 Situation financière_TdB 30_04_2010 TASFR00580937AJ-1 THTH 2" xfId="789"/>
    <cellStyle name="H_Déf_8.5 Situation financière_tdb MAP CAM ATR42 NAV 08-00531-03" xfId="790"/>
    <cellStyle name="H_Déf_8.5 Situation financière_TdB-S76-CIS-2010-03 V38 Recup" xfId="791"/>
    <cellStyle name="H_Déf_8.6 Rentabilité à terminaison" xfId="792"/>
    <cellStyle name="H_Déf_8.6 Rentabilité à terminaison 2" xfId="793"/>
    <cellStyle name="H_Déf_8.6 Rentabilité à terminaison 2 2" xfId="794"/>
    <cellStyle name="H_Déf_8.6 Rentabilité à terminaison_1 - Fiche descriptive" xfId="795"/>
    <cellStyle name="H_Déf_8.6 Rentabilité à terminaison_5-Charges MO" xfId="796"/>
    <cellStyle name="H_Déf_8.6 Rentabilité à terminaison_7 - Recommandations AQ" xfId="797"/>
    <cellStyle name="H_Déf_8.6 Rentabilité à terminaison_99-2 Baseline Status (ECRs) (2)" xfId="798"/>
    <cellStyle name="H_Déf_8.6 Rentabilité à terminaison_99-3 Formal IVV status (2)" xfId="799"/>
    <cellStyle name="H_Déf_8.6 Rentabilité à terminaison_MAP-F-DAE-025-00-D" xfId="800"/>
    <cellStyle name="H_Déf_8.6 Rentabilité à terminaison_MAP-F-DAE-025-00-D 2" xfId="801"/>
    <cellStyle name="H_Déf_8.6 Rentabilité à terminaison_MAP-F-DAE-025-00-D 2 2" xfId="802"/>
    <cellStyle name="H_Déf_8.6 Rentabilité à terminaison_MAP-S76-AVS-2010-04.new-xls" xfId="803"/>
    <cellStyle name="H_Déf_8.6 Rentabilité à terminaison_Nettoyage_fichier" xfId="804"/>
    <cellStyle name="H_Déf_8.6 Rentabilité à terminaison_Nettoyage_fichier 2" xfId="805"/>
    <cellStyle name="H_Déf_8.6 Rentabilité à terminaison_Nettoyage_fichier 2 2" xfId="806"/>
    <cellStyle name="H_Déf_8.6 Rentabilité à terminaison_TdB 30_04_2010 TASFR00580937AJ-1 THTH" xfId="807"/>
    <cellStyle name="H_Déf_8.6 Rentabilité à terminaison_TdB 30_04_2010 TASFR00580937AJ-1 THTH 2" xfId="808"/>
    <cellStyle name="H_Déf_8.6 Rentabilité à terminaison_tdb MAP CAM ATR42 NAV 08-00531-03" xfId="809"/>
    <cellStyle name="H_Déf_8.6 Rentabilité à terminaison_TdB-S76-CIS-2010-03 V38 Recup" xfId="810"/>
    <cellStyle name="H_Déf_9 Administration" xfId="811"/>
    <cellStyle name="H_Déf_9 Administration_8.1 COP-CEP" xfId="812"/>
    <cellStyle name="H_Déf_Copie de 2005_06_23_TdB RRJ-DG FINAL" xfId="813"/>
    <cellStyle name="H_Déf_Copie de 2005_06_23_TdB RRJ-DG FINAL 2" xfId="814"/>
    <cellStyle name="H_Déf_Copie de 2005_06_23_TdB RRJ-DG FINAL 2 2" xfId="815"/>
    <cellStyle name="H_Déf_Copie de 2005_06_23_TdB RRJ-DG FINAL_1 - Fiche descriptive" xfId="816"/>
    <cellStyle name="H_Déf_Copie de 2005_06_23_TdB RRJ-DG FINAL_5-Charges MO" xfId="817"/>
    <cellStyle name="H_Déf_Copie de 2005_06_23_TdB RRJ-DG FINAL_7 - Recommandations AQ" xfId="818"/>
    <cellStyle name="H_Déf_Copie de 2005_06_23_TdB RRJ-DG FINAL_99-2 Baseline Status (ECRs) (2)" xfId="819"/>
    <cellStyle name="H_Déf_Copie de 2005_06_23_TdB RRJ-DG FINAL_99-3 Formal IVV status (2)" xfId="820"/>
    <cellStyle name="H_Déf_Copie de 2005_06_23_TdB RRJ-DG FINAL_MAP-F-DAE-025-00-D" xfId="821"/>
    <cellStyle name="H_Déf_Copie de 2005_06_23_TdB RRJ-DG FINAL_MAP-F-DAE-025-00-D 2" xfId="822"/>
    <cellStyle name="H_Déf_Copie de 2005_06_23_TdB RRJ-DG FINAL_MAP-F-DAE-025-00-D 2 2" xfId="823"/>
    <cellStyle name="H_Déf_Copie de 2005_06_23_TdB RRJ-DG FINAL_MAP-S76-AVS-2010-04.new-xls" xfId="824"/>
    <cellStyle name="H_Déf_Copie de 2005_06_23_TdB RRJ-DG FINAL_Nettoyage_fichier" xfId="825"/>
    <cellStyle name="H_Déf_Copie de 2005_06_23_TdB RRJ-DG FINAL_Nettoyage_fichier 2" xfId="826"/>
    <cellStyle name="H_Déf_Copie de 2005_06_23_TdB RRJ-DG FINAL_Nettoyage_fichier 2 2" xfId="827"/>
    <cellStyle name="H_Déf_Copie de 2005_06_23_TdB RRJ-DG FINAL_TdB 30_04_2010 TASFR00580937AJ-1 THTH" xfId="828"/>
    <cellStyle name="H_Déf_Copie de 2005_06_23_TdB RRJ-DG FINAL_TdB 30_04_2010 TASFR00580937AJ-1 THTH 2" xfId="829"/>
    <cellStyle name="H_Déf_Copie de 2005_06_23_TdB RRJ-DG FINAL_tdb MAP CAM ATR42 NAV 08-00531-03" xfId="830"/>
    <cellStyle name="H_Déf_Copie de 2005_06_23_TdB RRJ-DG FINAL_TdB-S76-CIS-2010-03 V38 Recup" xfId="831"/>
    <cellStyle name="H_Déf_DOR C130 map-f-dae-008-fr NAV-08-003164-02 Octobre 2008" xfId="832"/>
    <cellStyle name="H_Déf_DOR FdLIndus RDR -A_V2" xfId="833"/>
    <cellStyle name="H_Déf_DOR Integ EAA RC - NRC" xfId="834"/>
    <cellStyle name="H_Déf_DOR map-f-dae-008-fr NAV-08-003255-01 Aout 2008" xfId="835"/>
    <cellStyle name="H_Déf_DOR Meltem3-ir00" xfId="836"/>
    <cellStyle name="H_Déf_DOR RPU-PBU FREMM-SNA 0605 partie I2M SAN-2" xfId="837"/>
    <cellStyle name="H_Déf_DOR RPU-PBU FREMM-SNA partie I2M SAN-3 080702" xfId="838"/>
    <cellStyle name="H_Déf_DOR SYNTHESE Fremm" xfId="839"/>
    <cellStyle name="H_Déf_DOR_1erSerie" xfId="840"/>
    <cellStyle name="H_Déf_DOR_EAA7" xfId="841"/>
    <cellStyle name="H_Déf_DOR_EAA7_jv08" xfId="842"/>
    <cellStyle name="H_Déf_DOR_EAA7_nov07" xfId="843"/>
    <cellStyle name="H_Déf_DOR_EAA7_nov08" xfId="844"/>
    <cellStyle name="H_Déf_DOR_EPS-synthese_EPS-IS et EPTS-Mars 09" xfId="845"/>
    <cellStyle name="H_Déf_DOR_EPTS-synthese programme-Mai 08" xfId="846"/>
    <cellStyle name="H_Déf_DOR_EPTS-synthese-Juillet 08" xfId="847"/>
    <cellStyle name="H_Déf_DOR_EPTS-synthese-Juin 08" xfId="848"/>
    <cellStyle name="H_Déf_DOR_EPTS-synthese-Mai 08" xfId="849"/>
    <cellStyle name="H_Déf_DOR_EPTS-synthese-Octobre 08" xfId="850"/>
    <cellStyle name="H_Déf_DOR_EPTS-synthese-Septembre 08" xfId="851"/>
    <cellStyle name="H_Déf_DOR_ETS-synthese_EPS-IS et EPTS-Janvier 09" xfId="852"/>
    <cellStyle name="H_Déf_DOR_indusRdR_nov08" xfId="853"/>
    <cellStyle name="H_Déf_DOR_indusRdR_STR" xfId="854"/>
    <cellStyle name="H_Déf_DOR_indusRdR_STR_jv08" xfId="855"/>
    <cellStyle name="H_Déf_DOR_TASFR00584242-" xfId="856"/>
    <cellStyle name="H_Déf_DORV5.1-2.5-EWS-Jan 08_280108" xfId="857"/>
    <cellStyle name="H_Déf_IBPM gAC limite 2 feuilles" xfId="858"/>
    <cellStyle name="H_Déf_IBPM gAC limite 2 feuilles 2" xfId="859"/>
    <cellStyle name="H_Déf_IBPM gAC limite 2 feuilles 2 2" xfId="860"/>
    <cellStyle name="H_Déf_IBPM gAC limite 2 feuilles_1 - Fiche descriptive" xfId="861"/>
    <cellStyle name="H_Déf_IBPM gAC limite 2 feuilles_5-Charges MO" xfId="862"/>
    <cellStyle name="H_Déf_IBPM gAC limite 2 feuilles_7 - Recommandations AQ" xfId="863"/>
    <cellStyle name="H_Déf_IBPM gAC limite 2 feuilles_99-2 Baseline Status (ECRs) (2)" xfId="864"/>
    <cellStyle name="H_Déf_IBPM gAC limite 2 feuilles_99-3 Formal IVV status (2)" xfId="865"/>
    <cellStyle name="H_Déf_IBPM gAC limite 2 feuilles_MAP-F-DAE-025-00-D" xfId="866"/>
    <cellStyle name="H_Déf_IBPM gAC limite 2 feuilles_MAP-F-DAE-025-00-D 2" xfId="867"/>
    <cellStyle name="H_Déf_IBPM gAC limite 2 feuilles_MAP-F-DAE-025-00-D 2 2" xfId="868"/>
    <cellStyle name="H_Déf_IBPM gAC limite 2 feuilles_MAP-S76-AVS-2010-04.new-xls" xfId="869"/>
    <cellStyle name="H_Déf_IBPM gAC limite 2 feuilles_Nettoyage_fichier" xfId="870"/>
    <cellStyle name="H_Déf_IBPM gAC limite 2 feuilles_Nettoyage_fichier 2" xfId="871"/>
    <cellStyle name="H_Déf_IBPM gAC limite 2 feuilles_Nettoyage_fichier 2 2" xfId="872"/>
    <cellStyle name="H_Déf_IBPM gAC limite 2 feuilles_TdB 30_04_2010 TASFR00580937AJ-1 THTH" xfId="873"/>
    <cellStyle name="H_Déf_IBPM gAC limite 2 feuilles_TdB 30_04_2010 TASFR00580937AJ-1 THTH 2" xfId="874"/>
    <cellStyle name="H_Déf_IBPM gAC limite 2 feuilles_TdB-S76-CIS-2010-03 V38 Recup" xfId="875"/>
    <cellStyle name="H_Déf_LINKS_CLEANUP_17" xfId="876"/>
    <cellStyle name="H_Déf_Log Risk" xfId="877"/>
    <cellStyle name="H_Déf_MAP-F-DAE-005-XX_08" xfId="878"/>
    <cellStyle name="H_Déf_MAP-F-DAE-008-F_03 (DOR_V5_2)_PertMaster" xfId="879"/>
    <cellStyle name="H_Déf_Onglets_R_O_TDB_New" xfId="880"/>
    <cellStyle name="H_Déf_P3E_DAE_DASHBOARD_MODULE_V2_12" xfId="881"/>
    <cellStyle name="H_Déf_Page de garde" xfId="882"/>
    <cellStyle name="H_Déf_Page de garde_ATA_08_4098_DIS-TdB_MAS FSTA _sept_11_ind00" xfId="883"/>
    <cellStyle name="H_Déf_RRJ WP4.2 Progress Report-2006-06 IR 04" xfId="884"/>
    <cellStyle name="H_Déf_RRJ WP4.2 Progress Report-2006-07 IR 00" xfId="885"/>
    <cellStyle name="H_Déf_TdB_FMS2_2006_11_28_MRTT part 1.XLS Graphique 7" xfId="886"/>
    <cellStyle name="H_Déf_TdB_FMS2_2006_11_28_MRTT part 1.XLS Graphique 7 2" xfId="887"/>
    <cellStyle name="H_Déf_TdB_FMS2_2006_11_28_MRTT part 1.XLS Graphique 7 2 2" xfId="888"/>
    <cellStyle name="H_Déf_TdB_FMS2_2006_11_28_MRTT part 1.XLS Graphique 7_1 - Fiche descriptive" xfId="889"/>
    <cellStyle name="H_Déf_TdB_FMS2_2006_11_28_MRTT part 1.XLS Graphique 7_5-Charges MO" xfId="890"/>
    <cellStyle name="H_Déf_TdB_FMS2_2006_11_28_MRTT part 1.XLS Graphique 7_7 - Recommandations AQ" xfId="891"/>
    <cellStyle name="H_Déf_TdB_FMS2_2006_11_28_MRTT part 1.XLS Graphique 7_99-2 Baseline Status (ECRs) (2)" xfId="892"/>
    <cellStyle name="H_Déf_TdB_FMS2_2006_11_28_MRTT part 1.XLS Graphique 7_99-3 Formal IVV status (2)" xfId="893"/>
    <cellStyle name="H_Déf_TdB_FMS2_2006_11_28_MRTT part 1.XLS Graphique 7_MAP-F-DAE-025-00-D" xfId="894"/>
    <cellStyle name="H_Déf_TdB_FMS2_2006_11_28_MRTT part 1.XLS Graphique 7_MAP-F-DAE-025-00-D 2" xfId="895"/>
    <cellStyle name="H_Déf_TdB_FMS2_2006_11_28_MRTT part 1.XLS Graphique 7_MAP-F-DAE-025-00-D 2 2" xfId="896"/>
    <cellStyle name="H_Déf_TdB_FMS2_2006_11_28_MRTT part 1.XLS Graphique 7_MAP-S76-AVS-2010-04.new-xls" xfId="897"/>
    <cellStyle name="H_Déf_TdB_FMS2_2006_11_28_MRTT part 1.XLS Graphique 7_Nettoyage_fichier" xfId="898"/>
    <cellStyle name="H_Déf_TdB_FMS2_2006_11_28_MRTT part 1.XLS Graphique 7_Nettoyage_fichier 2" xfId="899"/>
    <cellStyle name="H_Déf_TdB_FMS2_2006_11_28_MRTT part 1.XLS Graphique 7_Nettoyage_fichier 2 2" xfId="900"/>
    <cellStyle name="H_Déf_TdB_FMS2_2006_11_28_MRTT part 1.XLS Graphique 7_TdB 30_04_2010 TASFR00580937AJ-1 THTH" xfId="901"/>
    <cellStyle name="H_Déf_TdB_FMS2_2006_11_28_MRTT part 1.XLS Graphique 7_TdB 30_04_2010 TASFR00580937AJ-1 THTH 2" xfId="902"/>
    <cellStyle name="H_Déf_TdB_FMS2_2006_11_28_MRTT part 1.XLS Graphique 7_TdB-S76-CIS-2010-03 V38 Recup" xfId="903"/>
    <cellStyle name="Heading 1" xfId="904"/>
    <cellStyle name="Heading 2" xfId="905"/>
    <cellStyle name="Heading 3" xfId="906"/>
    <cellStyle name="Heading 4" xfId="907"/>
    <cellStyle name="Here" xfId="908"/>
    <cellStyle name="Here 2" xfId="909"/>
    <cellStyle name="Here 2 2" xfId="910"/>
    <cellStyle name="Here_1 - Fiche descriptive" xfId="911"/>
    <cellStyle name="Hyperlink" xfId="912"/>
    <cellStyle name="Hyperlink 2" xfId="913"/>
    <cellStyle name="Hyperlink 2 2" xfId="914"/>
    <cellStyle name="Hyperlink_1 - Fiche descriptive" xfId="915"/>
    <cellStyle name="Input" xfId="916"/>
    <cellStyle name="Insatisfaisant" xfId="917" builtinId="27" customBuiltin="1"/>
    <cellStyle name="Insatisfaisant 2" xfId="918"/>
    <cellStyle name="item" xfId="919"/>
    <cellStyle name="item 2" xfId="920"/>
    <cellStyle name="item 2 2" xfId="921"/>
    <cellStyle name="item 3" xfId="922"/>
    <cellStyle name="item_1 - Fiche descriptive" xfId="923"/>
    <cellStyle name="keuros" xfId="924"/>
    <cellStyle name="l1" xfId="925"/>
    <cellStyle name="l1 2" xfId="926"/>
    <cellStyle name="l1_1 - Fiche descriptive" xfId="927"/>
    <cellStyle name="l2" xfId="928"/>
    <cellStyle name="l3" xfId="929"/>
    <cellStyle name="l4" xfId="930"/>
    <cellStyle name="l4 2" xfId="931"/>
    <cellStyle name="l4 2 2" xfId="932"/>
    <cellStyle name="l4_1 - Fiche descriptive" xfId="933"/>
    <cellStyle name="l5" xfId="934"/>
    <cellStyle name="l5 2" xfId="935"/>
    <cellStyle name="l5 2 2" xfId="936"/>
    <cellStyle name="l5_1 - Fiche descriptive" xfId="937"/>
    <cellStyle name="Lien hypertexte 2" xfId="938"/>
    <cellStyle name="Lien hypertexte 2 2" xfId="939"/>
    <cellStyle name="Lien hypertexte 3" xfId="940"/>
    <cellStyle name="Lien hypertexte 3 2" xfId="941"/>
    <cellStyle name="Lien hypertexte 4" xfId="942"/>
    <cellStyle name="Lien hypertexte 5" xfId="943"/>
    <cellStyle name="Lien hypertexte 6" xfId="944"/>
    <cellStyle name="Lien_x0018_hypertexte" xfId="945"/>
    <cellStyle name="Lien_x0018_hypertexte 2" xfId="946"/>
    <cellStyle name="Linked Cell" xfId="947"/>
    <cellStyle name="Masqué" xfId="948"/>
    <cellStyle name="Masqué 2" xfId="949"/>
    <cellStyle name="Masqué 2 2" xfId="950"/>
    <cellStyle name="Masqué 3" xfId="951"/>
    <cellStyle name="Masqué 3 2" xfId="952"/>
    <cellStyle name="Masqué 4" xfId="953"/>
    <cellStyle name="Masqué_1 - Fiche descriptive" xfId="954"/>
    <cellStyle name="money" xfId="955"/>
    <cellStyle name="money 2" xfId="956"/>
    <cellStyle name="money 2 2" xfId="957"/>
    <cellStyle name="money 3" xfId="958"/>
    <cellStyle name="money_1 - Fiche descriptive" xfId="959"/>
    <cellStyle name="Neutral" xfId="960"/>
    <cellStyle name="Neutre" xfId="961" builtinId="28" customBuiltin="1"/>
    <cellStyle name="Neutre 2" xfId="962"/>
    <cellStyle name="NEW_equipement" xfId="963"/>
    <cellStyle name="Niveau_1" xfId="964"/>
    <cellStyle name="Noeud" xfId="965"/>
    <cellStyle name="Nom Doc" xfId="966"/>
    <cellStyle name="nombre" xfId="967"/>
    <cellStyle name="nombre 2" xfId="968"/>
    <cellStyle name="nombre_1 - Fiche descriptive" xfId="969"/>
    <cellStyle name="Noms" xfId="970"/>
    <cellStyle name="Non défini" xfId="971"/>
    <cellStyle name="Non défini 2" xfId="972"/>
    <cellStyle name="Non défini 2 2" xfId="973"/>
    <cellStyle name="Non défini_1 - Fiche descriptive" xfId="974"/>
    <cellStyle name="Non modifiable" xfId="975"/>
    <cellStyle name="Non modifiable 2" xfId="976"/>
    <cellStyle name="Non modifiable 2 2" xfId="977"/>
    <cellStyle name="Non modifiable 3" xfId="978"/>
    <cellStyle name="Non modifiable 3 2" xfId="979"/>
    <cellStyle name="Non modifiable 4" xfId="980"/>
    <cellStyle name="Normal" xfId="0" builtinId="0"/>
    <cellStyle name="Normal 2" xfId="981"/>
    <cellStyle name="Normal 2 2" xfId="982"/>
    <cellStyle name="Normal 2 2 2" xfId="983"/>
    <cellStyle name="Normal 2 3" xfId="984"/>
    <cellStyle name="Normal 3" xfId="985"/>
    <cellStyle name="Normal 3 2" xfId="986"/>
    <cellStyle name="Normal 4" xfId="987"/>
    <cellStyle name="Normal 5" xfId="988"/>
    <cellStyle name="Normal 97" xfId="989"/>
    <cellStyle name="Normal_2 - Evènements clés 2" xfId="990"/>
    <cellStyle name="Normal_87201044-MGPR-GRP-EN-Draft002-Project_reporting_template_b_20110121" xfId="991"/>
    <cellStyle name="Normal_87201044-MGPR-GRP-EN-Draft002-Project_reporting_template_b_20110121 2" xfId="992"/>
    <cellStyle name="Normal_Maquette_TDB4" xfId="993"/>
    <cellStyle name="Normal_Maquette_TDB4 2" xfId="994"/>
    <cellStyle name="Normal_Project reporting template-87201044-MGPR-GRP-EN- 2" xfId="995"/>
    <cellStyle name="Normal_Solution_Monitoring_Dashboard_File 2" xfId="996"/>
    <cellStyle name="Note" xfId="997"/>
    <cellStyle name="obsolete" xfId="998"/>
    <cellStyle name="one" xfId="999"/>
    <cellStyle name="Output" xfId="1000"/>
    <cellStyle name="pepin" xfId="1001"/>
    <cellStyle name="pepin 2" xfId="1002"/>
    <cellStyle name="pepin_1 - Fiche descriptive" xfId="1003"/>
    <cellStyle name="Percent_ARRC-654-PRP V2.1 ARRC Programme Review Pack" xfId="1004"/>
    <cellStyle name="Pound" xfId="1005"/>
    <cellStyle name="Pound 2" xfId="1006"/>
    <cellStyle name="Pound 2 2" xfId="1007"/>
    <cellStyle name="Pound 3" xfId="1008"/>
    <cellStyle name="Pound_1 - Fiche descriptive" xfId="1009"/>
    <cellStyle name="Pound12" xfId="1010"/>
    <cellStyle name="Pourcentage 2" xfId="1011"/>
    <cellStyle name="Pourcentage 2 2" xfId="1012"/>
    <cellStyle name="Pourcentage 3" xfId="1013"/>
    <cellStyle name="Pourcentage 4" xfId="1014"/>
    <cellStyle name="Pourcentage 5" xfId="1015"/>
    <cellStyle name="Pourcentage 5 2" xfId="1016"/>
    <cellStyle name="Pourcentage entier" xfId="1017"/>
    <cellStyle name="PSChar" xfId="1018"/>
    <cellStyle name="PSChar 2" xfId="1019"/>
    <cellStyle name="PSChar 2 2" xfId="1020"/>
    <cellStyle name="PSDate" xfId="1021"/>
    <cellStyle name="PSDate 2" xfId="1022"/>
    <cellStyle name="PSDate 2 2" xfId="1023"/>
    <cellStyle name="PSDec" xfId="1024"/>
    <cellStyle name="PSDec 2" xfId="1025"/>
    <cellStyle name="PSDec 2 2" xfId="1026"/>
    <cellStyle name="PSHeading" xfId="1027"/>
    <cellStyle name="PSHeading 2" xfId="1028"/>
    <cellStyle name="PSHeading 2 2" xfId="1029"/>
    <cellStyle name="PSHeading_1 - Fiche descriptive" xfId="1030"/>
    <cellStyle name="PSInt" xfId="1031"/>
    <cellStyle name="PSInt 2" xfId="1032"/>
    <cellStyle name="PSInt 2 2" xfId="1033"/>
    <cellStyle name="PSSpacer" xfId="1034"/>
    <cellStyle name="PSSpacer 2" xfId="1035"/>
    <cellStyle name="PSSpacer 2 2" xfId="1036"/>
    <cellStyle name="Qty" xfId="1037"/>
    <cellStyle name="Qty 2" xfId="1038"/>
    <cellStyle name="Qty 2 2" xfId="1039"/>
    <cellStyle name="Qty 3" xfId="1040"/>
    <cellStyle name="Qty_1 - Fiche descriptive" xfId="1041"/>
    <cellStyle name="Réduction" xfId="1042"/>
    <cellStyle name="SAPBEXaggData" xfId="1043"/>
    <cellStyle name="SAPBEXaggData 2" xfId="1044"/>
    <cellStyle name="SAPBEXaggData 2 2" xfId="1045"/>
    <cellStyle name="SAPBEXaggData_1 - Fiche descriptive" xfId="1046"/>
    <cellStyle name="SAPBEXaggDataEmph" xfId="1047"/>
    <cellStyle name="SAPBEXaggDataEmph 2" xfId="1048"/>
    <cellStyle name="SAPBEXaggDataEmph 2 2" xfId="1049"/>
    <cellStyle name="SAPBEXaggDataEmph_1 - Fiche descriptive" xfId="1050"/>
    <cellStyle name="SAPBEXaggItem" xfId="1051"/>
    <cellStyle name="SAPBEXaggItem 2" xfId="1052"/>
    <cellStyle name="SAPBEXaggItem 2 2" xfId="1053"/>
    <cellStyle name="SAPBEXaggItem_1 - Fiche descriptive" xfId="1054"/>
    <cellStyle name="SAPBEXchaText" xfId="1055"/>
    <cellStyle name="SAPBEXchaText 2" xfId="1056"/>
    <cellStyle name="SAPBEXchaText 2 2" xfId="1057"/>
    <cellStyle name="SAPBEXchaText_1 - Fiche descriptive" xfId="1058"/>
    <cellStyle name="SAPBEXexcBad7" xfId="1059"/>
    <cellStyle name="SAPBEXexcBad7 2" xfId="1060"/>
    <cellStyle name="SAPBEXexcBad7 2 2" xfId="1061"/>
    <cellStyle name="SAPBEXexcBad7_1 - Fiche descriptive" xfId="1062"/>
    <cellStyle name="SAPBEXexcBad8" xfId="1063"/>
    <cellStyle name="SAPBEXexcBad8 2" xfId="1064"/>
    <cellStyle name="SAPBEXexcBad8 2 2" xfId="1065"/>
    <cellStyle name="SAPBEXexcBad8_1 - Fiche descriptive" xfId="1066"/>
    <cellStyle name="SAPBEXexcBad9" xfId="1067"/>
    <cellStyle name="SAPBEXexcBad9 2" xfId="1068"/>
    <cellStyle name="SAPBEXexcBad9 2 2" xfId="1069"/>
    <cellStyle name="SAPBEXexcBad9_1 - Fiche descriptive" xfId="1070"/>
    <cellStyle name="SAPBEXexcCritical4" xfId="1071"/>
    <cellStyle name="SAPBEXexcCritical4 2" xfId="1072"/>
    <cellStyle name="SAPBEXexcCritical4 2 2" xfId="1073"/>
    <cellStyle name="SAPBEXexcCritical4_1 - Fiche descriptive" xfId="1074"/>
    <cellStyle name="SAPBEXexcCritical5" xfId="1075"/>
    <cellStyle name="SAPBEXexcCritical5 2" xfId="1076"/>
    <cellStyle name="SAPBEXexcCritical5 2 2" xfId="1077"/>
    <cellStyle name="SAPBEXexcCritical5_1 - Fiche descriptive" xfId="1078"/>
    <cellStyle name="SAPBEXexcCritical6" xfId="1079"/>
    <cellStyle name="SAPBEXexcCritical6 2" xfId="1080"/>
    <cellStyle name="SAPBEXexcCritical6 2 2" xfId="1081"/>
    <cellStyle name="SAPBEXexcCritical6_1 - Fiche descriptive" xfId="1082"/>
    <cellStyle name="SAPBEXexcGood1" xfId="1083"/>
    <cellStyle name="SAPBEXexcGood1 2" xfId="1084"/>
    <cellStyle name="SAPBEXexcGood1 2 2" xfId="1085"/>
    <cellStyle name="SAPBEXexcGood1_1 - Fiche descriptive" xfId="1086"/>
    <cellStyle name="SAPBEXexcGood2" xfId="1087"/>
    <cellStyle name="SAPBEXexcGood2 2" xfId="1088"/>
    <cellStyle name="SAPBEXexcGood2 2 2" xfId="1089"/>
    <cellStyle name="SAPBEXexcGood2_1 - Fiche descriptive" xfId="1090"/>
    <cellStyle name="SAPBEXexcGood3" xfId="1091"/>
    <cellStyle name="SAPBEXexcGood3 2" xfId="1092"/>
    <cellStyle name="SAPBEXexcGood3 2 2" xfId="1093"/>
    <cellStyle name="SAPBEXexcGood3_1 - Fiche descriptive" xfId="1094"/>
    <cellStyle name="SAPBEXfilterDrill" xfId="1095"/>
    <cellStyle name="SAPBEXfilterDrill 2" xfId="1096"/>
    <cellStyle name="SAPBEXfilterDrill 2 2" xfId="1097"/>
    <cellStyle name="SAPBEXfilterDrill_1 - Fiche descriptive" xfId="1098"/>
    <cellStyle name="SAPBEXfilterItem" xfId="1099"/>
    <cellStyle name="SAPBEXfilterItem 2" xfId="1100"/>
    <cellStyle name="SAPBEXfilterItem 2 2" xfId="1101"/>
    <cellStyle name="SAPBEXfilterItem_1 - Fiche descriptive" xfId="1102"/>
    <cellStyle name="SAPBEXfilterText" xfId="1103"/>
    <cellStyle name="SAPBEXfilterText 2" xfId="1104"/>
    <cellStyle name="SAPBEXfilterText 2 2" xfId="1105"/>
    <cellStyle name="SAPBEXfilterText_1 - Fiche descriptive" xfId="1106"/>
    <cellStyle name="SAPBEXformats" xfId="1107"/>
    <cellStyle name="SAPBEXformats 2" xfId="1108"/>
    <cellStyle name="SAPBEXformats 2 2" xfId="1109"/>
    <cellStyle name="SAPBEXformats_1 - Fiche descriptive" xfId="1110"/>
    <cellStyle name="SAPBEXheaderItem" xfId="1111"/>
    <cellStyle name="SAPBEXheaderItem 2" xfId="1112"/>
    <cellStyle name="SAPBEXheaderItem 2 2" xfId="1113"/>
    <cellStyle name="SAPBEXheaderItem_1 - Fiche descriptive" xfId="1114"/>
    <cellStyle name="SAPBEXheaderText" xfId="1115"/>
    <cellStyle name="SAPBEXheaderText 2" xfId="1116"/>
    <cellStyle name="SAPBEXheaderText 2 2" xfId="1117"/>
    <cellStyle name="SAPBEXheaderText_1 - Fiche descriptive" xfId="1118"/>
    <cellStyle name="SAPBEXresData" xfId="1119"/>
    <cellStyle name="SAPBEXresData 2" xfId="1120"/>
    <cellStyle name="SAPBEXresData 2 2" xfId="1121"/>
    <cellStyle name="SAPBEXresData_1 - Fiche descriptive" xfId="1122"/>
    <cellStyle name="SAPBEXresDataEmph" xfId="1123"/>
    <cellStyle name="SAPBEXresDataEmph 2" xfId="1124"/>
    <cellStyle name="SAPBEXresDataEmph 2 2" xfId="1125"/>
    <cellStyle name="SAPBEXresDataEmph_1 - Fiche descriptive" xfId="1126"/>
    <cellStyle name="SAPBEXresItem" xfId="1127"/>
    <cellStyle name="SAPBEXresItem 2" xfId="1128"/>
    <cellStyle name="SAPBEXresItem 2 2" xfId="1129"/>
    <cellStyle name="SAPBEXresItem_1 - Fiche descriptive" xfId="1130"/>
    <cellStyle name="SAPBEXstdData" xfId="1131"/>
    <cellStyle name="SAPBEXstdDataEmph" xfId="1132"/>
    <cellStyle name="SAPBEXstdDataEmph 2" xfId="1133"/>
    <cellStyle name="SAPBEXstdDataEmph 2 2" xfId="1134"/>
    <cellStyle name="SAPBEXstdDataEmph_1 - Fiche descriptive" xfId="1135"/>
    <cellStyle name="SAPBEXstdItem" xfId="1136"/>
    <cellStyle name="SAPBEXstdItem 2" xfId="1137"/>
    <cellStyle name="SAPBEXstdItem 2 2" xfId="1138"/>
    <cellStyle name="SAPBEXstdItem_1 - Fiche descriptive" xfId="1139"/>
    <cellStyle name="SAPBEXtitle" xfId="1140"/>
    <cellStyle name="SAPBEXtitle 2" xfId="1141"/>
    <cellStyle name="SAPBEXtitle 2 2" xfId="1142"/>
    <cellStyle name="SAPBEXtitle_1 - Fiche descriptive" xfId="1143"/>
    <cellStyle name="SAPBEXundefined" xfId="1144"/>
    <cellStyle name="SAPBEXundefined 2" xfId="1145"/>
    <cellStyle name="SAPBEXundefined 2 2" xfId="1146"/>
    <cellStyle name="SAPBEXundefined_1 - Fiche descriptive" xfId="1147"/>
    <cellStyle name="Satisfaisant" xfId="1148" builtinId="26" customBuiltin="1"/>
    <cellStyle name="Satisfaisant 2" xfId="1149"/>
    <cellStyle name="Sortie" xfId="1150" builtinId="21" customBuiltin="1"/>
    <cellStyle name="Sortie 2" xfId="1151"/>
    <cellStyle name="StationEach" xfId="1152"/>
    <cellStyle name="StationTot" xfId="1153"/>
    <cellStyle name="Style 1" xfId="1154"/>
    <cellStyle name="Style 1 2" xfId="1155"/>
    <cellStyle name="StyleJour" xfId="1156"/>
    <cellStyle name="StyleJour 2" xfId="1157"/>
    <cellStyle name="StyleJour 2 2" xfId="1158"/>
    <cellStyle name="StyleJour 3" xfId="1159"/>
    <cellStyle name="StyleJour_1 - Fiche descriptive" xfId="1160"/>
    <cellStyle name="styleTitreHorizontal" xfId="1161"/>
    <cellStyle name="styleTitreHorizontal 2" xfId="1162"/>
    <cellStyle name="styleTitreHorizontal_1 - Fiche descriptive" xfId="1163"/>
    <cellStyle name="styleTitreVertical" xfId="1164"/>
    <cellStyle name="styleTitreVertical 2" xfId="1165"/>
    <cellStyle name="styleTitreVertical_1 - Fiche descriptive" xfId="1166"/>
    <cellStyle name="SubTot" xfId="1167"/>
    <cellStyle name="Subtoteqsheet" xfId="1168"/>
    <cellStyle name="Subtoteqsheet 2" xfId="1169"/>
    <cellStyle name="temp" xfId="1170"/>
    <cellStyle name="Texte explicatif" xfId="1171" builtinId="53" customBuiltin="1"/>
    <cellStyle name="Times" xfId="1172"/>
    <cellStyle name="Title" xfId="1173"/>
    <cellStyle name="Titre" xfId="1174" builtinId="15" customBuiltin="1"/>
    <cellStyle name="Titre 1" xfId="1175"/>
    <cellStyle name="titre ital 32" xfId="1176"/>
    <cellStyle name="Titre 1" xfId="1177" builtinId="16" customBuiltin="1"/>
    <cellStyle name="Titre 2" xfId="1178" builtinId="17" customBuiltin="1"/>
    <cellStyle name="Titre 3" xfId="1179" builtinId="18" customBuiltin="1"/>
    <cellStyle name="Titre 4" xfId="1180" builtinId="19" customBuiltin="1"/>
    <cellStyle name="TitreSérie" xfId="1181"/>
    <cellStyle name="TitreSérie 2" xfId="1182"/>
    <cellStyle name="TitreSérie 3" xfId="1183"/>
    <cellStyle name="TitreSérie 3 2" xfId="1184"/>
    <cellStyle name="TitreSérie 4" xfId="1185"/>
    <cellStyle name="TitreSérie 5" xfId="1186"/>
    <cellStyle name="TitreSérie_1 - Fiche descriptive" xfId="1187"/>
    <cellStyle name="Total" xfId="1188" builtinId="25" customBuiltin="1"/>
    <cellStyle name="TypeDonnée" xfId="1189"/>
    <cellStyle name="TypeDonnée 2" xfId="1190"/>
    <cellStyle name="TypeDonnée 2 2" xfId="1191"/>
    <cellStyle name="TypeDonnée 3" xfId="1192"/>
    <cellStyle name="TypeDonnée 3 2" xfId="1193"/>
    <cellStyle name="TypeDonnée 4" xfId="1194"/>
    <cellStyle name="TypeDonnée_1 - Fiche descriptive" xfId="1195"/>
    <cellStyle name="Variation" xfId="1196"/>
    <cellStyle name="Variation 2" xfId="1197"/>
    <cellStyle name="Variation 2 2" xfId="1198"/>
    <cellStyle name="Variation 3" xfId="1199"/>
    <cellStyle name="Variation 3 2" xfId="1200"/>
    <cellStyle name="Variation 4" xfId="1201"/>
    <cellStyle name="Variation_1 - Fiche descriptive" xfId="1202"/>
    <cellStyle name="Vérification" xfId="1203" builtinId="23" customBuiltin="1"/>
    <cellStyle name="Vérification 2" xfId="1204"/>
    <cellStyle name="Warning Text" xfId="1205"/>
    <cellStyle name="Обычный_2.1 GANTT" xfId="1206"/>
    <cellStyle name="標準_Application List with Client Dependencies DSL" xfId="1207"/>
  </cellStyles>
  <dxfs count="9">
    <dxf>
      <font>
        <b/>
        <i val="0"/>
        <condense val="0"/>
        <extend val="0"/>
      </font>
      <fill>
        <patternFill>
          <bgColor indexed="41"/>
        </patternFill>
      </fill>
    </dxf>
    <dxf>
      <fill>
        <patternFill>
          <bgColor indexed="47"/>
        </patternFill>
      </fill>
    </dxf>
    <dxf>
      <fill>
        <patternFill>
          <bgColor indexed="42"/>
        </patternFill>
      </fill>
    </dxf>
    <dxf>
      <font>
        <b/>
        <i val="0"/>
        <condense val="0"/>
        <extend val="0"/>
      </font>
      <fill>
        <patternFill>
          <bgColor indexed="41"/>
        </patternFill>
      </fill>
    </dxf>
    <dxf>
      <fill>
        <patternFill>
          <bgColor indexed="47"/>
        </patternFill>
      </fill>
    </dxf>
    <dxf>
      <fill>
        <patternFill>
          <bgColor indexed="42"/>
        </patternFill>
      </fill>
    </dxf>
    <dxf>
      <font>
        <b/>
        <i val="0"/>
        <condense val="0"/>
        <extend val="0"/>
      </font>
      <fill>
        <patternFill>
          <bgColor indexed="41"/>
        </patternFill>
      </fill>
    </dxf>
    <dxf>
      <fill>
        <patternFill>
          <bgColor indexed="47"/>
        </patternFill>
      </fill>
    </dxf>
    <dxf>
      <fill>
        <patternFill>
          <bgColor indexed="4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39922"/>
      <rgbColor rgb="00800080"/>
      <rgbColor rgb="00008080"/>
      <rgbColor rgb="00C0C0C0"/>
      <rgbColor rgb="00808080"/>
      <rgbColor rgb="00989CFC"/>
      <rgbColor rgb="009F375A"/>
      <rgbColor rgb="00FFFFCC"/>
      <rgbColor rgb="00CCFFFF"/>
      <rgbColor rgb="00660066"/>
      <rgbColor rgb="00FF8080"/>
      <rgbColor rgb="000066CC"/>
      <rgbColor rgb="00CCCCFF"/>
      <rgbColor rgb="00EFEF8F"/>
      <rgbColor rgb="00CC9CCC"/>
      <rgbColor rgb="00FFC000"/>
      <rgbColor rgb="007FB2FF"/>
      <rgbColor rgb="00BFBFBF"/>
      <rgbColor rgb="00FFCC66"/>
      <rgbColor rgb="00488DB6"/>
      <rgbColor rgb="00D9D9D9"/>
      <rgbColor rgb="0000CCFF"/>
      <rgbColor rgb="00DFDFD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C0C0FF"/>
      <rgbColor rgb="00F79646"/>
      <rgbColor rgb="00993300"/>
      <rgbColor rgb="00DB843D"/>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236220</xdr:colOff>
      <xdr:row>0</xdr:row>
      <xdr:rowOff>94877</xdr:rowOff>
    </xdr:from>
    <xdr:to>
      <xdr:col>10</xdr:col>
      <xdr:colOff>668537</xdr:colOff>
      <xdr:row>2</xdr:row>
      <xdr:rowOff>45995</xdr:rowOff>
    </xdr:to>
    <xdr:sp macro="" textlink="">
      <xdr:nvSpPr>
        <xdr:cNvPr id="3" name="Text Box 7"/>
        <xdr:cNvSpPr txBox="1">
          <a:spLocks noChangeArrowheads="1"/>
        </xdr:cNvSpPr>
      </xdr:nvSpPr>
      <xdr:spPr bwMode="auto">
        <a:xfrm>
          <a:off x="340659" y="94877"/>
          <a:ext cx="7518026" cy="27249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fr-FR" sz="1600" b="1" i="0" u="none" strike="noStrike" baseline="0">
              <a:solidFill>
                <a:srgbClr val="000000"/>
              </a:solidFill>
              <a:latin typeface="Arial"/>
              <a:cs typeface="Arial"/>
            </a:rPr>
            <a:t>Dossier de pilotage de projet ; Identification Projet</a:t>
          </a:r>
        </a:p>
      </xdr:txBody>
    </xdr:sp>
    <xdr:clientData/>
  </xdr:twoCellAnchor>
  <xdr:twoCellAnchor>
    <xdr:from>
      <xdr:col>14</xdr:col>
      <xdr:colOff>68580</xdr:colOff>
      <xdr:row>1</xdr:row>
      <xdr:rowOff>83820</xdr:rowOff>
    </xdr:from>
    <xdr:to>
      <xdr:col>15</xdr:col>
      <xdr:colOff>342900</xdr:colOff>
      <xdr:row>6</xdr:row>
      <xdr:rowOff>190500</xdr:rowOff>
    </xdr:to>
    <xdr:sp macro="" textlink="">
      <xdr:nvSpPr>
        <xdr:cNvPr id="39742498" name="Line 6"/>
        <xdr:cNvSpPr>
          <a:spLocks noChangeShapeType="1"/>
        </xdr:cNvSpPr>
      </xdr:nvSpPr>
      <xdr:spPr bwMode="auto">
        <a:xfrm flipH="1" flipV="1">
          <a:off x="10713720" y="243840"/>
          <a:ext cx="1059180" cy="1196340"/>
        </a:xfrm>
        <a:prstGeom prst="line">
          <a:avLst/>
        </a:prstGeom>
        <a:noFill/>
        <a:ln w="57150">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xdr:twoCellAnchor>
    <xdr:from>
      <xdr:col>15</xdr:col>
      <xdr:colOff>12700</xdr:colOff>
      <xdr:row>6</xdr:row>
      <xdr:rowOff>40005</xdr:rowOff>
    </xdr:from>
    <xdr:to>
      <xdr:col>20</xdr:col>
      <xdr:colOff>191772</xdr:colOff>
      <xdr:row>11</xdr:row>
      <xdr:rowOff>274955</xdr:rowOff>
    </xdr:to>
    <xdr:sp macro="" textlink="">
      <xdr:nvSpPr>
        <xdr:cNvPr id="5" name="Oval 23"/>
        <xdr:cNvSpPr>
          <a:spLocks noChangeArrowheads="1"/>
        </xdr:cNvSpPr>
      </xdr:nvSpPr>
      <xdr:spPr bwMode="auto">
        <a:xfrm>
          <a:off x="11137900" y="1076325"/>
          <a:ext cx="3981450" cy="1720850"/>
        </a:xfrm>
        <a:prstGeom prst="ellipse">
          <a:avLst/>
        </a:prstGeom>
        <a:solidFill>
          <a:srgbClr val="99CCFF"/>
        </a:solidFill>
        <a:ln w="9525">
          <a:solidFill>
            <a:srgbClr val="000000"/>
          </a:solidFill>
          <a:round/>
          <a:headEnd/>
          <a:tailEnd/>
        </a:ln>
        <a:effectLst>
          <a:outerShdw dist="107763" dir="2700000" algn="ctr" rotWithShape="0">
            <a:srgbClr val="808080"/>
          </a:outerShdw>
        </a:effectLst>
      </xdr:spPr>
      <xdr:txBody>
        <a:bodyPr vertOverflow="clip" wrap="square" lIns="36576" tIns="22860" rIns="36576" bIns="0" anchor="t" upright="1"/>
        <a:lstStyle/>
        <a:p>
          <a:pPr algn="ctr" rtl="0">
            <a:defRPr sz="1000"/>
          </a:pPr>
          <a:endParaRPr lang="fr-FR" sz="1200" b="1" i="1" u="none" strike="noStrike" baseline="0">
            <a:solidFill>
              <a:srgbClr val="FF0000"/>
            </a:solidFill>
            <a:latin typeface="Arial"/>
            <a:cs typeface="Arial"/>
          </a:endParaRPr>
        </a:p>
        <a:p>
          <a:pPr algn="ctr" rtl="0">
            <a:defRPr sz="1000"/>
          </a:pPr>
          <a:r>
            <a:rPr lang="fr-FR" sz="1200" b="1" i="1" u="none" strike="noStrike" baseline="0">
              <a:solidFill>
                <a:srgbClr val="000000"/>
              </a:solidFill>
              <a:latin typeface="Arial"/>
              <a:cs typeface="Arial"/>
            </a:rPr>
            <a:t>Penser à modifier ces données</a:t>
          </a:r>
        </a:p>
        <a:p>
          <a:pPr algn="ctr" rtl="0">
            <a:defRPr sz="1000"/>
          </a:pPr>
          <a:r>
            <a:rPr lang="fr-FR" sz="1200" b="1" i="1" u="none" strike="noStrike" baseline="0">
              <a:solidFill>
                <a:srgbClr val="000000"/>
              </a:solidFill>
              <a:latin typeface="Arial"/>
              <a:cs typeface="Arial"/>
            </a:rPr>
            <a:t>à chaque nouvelle version</a:t>
          </a:r>
        </a:p>
        <a:p>
          <a:pPr algn="ctr" rtl="0">
            <a:defRPr sz="1000"/>
          </a:pPr>
          <a:r>
            <a:rPr lang="fr-FR" sz="1200" b="1" i="1" u="none" strike="noStrike" baseline="0">
              <a:solidFill>
                <a:srgbClr val="000000"/>
              </a:solidFill>
              <a:latin typeface="Arial"/>
              <a:cs typeface="Arial"/>
            </a:rPr>
            <a:t>Elles seront répercutées dans les autres onglets</a:t>
          </a:r>
          <a:endParaRPr lang="fr-FR" sz="1000" b="0" i="0" u="none" strike="noStrike" baseline="0">
            <a:solidFill>
              <a:srgbClr val="000000"/>
            </a:solidFill>
            <a:latin typeface="Arial"/>
            <a:cs typeface="Arial"/>
          </a:endParaRPr>
        </a:p>
        <a:p>
          <a:pPr algn="ctr" rtl="0">
            <a:defRPr sz="1000"/>
          </a:pPr>
          <a:endParaRPr lang="fr-FR" sz="1000" b="0" i="0" u="none" strike="noStrike" baseline="0">
            <a:solidFill>
              <a:srgbClr val="000000"/>
            </a:solidFill>
            <a:latin typeface="Arial"/>
            <a:cs typeface="Arial"/>
          </a:endParaRPr>
        </a:p>
      </xdr:txBody>
    </xdr:sp>
    <xdr:clientData fPrintsWithSheet="0"/>
  </xdr:twoCellAnchor>
</xdr:wsDr>
</file>

<file path=xl/drawings/drawing10.xml><?xml version="1.0" encoding="utf-8"?>
<xdr:wsDr xmlns:xdr="http://schemas.openxmlformats.org/drawingml/2006/spreadsheetDrawing" xmlns:a="http://schemas.openxmlformats.org/drawingml/2006/main">
  <xdr:twoCellAnchor>
    <xdr:from>
      <xdr:col>1</xdr:col>
      <xdr:colOff>2133165</xdr:colOff>
      <xdr:row>0</xdr:row>
      <xdr:rowOff>86062</xdr:rowOff>
    </xdr:from>
    <xdr:to>
      <xdr:col>6</xdr:col>
      <xdr:colOff>1704979</xdr:colOff>
      <xdr:row>2</xdr:row>
      <xdr:rowOff>96147</xdr:rowOff>
    </xdr:to>
    <xdr:sp macro="" textlink="" fLocksText="0">
      <xdr:nvSpPr>
        <xdr:cNvPr id="20" name="Text Box 34"/>
        <xdr:cNvSpPr txBox="1">
          <a:spLocks noChangeArrowheads="1"/>
        </xdr:cNvSpPr>
      </xdr:nvSpPr>
      <xdr:spPr bwMode="auto">
        <a:xfrm>
          <a:off x="3230445" y="86062"/>
          <a:ext cx="5248714" cy="33774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45720" tIns="36360" rIns="45720" bIns="0" anchor="t"/>
        <a:lstStyle/>
        <a:p>
          <a:pPr algn="ctr" rtl="0">
            <a:defRPr sz="1000"/>
          </a:pPr>
          <a:r>
            <a:rPr lang="fr-FR" sz="1800" b="1" i="0" u="none" strike="noStrike" baseline="0">
              <a:solidFill>
                <a:srgbClr val="000000"/>
              </a:solidFill>
              <a:latin typeface="Arial"/>
              <a:cs typeface="Arial"/>
            </a:rPr>
            <a:t>Liste des Décisions</a:t>
          </a:r>
        </a:p>
      </xdr:txBody>
    </xdr:sp>
    <xdr:clientData/>
  </xdr:twoCellAnchor>
  <xdr:twoCellAnchor>
    <xdr:from>
      <xdr:col>10</xdr:col>
      <xdr:colOff>0</xdr:colOff>
      <xdr:row>6</xdr:row>
      <xdr:rowOff>0</xdr:rowOff>
    </xdr:from>
    <xdr:to>
      <xdr:col>10</xdr:col>
      <xdr:colOff>0</xdr:colOff>
      <xdr:row>6</xdr:row>
      <xdr:rowOff>0</xdr:rowOff>
    </xdr:to>
    <xdr:sp macro="" textlink="">
      <xdr:nvSpPr>
        <xdr:cNvPr id="39749776" name="AutoShape 1"/>
        <xdr:cNvSpPr>
          <a:spLocks noChangeArrowheads="1"/>
        </xdr:cNvSpPr>
      </xdr:nvSpPr>
      <xdr:spPr bwMode="auto">
        <a:xfrm>
          <a:off x="12870180" y="1036320"/>
          <a:ext cx="0" cy="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10</xdr:col>
      <xdr:colOff>0</xdr:colOff>
      <xdr:row>6</xdr:row>
      <xdr:rowOff>0</xdr:rowOff>
    </xdr:from>
    <xdr:to>
      <xdr:col>10</xdr:col>
      <xdr:colOff>0</xdr:colOff>
      <xdr:row>6</xdr:row>
      <xdr:rowOff>0</xdr:rowOff>
    </xdr:to>
    <xdr:sp macro="" textlink="">
      <xdr:nvSpPr>
        <xdr:cNvPr id="39749777" name="AutoShape 2"/>
        <xdr:cNvSpPr>
          <a:spLocks noChangeArrowheads="1"/>
        </xdr:cNvSpPr>
      </xdr:nvSpPr>
      <xdr:spPr bwMode="auto">
        <a:xfrm>
          <a:off x="12870180" y="1036320"/>
          <a:ext cx="0" cy="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10</xdr:col>
      <xdr:colOff>0</xdr:colOff>
      <xdr:row>6</xdr:row>
      <xdr:rowOff>0</xdr:rowOff>
    </xdr:from>
    <xdr:to>
      <xdr:col>10</xdr:col>
      <xdr:colOff>0</xdr:colOff>
      <xdr:row>6</xdr:row>
      <xdr:rowOff>0</xdr:rowOff>
    </xdr:to>
    <xdr:sp macro="" textlink="">
      <xdr:nvSpPr>
        <xdr:cNvPr id="39749778" name="AutoShape 3"/>
        <xdr:cNvSpPr>
          <a:spLocks noChangeArrowheads="1"/>
        </xdr:cNvSpPr>
      </xdr:nvSpPr>
      <xdr:spPr bwMode="auto">
        <a:xfrm>
          <a:off x="12870180" y="1036320"/>
          <a:ext cx="0" cy="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10</xdr:col>
      <xdr:colOff>0</xdr:colOff>
      <xdr:row>6</xdr:row>
      <xdr:rowOff>0</xdr:rowOff>
    </xdr:from>
    <xdr:to>
      <xdr:col>10</xdr:col>
      <xdr:colOff>0</xdr:colOff>
      <xdr:row>6</xdr:row>
      <xdr:rowOff>0</xdr:rowOff>
    </xdr:to>
    <xdr:sp macro="" textlink="">
      <xdr:nvSpPr>
        <xdr:cNvPr id="39749779" name="AutoShape 4"/>
        <xdr:cNvSpPr>
          <a:spLocks noChangeArrowheads="1"/>
        </xdr:cNvSpPr>
      </xdr:nvSpPr>
      <xdr:spPr bwMode="auto">
        <a:xfrm>
          <a:off x="12870180" y="1036320"/>
          <a:ext cx="0" cy="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10</xdr:col>
      <xdr:colOff>0</xdr:colOff>
      <xdr:row>6</xdr:row>
      <xdr:rowOff>0</xdr:rowOff>
    </xdr:from>
    <xdr:to>
      <xdr:col>10</xdr:col>
      <xdr:colOff>0</xdr:colOff>
      <xdr:row>6</xdr:row>
      <xdr:rowOff>0</xdr:rowOff>
    </xdr:to>
    <xdr:sp macro="" textlink="">
      <xdr:nvSpPr>
        <xdr:cNvPr id="39749780" name="AutoShape 5"/>
        <xdr:cNvSpPr>
          <a:spLocks noChangeArrowheads="1"/>
        </xdr:cNvSpPr>
      </xdr:nvSpPr>
      <xdr:spPr bwMode="auto">
        <a:xfrm>
          <a:off x="12870180" y="1036320"/>
          <a:ext cx="0" cy="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10</xdr:col>
      <xdr:colOff>0</xdr:colOff>
      <xdr:row>6</xdr:row>
      <xdr:rowOff>0</xdr:rowOff>
    </xdr:from>
    <xdr:to>
      <xdr:col>10</xdr:col>
      <xdr:colOff>0</xdr:colOff>
      <xdr:row>6</xdr:row>
      <xdr:rowOff>0</xdr:rowOff>
    </xdr:to>
    <xdr:sp macro="" textlink="">
      <xdr:nvSpPr>
        <xdr:cNvPr id="39749781" name="AutoShape 6"/>
        <xdr:cNvSpPr>
          <a:spLocks noChangeArrowheads="1"/>
        </xdr:cNvSpPr>
      </xdr:nvSpPr>
      <xdr:spPr bwMode="auto">
        <a:xfrm>
          <a:off x="12870180" y="1036320"/>
          <a:ext cx="0" cy="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10</xdr:col>
      <xdr:colOff>0</xdr:colOff>
      <xdr:row>6</xdr:row>
      <xdr:rowOff>0</xdr:rowOff>
    </xdr:from>
    <xdr:to>
      <xdr:col>10</xdr:col>
      <xdr:colOff>0</xdr:colOff>
      <xdr:row>6</xdr:row>
      <xdr:rowOff>0</xdr:rowOff>
    </xdr:to>
    <xdr:sp macro="" textlink="">
      <xdr:nvSpPr>
        <xdr:cNvPr id="39749782" name="AutoShape 10"/>
        <xdr:cNvSpPr>
          <a:spLocks noChangeArrowheads="1"/>
        </xdr:cNvSpPr>
      </xdr:nvSpPr>
      <xdr:spPr bwMode="auto">
        <a:xfrm>
          <a:off x="12870180" y="1036320"/>
          <a:ext cx="0" cy="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10</xdr:col>
      <xdr:colOff>0</xdr:colOff>
      <xdr:row>6</xdr:row>
      <xdr:rowOff>0</xdr:rowOff>
    </xdr:from>
    <xdr:to>
      <xdr:col>10</xdr:col>
      <xdr:colOff>0</xdr:colOff>
      <xdr:row>6</xdr:row>
      <xdr:rowOff>0</xdr:rowOff>
    </xdr:to>
    <xdr:sp macro="" textlink="">
      <xdr:nvSpPr>
        <xdr:cNvPr id="39749783" name="AutoShape 11"/>
        <xdr:cNvSpPr>
          <a:spLocks noChangeArrowheads="1"/>
        </xdr:cNvSpPr>
      </xdr:nvSpPr>
      <xdr:spPr bwMode="auto">
        <a:xfrm>
          <a:off x="12870180" y="1036320"/>
          <a:ext cx="0" cy="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10</xdr:col>
      <xdr:colOff>0</xdr:colOff>
      <xdr:row>6</xdr:row>
      <xdr:rowOff>0</xdr:rowOff>
    </xdr:from>
    <xdr:to>
      <xdr:col>10</xdr:col>
      <xdr:colOff>0</xdr:colOff>
      <xdr:row>6</xdr:row>
      <xdr:rowOff>0</xdr:rowOff>
    </xdr:to>
    <xdr:sp macro="" textlink="">
      <xdr:nvSpPr>
        <xdr:cNvPr id="39749784" name="AutoShape 12"/>
        <xdr:cNvSpPr>
          <a:spLocks noChangeArrowheads="1"/>
        </xdr:cNvSpPr>
      </xdr:nvSpPr>
      <xdr:spPr bwMode="auto">
        <a:xfrm>
          <a:off x="12870180" y="1036320"/>
          <a:ext cx="0" cy="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10</xdr:col>
      <xdr:colOff>0</xdr:colOff>
      <xdr:row>6</xdr:row>
      <xdr:rowOff>0</xdr:rowOff>
    </xdr:from>
    <xdr:to>
      <xdr:col>10</xdr:col>
      <xdr:colOff>0</xdr:colOff>
      <xdr:row>6</xdr:row>
      <xdr:rowOff>0</xdr:rowOff>
    </xdr:to>
    <xdr:sp macro="" textlink="">
      <xdr:nvSpPr>
        <xdr:cNvPr id="39749785" name="AutoShape 13"/>
        <xdr:cNvSpPr>
          <a:spLocks noChangeArrowheads="1"/>
        </xdr:cNvSpPr>
      </xdr:nvSpPr>
      <xdr:spPr bwMode="auto">
        <a:xfrm>
          <a:off x="12870180" y="1036320"/>
          <a:ext cx="0" cy="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10</xdr:col>
      <xdr:colOff>0</xdr:colOff>
      <xdr:row>6</xdr:row>
      <xdr:rowOff>0</xdr:rowOff>
    </xdr:from>
    <xdr:to>
      <xdr:col>10</xdr:col>
      <xdr:colOff>0</xdr:colOff>
      <xdr:row>6</xdr:row>
      <xdr:rowOff>0</xdr:rowOff>
    </xdr:to>
    <xdr:sp macro="" textlink="">
      <xdr:nvSpPr>
        <xdr:cNvPr id="39749786" name="AutoShape 14"/>
        <xdr:cNvSpPr>
          <a:spLocks noChangeArrowheads="1"/>
        </xdr:cNvSpPr>
      </xdr:nvSpPr>
      <xdr:spPr bwMode="auto">
        <a:xfrm>
          <a:off x="12870180" y="1036320"/>
          <a:ext cx="0" cy="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10</xdr:col>
      <xdr:colOff>0</xdr:colOff>
      <xdr:row>6</xdr:row>
      <xdr:rowOff>0</xdr:rowOff>
    </xdr:from>
    <xdr:to>
      <xdr:col>10</xdr:col>
      <xdr:colOff>0</xdr:colOff>
      <xdr:row>6</xdr:row>
      <xdr:rowOff>0</xdr:rowOff>
    </xdr:to>
    <xdr:sp macro="" textlink="">
      <xdr:nvSpPr>
        <xdr:cNvPr id="39749787" name="AutoShape 15"/>
        <xdr:cNvSpPr>
          <a:spLocks noChangeArrowheads="1"/>
        </xdr:cNvSpPr>
      </xdr:nvSpPr>
      <xdr:spPr bwMode="auto">
        <a:xfrm>
          <a:off x="12870180" y="1036320"/>
          <a:ext cx="0" cy="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1961715</xdr:colOff>
      <xdr:row>1</xdr:row>
      <xdr:rowOff>30817</xdr:rowOff>
    </xdr:from>
    <xdr:to>
      <xdr:col>6</xdr:col>
      <xdr:colOff>417247</xdr:colOff>
      <xdr:row>3</xdr:row>
      <xdr:rowOff>2802</xdr:rowOff>
    </xdr:to>
    <xdr:sp macro="" textlink="" fLocksText="0">
      <xdr:nvSpPr>
        <xdr:cNvPr id="3" name="Text Box 34"/>
        <xdr:cNvSpPr txBox="1">
          <a:spLocks noChangeArrowheads="1"/>
        </xdr:cNvSpPr>
      </xdr:nvSpPr>
      <xdr:spPr bwMode="auto">
        <a:xfrm>
          <a:off x="3689550" y="30817"/>
          <a:ext cx="4454325" cy="34346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45720" tIns="36360" rIns="45720" bIns="0" anchor="t"/>
        <a:lstStyle/>
        <a:p>
          <a:pPr algn="ctr" rtl="0">
            <a:defRPr sz="1000"/>
          </a:pPr>
          <a:r>
            <a:rPr lang="fr-FR" sz="1800" b="1" i="0" u="none" strike="noStrike" baseline="0">
              <a:solidFill>
                <a:srgbClr val="000000"/>
              </a:solidFill>
              <a:latin typeface="Arial"/>
              <a:cs typeface="Arial"/>
            </a:rPr>
            <a:t>Documents projets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792045</xdr:colOff>
      <xdr:row>0</xdr:row>
      <xdr:rowOff>106681</xdr:rowOff>
    </xdr:from>
    <xdr:to>
      <xdr:col>2</xdr:col>
      <xdr:colOff>259079</xdr:colOff>
      <xdr:row>2</xdr:row>
      <xdr:rowOff>106681</xdr:rowOff>
    </xdr:to>
    <xdr:sp macro="" textlink="" fLocksText="0">
      <xdr:nvSpPr>
        <xdr:cNvPr id="2" name="Text Box 34"/>
        <xdr:cNvSpPr txBox="1">
          <a:spLocks noChangeArrowheads="1"/>
        </xdr:cNvSpPr>
      </xdr:nvSpPr>
      <xdr:spPr bwMode="auto">
        <a:xfrm>
          <a:off x="792045" y="106681"/>
          <a:ext cx="6934634" cy="32766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45720" tIns="36360" rIns="45720" bIns="0" anchor="t"/>
        <a:lstStyle/>
        <a:p>
          <a:pPr algn="ctr" rtl="0">
            <a:defRPr sz="1000"/>
          </a:pPr>
          <a:r>
            <a:rPr lang="fr-FR" sz="1800" b="1" i="0" u="none" strike="noStrike" baseline="0">
              <a:solidFill>
                <a:srgbClr val="000000"/>
              </a:solidFill>
              <a:latin typeface="Arial"/>
              <a:cs typeface="Arial"/>
            </a:rPr>
            <a:t>Livrables projet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458670</xdr:colOff>
      <xdr:row>0</xdr:row>
      <xdr:rowOff>0</xdr:rowOff>
    </xdr:from>
    <xdr:to>
      <xdr:col>4</xdr:col>
      <xdr:colOff>3971926</xdr:colOff>
      <xdr:row>2</xdr:row>
      <xdr:rowOff>181535</xdr:rowOff>
    </xdr:to>
    <xdr:sp macro="" textlink="" fLocksText="0">
      <xdr:nvSpPr>
        <xdr:cNvPr id="2" name="Text Box 34"/>
        <xdr:cNvSpPr txBox="1">
          <a:spLocks noChangeArrowheads="1"/>
        </xdr:cNvSpPr>
      </xdr:nvSpPr>
      <xdr:spPr bwMode="auto">
        <a:xfrm>
          <a:off x="4430595" y="0"/>
          <a:ext cx="3513256" cy="51491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45720" tIns="36360" rIns="45720" bIns="0" anchor="t"/>
        <a:lstStyle/>
        <a:p>
          <a:pPr algn="ctr" rtl="0">
            <a:defRPr sz="1000"/>
          </a:pPr>
          <a:r>
            <a:rPr lang="fr-FR" sz="1800" b="1" i="0" u="none" strike="noStrike" baseline="0">
              <a:solidFill>
                <a:srgbClr val="000000"/>
              </a:solidFill>
              <a:latin typeface="Arial"/>
              <a:cs typeface="Arial"/>
            </a:rPr>
            <a:t>Besoin Capturé</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536091</xdr:colOff>
      <xdr:row>0</xdr:row>
      <xdr:rowOff>78889</xdr:rowOff>
    </xdr:from>
    <xdr:to>
      <xdr:col>9</xdr:col>
      <xdr:colOff>708660</xdr:colOff>
      <xdr:row>2</xdr:row>
      <xdr:rowOff>71265</xdr:rowOff>
    </xdr:to>
    <xdr:sp macro="" textlink="">
      <xdr:nvSpPr>
        <xdr:cNvPr id="4" name="Text Box 2"/>
        <xdr:cNvSpPr txBox="1">
          <a:spLocks noChangeArrowheads="1"/>
        </xdr:cNvSpPr>
      </xdr:nvSpPr>
      <xdr:spPr bwMode="auto">
        <a:xfrm>
          <a:off x="650391" y="78889"/>
          <a:ext cx="6451449" cy="37337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36576" rIns="45720" bIns="0" anchor="t" upright="1"/>
        <a:lstStyle/>
        <a:p>
          <a:pPr algn="ctr" rtl="0">
            <a:defRPr sz="1000"/>
          </a:pPr>
          <a:r>
            <a:rPr lang="fr-FR" sz="1800" b="1" i="0" u="none" strike="noStrike" baseline="0">
              <a:solidFill>
                <a:srgbClr val="000000"/>
              </a:solidFill>
              <a:latin typeface="Arial"/>
              <a:cs typeface="Arial"/>
            </a:rPr>
            <a:t>Organisation Breakdown Structure (OBS)</a:t>
          </a:r>
        </a:p>
      </xdr:txBody>
    </xdr:sp>
    <xdr:clientData/>
  </xdr:twoCellAnchor>
  <xdr:twoCellAnchor>
    <xdr:from>
      <xdr:col>5</xdr:col>
      <xdr:colOff>107087</xdr:colOff>
      <xdr:row>10</xdr:row>
      <xdr:rowOff>106288</xdr:rowOff>
    </xdr:from>
    <xdr:to>
      <xdr:col>7</xdr:col>
      <xdr:colOff>95255</xdr:colOff>
      <xdr:row>13</xdr:row>
      <xdr:rowOff>168002</xdr:rowOff>
    </xdr:to>
    <xdr:sp macro="" textlink="">
      <xdr:nvSpPr>
        <xdr:cNvPr id="21" name="Rectangle 20"/>
        <xdr:cNvSpPr/>
      </xdr:nvSpPr>
      <xdr:spPr>
        <a:xfrm>
          <a:off x="3269387" y="1620763"/>
          <a:ext cx="1512168" cy="576064"/>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lnSpc>
              <a:spcPts val="1100"/>
            </a:lnSpc>
          </a:pPr>
          <a:r>
            <a:rPr lang="fr-FR" sz="1100"/>
            <a:t>Responsable Projet (RP)</a:t>
          </a:r>
        </a:p>
        <a:p>
          <a:pPr algn="ctr">
            <a:lnSpc>
              <a:spcPts val="1200"/>
            </a:lnSpc>
          </a:pPr>
          <a:r>
            <a:rPr lang="fr-FR" sz="1100"/>
            <a:t>August PROJET</a:t>
          </a:r>
        </a:p>
      </xdr:txBody>
    </xdr:sp>
    <xdr:clientData/>
  </xdr:twoCellAnchor>
  <xdr:twoCellAnchor>
    <xdr:from>
      <xdr:col>2</xdr:col>
      <xdr:colOff>608127</xdr:colOff>
      <xdr:row>22</xdr:row>
      <xdr:rowOff>129500</xdr:rowOff>
    </xdr:from>
    <xdr:to>
      <xdr:col>4</xdr:col>
      <xdr:colOff>675919</xdr:colOff>
      <xdr:row>25</xdr:row>
      <xdr:rowOff>126903</xdr:rowOff>
    </xdr:to>
    <xdr:sp macro="" textlink="">
      <xdr:nvSpPr>
        <xdr:cNvPr id="22" name="Rectangle 21"/>
        <xdr:cNvSpPr/>
      </xdr:nvSpPr>
      <xdr:spPr>
        <a:xfrm>
          <a:off x="1469187" y="3708995"/>
          <a:ext cx="1584176" cy="504056"/>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fr-FR" sz="1100"/>
            <a:t>Responsable conception / Intégration (RCI)</a:t>
          </a:r>
        </a:p>
        <a:p>
          <a:pPr algn="ctr">
            <a:lnSpc>
              <a:spcPts val="1100"/>
            </a:lnSpc>
          </a:pPr>
          <a:r>
            <a:rPr lang="fr-FR" sz="1100"/>
            <a:t>Léonard DEUVINCI</a:t>
          </a:r>
        </a:p>
      </xdr:txBody>
    </xdr:sp>
    <xdr:clientData/>
  </xdr:twoCellAnchor>
  <xdr:twoCellAnchor>
    <xdr:from>
      <xdr:col>5</xdr:col>
      <xdr:colOff>628665</xdr:colOff>
      <xdr:row>22</xdr:row>
      <xdr:rowOff>127595</xdr:rowOff>
    </xdr:from>
    <xdr:to>
      <xdr:col>7</xdr:col>
      <xdr:colOff>760849</xdr:colOff>
      <xdr:row>25</xdr:row>
      <xdr:rowOff>117301</xdr:rowOff>
    </xdr:to>
    <xdr:sp macro="" textlink="">
      <xdr:nvSpPr>
        <xdr:cNvPr id="23" name="Rectangle 22"/>
        <xdr:cNvSpPr/>
      </xdr:nvSpPr>
      <xdr:spPr>
        <a:xfrm>
          <a:off x="3775725" y="3699470"/>
          <a:ext cx="1656184" cy="504056"/>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fr-FR" sz="1100"/>
            <a:t>Responsable Prototypage Aluminium (RPA)</a:t>
          </a:r>
        </a:p>
        <a:p>
          <a:pPr algn="ctr"/>
          <a:r>
            <a:rPr lang="fr-FR" sz="1100"/>
            <a:t>Hector PECHINEY</a:t>
          </a:r>
        </a:p>
      </xdr:txBody>
    </xdr:sp>
    <xdr:clientData/>
  </xdr:twoCellAnchor>
  <xdr:twoCellAnchor>
    <xdr:from>
      <xdr:col>8</xdr:col>
      <xdr:colOff>228585</xdr:colOff>
      <xdr:row>22</xdr:row>
      <xdr:rowOff>118070</xdr:rowOff>
    </xdr:from>
    <xdr:to>
      <xdr:col>10</xdr:col>
      <xdr:colOff>169545</xdr:colOff>
      <xdr:row>25</xdr:row>
      <xdr:rowOff>107776</xdr:rowOff>
    </xdr:to>
    <xdr:sp macro="" textlink="">
      <xdr:nvSpPr>
        <xdr:cNvPr id="24" name="Rectangle 23"/>
        <xdr:cNvSpPr/>
      </xdr:nvSpPr>
      <xdr:spPr>
        <a:xfrm>
          <a:off x="5669265" y="3689945"/>
          <a:ext cx="1712610" cy="504056"/>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lnSpc>
              <a:spcPts val="1100"/>
            </a:lnSpc>
          </a:pPr>
          <a:r>
            <a:rPr lang="fr-FR" sz="1100"/>
            <a:t>Responsable Achat (RA)</a:t>
          </a:r>
        </a:p>
        <a:p>
          <a:pPr algn="ctr">
            <a:lnSpc>
              <a:spcPts val="1200"/>
            </a:lnSpc>
          </a:pPr>
          <a:r>
            <a:rPr lang="fr-FR" sz="1100"/>
            <a:t>Bernard</a:t>
          </a:r>
          <a:r>
            <a:rPr lang="fr-FR" sz="1100" baseline="0"/>
            <a:t> TOUPI</a:t>
          </a:r>
          <a:endParaRPr lang="fr-FR" sz="1100"/>
        </a:p>
      </xdr:txBody>
    </xdr:sp>
    <xdr:clientData/>
  </xdr:twoCellAnchor>
  <xdr:twoCellAnchor>
    <xdr:from>
      <xdr:col>3</xdr:col>
      <xdr:colOff>645835</xdr:colOff>
      <xdr:row>14</xdr:row>
      <xdr:rowOff>362</xdr:rowOff>
    </xdr:from>
    <xdr:to>
      <xdr:col>6</xdr:col>
      <xdr:colOff>101311</xdr:colOff>
      <xdr:row>22</xdr:row>
      <xdr:rowOff>129502</xdr:rowOff>
    </xdr:to>
    <xdr:cxnSp macro="">
      <xdr:nvCxnSpPr>
        <xdr:cNvPr id="25" name="Connecteur en angle 24"/>
        <xdr:cNvCxnSpPr>
          <a:stCxn id="22" idx="0"/>
          <a:endCxn id="21" idx="2"/>
        </xdr:cNvCxnSpPr>
      </xdr:nvCxnSpPr>
      <xdr:spPr>
        <a:xfrm rot="5400000" flipH="1" flipV="1">
          <a:off x="2387289" y="2070813"/>
          <a:ext cx="1512168" cy="1764196"/>
        </a:xfrm>
        <a:prstGeom prst="bentConnector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101172</xdr:colOff>
      <xdr:row>14</xdr:row>
      <xdr:rowOff>362</xdr:rowOff>
    </xdr:from>
    <xdr:to>
      <xdr:col>6</xdr:col>
      <xdr:colOff>694941</xdr:colOff>
      <xdr:row>22</xdr:row>
      <xdr:rowOff>127595</xdr:rowOff>
    </xdr:to>
    <xdr:cxnSp macro="">
      <xdr:nvCxnSpPr>
        <xdr:cNvPr id="26" name="Connecteur en angle 25"/>
        <xdr:cNvCxnSpPr>
          <a:stCxn id="23" idx="0"/>
          <a:endCxn id="21" idx="2"/>
        </xdr:cNvCxnSpPr>
      </xdr:nvCxnSpPr>
      <xdr:spPr>
        <a:xfrm rot="16200000" flipV="1">
          <a:off x="3563323" y="2658976"/>
          <a:ext cx="1502643" cy="578346"/>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101171</xdr:colOff>
      <xdr:row>14</xdr:row>
      <xdr:rowOff>362</xdr:rowOff>
    </xdr:from>
    <xdr:to>
      <xdr:col>9</xdr:col>
      <xdr:colOff>322915</xdr:colOff>
      <xdr:row>22</xdr:row>
      <xdr:rowOff>118070</xdr:rowOff>
    </xdr:to>
    <xdr:cxnSp macro="">
      <xdr:nvCxnSpPr>
        <xdr:cNvPr id="27" name="Connecteur en angle 26"/>
        <xdr:cNvCxnSpPr>
          <a:stCxn id="24" idx="0"/>
          <a:endCxn id="21" idx="2"/>
        </xdr:cNvCxnSpPr>
      </xdr:nvCxnSpPr>
      <xdr:spPr>
        <a:xfrm rot="16200000" flipV="1">
          <a:off x="4528962" y="1693336"/>
          <a:ext cx="1493118" cy="2500099"/>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434340</xdr:colOff>
      <xdr:row>10</xdr:row>
      <xdr:rowOff>114677</xdr:rowOff>
    </xdr:from>
    <xdr:to>
      <xdr:col>3</xdr:col>
      <xdr:colOff>566524</xdr:colOff>
      <xdr:row>14</xdr:row>
      <xdr:rowOff>4939</xdr:rowOff>
    </xdr:to>
    <xdr:sp macro="" textlink="">
      <xdr:nvSpPr>
        <xdr:cNvPr id="28" name="Rectangle 27"/>
        <xdr:cNvSpPr/>
      </xdr:nvSpPr>
      <xdr:spPr>
        <a:xfrm>
          <a:off x="533400" y="1629152"/>
          <a:ext cx="1656184" cy="57606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lnSpc>
              <a:spcPts val="1100"/>
            </a:lnSpc>
          </a:pPr>
          <a:r>
            <a:rPr lang="fr-FR" sz="1100"/>
            <a:t>Responsable Client</a:t>
          </a:r>
        </a:p>
        <a:p>
          <a:pPr algn="ctr">
            <a:lnSpc>
              <a:spcPts val="1200"/>
            </a:lnSpc>
          </a:pPr>
          <a:r>
            <a:rPr lang="fr-FR" sz="1100"/>
            <a:t>Edmont POULIDORT</a:t>
          </a:r>
        </a:p>
      </xdr:txBody>
    </xdr:sp>
    <xdr:clientData/>
  </xdr:twoCellAnchor>
  <xdr:twoCellAnchor>
    <xdr:from>
      <xdr:col>3</xdr:col>
      <xdr:colOff>566524</xdr:colOff>
      <xdr:row>12</xdr:row>
      <xdr:rowOff>51420</xdr:rowOff>
    </xdr:from>
    <xdr:to>
      <xdr:col>5</xdr:col>
      <xdr:colOff>107014</xdr:colOff>
      <xdr:row>12</xdr:row>
      <xdr:rowOff>55614</xdr:rowOff>
    </xdr:to>
    <xdr:cxnSp macro="">
      <xdr:nvCxnSpPr>
        <xdr:cNvPr id="31" name="Connecteur droit 30"/>
        <xdr:cNvCxnSpPr>
          <a:stCxn id="28" idx="3"/>
          <a:endCxn id="21" idx="1"/>
        </xdr:cNvCxnSpPr>
      </xdr:nvCxnSpPr>
      <xdr:spPr>
        <a:xfrm flipV="1">
          <a:off x="2189584" y="1908795"/>
          <a:ext cx="1079803" cy="83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626383</xdr:colOff>
      <xdr:row>6</xdr:row>
      <xdr:rowOff>0</xdr:rowOff>
    </xdr:from>
    <xdr:to>
      <xdr:col>9</xdr:col>
      <xdr:colOff>767715</xdr:colOff>
      <xdr:row>9</xdr:row>
      <xdr:rowOff>153029</xdr:rowOff>
    </xdr:to>
    <xdr:sp macro="" textlink="">
      <xdr:nvSpPr>
        <xdr:cNvPr id="32" name="ZoneTexte 39"/>
        <xdr:cNvSpPr txBox="1"/>
      </xdr:nvSpPr>
      <xdr:spPr>
        <a:xfrm>
          <a:off x="3880123" y="815340"/>
          <a:ext cx="3280772" cy="655949"/>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l" defTabSz="914400" rtl="0" eaLnBrk="1" fontAlgn="auto" latinLnBrk="0" hangingPunct="1">
            <a:lnSpc>
              <a:spcPct val="100000"/>
            </a:lnSpc>
            <a:spcBef>
              <a:spcPts val="0"/>
            </a:spcBef>
            <a:spcAft>
              <a:spcPts val="0"/>
            </a:spcAft>
            <a:buClrTx/>
            <a:buSzTx/>
            <a:buFontTx/>
            <a:buNone/>
            <a:tabLst/>
            <a:defRPr/>
          </a:pPr>
          <a:r>
            <a:rPr lang="fr-FR"/>
            <a:t>OBS </a:t>
          </a:r>
          <a:r>
            <a:rPr lang="fr-FR" sz="1800" kern="1200">
              <a:solidFill>
                <a:schemeClr val="tx1"/>
              </a:solidFill>
              <a:effectLst/>
              <a:latin typeface="+mn-lt"/>
              <a:ea typeface="+mn-ea"/>
              <a:cs typeface="+mn-cs"/>
            </a:rPr>
            <a:t>(projet Proto Draisienne)</a:t>
          </a:r>
          <a:endParaRPr lang="fr-FR">
            <a:effectLst/>
          </a:endParaRPr>
        </a:p>
        <a:p>
          <a:endParaRPr lang="fr-FR"/>
        </a:p>
      </xdr:txBody>
    </xdr:sp>
    <xdr:clientData/>
  </xdr:twoCellAnchor>
  <xdr:twoCellAnchor>
    <xdr:from>
      <xdr:col>10</xdr:col>
      <xdr:colOff>419085</xdr:colOff>
      <xdr:row>22</xdr:row>
      <xdr:rowOff>108545</xdr:rowOff>
    </xdr:from>
    <xdr:to>
      <xdr:col>12</xdr:col>
      <xdr:colOff>558901</xdr:colOff>
      <xdr:row>25</xdr:row>
      <xdr:rowOff>90672</xdr:rowOff>
    </xdr:to>
    <xdr:sp macro="" textlink="">
      <xdr:nvSpPr>
        <xdr:cNvPr id="15" name="Rectangle 14"/>
        <xdr:cNvSpPr/>
      </xdr:nvSpPr>
      <xdr:spPr>
        <a:xfrm>
          <a:off x="7631415" y="3680420"/>
          <a:ext cx="1656184" cy="504056"/>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fr-FR" sz="1100"/>
            <a:t>Responsable Prototype </a:t>
          </a:r>
          <a:r>
            <a:rPr lang="fr-FR" sz="1100" baseline="0"/>
            <a:t> Mecanique</a:t>
          </a:r>
          <a:r>
            <a:rPr lang="fr-FR" sz="1100"/>
            <a:t>  (RPM)</a:t>
          </a:r>
        </a:p>
        <a:p>
          <a:pPr algn="ctr">
            <a:lnSpc>
              <a:spcPts val="1100"/>
            </a:lnSpc>
          </a:pPr>
          <a:r>
            <a:rPr lang="fr-FR" sz="1100"/>
            <a:t>Ernest ZEBULON</a:t>
          </a:r>
        </a:p>
      </xdr:txBody>
    </xdr:sp>
    <xdr:clientData/>
  </xdr:twoCellAnchor>
  <xdr:twoCellAnchor>
    <xdr:from>
      <xdr:col>6</xdr:col>
      <xdr:colOff>101172</xdr:colOff>
      <xdr:row>14</xdr:row>
      <xdr:rowOff>362</xdr:rowOff>
    </xdr:from>
    <xdr:to>
      <xdr:col>11</xdr:col>
      <xdr:colOff>485183</xdr:colOff>
      <xdr:row>22</xdr:row>
      <xdr:rowOff>108545</xdr:rowOff>
    </xdr:to>
    <xdr:cxnSp macro="">
      <xdr:nvCxnSpPr>
        <xdr:cNvPr id="16" name="Connecteur en angle 15"/>
        <xdr:cNvCxnSpPr>
          <a:stCxn id="15" idx="0"/>
          <a:endCxn id="21" idx="2"/>
        </xdr:cNvCxnSpPr>
      </xdr:nvCxnSpPr>
      <xdr:spPr>
        <a:xfrm rot="16200000" flipV="1">
          <a:off x="5500693" y="721606"/>
          <a:ext cx="1483593" cy="4434036"/>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78891</xdr:colOff>
      <xdr:row>0</xdr:row>
      <xdr:rowOff>94129</xdr:rowOff>
    </xdr:from>
    <xdr:to>
      <xdr:col>9</xdr:col>
      <xdr:colOff>739140</xdr:colOff>
      <xdr:row>2</xdr:row>
      <xdr:rowOff>86505</xdr:rowOff>
    </xdr:to>
    <xdr:sp macro="" textlink="">
      <xdr:nvSpPr>
        <xdr:cNvPr id="2" name="Text Box 2"/>
        <xdr:cNvSpPr txBox="1">
          <a:spLocks noChangeArrowheads="1"/>
        </xdr:cNvSpPr>
      </xdr:nvSpPr>
      <xdr:spPr bwMode="auto">
        <a:xfrm>
          <a:off x="193191" y="94129"/>
          <a:ext cx="6939129" cy="37337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36576" rIns="45720" bIns="0" anchor="t" upright="1"/>
        <a:lstStyle/>
        <a:p>
          <a:pPr algn="ctr" rtl="0">
            <a:defRPr sz="1000"/>
          </a:pPr>
          <a:r>
            <a:rPr lang="fr-FR" sz="1800" b="1" i="0" u="none" strike="noStrike" baseline="0">
              <a:solidFill>
                <a:srgbClr val="000000"/>
              </a:solidFill>
              <a:latin typeface="Arial"/>
              <a:cs typeface="Arial"/>
            </a:rPr>
            <a:t>Product Breakdown Structure (PBS)</a:t>
          </a:r>
        </a:p>
      </xdr:txBody>
    </xdr:sp>
    <xdr:clientData/>
  </xdr:twoCellAnchor>
  <xdr:twoCellAnchor>
    <xdr:from>
      <xdr:col>5</xdr:col>
      <xdr:colOff>543958</xdr:colOff>
      <xdr:row>8</xdr:row>
      <xdr:rowOff>83225</xdr:rowOff>
    </xdr:from>
    <xdr:to>
      <xdr:col>7</xdr:col>
      <xdr:colOff>532126</xdr:colOff>
      <xdr:row>10</xdr:row>
      <xdr:rowOff>100365</xdr:rowOff>
    </xdr:to>
    <xdr:sp macro="" textlink="">
      <xdr:nvSpPr>
        <xdr:cNvPr id="3" name="Rectangle 2"/>
        <xdr:cNvSpPr/>
      </xdr:nvSpPr>
      <xdr:spPr>
        <a:xfrm>
          <a:off x="3691018" y="1254800"/>
          <a:ext cx="1512168" cy="3600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fr-FR" sz="1100">
              <a:solidFill>
                <a:schemeClr val="tx1"/>
              </a:solidFill>
            </a:rPr>
            <a:t>PROTO DRAISIENNE</a:t>
          </a:r>
        </a:p>
      </xdr:txBody>
    </xdr:sp>
    <xdr:clientData/>
  </xdr:twoCellAnchor>
  <xdr:twoCellAnchor>
    <xdr:from>
      <xdr:col>4</xdr:col>
      <xdr:colOff>236220</xdr:colOff>
      <xdr:row>13</xdr:row>
      <xdr:rowOff>46919</xdr:rowOff>
    </xdr:from>
    <xdr:to>
      <xdr:col>5</xdr:col>
      <xdr:colOff>641608</xdr:colOff>
      <xdr:row>15</xdr:row>
      <xdr:rowOff>71462</xdr:rowOff>
    </xdr:to>
    <xdr:sp macro="" textlink="">
      <xdr:nvSpPr>
        <xdr:cNvPr id="4" name="Rectangle 3"/>
        <xdr:cNvSpPr/>
      </xdr:nvSpPr>
      <xdr:spPr>
        <a:xfrm>
          <a:off x="2628900" y="2083364"/>
          <a:ext cx="1152128" cy="35962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fr-FR" sz="1100">
              <a:solidFill>
                <a:schemeClr val="tx1"/>
              </a:solidFill>
            </a:rPr>
            <a:t>Bloc Cadre</a:t>
          </a:r>
        </a:p>
      </xdr:txBody>
    </xdr:sp>
    <xdr:clientData/>
  </xdr:twoCellAnchor>
  <xdr:twoCellAnchor>
    <xdr:from>
      <xdr:col>6</xdr:col>
      <xdr:colOff>377587</xdr:colOff>
      <xdr:row>13</xdr:row>
      <xdr:rowOff>46920</xdr:rowOff>
    </xdr:from>
    <xdr:to>
      <xdr:col>7</xdr:col>
      <xdr:colOff>782975</xdr:colOff>
      <xdr:row>15</xdr:row>
      <xdr:rowOff>71721</xdr:rowOff>
    </xdr:to>
    <xdr:sp macro="" textlink="">
      <xdr:nvSpPr>
        <xdr:cNvPr id="5" name="Rectangle 4"/>
        <xdr:cNvSpPr/>
      </xdr:nvSpPr>
      <xdr:spPr>
        <a:xfrm>
          <a:off x="4294267" y="2083365"/>
          <a:ext cx="1152128" cy="3600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fr-FR" sz="1100">
              <a:solidFill>
                <a:schemeClr val="tx1"/>
              </a:solidFill>
            </a:rPr>
            <a:t>Bloc  Arrière</a:t>
          </a:r>
        </a:p>
      </xdr:txBody>
    </xdr:sp>
    <xdr:clientData/>
  </xdr:twoCellAnchor>
  <xdr:twoCellAnchor>
    <xdr:from>
      <xdr:col>8</xdr:col>
      <xdr:colOff>561623</xdr:colOff>
      <xdr:row>13</xdr:row>
      <xdr:rowOff>43491</xdr:rowOff>
    </xdr:from>
    <xdr:to>
      <xdr:col>10</xdr:col>
      <xdr:colOff>200741</xdr:colOff>
      <xdr:row>15</xdr:row>
      <xdr:rowOff>52970</xdr:rowOff>
    </xdr:to>
    <xdr:sp macro="" textlink="">
      <xdr:nvSpPr>
        <xdr:cNvPr id="6" name="Rectangle 5"/>
        <xdr:cNvSpPr/>
      </xdr:nvSpPr>
      <xdr:spPr>
        <a:xfrm>
          <a:off x="5994683" y="2072316"/>
          <a:ext cx="1170721" cy="3600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fr-FR" sz="1100">
              <a:solidFill>
                <a:schemeClr val="tx1"/>
              </a:solidFill>
            </a:rPr>
            <a:t>Bloc  Avant</a:t>
          </a:r>
        </a:p>
      </xdr:txBody>
    </xdr:sp>
    <xdr:clientData/>
  </xdr:twoCellAnchor>
  <xdr:twoCellAnchor>
    <xdr:from>
      <xdr:col>5</xdr:col>
      <xdr:colOff>42664</xdr:colOff>
      <xdr:row>10</xdr:row>
      <xdr:rowOff>100365</xdr:rowOff>
    </xdr:from>
    <xdr:to>
      <xdr:col>6</xdr:col>
      <xdr:colOff>537952</xdr:colOff>
      <xdr:row>13</xdr:row>
      <xdr:rowOff>46921</xdr:rowOff>
    </xdr:to>
    <xdr:cxnSp macro="">
      <xdr:nvCxnSpPr>
        <xdr:cNvPr id="7" name="Connecteur en angle 6"/>
        <xdr:cNvCxnSpPr>
          <a:stCxn id="4" idx="0"/>
          <a:endCxn id="3" idx="2"/>
        </xdr:cNvCxnSpPr>
      </xdr:nvCxnSpPr>
      <xdr:spPr>
        <a:xfrm rot="5400000" flipH="1" flipV="1">
          <a:off x="3591771" y="1228033"/>
          <a:ext cx="468524" cy="1242138"/>
        </a:xfrm>
        <a:prstGeom prst="bentConnector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538043</xdr:colOff>
      <xdr:row>10</xdr:row>
      <xdr:rowOff>100365</xdr:rowOff>
    </xdr:from>
    <xdr:to>
      <xdr:col>7</xdr:col>
      <xdr:colOff>183890</xdr:colOff>
      <xdr:row>13</xdr:row>
      <xdr:rowOff>46922</xdr:rowOff>
    </xdr:to>
    <xdr:cxnSp macro="">
      <xdr:nvCxnSpPr>
        <xdr:cNvPr id="8" name="Connecteur en angle 7"/>
        <xdr:cNvCxnSpPr>
          <a:stCxn id="5" idx="0"/>
          <a:endCxn id="3" idx="2"/>
        </xdr:cNvCxnSpPr>
      </xdr:nvCxnSpPr>
      <xdr:spPr>
        <a:xfrm rot="16200000" flipV="1">
          <a:off x="4424455" y="1637488"/>
          <a:ext cx="468525" cy="423229"/>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538042</xdr:colOff>
      <xdr:row>10</xdr:row>
      <xdr:rowOff>100365</xdr:rowOff>
    </xdr:from>
    <xdr:to>
      <xdr:col>9</xdr:col>
      <xdr:colOff>377366</xdr:colOff>
      <xdr:row>13</xdr:row>
      <xdr:rowOff>43491</xdr:rowOff>
    </xdr:to>
    <xdr:cxnSp macro="">
      <xdr:nvCxnSpPr>
        <xdr:cNvPr id="9" name="Connecteur en angle 8"/>
        <xdr:cNvCxnSpPr>
          <a:stCxn id="6" idx="0"/>
          <a:endCxn id="3" idx="2"/>
        </xdr:cNvCxnSpPr>
      </xdr:nvCxnSpPr>
      <xdr:spPr>
        <a:xfrm rot="16200000" flipV="1">
          <a:off x="5284835" y="777107"/>
          <a:ext cx="457476" cy="2132942"/>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532887</xdr:colOff>
      <xdr:row>5</xdr:row>
      <xdr:rowOff>49530</xdr:rowOff>
    </xdr:from>
    <xdr:to>
      <xdr:col>10</xdr:col>
      <xdr:colOff>539115</xdr:colOff>
      <xdr:row>7</xdr:row>
      <xdr:rowOff>88569</xdr:rowOff>
    </xdr:to>
    <xdr:sp macro="" textlink="">
      <xdr:nvSpPr>
        <xdr:cNvPr id="10" name="ZoneTexte 39"/>
        <xdr:cNvSpPr txBox="1"/>
      </xdr:nvSpPr>
      <xdr:spPr>
        <a:xfrm>
          <a:off x="3679947" y="714375"/>
          <a:ext cx="3816228" cy="374141"/>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a:t>PBS </a:t>
          </a:r>
          <a:r>
            <a:rPr lang="fr-FR" sz="1800" kern="1200">
              <a:solidFill>
                <a:schemeClr val="tx1"/>
              </a:solidFill>
              <a:effectLst/>
              <a:latin typeface="+mn-lt"/>
              <a:ea typeface="+mn-ea"/>
              <a:cs typeface="+mn-cs"/>
            </a:rPr>
            <a:t>(projet Proto Draisienne)</a:t>
          </a:r>
          <a:endParaRPr lang="fr-FR">
            <a:effectLst/>
          </a:endParaRPr>
        </a:p>
      </xdr:txBody>
    </xdr:sp>
    <xdr:clientData/>
  </xdr:twoCellAnchor>
  <xdr:twoCellAnchor>
    <xdr:from>
      <xdr:col>9</xdr:col>
      <xdr:colOff>674018</xdr:colOff>
      <xdr:row>16</xdr:row>
      <xdr:rowOff>157791</xdr:rowOff>
    </xdr:from>
    <xdr:to>
      <xdr:col>11</xdr:col>
      <xdr:colOff>305533</xdr:colOff>
      <xdr:row>19</xdr:row>
      <xdr:rowOff>3481</xdr:rowOff>
    </xdr:to>
    <xdr:sp macro="" textlink="">
      <xdr:nvSpPr>
        <xdr:cNvPr id="17" name="Rectangle 16"/>
        <xdr:cNvSpPr/>
      </xdr:nvSpPr>
      <xdr:spPr>
        <a:xfrm>
          <a:off x="6861458" y="2700966"/>
          <a:ext cx="1170721" cy="3600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fr-FR" sz="1100">
              <a:solidFill>
                <a:schemeClr val="tx1"/>
              </a:solidFill>
            </a:rPr>
            <a:t>Fourche Avant</a:t>
          </a:r>
        </a:p>
      </xdr:txBody>
    </xdr:sp>
    <xdr:clientData/>
  </xdr:twoCellAnchor>
  <xdr:twoCellAnchor>
    <xdr:from>
      <xdr:col>9</xdr:col>
      <xdr:colOff>680482</xdr:colOff>
      <xdr:row>20</xdr:row>
      <xdr:rowOff>64065</xdr:rowOff>
    </xdr:from>
    <xdr:to>
      <xdr:col>11</xdr:col>
      <xdr:colOff>300980</xdr:colOff>
      <xdr:row>22</xdr:row>
      <xdr:rowOff>81205</xdr:rowOff>
    </xdr:to>
    <xdr:sp macro="" textlink="">
      <xdr:nvSpPr>
        <xdr:cNvPr id="18" name="Rectangle 17"/>
        <xdr:cNvSpPr/>
      </xdr:nvSpPr>
      <xdr:spPr>
        <a:xfrm>
          <a:off x="6875542" y="3293040"/>
          <a:ext cx="1152128" cy="3600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fr-FR" sz="1100">
              <a:solidFill>
                <a:schemeClr val="tx1"/>
              </a:solidFill>
            </a:rPr>
            <a:t>Roue Avant</a:t>
          </a:r>
        </a:p>
      </xdr:txBody>
    </xdr:sp>
    <xdr:clientData/>
  </xdr:twoCellAnchor>
  <xdr:twoCellAnchor>
    <xdr:from>
      <xdr:col>7</xdr:col>
      <xdr:colOff>513998</xdr:colOff>
      <xdr:row>16</xdr:row>
      <xdr:rowOff>157791</xdr:rowOff>
    </xdr:from>
    <xdr:to>
      <xdr:col>9</xdr:col>
      <xdr:colOff>145513</xdr:colOff>
      <xdr:row>19</xdr:row>
      <xdr:rowOff>3481</xdr:rowOff>
    </xdr:to>
    <xdr:sp macro="" textlink="">
      <xdr:nvSpPr>
        <xdr:cNvPr id="19" name="Rectangle 18"/>
        <xdr:cNvSpPr/>
      </xdr:nvSpPr>
      <xdr:spPr>
        <a:xfrm>
          <a:off x="5185058" y="2700966"/>
          <a:ext cx="1170721" cy="3600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fr-FR" sz="1100">
              <a:solidFill>
                <a:schemeClr val="tx1"/>
              </a:solidFill>
            </a:rPr>
            <a:t>Fourche Arrière</a:t>
          </a:r>
        </a:p>
      </xdr:txBody>
    </xdr:sp>
    <xdr:clientData/>
  </xdr:twoCellAnchor>
  <xdr:twoCellAnchor>
    <xdr:from>
      <xdr:col>7</xdr:col>
      <xdr:colOff>482362</xdr:colOff>
      <xdr:row>20</xdr:row>
      <xdr:rowOff>73590</xdr:rowOff>
    </xdr:from>
    <xdr:to>
      <xdr:col>9</xdr:col>
      <xdr:colOff>102860</xdr:colOff>
      <xdr:row>22</xdr:row>
      <xdr:rowOff>83232</xdr:rowOff>
    </xdr:to>
    <xdr:sp macro="" textlink="">
      <xdr:nvSpPr>
        <xdr:cNvPr id="20" name="Rectangle 19"/>
        <xdr:cNvSpPr/>
      </xdr:nvSpPr>
      <xdr:spPr>
        <a:xfrm>
          <a:off x="5161042" y="3302565"/>
          <a:ext cx="1152128" cy="3600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fr-FR" sz="1100">
              <a:solidFill>
                <a:schemeClr val="tx1"/>
              </a:solidFill>
            </a:rPr>
            <a:t>Roue Arrière</a:t>
          </a:r>
        </a:p>
      </xdr:txBody>
    </xdr:sp>
    <xdr:clientData/>
  </xdr:twoCellAnchor>
  <xdr:twoCellAnchor>
    <xdr:from>
      <xdr:col>2</xdr:col>
      <xdr:colOff>274320</xdr:colOff>
      <xdr:row>13</xdr:row>
      <xdr:rowOff>46919</xdr:rowOff>
    </xdr:from>
    <xdr:to>
      <xdr:col>3</xdr:col>
      <xdr:colOff>679708</xdr:colOff>
      <xdr:row>15</xdr:row>
      <xdr:rowOff>71462</xdr:rowOff>
    </xdr:to>
    <xdr:sp macro="" textlink="">
      <xdr:nvSpPr>
        <xdr:cNvPr id="21" name="Rectangle 20"/>
        <xdr:cNvSpPr/>
      </xdr:nvSpPr>
      <xdr:spPr>
        <a:xfrm>
          <a:off x="1143000" y="2083364"/>
          <a:ext cx="1152128" cy="35962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fr-FR" sz="1100">
              <a:solidFill>
                <a:schemeClr val="tx1"/>
              </a:solidFill>
            </a:rPr>
            <a:t>Suspension</a:t>
          </a:r>
        </a:p>
      </xdr:txBody>
    </xdr:sp>
    <xdr:clientData/>
  </xdr:twoCellAnchor>
  <xdr:twoCellAnchor>
    <xdr:from>
      <xdr:col>10</xdr:col>
      <xdr:colOff>462915</xdr:colOff>
      <xdr:row>13</xdr:row>
      <xdr:rowOff>46919</xdr:rowOff>
    </xdr:from>
    <xdr:to>
      <xdr:col>12</xdr:col>
      <xdr:colOff>75784</xdr:colOff>
      <xdr:row>15</xdr:row>
      <xdr:rowOff>71462</xdr:rowOff>
    </xdr:to>
    <xdr:sp macro="" textlink="">
      <xdr:nvSpPr>
        <xdr:cNvPr id="22" name="Rectangle 21"/>
        <xdr:cNvSpPr/>
      </xdr:nvSpPr>
      <xdr:spPr>
        <a:xfrm>
          <a:off x="7419975" y="2083364"/>
          <a:ext cx="1152128" cy="35962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fr-FR" sz="1100">
              <a:solidFill>
                <a:schemeClr val="tx1"/>
              </a:solidFill>
            </a:rPr>
            <a:t>Bloc Freinage</a:t>
          </a:r>
        </a:p>
      </xdr:txBody>
    </xdr:sp>
    <xdr:clientData/>
  </xdr:twoCellAnchor>
  <xdr:twoCellAnchor>
    <xdr:from>
      <xdr:col>7</xdr:col>
      <xdr:colOff>184032</xdr:colOff>
      <xdr:row>15</xdr:row>
      <xdr:rowOff>71681</xdr:rowOff>
    </xdr:from>
    <xdr:to>
      <xdr:col>7</xdr:col>
      <xdr:colOff>514112</xdr:colOff>
      <xdr:row>17</xdr:row>
      <xdr:rowOff>166362</xdr:rowOff>
    </xdr:to>
    <xdr:cxnSp macro="">
      <xdr:nvCxnSpPr>
        <xdr:cNvPr id="23" name="Connecteur en angle 22"/>
        <xdr:cNvCxnSpPr>
          <a:stCxn id="19" idx="1"/>
          <a:endCxn id="5" idx="2"/>
        </xdr:cNvCxnSpPr>
      </xdr:nvCxnSpPr>
      <xdr:spPr>
        <a:xfrm rot="10800000">
          <a:off x="4870332" y="2443406"/>
          <a:ext cx="314727" cy="437581"/>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184032</xdr:colOff>
      <xdr:row>15</xdr:row>
      <xdr:rowOff>71680</xdr:rowOff>
    </xdr:from>
    <xdr:to>
      <xdr:col>7</xdr:col>
      <xdr:colOff>482197</xdr:colOff>
      <xdr:row>21</xdr:row>
      <xdr:rowOff>82160</xdr:rowOff>
    </xdr:to>
    <xdr:cxnSp macro="">
      <xdr:nvCxnSpPr>
        <xdr:cNvPr id="26" name="Connecteur en angle 25"/>
        <xdr:cNvCxnSpPr>
          <a:stCxn id="20" idx="1"/>
          <a:endCxn id="5" idx="2"/>
        </xdr:cNvCxnSpPr>
      </xdr:nvCxnSpPr>
      <xdr:spPr>
        <a:xfrm rot="10800000">
          <a:off x="4870332" y="2443405"/>
          <a:ext cx="290711" cy="103918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377364</xdr:colOff>
      <xdr:row>15</xdr:row>
      <xdr:rowOff>53011</xdr:rowOff>
    </xdr:from>
    <xdr:to>
      <xdr:col>9</xdr:col>
      <xdr:colOff>674412</xdr:colOff>
      <xdr:row>17</xdr:row>
      <xdr:rowOff>166478</xdr:rowOff>
    </xdr:to>
    <xdr:cxnSp macro="">
      <xdr:nvCxnSpPr>
        <xdr:cNvPr id="32" name="Connecteur en angle 31"/>
        <xdr:cNvCxnSpPr>
          <a:stCxn id="17" idx="1"/>
          <a:endCxn id="6" idx="2"/>
        </xdr:cNvCxnSpPr>
      </xdr:nvCxnSpPr>
      <xdr:spPr>
        <a:xfrm rot="10800000">
          <a:off x="6580044" y="2432356"/>
          <a:ext cx="281414" cy="44863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377364</xdr:colOff>
      <xdr:row>15</xdr:row>
      <xdr:rowOff>53011</xdr:rowOff>
    </xdr:from>
    <xdr:to>
      <xdr:col>9</xdr:col>
      <xdr:colOff>680439</xdr:colOff>
      <xdr:row>21</xdr:row>
      <xdr:rowOff>72611</xdr:rowOff>
    </xdr:to>
    <xdr:cxnSp macro="">
      <xdr:nvCxnSpPr>
        <xdr:cNvPr id="35" name="Connecteur en angle 34"/>
        <xdr:cNvCxnSpPr>
          <a:stCxn id="18" idx="1"/>
          <a:endCxn id="6" idx="2"/>
        </xdr:cNvCxnSpPr>
      </xdr:nvCxnSpPr>
      <xdr:spPr>
        <a:xfrm rot="10800000">
          <a:off x="6580044" y="2432356"/>
          <a:ext cx="295498" cy="1040704"/>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538042</xdr:colOff>
      <xdr:row>10</xdr:row>
      <xdr:rowOff>100365</xdr:rowOff>
    </xdr:from>
    <xdr:to>
      <xdr:col>11</xdr:col>
      <xdr:colOff>269347</xdr:colOff>
      <xdr:row>13</xdr:row>
      <xdr:rowOff>46921</xdr:rowOff>
    </xdr:to>
    <xdr:cxnSp macro="">
      <xdr:nvCxnSpPr>
        <xdr:cNvPr id="40" name="Connecteur en angle 39"/>
        <xdr:cNvCxnSpPr>
          <a:stCxn id="22" idx="0"/>
          <a:endCxn id="3" idx="2"/>
        </xdr:cNvCxnSpPr>
      </xdr:nvCxnSpPr>
      <xdr:spPr>
        <a:xfrm rot="16200000" flipV="1">
          <a:off x="5987309" y="74633"/>
          <a:ext cx="468524" cy="3548937"/>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80764</xdr:colOff>
      <xdr:row>10</xdr:row>
      <xdr:rowOff>100365</xdr:rowOff>
    </xdr:from>
    <xdr:to>
      <xdr:col>6</xdr:col>
      <xdr:colOff>538001</xdr:colOff>
      <xdr:row>13</xdr:row>
      <xdr:rowOff>46921</xdr:rowOff>
    </xdr:to>
    <xdr:cxnSp macro="">
      <xdr:nvCxnSpPr>
        <xdr:cNvPr id="43" name="Connecteur en angle 42"/>
        <xdr:cNvCxnSpPr>
          <a:stCxn id="21" idx="0"/>
          <a:endCxn id="3" idx="2"/>
        </xdr:cNvCxnSpPr>
      </xdr:nvCxnSpPr>
      <xdr:spPr>
        <a:xfrm rot="5400000" flipH="1" flipV="1">
          <a:off x="2848821" y="485083"/>
          <a:ext cx="468524" cy="2728038"/>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131842</xdr:colOff>
      <xdr:row>18</xdr:row>
      <xdr:rowOff>1200</xdr:rowOff>
    </xdr:from>
    <xdr:to>
      <xdr:col>6</xdr:col>
      <xdr:colOff>537230</xdr:colOff>
      <xdr:row>20</xdr:row>
      <xdr:rowOff>7113</xdr:rowOff>
    </xdr:to>
    <xdr:sp macro="" textlink="">
      <xdr:nvSpPr>
        <xdr:cNvPr id="46" name="Rectangle 45"/>
        <xdr:cNvSpPr/>
      </xdr:nvSpPr>
      <xdr:spPr>
        <a:xfrm>
          <a:off x="3294142" y="2883465"/>
          <a:ext cx="1152128" cy="3600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fr-FR" sz="1100">
              <a:solidFill>
                <a:schemeClr val="tx1"/>
              </a:solidFill>
            </a:rPr>
            <a:t>Palier fourche</a:t>
          </a:r>
        </a:p>
      </xdr:txBody>
    </xdr:sp>
    <xdr:clientData/>
  </xdr:twoCellAnchor>
  <xdr:twoCellAnchor>
    <xdr:from>
      <xdr:col>5</xdr:col>
      <xdr:colOff>42664</xdr:colOff>
      <xdr:row>15</xdr:row>
      <xdr:rowOff>71260</xdr:rowOff>
    </xdr:from>
    <xdr:to>
      <xdr:col>5</xdr:col>
      <xdr:colOff>131842</xdr:colOff>
      <xdr:row>19</xdr:row>
      <xdr:rowOff>5960</xdr:rowOff>
    </xdr:to>
    <xdr:cxnSp macro="">
      <xdr:nvCxnSpPr>
        <xdr:cNvPr id="47" name="Connecteur en angle 46"/>
        <xdr:cNvCxnSpPr>
          <a:stCxn id="46" idx="1"/>
          <a:endCxn id="4" idx="2"/>
        </xdr:cNvCxnSpPr>
      </xdr:nvCxnSpPr>
      <xdr:spPr>
        <a:xfrm rot="10800000">
          <a:off x="3204964" y="2442985"/>
          <a:ext cx="89178" cy="62050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168037</xdr:colOff>
      <xdr:row>21</xdr:row>
      <xdr:rowOff>46920</xdr:rowOff>
    </xdr:from>
    <xdr:to>
      <xdr:col>6</xdr:col>
      <xdr:colOff>565746</xdr:colOff>
      <xdr:row>23</xdr:row>
      <xdr:rowOff>71721</xdr:rowOff>
    </xdr:to>
    <xdr:sp macro="" textlink="">
      <xdr:nvSpPr>
        <xdr:cNvPr id="50" name="Rectangle 49"/>
        <xdr:cNvSpPr/>
      </xdr:nvSpPr>
      <xdr:spPr>
        <a:xfrm>
          <a:off x="3322717" y="3454965"/>
          <a:ext cx="1152128" cy="3600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fr-FR" sz="1100">
              <a:solidFill>
                <a:schemeClr val="tx1"/>
              </a:solidFill>
            </a:rPr>
            <a:t>Cadre</a:t>
          </a:r>
        </a:p>
      </xdr:txBody>
    </xdr:sp>
    <xdr:clientData/>
  </xdr:twoCellAnchor>
  <xdr:twoCellAnchor>
    <xdr:from>
      <xdr:col>5</xdr:col>
      <xdr:colOff>42665</xdr:colOff>
      <xdr:row>15</xdr:row>
      <xdr:rowOff>71260</xdr:rowOff>
    </xdr:from>
    <xdr:to>
      <xdr:col>5</xdr:col>
      <xdr:colOff>167778</xdr:colOff>
      <xdr:row>22</xdr:row>
      <xdr:rowOff>63110</xdr:rowOff>
    </xdr:to>
    <xdr:cxnSp macro="">
      <xdr:nvCxnSpPr>
        <xdr:cNvPr id="51" name="Connecteur en angle 50"/>
        <xdr:cNvCxnSpPr>
          <a:stCxn id="50" idx="1"/>
          <a:endCxn id="4" idx="2"/>
        </xdr:cNvCxnSpPr>
      </xdr:nvCxnSpPr>
      <xdr:spPr>
        <a:xfrm rot="10800000">
          <a:off x="3204965" y="2442985"/>
          <a:ext cx="117753" cy="119200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299871</xdr:colOff>
      <xdr:row>0</xdr:row>
      <xdr:rowOff>71269</xdr:rowOff>
    </xdr:from>
    <xdr:to>
      <xdr:col>9</xdr:col>
      <xdr:colOff>701040</xdr:colOff>
      <xdr:row>2</xdr:row>
      <xdr:rowOff>63645</xdr:rowOff>
    </xdr:to>
    <xdr:sp macro="" textlink="">
      <xdr:nvSpPr>
        <xdr:cNvPr id="2" name="Text Box 2"/>
        <xdr:cNvSpPr txBox="1">
          <a:spLocks noChangeArrowheads="1"/>
        </xdr:cNvSpPr>
      </xdr:nvSpPr>
      <xdr:spPr bwMode="auto">
        <a:xfrm>
          <a:off x="414171" y="71269"/>
          <a:ext cx="6680049" cy="37337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36576" rIns="45720" bIns="0" anchor="t" upright="1"/>
        <a:lstStyle/>
        <a:p>
          <a:pPr algn="ctr" rtl="0">
            <a:defRPr sz="1000"/>
          </a:pPr>
          <a:r>
            <a:rPr lang="fr-FR" sz="1800" b="1" i="0" u="none" strike="noStrike" baseline="0">
              <a:solidFill>
                <a:srgbClr val="000000"/>
              </a:solidFill>
              <a:latin typeface="Arial"/>
              <a:cs typeface="Arial"/>
            </a:rPr>
            <a:t>Work Breakdown Structure (WBS)</a:t>
          </a:r>
        </a:p>
      </xdr:txBody>
    </xdr:sp>
    <xdr:clientData/>
  </xdr:twoCellAnchor>
  <xdr:twoCellAnchor>
    <xdr:from>
      <xdr:col>5</xdr:col>
      <xdr:colOff>470417</xdr:colOff>
      <xdr:row>8</xdr:row>
      <xdr:rowOff>47030</xdr:rowOff>
    </xdr:from>
    <xdr:to>
      <xdr:col>7</xdr:col>
      <xdr:colOff>458585</xdr:colOff>
      <xdr:row>10</xdr:row>
      <xdr:rowOff>71831</xdr:rowOff>
    </xdr:to>
    <xdr:sp macro="" textlink="">
      <xdr:nvSpPr>
        <xdr:cNvPr id="53" name="Rectangle 52"/>
        <xdr:cNvSpPr/>
      </xdr:nvSpPr>
      <xdr:spPr>
        <a:xfrm>
          <a:off x="3617477" y="1226225"/>
          <a:ext cx="1512168" cy="3600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fr-FR" sz="1100">
              <a:solidFill>
                <a:schemeClr val="tx1"/>
              </a:solidFill>
            </a:rPr>
            <a:t>Projet</a:t>
          </a:r>
        </a:p>
      </xdr:txBody>
    </xdr:sp>
    <xdr:clientData/>
  </xdr:twoCellAnchor>
  <xdr:twoCellAnchor>
    <xdr:from>
      <xdr:col>3</xdr:col>
      <xdr:colOff>198125</xdr:colOff>
      <xdr:row>13</xdr:row>
      <xdr:rowOff>8819</xdr:rowOff>
    </xdr:from>
    <xdr:to>
      <xdr:col>4</xdr:col>
      <xdr:colOff>603513</xdr:colOff>
      <xdr:row>15</xdr:row>
      <xdr:rowOff>33362</xdr:rowOff>
    </xdr:to>
    <xdr:sp macro="" textlink="">
      <xdr:nvSpPr>
        <xdr:cNvPr id="54" name="Rectangle 53"/>
        <xdr:cNvSpPr/>
      </xdr:nvSpPr>
      <xdr:spPr>
        <a:xfrm>
          <a:off x="1828805" y="2045264"/>
          <a:ext cx="1152128" cy="35962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fr-FR" sz="1100">
              <a:solidFill>
                <a:schemeClr val="tx1"/>
              </a:solidFill>
            </a:rPr>
            <a:t>WP1 Pilotage  Projet</a:t>
          </a:r>
        </a:p>
      </xdr:txBody>
    </xdr:sp>
    <xdr:clientData/>
  </xdr:twoCellAnchor>
  <xdr:twoCellAnchor>
    <xdr:from>
      <xdr:col>5</xdr:col>
      <xdr:colOff>777597</xdr:colOff>
      <xdr:row>13</xdr:row>
      <xdr:rowOff>6915</xdr:rowOff>
    </xdr:from>
    <xdr:to>
      <xdr:col>7</xdr:col>
      <xdr:colOff>398095</xdr:colOff>
      <xdr:row>16</xdr:row>
      <xdr:rowOff>67791</xdr:rowOff>
    </xdr:to>
    <xdr:sp macro="" textlink="">
      <xdr:nvSpPr>
        <xdr:cNvPr id="55" name="Rectangle 54"/>
        <xdr:cNvSpPr/>
      </xdr:nvSpPr>
      <xdr:spPr>
        <a:xfrm>
          <a:off x="3917037" y="2721540"/>
          <a:ext cx="1152128" cy="57522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fr-FR" sz="1100">
              <a:solidFill>
                <a:schemeClr val="tx1"/>
              </a:solidFill>
            </a:rPr>
            <a:t>WP2 </a:t>
          </a:r>
        </a:p>
        <a:p>
          <a:pPr algn="ctr">
            <a:lnSpc>
              <a:spcPts val="1200"/>
            </a:lnSpc>
          </a:pPr>
          <a:r>
            <a:rPr lang="fr-FR" sz="1100">
              <a:solidFill>
                <a:schemeClr val="tx1"/>
              </a:solidFill>
            </a:rPr>
            <a:t>Conception Intégration</a:t>
          </a:r>
        </a:p>
      </xdr:txBody>
    </xdr:sp>
    <xdr:clientData/>
  </xdr:twoCellAnchor>
  <xdr:twoCellAnchor>
    <xdr:from>
      <xdr:col>8</xdr:col>
      <xdr:colOff>95355</xdr:colOff>
      <xdr:row>13</xdr:row>
      <xdr:rowOff>7296</xdr:rowOff>
    </xdr:from>
    <xdr:to>
      <xdr:col>9</xdr:col>
      <xdr:colOff>511678</xdr:colOff>
      <xdr:row>15</xdr:row>
      <xdr:rowOff>32268</xdr:rowOff>
    </xdr:to>
    <xdr:sp macro="" textlink="">
      <xdr:nvSpPr>
        <xdr:cNvPr id="56" name="Rectangle 55"/>
        <xdr:cNvSpPr/>
      </xdr:nvSpPr>
      <xdr:spPr>
        <a:xfrm>
          <a:off x="5536035" y="2043741"/>
          <a:ext cx="1170721" cy="3600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fr-FR" sz="1100">
              <a:solidFill>
                <a:schemeClr val="tx1"/>
              </a:solidFill>
            </a:rPr>
            <a:t>WP3 Prototypage</a:t>
          </a:r>
        </a:p>
      </xdr:txBody>
    </xdr:sp>
    <xdr:clientData/>
  </xdr:twoCellAnchor>
  <xdr:twoCellAnchor>
    <xdr:from>
      <xdr:col>4</xdr:col>
      <xdr:colOff>4570</xdr:colOff>
      <xdr:row>10</xdr:row>
      <xdr:rowOff>71790</xdr:rowOff>
    </xdr:from>
    <xdr:to>
      <xdr:col>6</xdr:col>
      <xdr:colOff>464465</xdr:colOff>
      <xdr:row>13</xdr:row>
      <xdr:rowOff>8853</xdr:rowOff>
    </xdr:to>
    <xdr:cxnSp macro="">
      <xdr:nvCxnSpPr>
        <xdr:cNvPr id="57" name="Connecteur en angle 56"/>
        <xdr:cNvCxnSpPr>
          <a:stCxn id="54" idx="0"/>
          <a:endCxn id="53" idx="2"/>
        </xdr:cNvCxnSpPr>
      </xdr:nvCxnSpPr>
      <xdr:spPr>
        <a:xfrm rot="5400000" flipH="1" flipV="1">
          <a:off x="3159716" y="831419"/>
          <a:ext cx="458999" cy="1968692"/>
        </a:xfrm>
        <a:prstGeom prst="bentConnector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464502</xdr:colOff>
      <xdr:row>10</xdr:row>
      <xdr:rowOff>71790</xdr:rowOff>
    </xdr:from>
    <xdr:to>
      <xdr:col>6</xdr:col>
      <xdr:colOff>584042</xdr:colOff>
      <xdr:row>13</xdr:row>
      <xdr:rowOff>6915</xdr:rowOff>
    </xdr:to>
    <xdr:cxnSp macro="">
      <xdr:nvCxnSpPr>
        <xdr:cNvPr id="58" name="Connecteur en angle 57"/>
        <xdr:cNvCxnSpPr>
          <a:stCxn id="55" idx="0"/>
          <a:endCxn id="53" idx="2"/>
        </xdr:cNvCxnSpPr>
      </xdr:nvCxnSpPr>
      <xdr:spPr>
        <a:xfrm rot="16200000" flipV="1">
          <a:off x="4208594" y="1751233"/>
          <a:ext cx="449475" cy="11954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464501</xdr:colOff>
      <xdr:row>10</xdr:row>
      <xdr:rowOff>71790</xdr:rowOff>
    </xdr:from>
    <xdr:to>
      <xdr:col>8</xdr:col>
      <xdr:colOff>688336</xdr:colOff>
      <xdr:row>13</xdr:row>
      <xdr:rowOff>7356</xdr:rowOff>
    </xdr:to>
    <xdr:cxnSp macro="">
      <xdr:nvCxnSpPr>
        <xdr:cNvPr id="59" name="Connecteur en angle 58"/>
        <xdr:cNvCxnSpPr>
          <a:stCxn id="56" idx="0"/>
          <a:endCxn id="53" idx="2"/>
        </xdr:cNvCxnSpPr>
      </xdr:nvCxnSpPr>
      <xdr:spPr>
        <a:xfrm rot="16200000" flipV="1">
          <a:off x="5018741" y="941085"/>
          <a:ext cx="457476" cy="1747835"/>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676516</xdr:colOff>
      <xdr:row>5</xdr:row>
      <xdr:rowOff>9525</xdr:rowOff>
    </xdr:from>
    <xdr:to>
      <xdr:col>11</xdr:col>
      <xdr:colOff>396237</xdr:colOff>
      <xdr:row>7</xdr:row>
      <xdr:rowOff>48386</xdr:rowOff>
    </xdr:to>
    <xdr:sp macro="" textlink="">
      <xdr:nvSpPr>
        <xdr:cNvPr id="60" name="ZoneTexte 39"/>
        <xdr:cNvSpPr txBox="1"/>
      </xdr:nvSpPr>
      <xdr:spPr>
        <a:xfrm>
          <a:off x="3930256" y="657225"/>
          <a:ext cx="4428881" cy="374141"/>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a:t>WBS (projet Proto Draisienne)</a:t>
          </a:r>
        </a:p>
      </xdr:txBody>
    </xdr:sp>
    <xdr:clientData/>
  </xdr:twoCellAnchor>
  <xdr:twoCellAnchor>
    <xdr:from>
      <xdr:col>4</xdr:col>
      <xdr:colOff>228213</xdr:colOff>
      <xdr:row>15</xdr:row>
      <xdr:rowOff>167233</xdr:rowOff>
    </xdr:from>
    <xdr:to>
      <xdr:col>5</xdr:col>
      <xdr:colOff>625971</xdr:colOff>
      <xdr:row>18</xdr:row>
      <xdr:rowOff>12923</xdr:rowOff>
    </xdr:to>
    <xdr:sp macro="" textlink="">
      <xdr:nvSpPr>
        <xdr:cNvPr id="61" name="Rectangle 60"/>
        <xdr:cNvSpPr/>
      </xdr:nvSpPr>
      <xdr:spPr>
        <a:xfrm>
          <a:off x="2620893" y="3224758"/>
          <a:ext cx="1152128" cy="3600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fr-FR" sz="1100">
              <a:solidFill>
                <a:schemeClr val="tx1"/>
              </a:solidFill>
            </a:rPr>
            <a:t>Structuration projet</a:t>
          </a:r>
        </a:p>
      </xdr:txBody>
    </xdr:sp>
    <xdr:clientData/>
  </xdr:twoCellAnchor>
  <xdr:twoCellAnchor>
    <xdr:from>
      <xdr:col>4</xdr:col>
      <xdr:colOff>228213</xdr:colOff>
      <xdr:row>21</xdr:row>
      <xdr:rowOff>146645</xdr:rowOff>
    </xdr:from>
    <xdr:to>
      <xdr:col>5</xdr:col>
      <xdr:colOff>625971</xdr:colOff>
      <xdr:row>23</xdr:row>
      <xdr:rowOff>163785</xdr:rowOff>
    </xdr:to>
    <xdr:sp macro="" textlink="">
      <xdr:nvSpPr>
        <xdr:cNvPr id="62" name="Rectangle 61"/>
        <xdr:cNvSpPr/>
      </xdr:nvSpPr>
      <xdr:spPr>
        <a:xfrm>
          <a:off x="2620893" y="4232870"/>
          <a:ext cx="1152128" cy="3600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fr-FR" sz="1100">
              <a:solidFill>
                <a:schemeClr val="tx1"/>
              </a:solidFill>
            </a:rPr>
            <a:t>Bilan Projet</a:t>
          </a:r>
        </a:p>
      </xdr:txBody>
    </xdr:sp>
    <xdr:clientData/>
  </xdr:twoCellAnchor>
  <xdr:twoCellAnchor>
    <xdr:from>
      <xdr:col>4</xdr:col>
      <xdr:colOff>228213</xdr:colOff>
      <xdr:row>18</xdr:row>
      <xdr:rowOff>156939</xdr:rowOff>
    </xdr:from>
    <xdr:to>
      <xdr:col>5</xdr:col>
      <xdr:colOff>625971</xdr:colOff>
      <xdr:row>21</xdr:row>
      <xdr:rowOff>2629</xdr:rowOff>
    </xdr:to>
    <xdr:sp macro="" textlink="">
      <xdr:nvSpPr>
        <xdr:cNvPr id="63" name="Rectangle 62"/>
        <xdr:cNvSpPr/>
      </xdr:nvSpPr>
      <xdr:spPr>
        <a:xfrm>
          <a:off x="2620893" y="3728814"/>
          <a:ext cx="1152128" cy="3600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fr-FR" sz="1100">
              <a:solidFill>
                <a:schemeClr val="tx1"/>
              </a:solidFill>
            </a:rPr>
            <a:t>Suivi Projet</a:t>
          </a:r>
        </a:p>
      </xdr:txBody>
    </xdr:sp>
    <xdr:clientData/>
  </xdr:twoCellAnchor>
  <xdr:twoCellAnchor>
    <xdr:from>
      <xdr:col>4</xdr:col>
      <xdr:colOff>4569</xdr:colOff>
      <xdr:row>15</xdr:row>
      <xdr:rowOff>33161</xdr:rowOff>
    </xdr:from>
    <xdr:to>
      <xdr:col>4</xdr:col>
      <xdr:colOff>228042</xdr:colOff>
      <xdr:row>17</xdr:row>
      <xdr:rowOff>4354</xdr:rowOff>
    </xdr:to>
    <xdr:cxnSp macro="">
      <xdr:nvCxnSpPr>
        <xdr:cNvPr id="64" name="Connecteur en angle 63"/>
        <xdr:cNvCxnSpPr>
          <a:stCxn id="61" idx="1"/>
          <a:endCxn id="54" idx="2"/>
        </xdr:cNvCxnSpPr>
      </xdr:nvCxnSpPr>
      <xdr:spPr>
        <a:xfrm rot="10800000">
          <a:off x="2404869" y="2404886"/>
          <a:ext cx="216024" cy="314093"/>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4569</xdr:colOff>
      <xdr:row>15</xdr:row>
      <xdr:rowOff>33161</xdr:rowOff>
    </xdr:from>
    <xdr:to>
      <xdr:col>4</xdr:col>
      <xdr:colOff>228042</xdr:colOff>
      <xdr:row>22</xdr:row>
      <xdr:rowOff>155216</xdr:rowOff>
    </xdr:to>
    <xdr:cxnSp macro="">
      <xdr:nvCxnSpPr>
        <xdr:cNvPr id="65" name="Connecteur en angle 64"/>
        <xdr:cNvCxnSpPr>
          <a:stCxn id="62" idx="1"/>
          <a:endCxn id="54" idx="2"/>
        </xdr:cNvCxnSpPr>
      </xdr:nvCxnSpPr>
      <xdr:spPr>
        <a:xfrm rot="10800000">
          <a:off x="2404869" y="2404886"/>
          <a:ext cx="216024" cy="1322205"/>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4569</xdr:colOff>
      <xdr:row>15</xdr:row>
      <xdr:rowOff>33161</xdr:rowOff>
    </xdr:from>
    <xdr:to>
      <xdr:col>4</xdr:col>
      <xdr:colOff>228042</xdr:colOff>
      <xdr:row>19</xdr:row>
      <xdr:rowOff>165510</xdr:rowOff>
    </xdr:to>
    <xdr:cxnSp macro="">
      <xdr:nvCxnSpPr>
        <xdr:cNvPr id="66" name="Connecteur en angle 65"/>
        <xdr:cNvCxnSpPr>
          <a:stCxn id="63" idx="1"/>
          <a:endCxn id="54" idx="2"/>
        </xdr:cNvCxnSpPr>
      </xdr:nvCxnSpPr>
      <xdr:spPr>
        <a:xfrm rot="10800000">
          <a:off x="2404869" y="2404886"/>
          <a:ext cx="216024" cy="81814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22825</xdr:colOff>
      <xdr:row>17</xdr:row>
      <xdr:rowOff>40357</xdr:rowOff>
    </xdr:from>
    <xdr:to>
      <xdr:col>8</xdr:col>
      <xdr:colOff>420583</xdr:colOff>
      <xdr:row>19</xdr:row>
      <xdr:rowOff>49999</xdr:rowOff>
    </xdr:to>
    <xdr:sp macro="" textlink="">
      <xdr:nvSpPr>
        <xdr:cNvPr id="67" name="Rectangle 66"/>
        <xdr:cNvSpPr/>
      </xdr:nvSpPr>
      <xdr:spPr>
        <a:xfrm>
          <a:off x="4709125" y="3440782"/>
          <a:ext cx="1152128" cy="3600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lnSpc>
              <a:spcPts val="1200"/>
            </a:lnSpc>
          </a:pPr>
          <a:r>
            <a:rPr lang="fr-FR" sz="1100">
              <a:solidFill>
                <a:schemeClr val="tx1"/>
              </a:solidFill>
            </a:rPr>
            <a:t>Conception Solution</a:t>
          </a:r>
        </a:p>
      </xdr:txBody>
    </xdr:sp>
    <xdr:clientData/>
  </xdr:twoCellAnchor>
  <xdr:twoCellAnchor>
    <xdr:from>
      <xdr:col>7</xdr:col>
      <xdr:colOff>22825</xdr:colOff>
      <xdr:row>20</xdr:row>
      <xdr:rowOff>30063</xdr:rowOff>
    </xdr:from>
    <xdr:to>
      <xdr:col>8</xdr:col>
      <xdr:colOff>420583</xdr:colOff>
      <xdr:row>22</xdr:row>
      <xdr:rowOff>47203</xdr:rowOff>
    </xdr:to>
    <xdr:sp macro="" textlink="">
      <xdr:nvSpPr>
        <xdr:cNvPr id="68" name="Rectangle 67"/>
        <xdr:cNvSpPr/>
      </xdr:nvSpPr>
      <xdr:spPr>
        <a:xfrm>
          <a:off x="4709125" y="3944838"/>
          <a:ext cx="1152128" cy="3600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lnSpc>
              <a:spcPts val="1200"/>
            </a:lnSpc>
          </a:pPr>
          <a:r>
            <a:rPr lang="fr-FR" sz="1100">
              <a:solidFill>
                <a:schemeClr val="tx1"/>
              </a:solidFill>
            </a:rPr>
            <a:t>Intégration Solution</a:t>
          </a:r>
        </a:p>
      </xdr:txBody>
    </xdr:sp>
    <xdr:clientData/>
  </xdr:twoCellAnchor>
  <xdr:twoCellAnchor>
    <xdr:from>
      <xdr:col>9</xdr:col>
      <xdr:colOff>64408</xdr:colOff>
      <xdr:row>15</xdr:row>
      <xdr:rowOff>123825</xdr:rowOff>
    </xdr:from>
    <xdr:to>
      <xdr:col>11</xdr:col>
      <xdr:colOff>76200</xdr:colOff>
      <xdr:row>18</xdr:row>
      <xdr:rowOff>156939</xdr:rowOff>
    </xdr:to>
    <xdr:sp macro="" textlink="">
      <xdr:nvSpPr>
        <xdr:cNvPr id="70" name="Rectangle 69"/>
        <xdr:cNvSpPr/>
      </xdr:nvSpPr>
      <xdr:spPr>
        <a:xfrm>
          <a:off x="6274708" y="2495550"/>
          <a:ext cx="1535792" cy="54746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lnSpc>
              <a:spcPts val="1200"/>
            </a:lnSpc>
          </a:pPr>
          <a:r>
            <a:rPr lang="fr-FR" sz="1100">
              <a:solidFill>
                <a:schemeClr val="tx1"/>
              </a:solidFill>
            </a:rPr>
            <a:t>WP3.1 Prototypage Pieces</a:t>
          </a:r>
          <a:r>
            <a:rPr lang="fr-FR" sz="1100" baseline="0">
              <a:solidFill>
                <a:schemeClr val="tx1"/>
              </a:solidFill>
            </a:rPr>
            <a:t> Aluminium</a:t>
          </a:r>
          <a:endParaRPr lang="fr-FR" sz="1100">
            <a:solidFill>
              <a:schemeClr val="tx1"/>
            </a:solidFill>
          </a:endParaRPr>
        </a:p>
      </xdr:txBody>
    </xdr:sp>
    <xdr:clientData/>
  </xdr:twoCellAnchor>
  <xdr:twoCellAnchor>
    <xdr:from>
      <xdr:col>9</xdr:col>
      <xdr:colOff>64407</xdr:colOff>
      <xdr:row>19</xdr:row>
      <xdr:rowOff>89764</xdr:rowOff>
    </xdr:from>
    <xdr:to>
      <xdr:col>11</xdr:col>
      <xdr:colOff>9524</xdr:colOff>
      <xdr:row>23</xdr:row>
      <xdr:rowOff>161962</xdr:rowOff>
    </xdr:to>
    <xdr:sp macro="" textlink="">
      <xdr:nvSpPr>
        <xdr:cNvPr id="71" name="Rectangle 70"/>
        <xdr:cNvSpPr/>
      </xdr:nvSpPr>
      <xdr:spPr>
        <a:xfrm>
          <a:off x="6274707" y="3154909"/>
          <a:ext cx="1469117" cy="75034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lnSpc>
              <a:spcPts val="1100"/>
            </a:lnSpc>
          </a:pPr>
          <a:r>
            <a:rPr lang="fr-FR" sz="1100">
              <a:solidFill>
                <a:schemeClr val="tx1"/>
              </a:solidFill>
            </a:rPr>
            <a:t>WP3.2 Prototypage Pieces</a:t>
          </a:r>
          <a:r>
            <a:rPr lang="fr-FR" sz="1100" baseline="0">
              <a:solidFill>
                <a:schemeClr val="tx1"/>
              </a:solidFill>
            </a:rPr>
            <a:t> Mecanniques</a:t>
          </a:r>
          <a:endParaRPr lang="fr-FR" sz="1100">
            <a:solidFill>
              <a:schemeClr val="tx1"/>
            </a:solidFill>
          </a:endParaRPr>
        </a:p>
      </xdr:txBody>
    </xdr:sp>
    <xdr:clientData/>
  </xdr:twoCellAnchor>
  <xdr:twoCellAnchor>
    <xdr:from>
      <xdr:col>6</xdr:col>
      <xdr:colOff>584041</xdr:colOff>
      <xdr:row>16</xdr:row>
      <xdr:rowOff>67791</xdr:rowOff>
    </xdr:from>
    <xdr:to>
      <xdr:col>7</xdr:col>
      <xdr:colOff>22653</xdr:colOff>
      <xdr:row>21</xdr:row>
      <xdr:rowOff>38633</xdr:rowOff>
    </xdr:to>
    <xdr:cxnSp macro="">
      <xdr:nvCxnSpPr>
        <xdr:cNvPr id="72" name="Connecteur en angle 71"/>
        <xdr:cNvCxnSpPr>
          <a:stCxn id="68" idx="1"/>
          <a:endCxn id="55" idx="2"/>
        </xdr:cNvCxnSpPr>
      </xdr:nvCxnSpPr>
      <xdr:spPr>
        <a:xfrm rot="10800000">
          <a:off x="4493101" y="3296766"/>
          <a:ext cx="216024" cy="828092"/>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688336</xdr:colOff>
      <xdr:row>15</xdr:row>
      <xdr:rowOff>32057</xdr:rowOff>
    </xdr:from>
    <xdr:to>
      <xdr:col>9</xdr:col>
      <xdr:colOff>64329</xdr:colOff>
      <xdr:row>17</xdr:row>
      <xdr:rowOff>47202</xdr:rowOff>
    </xdr:to>
    <xdr:cxnSp macro="">
      <xdr:nvCxnSpPr>
        <xdr:cNvPr id="73" name="Connecteur en angle 72"/>
        <xdr:cNvCxnSpPr>
          <a:stCxn id="70" idx="1"/>
          <a:endCxn id="56" idx="2"/>
        </xdr:cNvCxnSpPr>
      </xdr:nvCxnSpPr>
      <xdr:spPr>
        <a:xfrm rot="10800000">
          <a:off x="6121396" y="2403782"/>
          <a:ext cx="153312" cy="365501"/>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584041</xdr:colOff>
      <xdr:row>16</xdr:row>
      <xdr:rowOff>67791</xdr:rowOff>
    </xdr:from>
    <xdr:to>
      <xdr:col>7</xdr:col>
      <xdr:colOff>22653</xdr:colOff>
      <xdr:row>18</xdr:row>
      <xdr:rowOff>48927</xdr:rowOff>
    </xdr:to>
    <xdr:cxnSp macro="">
      <xdr:nvCxnSpPr>
        <xdr:cNvPr id="74" name="Connecteur en angle 73"/>
        <xdr:cNvCxnSpPr>
          <a:stCxn id="67" idx="1"/>
          <a:endCxn id="55" idx="2"/>
        </xdr:cNvCxnSpPr>
      </xdr:nvCxnSpPr>
      <xdr:spPr>
        <a:xfrm rot="10800000">
          <a:off x="4493101" y="3296766"/>
          <a:ext cx="216024" cy="324036"/>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688337</xdr:colOff>
      <xdr:row>15</xdr:row>
      <xdr:rowOff>32057</xdr:rowOff>
    </xdr:from>
    <xdr:to>
      <xdr:col>9</xdr:col>
      <xdr:colOff>64329</xdr:colOff>
      <xdr:row>21</xdr:row>
      <xdr:rowOff>122098</xdr:rowOff>
    </xdr:to>
    <xdr:cxnSp macro="">
      <xdr:nvCxnSpPr>
        <xdr:cNvPr id="75" name="Connecteur en angle 74"/>
        <xdr:cNvCxnSpPr>
          <a:stCxn id="71" idx="1"/>
          <a:endCxn id="56" idx="2"/>
        </xdr:cNvCxnSpPr>
      </xdr:nvCxnSpPr>
      <xdr:spPr>
        <a:xfrm rot="10800000">
          <a:off x="6121397" y="2403782"/>
          <a:ext cx="153311" cy="112629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443865</xdr:colOff>
      <xdr:row>13</xdr:row>
      <xdr:rowOff>11939</xdr:rowOff>
    </xdr:from>
    <xdr:to>
      <xdr:col>3</xdr:col>
      <xdr:colOff>56830</xdr:colOff>
      <xdr:row>15</xdr:row>
      <xdr:rowOff>36312</xdr:rowOff>
    </xdr:to>
    <xdr:sp macro="" textlink="">
      <xdr:nvSpPr>
        <xdr:cNvPr id="77" name="Rectangle 76"/>
        <xdr:cNvSpPr/>
      </xdr:nvSpPr>
      <xdr:spPr>
        <a:xfrm>
          <a:off x="542925" y="2734184"/>
          <a:ext cx="1152128" cy="35962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lnSpc>
              <a:spcPts val="1200"/>
            </a:lnSpc>
          </a:pPr>
          <a:r>
            <a:rPr lang="fr-FR" sz="1100">
              <a:solidFill>
                <a:schemeClr val="tx1"/>
              </a:solidFill>
            </a:rPr>
            <a:t>WP0 Capture Besoin</a:t>
          </a:r>
        </a:p>
      </xdr:txBody>
    </xdr:sp>
    <xdr:clientData/>
  </xdr:twoCellAnchor>
  <xdr:twoCellAnchor>
    <xdr:from>
      <xdr:col>2</xdr:col>
      <xdr:colOff>250310</xdr:colOff>
      <xdr:row>10</xdr:row>
      <xdr:rowOff>71790</xdr:rowOff>
    </xdr:from>
    <xdr:to>
      <xdr:col>6</xdr:col>
      <xdr:colOff>464487</xdr:colOff>
      <xdr:row>13</xdr:row>
      <xdr:rowOff>11920</xdr:rowOff>
    </xdr:to>
    <xdr:cxnSp macro="">
      <xdr:nvCxnSpPr>
        <xdr:cNvPr id="78" name="Connecteur en angle 77"/>
        <xdr:cNvCxnSpPr>
          <a:stCxn id="77" idx="0"/>
          <a:endCxn id="53" idx="2"/>
        </xdr:cNvCxnSpPr>
      </xdr:nvCxnSpPr>
      <xdr:spPr>
        <a:xfrm rot="5400000" flipH="1" flipV="1">
          <a:off x="2515216" y="190039"/>
          <a:ext cx="462119" cy="3254572"/>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68685</xdr:colOff>
      <xdr:row>13</xdr:row>
      <xdr:rowOff>5391</xdr:rowOff>
    </xdr:from>
    <xdr:to>
      <xdr:col>12</xdr:col>
      <xdr:colOff>485008</xdr:colOff>
      <xdr:row>15</xdr:row>
      <xdr:rowOff>14870</xdr:rowOff>
    </xdr:to>
    <xdr:sp macro="" textlink="">
      <xdr:nvSpPr>
        <xdr:cNvPr id="30" name="Rectangle 29"/>
        <xdr:cNvSpPr/>
      </xdr:nvSpPr>
      <xdr:spPr>
        <a:xfrm>
          <a:off x="7802985" y="2034216"/>
          <a:ext cx="1170721" cy="3600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fr-FR" sz="1100">
              <a:solidFill>
                <a:schemeClr val="tx1"/>
              </a:solidFill>
            </a:rPr>
            <a:t>WP4</a:t>
          </a:r>
        </a:p>
        <a:p>
          <a:pPr algn="ctr">
            <a:lnSpc>
              <a:spcPts val="1000"/>
            </a:lnSpc>
          </a:pPr>
          <a:r>
            <a:rPr lang="fr-FR" sz="1100">
              <a:solidFill>
                <a:schemeClr val="tx1"/>
              </a:solidFill>
            </a:rPr>
            <a:t>Achat</a:t>
          </a:r>
        </a:p>
      </xdr:txBody>
    </xdr:sp>
    <xdr:clientData/>
  </xdr:twoCellAnchor>
  <xdr:twoCellAnchor>
    <xdr:from>
      <xdr:col>6</xdr:col>
      <xdr:colOff>464502</xdr:colOff>
      <xdr:row>10</xdr:row>
      <xdr:rowOff>71790</xdr:rowOff>
    </xdr:from>
    <xdr:to>
      <xdr:col>11</xdr:col>
      <xdr:colOff>676905</xdr:colOff>
      <xdr:row>13</xdr:row>
      <xdr:rowOff>5391</xdr:rowOff>
    </xdr:to>
    <xdr:cxnSp macro="">
      <xdr:nvCxnSpPr>
        <xdr:cNvPr id="33" name="Connecteur en angle 32"/>
        <xdr:cNvCxnSpPr>
          <a:stCxn id="30" idx="0"/>
          <a:endCxn id="53" idx="2"/>
        </xdr:cNvCxnSpPr>
      </xdr:nvCxnSpPr>
      <xdr:spPr>
        <a:xfrm rot="16200000" flipV="1">
          <a:off x="6156979" y="-197152"/>
          <a:ext cx="447951" cy="4014785"/>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xdr:colOff>
      <xdr:row>22</xdr:row>
      <xdr:rowOff>130968</xdr:rowOff>
    </xdr:from>
    <xdr:to>
      <xdr:col>12</xdr:col>
      <xdr:colOff>998600</xdr:colOff>
      <xdr:row>39</xdr:row>
      <xdr:rowOff>137160</xdr:rowOff>
    </xdr:to>
    <xdr:pic>
      <xdr:nvPicPr>
        <xdr:cNvPr id="2" name="Imag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9062" y="5393531"/>
          <a:ext cx="12821507" cy="28398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2407920</xdr:colOff>
      <xdr:row>0</xdr:row>
      <xdr:rowOff>121921</xdr:rowOff>
    </xdr:from>
    <xdr:to>
      <xdr:col>4</xdr:col>
      <xdr:colOff>275027</xdr:colOff>
      <xdr:row>2</xdr:row>
      <xdr:rowOff>1</xdr:rowOff>
    </xdr:to>
    <xdr:sp macro="" textlink="" fLocksText="0">
      <xdr:nvSpPr>
        <xdr:cNvPr id="5" name="Text Box 34"/>
        <xdr:cNvSpPr txBox="1">
          <a:spLocks noChangeArrowheads="1"/>
        </xdr:cNvSpPr>
      </xdr:nvSpPr>
      <xdr:spPr bwMode="auto">
        <a:xfrm>
          <a:off x="2407920" y="121921"/>
          <a:ext cx="7437827" cy="3048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45720" tIns="36360" rIns="45720" bIns="0" anchor="t"/>
        <a:lstStyle/>
        <a:p>
          <a:pPr algn="ctr" rtl="0">
            <a:defRPr sz="1000"/>
          </a:pPr>
          <a:r>
            <a:rPr lang="fr-FR" sz="1800" b="1" i="0" u="none" strike="noStrike" baseline="0">
              <a:solidFill>
                <a:srgbClr val="000000"/>
              </a:solidFill>
              <a:latin typeface="Arial"/>
              <a:cs typeface="Arial"/>
            </a:rPr>
            <a:t>Risques / opportunités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1861633</xdr:colOff>
      <xdr:row>0</xdr:row>
      <xdr:rowOff>82924</xdr:rowOff>
    </xdr:from>
    <xdr:to>
      <xdr:col>1</xdr:col>
      <xdr:colOff>3429000</xdr:colOff>
      <xdr:row>2</xdr:row>
      <xdr:rowOff>79032</xdr:rowOff>
    </xdr:to>
    <xdr:sp macro="" textlink="">
      <xdr:nvSpPr>
        <xdr:cNvPr id="3" name="Text Box 2"/>
        <xdr:cNvSpPr txBox="1">
          <a:spLocks noChangeArrowheads="1"/>
        </xdr:cNvSpPr>
      </xdr:nvSpPr>
      <xdr:spPr bwMode="auto">
        <a:xfrm>
          <a:off x="1861633" y="82924"/>
          <a:ext cx="7644317" cy="37710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36576" rIns="45720" bIns="0" anchor="t" upright="1"/>
        <a:lstStyle/>
        <a:p>
          <a:pPr algn="ctr" rtl="0">
            <a:defRPr sz="1000"/>
          </a:pPr>
          <a:r>
            <a:rPr lang="fr-FR" sz="1800" b="1" i="0" u="none" strike="noStrike" baseline="0">
              <a:solidFill>
                <a:srgbClr val="000000"/>
              </a:solidFill>
              <a:latin typeface="Arial"/>
              <a:cs typeface="Arial"/>
            </a:rPr>
            <a:t>Historique des principaux évènements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3971925</xdr:colOff>
      <xdr:row>0</xdr:row>
      <xdr:rowOff>133350</xdr:rowOff>
    </xdr:from>
    <xdr:to>
      <xdr:col>7</xdr:col>
      <xdr:colOff>467164</xdr:colOff>
      <xdr:row>2</xdr:row>
      <xdr:rowOff>143435</xdr:rowOff>
    </xdr:to>
    <xdr:sp macro="" textlink="" fLocksText="0">
      <xdr:nvSpPr>
        <xdr:cNvPr id="2" name="Text Box 34"/>
        <xdr:cNvSpPr txBox="1">
          <a:spLocks noChangeArrowheads="1"/>
        </xdr:cNvSpPr>
      </xdr:nvSpPr>
      <xdr:spPr bwMode="auto">
        <a:xfrm>
          <a:off x="4514850" y="133350"/>
          <a:ext cx="5248714" cy="34346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45720" tIns="36360" rIns="45720" bIns="0" anchor="t"/>
        <a:lstStyle/>
        <a:p>
          <a:pPr algn="ctr" rtl="0">
            <a:defRPr sz="1000"/>
          </a:pPr>
          <a:r>
            <a:rPr lang="fr-FR" sz="1800" b="1" i="0" u="none" strike="noStrike" baseline="0">
              <a:solidFill>
                <a:srgbClr val="000000"/>
              </a:solidFill>
              <a:latin typeface="Arial"/>
              <a:cs typeface="Arial"/>
            </a:rPr>
            <a:t>Liste des Actions</a:t>
          </a: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pageSetUpPr fitToPage="1"/>
  </sheetPr>
  <dimension ref="B1:S25"/>
  <sheetViews>
    <sheetView showGridLines="0" zoomScale="60" zoomScaleNormal="60" zoomScalePageLayoutView="70" workbookViewId="0">
      <selection activeCell="I18" sqref="I18"/>
    </sheetView>
  </sheetViews>
  <sheetFormatPr baseColWidth="10" defaultColWidth="11.44140625" defaultRowHeight="13.2"/>
  <cols>
    <col min="1" max="1" width="1.6640625" style="4" customWidth="1"/>
    <col min="2" max="2" width="11.44140625" style="4"/>
    <col min="3" max="3" width="29.5546875" style="4" customWidth="1"/>
    <col min="4" max="4" width="0.88671875" style="4" customWidth="1"/>
    <col min="5" max="13" width="10.6640625" style="4" customWidth="1"/>
    <col min="14" max="14" width="15.6640625" style="4" customWidth="1"/>
    <col min="15" max="16384" width="11.44140625" style="4"/>
  </cols>
  <sheetData>
    <row r="1" spans="2:16" ht="17.399999999999999">
      <c r="B1" s="154"/>
      <c r="C1" s="155"/>
      <c r="D1" s="155"/>
      <c r="E1" s="155"/>
      <c r="F1" s="155"/>
      <c r="G1" s="155"/>
      <c r="H1" s="155"/>
      <c r="I1" s="155"/>
      <c r="J1" s="155"/>
      <c r="K1" s="155"/>
      <c r="L1" s="221" t="s">
        <v>242</v>
      </c>
      <c r="M1" s="222"/>
      <c r="N1" s="223"/>
      <c r="P1" s="28"/>
    </row>
    <row r="2" spans="2:16" ht="12.75" customHeight="1">
      <c r="B2" s="156"/>
      <c r="C2" s="157"/>
      <c r="D2" s="157"/>
      <c r="E2" s="157"/>
      <c r="F2" s="157"/>
      <c r="G2" s="157"/>
      <c r="H2" s="157"/>
      <c r="I2" s="157"/>
      <c r="J2" s="157"/>
      <c r="K2" s="157"/>
      <c r="L2" s="224" t="s">
        <v>243</v>
      </c>
      <c r="M2" s="225"/>
      <c r="N2" s="226"/>
    </row>
    <row r="3" spans="2:16" ht="12.75" customHeight="1" thickBot="1">
      <c r="B3" s="158"/>
      <c r="C3" s="159"/>
      <c r="D3" s="159"/>
      <c r="E3" s="159"/>
      <c r="F3" s="159"/>
      <c r="G3" s="159"/>
      <c r="H3" s="159"/>
      <c r="I3" s="159"/>
      <c r="J3" s="159"/>
      <c r="K3" s="159"/>
      <c r="L3" s="227" t="s">
        <v>125</v>
      </c>
      <c r="M3" s="228"/>
      <c r="N3" s="229"/>
      <c r="P3" s="28"/>
    </row>
    <row r="4" spans="2:16" ht="12.75" customHeight="1" thickBot="1">
      <c r="P4" s="29"/>
    </row>
    <row r="5" spans="2:16" ht="23.4" thickBot="1">
      <c r="B5" s="212" t="s">
        <v>20</v>
      </c>
      <c r="C5" s="212"/>
      <c r="D5" s="5"/>
      <c r="E5" s="230" t="s">
        <v>98</v>
      </c>
      <c r="F5" s="230"/>
      <c r="G5" s="230"/>
      <c r="H5" s="230"/>
      <c r="I5" s="230"/>
      <c r="J5" s="230"/>
      <c r="K5" s="230"/>
      <c r="L5" s="230"/>
      <c r="M5" s="230"/>
      <c r="N5" s="230"/>
    </row>
    <row r="6" spans="2:16" ht="7.95" customHeight="1" thickBot="1">
      <c r="B6" s="6"/>
      <c r="C6" s="7"/>
      <c r="D6" s="8"/>
      <c r="E6" s="9"/>
      <c r="F6" s="9"/>
      <c r="G6" s="9"/>
      <c r="H6" s="9"/>
      <c r="I6" s="9"/>
      <c r="J6" s="9"/>
      <c r="K6" s="9"/>
      <c r="L6" s="9"/>
      <c r="M6" s="9"/>
      <c r="N6" s="9"/>
    </row>
    <row r="7" spans="2:16" ht="62.4" customHeight="1" thickBot="1">
      <c r="B7" s="212" t="s">
        <v>86</v>
      </c>
      <c r="C7" s="212"/>
      <c r="D7" s="5"/>
      <c r="E7" s="215" t="s">
        <v>101</v>
      </c>
      <c r="F7" s="216"/>
      <c r="G7" s="216"/>
      <c r="H7" s="216"/>
      <c r="I7" s="216"/>
      <c r="J7" s="216"/>
      <c r="K7" s="216"/>
      <c r="L7" s="216"/>
      <c r="M7" s="216"/>
      <c r="N7" s="217"/>
    </row>
    <row r="8" spans="2:16" ht="7.2" customHeight="1" thickBot="1">
      <c r="B8" s="10"/>
      <c r="C8" s="11"/>
      <c r="D8" s="5"/>
      <c r="E8" s="12"/>
      <c r="F8" s="12"/>
      <c r="G8" s="12"/>
      <c r="H8" s="12"/>
      <c r="I8" s="12"/>
      <c r="J8" s="12"/>
      <c r="K8" s="12"/>
      <c r="L8" s="12"/>
      <c r="M8" s="12"/>
      <c r="N8" s="12"/>
    </row>
    <row r="9" spans="2:16" ht="49.95" customHeight="1" thickBot="1">
      <c r="B9" s="218" t="s">
        <v>3</v>
      </c>
      <c r="C9" s="218"/>
      <c r="D9" s="5"/>
      <c r="E9" s="219" t="s">
        <v>99</v>
      </c>
      <c r="F9" s="220"/>
      <c r="G9" s="220"/>
      <c r="H9" s="220"/>
      <c r="I9" s="220"/>
      <c r="J9" s="220"/>
      <c r="K9" s="220"/>
      <c r="L9" s="220"/>
      <c r="M9" s="220"/>
      <c r="N9" s="220"/>
    </row>
    <row r="10" spans="2:16" ht="7.95" customHeight="1" thickBot="1">
      <c r="B10" s="10"/>
      <c r="C10" s="11"/>
      <c r="D10" s="5"/>
      <c r="E10" s="12"/>
      <c r="F10" s="12"/>
      <c r="G10" s="12"/>
      <c r="H10" s="12"/>
      <c r="I10" s="12"/>
      <c r="J10" s="12"/>
      <c r="K10" s="12"/>
      <c r="L10" s="12"/>
      <c r="M10" s="12"/>
      <c r="N10" s="12"/>
    </row>
    <row r="11" spans="2:16" ht="58.2" customHeight="1" thickBot="1">
      <c r="B11" s="212" t="s">
        <v>19</v>
      </c>
      <c r="C11" s="212"/>
      <c r="D11" s="5"/>
      <c r="E11" s="219" t="s">
        <v>100</v>
      </c>
      <c r="F11" s="220"/>
      <c r="G11" s="220"/>
      <c r="H11" s="220"/>
      <c r="I11" s="220"/>
      <c r="J11" s="220"/>
      <c r="K11" s="220"/>
      <c r="L11" s="220"/>
      <c r="M11" s="220"/>
      <c r="N11" s="220"/>
    </row>
    <row r="12" spans="2:16" ht="6" customHeight="1" thickBot="1">
      <c r="B12" s="10"/>
      <c r="C12" s="11"/>
      <c r="D12" s="5"/>
      <c r="E12" s="12"/>
      <c r="F12" s="12"/>
      <c r="G12" s="12"/>
      <c r="H12" s="12"/>
      <c r="I12" s="12"/>
      <c r="J12" s="12"/>
      <c r="K12" s="12"/>
      <c r="L12" s="12"/>
      <c r="M12" s="12"/>
      <c r="N12" s="12"/>
    </row>
    <row r="13" spans="2:16" ht="61.95" customHeight="1" thickBot="1">
      <c r="B13" s="212" t="s">
        <v>4</v>
      </c>
      <c r="C13" s="212"/>
      <c r="D13" s="5"/>
      <c r="E13" s="213" t="s">
        <v>102</v>
      </c>
      <c r="F13" s="214"/>
      <c r="G13" s="214"/>
      <c r="H13" s="214"/>
      <c r="I13" s="214"/>
      <c r="J13" s="214"/>
      <c r="K13" s="214"/>
      <c r="L13" s="214"/>
      <c r="M13" s="214"/>
      <c r="N13" s="214"/>
    </row>
    <row r="14" spans="2:16" ht="73.5" customHeight="1">
      <c r="B14" s="13"/>
      <c r="C14" s="13"/>
      <c r="D14" s="14"/>
      <c r="E14" s="15"/>
      <c r="F14" s="15"/>
      <c r="G14" s="15"/>
      <c r="H14" s="15"/>
      <c r="I14" s="15"/>
      <c r="J14" s="15"/>
      <c r="K14" s="15"/>
      <c r="L14" s="15"/>
      <c r="M14" s="15"/>
      <c r="N14" s="15"/>
    </row>
    <row r="15" spans="2:16" ht="18.75" customHeight="1"/>
    <row r="25" spans="19:19">
      <c r="S25" s="50"/>
    </row>
  </sheetData>
  <sheetProtection selectLockedCells="1" selectUnlockedCells="1"/>
  <mergeCells count="13">
    <mergeCell ref="L1:N1"/>
    <mergeCell ref="L2:N2"/>
    <mergeCell ref="L3:N3"/>
    <mergeCell ref="B5:C5"/>
    <mergeCell ref="E5:N5"/>
    <mergeCell ref="B13:C13"/>
    <mergeCell ref="E13:N13"/>
    <mergeCell ref="B7:C7"/>
    <mergeCell ref="E7:N7"/>
    <mergeCell ref="B9:C9"/>
    <mergeCell ref="E9:N9"/>
    <mergeCell ref="B11:C11"/>
    <mergeCell ref="E11:N11"/>
  </mergeCells>
  <dataValidations count="1">
    <dataValidation type="list" allowBlank="1" showErrorMessage="1" sqref="E8:N8 E10:N10 E12:N12">
      <formula1>"Customer funding,Private Venture on Business Plan,Mixed"</formula1>
      <formula2>0</formula2>
    </dataValidation>
  </dataValidations>
  <pageMargins left="0.23622047244094491" right="0.23622047244094491" top="0.23622047244094491" bottom="0.23622047244094491" header="0" footer="0"/>
  <pageSetup paperSize="9" scale="67" firstPageNumber="0" orientation="landscape" horizontalDpi="300"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
    <pageSetUpPr fitToPage="1"/>
  </sheetPr>
  <dimension ref="A1:K11"/>
  <sheetViews>
    <sheetView showGridLines="0" zoomScale="80" zoomScaleNormal="80" workbookViewId="0">
      <selection activeCell="B11" sqref="B11:F11"/>
    </sheetView>
  </sheetViews>
  <sheetFormatPr baseColWidth="10" defaultColWidth="11.44140625" defaultRowHeight="13.2"/>
  <cols>
    <col min="1" max="1" width="16" style="3" customWidth="1"/>
    <col min="2" max="2" width="52" style="3" customWidth="1"/>
    <col min="3" max="3" width="10.6640625" style="3" customWidth="1"/>
    <col min="4" max="4" width="6.6640625" style="3" customWidth="1"/>
    <col min="5" max="5" width="6.33203125" style="2" customWidth="1"/>
    <col min="6" max="6" width="7.109375" style="2" customWidth="1"/>
    <col min="7" max="7" width="27.6640625" style="2" customWidth="1"/>
    <col min="8" max="8" width="17.109375" style="2" customWidth="1"/>
    <col min="9" max="9" width="17.5546875" style="2" customWidth="1"/>
    <col min="10" max="10" width="26.5546875" style="3" customWidth="1"/>
    <col min="11" max="16384" width="11.44140625" style="3"/>
  </cols>
  <sheetData>
    <row r="1" spans="1:11" ht="13.5" customHeight="1">
      <c r="A1" s="127"/>
      <c r="B1" s="127"/>
      <c r="C1" s="127"/>
      <c r="D1" s="127"/>
      <c r="E1" s="127"/>
      <c r="F1" s="127"/>
      <c r="G1" s="127"/>
      <c r="H1" s="127"/>
      <c r="I1" s="127"/>
      <c r="J1" s="233" t="str">
        <f>'1a-Identification Projet'!$L1</f>
        <v>Ref; PD 008</v>
      </c>
      <c r="K1" s="234"/>
    </row>
    <row r="2" spans="1:11" ht="12.75" customHeight="1">
      <c r="A2" s="129"/>
      <c r="B2" s="129"/>
      <c r="C2" s="129"/>
      <c r="D2" s="129"/>
      <c r="E2" s="129"/>
      <c r="F2" s="129"/>
      <c r="G2" s="129"/>
      <c r="H2" s="129"/>
      <c r="I2" s="129"/>
      <c r="J2" s="235" t="str">
        <f>'1a-Identification Projet'!$L2</f>
        <v>30/06/20019</v>
      </c>
      <c r="K2" s="236"/>
    </row>
    <row r="3" spans="1:11" ht="16.5" customHeight="1" thickBot="1">
      <c r="A3" s="131"/>
      <c r="B3" s="131"/>
      <c r="C3" s="131"/>
      <c r="D3" s="131"/>
      <c r="E3" s="131"/>
      <c r="F3" s="131"/>
      <c r="G3" s="131"/>
      <c r="H3" s="131"/>
      <c r="I3" s="131"/>
      <c r="J3" s="237" t="str">
        <f>'1a-Identification Projet'!$L3</f>
        <v>Entreprise de prototypage de Toulouse</v>
      </c>
      <c r="K3" s="238"/>
    </row>
    <row r="4" spans="1:11" ht="12.75" customHeight="1" thickBot="1">
      <c r="A4" s="30"/>
      <c r="B4" s="30"/>
      <c r="C4" s="30"/>
      <c r="D4" s="30"/>
    </row>
    <row r="5" spans="1:11" ht="26.4" customHeight="1">
      <c r="A5" s="97" t="s">
        <v>2</v>
      </c>
      <c r="B5" s="289" t="s">
        <v>28</v>
      </c>
      <c r="C5" s="290"/>
      <c r="D5" s="290"/>
      <c r="E5" s="290"/>
      <c r="F5" s="291"/>
      <c r="G5" s="98" t="s">
        <v>22</v>
      </c>
      <c r="H5" s="98" t="s">
        <v>25</v>
      </c>
      <c r="I5" s="98" t="s">
        <v>26</v>
      </c>
      <c r="J5" s="97" t="s">
        <v>27</v>
      </c>
      <c r="K5" s="97" t="s">
        <v>23</v>
      </c>
    </row>
    <row r="6" spans="1:11" ht="49.8" customHeight="1">
      <c r="A6" s="99">
        <v>1</v>
      </c>
      <c r="B6" s="287" t="s">
        <v>260</v>
      </c>
      <c r="C6" s="287"/>
      <c r="D6" s="287"/>
      <c r="E6" s="287"/>
      <c r="F6" s="287"/>
      <c r="G6" s="100"/>
      <c r="H6" s="211">
        <v>43546</v>
      </c>
      <c r="I6" s="100"/>
      <c r="J6" s="101"/>
      <c r="K6" s="102" t="s">
        <v>24</v>
      </c>
    </row>
    <row r="7" spans="1:11" ht="15">
      <c r="A7" s="99">
        <v>2</v>
      </c>
      <c r="B7" s="287"/>
      <c r="C7" s="287"/>
      <c r="D7" s="287"/>
      <c r="E7" s="287"/>
      <c r="F7" s="287"/>
      <c r="G7" s="100"/>
      <c r="H7" s="100"/>
      <c r="I7" s="100"/>
      <c r="J7" s="101"/>
      <c r="K7" s="102"/>
    </row>
    <row r="8" spans="1:11" ht="15">
      <c r="A8" s="99">
        <v>3</v>
      </c>
      <c r="B8" s="287"/>
      <c r="C8" s="287"/>
      <c r="D8" s="287"/>
      <c r="E8" s="287"/>
      <c r="F8" s="287"/>
      <c r="G8" s="100"/>
      <c r="H8" s="100"/>
      <c r="I8" s="100"/>
      <c r="J8" s="101"/>
      <c r="K8" s="102"/>
    </row>
    <row r="9" spans="1:11" ht="15.6">
      <c r="A9" s="99">
        <v>4</v>
      </c>
      <c r="B9" s="288"/>
      <c r="C9" s="288"/>
      <c r="D9" s="288"/>
      <c r="E9" s="288"/>
      <c r="F9" s="288"/>
      <c r="G9" s="103"/>
      <c r="H9" s="103"/>
      <c r="I9" s="103"/>
      <c r="J9" s="104"/>
      <c r="K9" s="105"/>
    </row>
    <row r="10" spans="1:11" ht="15.6">
      <c r="A10" s="99">
        <v>5</v>
      </c>
      <c r="B10" s="288"/>
      <c r="C10" s="288"/>
      <c r="D10" s="288"/>
      <c r="E10" s="288"/>
      <c r="F10" s="288"/>
      <c r="G10" s="103"/>
      <c r="H10" s="103"/>
      <c r="I10" s="103"/>
      <c r="J10" s="106"/>
      <c r="K10" s="105"/>
    </row>
    <row r="11" spans="1:11" ht="15.6">
      <c r="A11" s="99">
        <v>6</v>
      </c>
      <c r="B11" s="288"/>
      <c r="C11" s="288"/>
      <c r="D11" s="288"/>
      <c r="E11" s="288"/>
      <c r="F11" s="288"/>
      <c r="G11" s="103"/>
      <c r="H11" s="103"/>
      <c r="I11" s="103"/>
      <c r="J11" s="104"/>
      <c r="K11" s="105"/>
    </row>
  </sheetData>
  <mergeCells count="10">
    <mergeCell ref="B8:F8"/>
    <mergeCell ref="B9:F9"/>
    <mergeCell ref="B10:F10"/>
    <mergeCell ref="B11:F11"/>
    <mergeCell ref="J1:K1"/>
    <mergeCell ref="J2:K2"/>
    <mergeCell ref="J3:K3"/>
    <mergeCell ref="B5:F5"/>
    <mergeCell ref="B6:F6"/>
    <mergeCell ref="B7:F7"/>
  </mergeCells>
  <printOptions horizontalCentered="1"/>
  <pageMargins left="0.23622047244094491" right="0.23622047244094491" top="0.23622047244094491" bottom="0.23622047244094491" header="0" footer="0"/>
  <pageSetup paperSize="9" scale="72" fitToHeight="4"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6">
    <outlinePr summaryBelow="0" summaryRight="0"/>
    <pageSetUpPr fitToPage="1"/>
  </sheetPr>
  <dimension ref="A1:J29"/>
  <sheetViews>
    <sheetView showGridLines="0" tabSelected="1" zoomScale="80" zoomScaleNormal="80" workbookViewId="0">
      <selection activeCell="B39" sqref="B39"/>
    </sheetView>
  </sheetViews>
  <sheetFormatPr baseColWidth="10" defaultColWidth="11.44140625" defaultRowHeight="13.2" outlineLevelRow="2"/>
  <cols>
    <col min="1" max="1" width="33.5546875" style="3" customWidth="1"/>
    <col min="2" max="2" width="45.88671875" style="3" customWidth="1"/>
    <col min="3" max="3" width="11" style="3" customWidth="1"/>
    <col min="4" max="4" width="10.6640625" style="3" customWidth="1"/>
    <col min="5" max="5" width="21.33203125" style="3" customWidth="1"/>
    <col min="6" max="6" width="6.33203125" style="2" customWidth="1"/>
    <col min="7" max="7" width="8.88671875" style="2" customWidth="1"/>
    <col min="8" max="8" width="27.6640625" style="2" customWidth="1"/>
    <col min="9" max="9" width="17.109375" style="2" customWidth="1"/>
    <col min="10" max="10" width="17.5546875" style="2" customWidth="1"/>
    <col min="11" max="11" width="26.5546875" style="3" customWidth="1"/>
    <col min="12" max="16384" width="11.44140625" style="3"/>
  </cols>
  <sheetData>
    <row r="1" spans="1:10" ht="13.5" customHeight="1">
      <c r="A1" s="144"/>
      <c r="B1" s="146"/>
      <c r="C1" s="146"/>
      <c r="D1" s="146"/>
      <c r="E1" s="146"/>
      <c r="F1" s="146"/>
      <c r="G1" s="146"/>
      <c r="H1" s="146"/>
      <c r="I1" s="233" t="str">
        <f>'1a-Identification Projet'!$L1</f>
        <v>Ref; PD 008</v>
      </c>
      <c r="J1" s="234"/>
    </row>
    <row r="2" spans="1:10" ht="12.75" customHeight="1">
      <c r="A2" s="126"/>
      <c r="B2" s="147"/>
      <c r="C2" s="147"/>
      <c r="D2" s="147"/>
      <c r="E2" s="147"/>
      <c r="F2" s="147"/>
      <c r="G2" s="147"/>
      <c r="H2" s="147"/>
      <c r="I2" s="235" t="str">
        <f>'1a-Identification Projet'!$L2</f>
        <v>30/06/20019</v>
      </c>
      <c r="J2" s="236"/>
    </row>
    <row r="3" spans="1:10" ht="16.5" customHeight="1" thickBot="1">
      <c r="A3" s="145"/>
      <c r="B3" s="148"/>
      <c r="C3" s="148"/>
      <c r="D3" s="148"/>
      <c r="E3" s="148"/>
      <c r="F3" s="148"/>
      <c r="G3" s="148"/>
      <c r="H3" s="148"/>
      <c r="I3" s="237" t="str">
        <f>'1a-Identification Projet'!$L3</f>
        <v>Entreprise de prototypage de Toulouse</v>
      </c>
      <c r="J3" s="238"/>
    </row>
    <row r="4" spans="1:10" ht="12.75" customHeight="1">
      <c r="B4" s="30"/>
      <c r="C4" s="30"/>
      <c r="D4" s="30"/>
      <c r="E4" s="30"/>
    </row>
    <row r="5" spans="1:10" ht="14.25" customHeight="1"/>
    <row r="7" spans="1:10" ht="13.8" thickBot="1">
      <c r="A7" s="45"/>
      <c r="B7" s="45"/>
      <c r="C7" s="44"/>
      <c r="D7" s="43"/>
      <c r="E7" s="43"/>
      <c r="F7" s="43"/>
      <c r="G7" s="43"/>
      <c r="H7" s="43"/>
      <c r="I7" s="43"/>
      <c r="J7" s="43"/>
    </row>
    <row r="8" spans="1:10" ht="21" thickBot="1">
      <c r="A8" s="59" t="s">
        <v>29</v>
      </c>
      <c r="B8" s="59" t="s">
        <v>30</v>
      </c>
      <c r="C8" s="59" t="s">
        <v>7</v>
      </c>
      <c r="D8" s="59" t="s">
        <v>0</v>
      </c>
      <c r="E8" s="59" t="s">
        <v>31</v>
      </c>
      <c r="F8" s="59" t="s">
        <v>32</v>
      </c>
      <c r="G8" s="59" t="s">
        <v>33</v>
      </c>
      <c r="H8" s="59" t="s">
        <v>34</v>
      </c>
      <c r="I8" s="59" t="s">
        <v>35</v>
      </c>
      <c r="J8" s="59" t="s">
        <v>36</v>
      </c>
    </row>
    <row r="9" spans="1:10" ht="13.5" customHeight="1" thickBot="1">
      <c r="A9" s="60" t="s">
        <v>37</v>
      </c>
      <c r="B9" s="49"/>
      <c r="C9" s="49"/>
      <c r="D9" s="49"/>
      <c r="E9" s="49"/>
      <c r="F9" s="49"/>
      <c r="G9" s="49"/>
      <c r="H9" s="49"/>
      <c r="I9" s="49"/>
      <c r="J9" s="48"/>
    </row>
    <row r="10" spans="1:10" ht="13.8" thickBot="1">
      <c r="A10" s="62" t="s">
        <v>52</v>
      </c>
      <c r="B10" s="47"/>
      <c r="C10" s="47"/>
      <c r="D10" s="47"/>
      <c r="E10" s="47"/>
      <c r="F10" s="47"/>
      <c r="G10" s="47"/>
      <c r="H10" s="47"/>
      <c r="I10" s="47"/>
      <c r="J10" s="46"/>
    </row>
    <row r="11" spans="1:10" ht="13.8" outlineLevel="1" thickBot="1">
      <c r="A11" s="63" t="s">
        <v>188</v>
      </c>
      <c r="B11" s="63"/>
      <c r="C11" s="63"/>
      <c r="D11" s="63" t="s">
        <v>187</v>
      </c>
      <c r="E11" s="63"/>
      <c r="F11" s="63"/>
      <c r="G11" s="63"/>
      <c r="H11" s="63"/>
      <c r="I11" s="63" t="s">
        <v>245</v>
      </c>
      <c r="J11" s="63" t="s">
        <v>54</v>
      </c>
    </row>
    <row r="12" spans="1:10" ht="13.8" outlineLevel="2" thickBot="1">
      <c r="A12" s="62" t="s">
        <v>53</v>
      </c>
      <c r="B12" s="47"/>
      <c r="C12" s="47"/>
      <c r="D12" s="47"/>
      <c r="E12" s="47"/>
      <c r="F12" s="47"/>
      <c r="G12" s="47"/>
      <c r="H12" s="47"/>
      <c r="I12" s="47"/>
      <c r="J12" s="46"/>
    </row>
    <row r="13" spans="1:10" outlineLevel="1">
      <c r="A13" s="63" t="s">
        <v>184</v>
      </c>
      <c r="B13" s="63"/>
      <c r="C13" s="63"/>
      <c r="D13" s="63" t="s">
        <v>186</v>
      </c>
      <c r="E13" s="63"/>
      <c r="F13" s="63"/>
      <c r="G13" s="63"/>
      <c r="H13" s="63"/>
      <c r="I13" s="63" t="s">
        <v>245</v>
      </c>
      <c r="J13" s="63" t="s">
        <v>54</v>
      </c>
    </row>
    <row r="14" spans="1:10" outlineLevel="2">
      <c r="A14" s="63" t="s">
        <v>185</v>
      </c>
      <c r="B14" s="63"/>
      <c r="C14" s="63"/>
      <c r="D14" s="63" t="s">
        <v>187</v>
      </c>
      <c r="E14" s="63"/>
      <c r="F14" s="63"/>
      <c r="G14" s="63"/>
      <c r="H14" s="63"/>
      <c r="I14" s="63" t="s">
        <v>245</v>
      </c>
      <c r="J14" s="63" t="s">
        <v>54</v>
      </c>
    </row>
    <row r="15" spans="1:10" outlineLevel="2">
      <c r="A15" s="63" t="s">
        <v>189</v>
      </c>
      <c r="B15" s="63"/>
      <c r="C15" s="63"/>
      <c r="D15" s="63" t="s">
        <v>190</v>
      </c>
      <c r="E15" s="63"/>
      <c r="F15" s="63"/>
      <c r="G15" s="63"/>
      <c r="H15" s="63"/>
      <c r="I15" s="63" t="s">
        <v>245</v>
      </c>
      <c r="J15" s="63" t="s">
        <v>54</v>
      </c>
    </row>
    <row r="16" spans="1:10" ht="13.8" outlineLevel="2" thickBot="1">
      <c r="A16" s="63"/>
      <c r="B16" s="63"/>
      <c r="C16" s="63"/>
      <c r="D16" s="63"/>
      <c r="E16" s="63"/>
      <c r="F16" s="63"/>
      <c r="G16" s="63"/>
      <c r="H16" s="63"/>
      <c r="I16" s="63"/>
      <c r="J16" s="63"/>
    </row>
    <row r="17" spans="1:10" ht="13.8" outlineLevel="2" thickBot="1">
      <c r="A17" s="60" t="s">
        <v>38</v>
      </c>
      <c r="B17" s="47"/>
      <c r="C17" s="47"/>
      <c r="D17" s="47"/>
      <c r="E17" s="47"/>
      <c r="F17" s="47"/>
      <c r="G17" s="47"/>
      <c r="H17" s="47"/>
      <c r="I17" s="47"/>
      <c r="J17" s="46"/>
    </row>
    <row r="18" spans="1:10" ht="13.8" thickBot="1">
      <c r="A18" s="62" t="s">
        <v>59</v>
      </c>
      <c r="B18" s="47"/>
      <c r="C18" s="47"/>
      <c r="D18" s="47"/>
      <c r="E18" s="47"/>
      <c r="F18" s="47"/>
      <c r="G18" s="47"/>
      <c r="H18" s="47"/>
      <c r="I18" s="47"/>
      <c r="J18" s="46"/>
    </row>
    <row r="19" spans="1:10" outlineLevel="1">
      <c r="A19" s="63" t="s">
        <v>55</v>
      </c>
      <c r="B19" s="63" t="s">
        <v>220</v>
      </c>
      <c r="C19" s="63"/>
      <c r="D19" s="63" t="s">
        <v>64</v>
      </c>
      <c r="E19" s="63" t="s">
        <v>217</v>
      </c>
      <c r="F19" s="63"/>
      <c r="G19" s="63"/>
      <c r="H19" s="63">
        <v>43479</v>
      </c>
      <c r="I19" s="63">
        <v>43487</v>
      </c>
      <c r="J19" s="63" t="s">
        <v>54</v>
      </c>
    </row>
    <row r="20" spans="1:10" outlineLevel="2">
      <c r="A20" s="63" t="s">
        <v>56</v>
      </c>
      <c r="B20" s="63" t="s">
        <v>220</v>
      </c>
      <c r="C20" s="63"/>
      <c r="D20" s="63" t="s">
        <v>64</v>
      </c>
      <c r="E20" s="63" t="s">
        <v>217</v>
      </c>
      <c r="F20" s="63"/>
      <c r="G20" s="63"/>
      <c r="H20" s="63">
        <v>43487</v>
      </c>
      <c r="I20" s="63">
        <v>43487</v>
      </c>
      <c r="J20" s="63" t="s">
        <v>54</v>
      </c>
    </row>
    <row r="21" spans="1:10" outlineLevel="2">
      <c r="A21" s="63" t="s">
        <v>57</v>
      </c>
      <c r="B21" s="63" t="s">
        <v>220</v>
      </c>
      <c r="C21" s="63"/>
      <c r="D21" s="63" t="s">
        <v>64</v>
      </c>
      <c r="E21" s="63" t="s">
        <v>218</v>
      </c>
      <c r="F21" s="63"/>
      <c r="G21" s="63"/>
      <c r="H21" s="63" t="s">
        <v>74</v>
      </c>
      <c r="I21" s="63">
        <v>43524</v>
      </c>
      <c r="J21" s="63" t="s">
        <v>54</v>
      </c>
    </row>
    <row r="22" spans="1:10" ht="13.8" outlineLevel="2" thickBot="1">
      <c r="A22" s="63" t="s">
        <v>58</v>
      </c>
      <c r="B22" s="63"/>
      <c r="C22" s="63"/>
      <c r="D22" s="63" t="s">
        <v>64</v>
      </c>
      <c r="E22" s="63" t="s">
        <v>241</v>
      </c>
      <c r="F22" s="63"/>
      <c r="G22" s="63"/>
      <c r="H22" s="63">
        <v>43586</v>
      </c>
      <c r="I22" s="63">
        <v>43646</v>
      </c>
      <c r="J22" s="63" t="s">
        <v>54</v>
      </c>
    </row>
    <row r="23" spans="1:10" ht="13.8" outlineLevel="2" thickBot="1">
      <c r="A23" s="62" t="s">
        <v>62</v>
      </c>
      <c r="B23" s="47"/>
      <c r="C23" s="47"/>
      <c r="D23" s="47"/>
      <c r="E23" s="47"/>
      <c r="F23" s="47"/>
      <c r="G23" s="47"/>
      <c r="H23" s="47"/>
      <c r="I23" s="47"/>
      <c r="J23" s="46"/>
    </row>
    <row r="24" spans="1:10" outlineLevel="1">
      <c r="A24" s="63" t="s">
        <v>60</v>
      </c>
      <c r="B24" s="63" t="s">
        <v>219</v>
      </c>
      <c r="C24" s="63"/>
      <c r="D24" s="63" t="s">
        <v>65</v>
      </c>
      <c r="E24" s="63"/>
      <c r="F24" s="63"/>
      <c r="G24" s="63"/>
      <c r="H24" s="63">
        <v>43522</v>
      </c>
      <c r="I24" s="63">
        <v>43524</v>
      </c>
      <c r="J24" s="63" t="s">
        <v>54</v>
      </c>
    </row>
    <row r="25" spans="1:10" outlineLevel="2">
      <c r="A25" s="63" t="s">
        <v>191</v>
      </c>
      <c r="B25" s="63" t="s">
        <v>244</v>
      </c>
      <c r="C25" s="63"/>
      <c r="D25" s="63" t="s">
        <v>65</v>
      </c>
      <c r="E25" s="63"/>
      <c r="F25" s="63"/>
      <c r="G25" s="63"/>
      <c r="H25" s="63">
        <v>43503</v>
      </c>
      <c r="I25" s="63">
        <v>43510</v>
      </c>
      <c r="J25" s="63" t="s">
        <v>54</v>
      </c>
    </row>
    <row r="26" spans="1:10" ht="13.8" outlineLevel="2" thickBot="1">
      <c r="A26" s="63" t="s">
        <v>61</v>
      </c>
      <c r="B26" s="63"/>
      <c r="C26" s="63"/>
      <c r="D26" s="63" t="s">
        <v>65</v>
      </c>
      <c r="E26" s="63"/>
      <c r="F26" s="63"/>
      <c r="G26" s="63"/>
      <c r="H26" s="63">
        <v>43579</v>
      </c>
      <c r="I26" s="63">
        <v>43606</v>
      </c>
      <c r="J26" s="63" t="s">
        <v>54</v>
      </c>
    </row>
    <row r="27" spans="1:10" ht="13.8" outlineLevel="2" thickBot="1">
      <c r="A27" s="62" t="s">
        <v>63</v>
      </c>
      <c r="B27" s="47"/>
      <c r="C27" s="47"/>
      <c r="D27" s="47"/>
      <c r="E27" s="47"/>
      <c r="F27" s="47"/>
      <c r="G27" s="47"/>
      <c r="H27" s="47"/>
      <c r="I27" s="47"/>
      <c r="J27" s="46"/>
    </row>
    <row r="28" spans="1:10" outlineLevel="1">
      <c r="A28" s="63" t="s">
        <v>192</v>
      </c>
      <c r="B28" s="63"/>
      <c r="C28" s="63"/>
      <c r="D28" s="63" t="s">
        <v>65</v>
      </c>
      <c r="E28" s="63"/>
      <c r="F28" s="63"/>
      <c r="G28" s="63"/>
      <c r="H28" s="63">
        <v>43579</v>
      </c>
      <c r="I28" s="63">
        <v>43606</v>
      </c>
      <c r="J28" s="63" t="s">
        <v>54</v>
      </c>
    </row>
    <row r="29" spans="1:10" outlineLevel="2"/>
  </sheetData>
  <mergeCells count="3">
    <mergeCell ref="I1:J1"/>
    <mergeCell ref="I2:J2"/>
    <mergeCell ref="I3:J3"/>
  </mergeCells>
  <dataValidations count="1">
    <dataValidation type="list" allowBlank="1" showInputMessage="1" showErrorMessage="1" sqref="J11 J13:J16 J19:J22 J28 J24:J26">
      <formula1>"à realiser,en cours,en validaion,validé,périodic"</formula1>
    </dataValidation>
  </dataValidations>
  <printOptions horizontalCentered="1"/>
  <pageMargins left="0.23622047244094491" right="0.23622047244094491" top="0.23622047244094491" bottom="0.23622047244094491" header="0" footer="0"/>
  <pageSetup paperSize="9" scale="74"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7">
    <outlinePr summaryBelow="0" summaryRight="0"/>
    <pageSetUpPr fitToPage="1"/>
  </sheetPr>
  <dimension ref="A1:L14"/>
  <sheetViews>
    <sheetView showGridLines="0" zoomScale="80" zoomScaleNormal="80" workbookViewId="0">
      <selection activeCell="F15" sqref="F15"/>
    </sheetView>
  </sheetViews>
  <sheetFormatPr baseColWidth="10" defaultColWidth="11.44140625" defaultRowHeight="13.2" outlineLevelRow="2"/>
  <cols>
    <col min="1" max="1" width="32.5546875" style="3" customWidth="1"/>
    <col min="2" max="2" width="76.33203125" style="3" customWidth="1"/>
    <col min="3" max="3" width="16" style="2" customWidth="1"/>
    <col min="4" max="4" width="17.109375" style="2" customWidth="1"/>
    <col min="5" max="5" width="21.109375" style="2" customWidth="1"/>
    <col min="6" max="6" width="26.5546875" style="3" customWidth="1"/>
    <col min="7" max="16384" width="11.44140625" style="3"/>
  </cols>
  <sheetData>
    <row r="1" spans="1:12" ht="13.5" customHeight="1">
      <c r="A1" s="144"/>
      <c r="B1" s="146"/>
      <c r="C1" s="146"/>
      <c r="D1" s="233" t="str">
        <f>'1a-Identification Projet'!$L1</f>
        <v>Ref; PD 008</v>
      </c>
      <c r="E1" s="234"/>
    </row>
    <row r="2" spans="1:12" ht="12.75" customHeight="1">
      <c r="A2" s="126"/>
      <c r="B2" s="147"/>
      <c r="C2" s="147"/>
      <c r="D2" s="235" t="str">
        <f>'1a-Identification Projet'!$L2</f>
        <v>30/06/20019</v>
      </c>
      <c r="E2" s="236"/>
    </row>
    <row r="3" spans="1:12" ht="16.5" customHeight="1" thickBot="1">
      <c r="A3" s="145"/>
      <c r="B3" s="148"/>
      <c r="C3" s="148"/>
      <c r="D3" s="237" t="str">
        <f>'1a-Identification Projet'!$L3</f>
        <v>Entreprise de prototypage de Toulouse</v>
      </c>
      <c r="E3" s="238"/>
    </row>
    <row r="4" spans="1:12" ht="12.75" customHeight="1">
      <c r="B4" s="30"/>
    </row>
    <row r="5" spans="1:12" ht="14.25" customHeight="1"/>
    <row r="7" spans="1:12" ht="13.8" thickBot="1">
      <c r="A7" s="45"/>
      <c r="B7" s="45"/>
      <c r="C7" s="43"/>
      <c r="D7" s="43"/>
      <c r="E7" s="43"/>
    </row>
    <row r="8" spans="1:12" ht="21" thickBot="1">
      <c r="A8" s="59" t="s">
        <v>39</v>
      </c>
      <c r="B8" s="61" t="s">
        <v>40</v>
      </c>
      <c r="C8" s="59" t="s">
        <v>41</v>
      </c>
      <c r="D8" s="59" t="s">
        <v>35</v>
      </c>
      <c r="E8" s="59" t="s">
        <v>36</v>
      </c>
    </row>
    <row r="9" spans="1:12" ht="13.5" customHeight="1" thickBot="1">
      <c r="A9" s="60" t="s">
        <v>66</v>
      </c>
      <c r="B9" s="47"/>
      <c r="C9" s="47"/>
      <c r="D9" s="47"/>
      <c r="E9" s="46"/>
    </row>
    <row r="10" spans="1:12">
      <c r="A10" s="63" t="s">
        <v>193</v>
      </c>
      <c r="B10" s="63"/>
      <c r="C10" s="63">
        <v>42856</v>
      </c>
      <c r="D10" s="63">
        <v>43606</v>
      </c>
      <c r="E10" s="63" t="s">
        <v>54</v>
      </c>
    </row>
    <row r="11" spans="1:12" outlineLevel="2">
      <c r="A11" s="63" t="s">
        <v>194</v>
      </c>
      <c r="B11" s="63"/>
      <c r="C11" s="63">
        <v>43564</v>
      </c>
      <c r="D11" s="63">
        <v>43600</v>
      </c>
      <c r="E11" s="63" t="s">
        <v>54</v>
      </c>
    </row>
    <row r="12" spans="1:12" outlineLevel="2">
      <c r="A12" s="63" t="s">
        <v>195</v>
      </c>
      <c r="B12" s="63"/>
      <c r="C12" s="63">
        <v>43559</v>
      </c>
      <c r="D12" s="63">
        <v>43600</v>
      </c>
      <c r="E12" s="63" t="s">
        <v>54</v>
      </c>
      <c r="F12" s="2"/>
      <c r="G12" s="2"/>
      <c r="H12" s="2"/>
      <c r="I12" s="2"/>
      <c r="J12" s="2"/>
      <c r="K12" s="2"/>
      <c r="L12" s="2"/>
    </row>
    <row r="13" spans="1:12" s="2" customFormat="1" outlineLevel="2">
      <c r="A13" s="63" t="s">
        <v>196</v>
      </c>
      <c r="B13" s="63"/>
      <c r="C13" s="63">
        <v>43171</v>
      </c>
      <c r="D13" s="63">
        <v>43541</v>
      </c>
      <c r="E13" s="63" t="s">
        <v>54</v>
      </c>
    </row>
    <row r="14" spans="1:12" s="2" customFormat="1" outlineLevel="2">
      <c r="A14" s="3"/>
      <c r="B14" s="3"/>
      <c r="E14" s="3"/>
      <c r="F14" s="3"/>
      <c r="G14" s="3"/>
      <c r="H14" s="3"/>
      <c r="I14" s="3"/>
      <c r="J14" s="3"/>
      <c r="K14" s="3"/>
      <c r="L14" s="3"/>
    </row>
  </sheetData>
  <mergeCells count="3">
    <mergeCell ref="D1:E1"/>
    <mergeCell ref="D2:E2"/>
    <mergeCell ref="D3:E3"/>
  </mergeCells>
  <dataValidations count="1">
    <dataValidation type="list" allowBlank="1" showInputMessage="1" showErrorMessage="1" sqref="E10:E13">
      <formula1>"à realiser,en cours,en validaion,validé"</formula1>
    </dataValidation>
  </dataValidations>
  <printOptions horizontalCentered="1"/>
  <pageMargins left="0.23622047244094491" right="0.23622047244094491" top="0.23622047244094491" bottom="0.23622047244094491" header="0" footer="0"/>
  <pageSetup paperSize="9" scale="88"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0">
    <pageSetUpPr fitToPage="1"/>
  </sheetPr>
  <dimension ref="A1:M35"/>
  <sheetViews>
    <sheetView showGridLines="0" topLeftCell="A7" zoomScale="80" zoomScaleNormal="80" workbookViewId="0">
      <selection activeCell="R27" sqref="R26:R27"/>
    </sheetView>
  </sheetViews>
  <sheetFormatPr baseColWidth="10" defaultColWidth="11.44140625" defaultRowHeight="13.2"/>
  <cols>
    <col min="1" max="1" width="1.6640625" style="3" customWidth="1"/>
    <col min="2" max="2" width="14" style="3" customWidth="1"/>
    <col min="3" max="3" width="33.6640625" style="3" customWidth="1"/>
    <col min="4" max="4" width="16.44140625" style="3" customWidth="1"/>
    <col min="5" max="5" width="17" style="3" customWidth="1"/>
    <col min="6" max="6" width="16.33203125" style="3" customWidth="1"/>
    <col min="7" max="7" width="11.33203125" style="3" customWidth="1"/>
    <col min="8" max="8" width="11.44140625" style="3"/>
    <col min="9" max="9" width="17.5546875" style="3" customWidth="1"/>
    <col min="10" max="10" width="17" style="3" customWidth="1"/>
    <col min="11" max="12" width="11.44140625" style="3"/>
    <col min="13" max="13" width="16.33203125" style="3" customWidth="1"/>
    <col min="14" max="16384" width="11.44140625" style="3"/>
  </cols>
  <sheetData>
    <row r="1" spans="1:13">
      <c r="A1" s="16"/>
      <c r="B1" s="253" t="str">
        <f>"PLANNING COURANT  au "&amp;TEXT(K2,"jj/mm/aaaa")</f>
        <v>PLANNING COURANT  au 30/06/20019</v>
      </c>
      <c r="C1" s="254"/>
      <c r="D1" s="255"/>
      <c r="E1" s="255"/>
      <c r="F1" s="255"/>
      <c r="G1" s="255"/>
      <c r="H1" s="255"/>
      <c r="I1" s="255"/>
      <c r="J1" s="256"/>
      <c r="K1" s="242" t="str">
        <f>'1a-Identification Projet'!$L$1</f>
        <v>Ref; PD 008</v>
      </c>
      <c r="L1" s="242"/>
      <c r="M1" s="243"/>
    </row>
    <row r="2" spans="1:13" s="16" customFormat="1" ht="12.75" customHeight="1">
      <c r="B2" s="257"/>
      <c r="C2" s="258"/>
      <c r="D2" s="259"/>
      <c r="E2" s="259"/>
      <c r="F2" s="259"/>
      <c r="G2" s="259"/>
      <c r="H2" s="259"/>
      <c r="I2" s="259"/>
      <c r="J2" s="260"/>
      <c r="K2" s="264" t="str">
        <f>'1a-Identification Projet'!$L$2</f>
        <v>30/06/20019</v>
      </c>
      <c r="L2" s="245"/>
      <c r="M2" s="246"/>
    </row>
    <row r="3" spans="1:13" s="16" customFormat="1" ht="12.75" customHeight="1" thickBot="1">
      <c r="B3" s="261"/>
      <c r="C3" s="262"/>
      <c r="D3" s="262"/>
      <c r="E3" s="262"/>
      <c r="F3" s="262"/>
      <c r="G3" s="262"/>
      <c r="H3" s="262"/>
      <c r="I3" s="262"/>
      <c r="J3" s="263"/>
      <c r="K3" s="265" t="str">
        <f>'1a-Identification Projet'!$L$3</f>
        <v>Entreprise de prototypage de Toulouse</v>
      </c>
      <c r="L3" s="248"/>
      <c r="M3" s="249"/>
    </row>
    <row r="4" spans="1:13" s="16" customFormat="1" ht="12.75" customHeight="1">
      <c r="A4" s="3"/>
      <c r="B4" s="3"/>
      <c r="C4" s="3"/>
      <c r="D4" s="3"/>
      <c r="E4" s="17"/>
      <c r="F4" s="17"/>
      <c r="G4" s="17"/>
      <c r="H4" s="17"/>
      <c r="I4" s="17"/>
      <c r="J4" s="17"/>
      <c r="K4" s="18"/>
      <c r="L4" s="18"/>
      <c r="M4" s="3"/>
    </row>
    <row r="5" spans="1:13" s="19" customFormat="1" ht="13.5" customHeight="1">
      <c r="E5" s="17"/>
      <c r="F5" s="17"/>
      <c r="G5" s="17"/>
      <c r="H5" s="17"/>
      <c r="I5" s="17"/>
      <c r="J5" s="17"/>
      <c r="K5" s="18"/>
      <c r="L5" s="18"/>
    </row>
    <row r="6" spans="1:13" s="19" customFormat="1" ht="13.5" customHeight="1" thickBot="1">
      <c r="A6" s="1"/>
      <c r="B6" s="206"/>
      <c r="C6" s="1"/>
      <c r="D6" s="1"/>
      <c r="E6" s="1"/>
      <c r="F6" s="1"/>
      <c r="G6" s="1"/>
      <c r="H6" s="1"/>
      <c r="I6" s="1"/>
      <c r="J6" s="1"/>
      <c r="K6" s="1"/>
      <c r="L6" s="1"/>
      <c r="M6" s="3"/>
    </row>
    <row r="7" spans="1:13" ht="13.8" thickBot="1">
      <c r="B7" s="200"/>
      <c r="D7" s="266" t="s">
        <v>200</v>
      </c>
      <c r="E7" s="267"/>
      <c r="F7" s="267"/>
      <c r="G7" s="267"/>
      <c r="H7" s="268"/>
      <c r="I7" s="292" t="s">
        <v>201</v>
      </c>
      <c r="J7" s="293"/>
      <c r="K7" s="293"/>
      <c r="L7" s="294"/>
      <c r="M7" s="174" t="s">
        <v>202</v>
      </c>
    </row>
    <row r="8" spans="1:13" ht="41.4">
      <c r="B8" s="201" t="s">
        <v>210</v>
      </c>
      <c r="C8" s="186" t="s">
        <v>67</v>
      </c>
      <c r="D8" s="160" t="s">
        <v>203</v>
      </c>
      <c r="E8" s="112" t="s">
        <v>204</v>
      </c>
      <c r="F8" s="112" t="s">
        <v>68</v>
      </c>
      <c r="G8" s="112" t="s">
        <v>69</v>
      </c>
      <c r="H8" s="161" t="s">
        <v>205</v>
      </c>
      <c r="I8" s="160" t="s">
        <v>206</v>
      </c>
      <c r="J8" s="112" t="s">
        <v>207</v>
      </c>
      <c r="K8" s="182" t="s">
        <v>208</v>
      </c>
      <c r="L8" s="161" t="s">
        <v>70</v>
      </c>
      <c r="M8" s="162" t="s">
        <v>209</v>
      </c>
    </row>
    <row r="9" spans="1:13" ht="14.4">
      <c r="B9" s="202">
        <v>1</v>
      </c>
      <c r="C9" s="187" t="s">
        <v>20</v>
      </c>
      <c r="D9" s="163">
        <f>+MIN(D11:D14,D16:D21)</f>
        <v>43466</v>
      </c>
      <c r="E9" s="178">
        <f>+MAX(E11:E14,E16:E21)</f>
        <v>43646</v>
      </c>
      <c r="F9" s="184"/>
      <c r="G9" s="178"/>
      <c r="H9" s="180">
        <f>+SUM(H11:H14,H16:H21)</f>
        <v>975.44999999999993</v>
      </c>
      <c r="I9" s="163">
        <f>+MIN(I11:I14,I16:I21)</f>
        <v>43467</v>
      </c>
      <c r="J9" s="178">
        <f>+MAX(J11:J14,J16:J21)</f>
        <v>43646</v>
      </c>
      <c r="K9" s="184">
        <f t="shared" ref="K9:L9" si="0">+SUM(K11:K14,K16:K21)</f>
        <v>1061</v>
      </c>
      <c r="L9" s="180">
        <f t="shared" si="0"/>
        <v>66</v>
      </c>
      <c r="M9" s="164">
        <f>+SUM(M11:M14,M16:M21)</f>
        <v>151.55000000000001</v>
      </c>
    </row>
    <row r="10" spans="1:13" s="79" customFormat="1" ht="14.4">
      <c r="B10" s="203">
        <v>2</v>
      </c>
      <c r="C10" s="188" t="s">
        <v>159</v>
      </c>
      <c r="D10" s="177">
        <f>MIN(D11:D14)</f>
        <v>43466</v>
      </c>
      <c r="E10" s="179">
        <f>MAX(E11:E14)</f>
        <v>43586</v>
      </c>
      <c r="F10" s="185"/>
      <c r="G10" s="179"/>
      <c r="H10" s="181">
        <f>+SUM(H11:H14)</f>
        <v>198.8</v>
      </c>
      <c r="I10" s="177">
        <f>MIN(I11:I14)</f>
        <v>43467</v>
      </c>
      <c r="J10" s="179">
        <f>MAX(J11:J14)</f>
        <v>43487</v>
      </c>
      <c r="K10" s="185">
        <f>+SUM(K11:K14)</f>
        <v>168</v>
      </c>
      <c r="L10" s="181">
        <f>+SUM(L11:L14)</f>
        <v>66</v>
      </c>
      <c r="M10" s="176">
        <f>+SUM(M11:M14)</f>
        <v>35.200000000000003</v>
      </c>
    </row>
    <row r="11" spans="1:13" ht="28.8">
      <c r="B11" s="204">
        <v>3</v>
      </c>
      <c r="C11" s="189" t="s">
        <v>160</v>
      </c>
      <c r="D11" s="165">
        <v>43466</v>
      </c>
      <c r="E11" s="166">
        <v>43479</v>
      </c>
      <c r="F11" s="183"/>
      <c r="G11" s="166" t="s">
        <v>71</v>
      </c>
      <c r="H11" s="167">
        <v>70</v>
      </c>
      <c r="I11" s="165">
        <v>43467</v>
      </c>
      <c r="J11" s="166">
        <v>43479</v>
      </c>
      <c r="K11" s="183">
        <v>72</v>
      </c>
      <c r="L11" s="167">
        <v>0</v>
      </c>
      <c r="M11" s="168">
        <f t="shared" ref="M11:M21" si="1">+K11+L11-H11</f>
        <v>2</v>
      </c>
    </row>
    <row r="12" spans="1:13" ht="14.4">
      <c r="B12" s="204">
        <v>4</v>
      </c>
      <c r="C12" s="189" t="s">
        <v>161</v>
      </c>
      <c r="D12" s="165">
        <v>43480</v>
      </c>
      <c r="E12" s="166">
        <v>43487</v>
      </c>
      <c r="F12" s="113">
        <v>3</v>
      </c>
      <c r="G12" s="166" t="s">
        <v>64</v>
      </c>
      <c r="H12" s="167">
        <v>42</v>
      </c>
      <c r="I12" s="165">
        <v>43479</v>
      </c>
      <c r="J12" s="166">
        <v>43487</v>
      </c>
      <c r="K12" s="113">
        <v>52</v>
      </c>
      <c r="L12" s="167">
        <v>0</v>
      </c>
      <c r="M12" s="168">
        <f t="shared" si="1"/>
        <v>10</v>
      </c>
    </row>
    <row r="13" spans="1:13" ht="14.4">
      <c r="B13" s="204">
        <v>5</v>
      </c>
      <c r="C13" s="189" t="s">
        <v>162</v>
      </c>
      <c r="D13" s="165">
        <v>43488</v>
      </c>
      <c r="E13" s="166">
        <v>43577</v>
      </c>
      <c r="F13" s="113">
        <v>4</v>
      </c>
      <c r="G13" s="166" t="s">
        <v>72</v>
      </c>
      <c r="H13" s="167">
        <v>44.8</v>
      </c>
      <c r="I13" s="165">
        <v>43487</v>
      </c>
      <c r="J13" s="166"/>
      <c r="K13" s="113">
        <v>12</v>
      </c>
      <c r="L13" s="167">
        <v>24</v>
      </c>
      <c r="M13" s="168">
        <f t="shared" si="1"/>
        <v>-8.7999999999999972</v>
      </c>
    </row>
    <row r="14" spans="1:13" ht="14.4">
      <c r="B14" s="204">
        <v>6</v>
      </c>
      <c r="C14" s="189" t="s">
        <v>163</v>
      </c>
      <c r="D14" s="165">
        <v>43579</v>
      </c>
      <c r="E14" s="166">
        <v>43586</v>
      </c>
      <c r="F14" s="113" t="s">
        <v>164</v>
      </c>
      <c r="G14" s="166" t="s">
        <v>64</v>
      </c>
      <c r="H14" s="167">
        <v>42</v>
      </c>
      <c r="I14" s="165"/>
      <c r="J14" s="166"/>
      <c r="K14" s="113">
        <v>32</v>
      </c>
      <c r="L14" s="167">
        <v>42</v>
      </c>
      <c r="M14" s="168">
        <f t="shared" si="1"/>
        <v>32</v>
      </c>
    </row>
    <row r="15" spans="1:13" s="79" customFormat="1" ht="14.4">
      <c r="B15" s="203">
        <v>7</v>
      </c>
      <c r="C15" s="188" t="s">
        <v>211</v>
      </c>
      <c r="D15" s="177">
        <f>MIN(D16:D21)</f>
        <v>43488</v>
      </c>
      <c r="E15" s="175">
        <f>MAX(E16:E21)</f>
        <v>43646</v>
      </c>
      <c r="F15" s="185"/>
      <c r="G15" s="175"/>
      <c r="H15" s="176">
        <f>+SUM(H16:H21)</f>
        <v>776.65</v>
      </c>
      <c r="I15" s="177">
        <f>MIN(I16:I21)</f>
        <v>43488</v>
      </c>
      <c r="J15" s="175">
        <f>MAX(J16:J21)</f>
        <v>43646</v>
      </c>
      <c r="K15" s="185">
        <f t="shared" ref="K15:L15" si="2">+SUM(K16:K21)</f>
        <v>893</v>
      </c>
      <c r="L15" s="176">
        <f t="shared" si="2"/>
        <v>0</v>
      </c>
      <c r="M15" s="176">
        <f>+SUM(M16:M21)</f>
        <v>116.35</v>
      </c>
    </row>
    <row r="16" spans="1:13" ht="14.4">
      <c r="B16" s="204">
        <v>8</v>
      </c>
      <c r="C16" s="189" t="s">
        <v>165</v>
      </c>
      <c r="D16" s="165">
        <v>43488</v>
      </c>
      <c r="E16" s="166">
        <v>43522</v>
      </c>
      <c r="F16" s="113">
        <v>4</v>
      </c>
      <c r="G16" s="166" t="s">
        <v>73</v>
      </c>
      <c r="H16" s="167">
        <v>183.75</v>
      </c>
      <c r="I16" s="165">
        <v>43488</v>
      </c>
      <c r="J16" s="166">
        <v>43524</v>
      </c>
      <c r="K16" s="113">
        <v>190</v>
      </c>
      <c r="L16" s="167">
        <v>0</v>
      </c>
      <c r="M16" s="168">
        <f>+K16+L16-H16</f>
        <v>6.25</v>
      </c>
    </row>
    <row r="17" spans="2:13" ht="28.8">
      <c r="B17" s="204">
        <v>9</v>
      </c>
      <c r="C17" s="189" t="s">
        <v>166</v>
      </c>
      <c r="D17" s="165">
        <v>43523</v>
      </c>
      <c r="E17" s="166">
        <v>43564</v>
      </c>
      <c r="F17" s="113">
        <v>8</v>
      </c>
      <c r="G17" s="166" t="s">
        <v>167</v>
      </c>
      <c r="H17" s="167">
        <v>231</v>
      </c>
      <c r="I17" s="165">
        <v>43525</v>
      </c>
      <c r="J17" s="166">
        <v>43582</v>
      </c>
      <c r="K17" s="113">
        <v>300</v>
      </c>
      <c r="L17" s="167">
        <v>0</v>
      </c>
      <c r="M17" s="168">
        <f t="shared" si="1"/>
        <v>69</v>
      </c>
    </row>
    <row r="18" spans="2:13" ht="28.8">
      <c r="B18" s="204">
        <v>10</v>
      </c>
      <c r="C18" s="189" t="s">
        <v>168</v>
      </c>
      <c r="D18" s="165">
        <v>43523</v>
      </c>
      <c r="E18" s="166">
        <v>43559</v>
      </c>
      <c r="F18" s="113">
        <v>8</v>
      </c>
      <c r="G18" s="166" t="s">
        <v>169</v>
      </c>
      <c r="H18" s="167">
        <v>207.9</v>
      </c>
      <c r="I18" s="165">
        <v>43523</v>
      </c>
      <c r="J18" s="166">
        <v>43565</v>
      </c>
      <c r="K18" s="113">
        <v>215</v>
      </c>
      <c r="L18" s="167">
        <v>0</v>
      </c>
      <c r="M18" s="168">
        <f t="shared" si="1"/>
        <v>7.0999999999999943</v>
      </c>
    </row>
    <row r="19" spans="2:13" ht="14.4">
      <c r="B19" s="204">
        <v>11</v>
      </c>
      <c r="C19" s="189" t="s">
        <v>170</v>
      </c>
      <c r="D19" s="165">
        <v>43523</v>
      </c>
      <c r="E19" s="166">
        <v>43536</v>
      </c>
      <c r="F19" s="113">
        <v>8</v>
      </c>
      <c r="G19" s="166" t="s">
        <v>171</v>
      </c>
      <c r="H19" s="167">
        <v>77</v>
      </c>
      <c r="I19" s="165">
        <v>43523</v>
      </c>
      <c r="J19" s="166">
        <v>43541</v>
      </c>
      <c r="K19" s="113">
        <v>80</v>
      </c>
      <c r="L19" s="167">
        <v>0</v>
      </c>
      <c r="M19" s="168">
        <f t="shared" si="1"/>
        <v>3</v>
      </c>
    </row>
    <row r="20" spans="2:13" ht="14.4">
      <c r="B20" s="204">
        <v>12</v>
      </c>
      <c r="C20" s="189" t="s">
        <v>172</v>
      </c>
      <c r="D20" s="165">
        <v>43565</v>
      </c>
      <c r="E20" s="166">
        <v>43578</v>
      </c>
      <c r="F20" s="113" t="s">
        <v>173</v>
      </c>
      <c r="G20" s="166" t="s">
        <v>174</v>
      </c>
      <c r="H20" s="167">
        <v>77</v>
      </c>
      <c r="I20" s="165">
        <v>43584</v>
      </c>
      <c r="J20" s="166">
        <v>43606</v>
      </c>
      <c r="K20" s="113">
        <v>100</v>
      </c>
      <c r="L20" s="167">
        <v>0</v>
      </c>
      <c r="M20" s="168">
        <f t="shared" si="1"/>
        <v>23</v>
      </c>
    </row>
    <row r="21" spans="2:13" ht="15" thickBot="1">
      <c r="B21" s="205">
        <v>13</v>
      </c>
      <c r="C21" s="190" t="s">
        <v>175</v>
      </c>
      <c r="D21" s="169">
        <v>43646</v>
      </c>
      <c r="E21" s="170">
        <v>43646</v>
      </c>
      <c r="F21" s="172" t="s">
        <v>176</v>
      </c>
      <c r="G21" s="170"/>
      <c r="H21" s="171">
        <v>0</v>
      </c>
      <c r="I21" s="169">
        <v>43646</v>
      </c>
      <c r="J21" s="170">
        <v>43646</v>
      </c>
      <c r="K21" s="172">
        <v>8</v>
      </c>
      <c r="L21" s="171">
        <v>0</v>
      </c>
      <c r="M21" s="173">
        <f t="shared" si="1"/>
        <v>8</v>
      </c>
    </row>
    <row r="22" spans="2:13">
      <c r="B22" s="200"/>
    </row>
    <row r="23" spans="2:13">
      <c r="B23" s="200"/>
    </row>
    <row r="24" spans="2:13">
      <c r="B24" s="200"/>
    </row>
    <row r="25" spans="2:13">
      <c r="B25" s="200"/>
    </row>
    <row r="26" spans="2:13">
      <c r="B26" s="200"/>
    </row>
    <row r="27" spans="2:13">
      <c r="B27" s="200"/>
    </row>
    <row r="35" spans="13:13">
      <c r="M35" s="3">
        <f>151.55/975.45</f>
        <v>0.15536419088625764</v>
      </c>
    </row>
  </sheetData>
  <sheetProtection selectLockedCells="1" selectUnlockedCells="1"/>
  <mergeCells count="6">
    <mergeCell ref="K1:M1"/>
    <mergeCell ref="K2:M2"/>
    <mergeCell ref="K3:M3"/>
    <mergeCell ref="B1:J3"/>
    <mergeCell ref="D7:H7"/>
    <mergeCell ref="I7:L7"/>
  </mergeCells>
  <pageMargins left="0.23622047244094491" right="0.23622047244094491" top="0.23622047244094491" bottom="0.23622047244094491" header="0" footer="0"/>
  <pageSetup paperSize="9" scale="84" firstPageNumber="0" orientation="landscape" r:id="rId1"/>
  <headerFooter alignWithMargins="0"/>
  <ignoredErrors>
    <ignoredError sqref="M15"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topLeftCell="A7" zoomScale="80" zoomScaleNormal="80" workbookViewId="0">
      <selection activeCell="A11" sqref="A11:H11"/>
    </sheetView>
  </sheetViews>
  <sheetFormatPr baseColWidth="10" defaultRowHeight="13.2"/>
  <cols>
    <col min="1" max="1" width="18.88671875" customWidth="1"/>
    <col min="3" max="3" width="18.6640625" customWidth="1"/>
    <col min="4" max="4" width="9.6640625" customWidth="1"/>
    <col min="5" max="5" width="83.5546875" customWidth="1"/>
    <col min="6" max="6" width="26.33203125" customWidth="1"/>
    <col min="7" max="7" width="16.88671875" customWidth="1"/>
    <col min="8" max="8" width="18.109375" customWidth="1"/>
  </cols>
  <sheetData>
    <row r="1" spans="1:8" ht="13.8" thickBot="1"/>
    <row r="2" spans="1:8">
      <c r="A2" s="253" t="str">
        <f>"BILAN au "&amp;TEXT(G3,"jj/mm/aaaa")</f>
        <v>BILAN au 30/06/20019</v>
      </c>
      <c r="B2" s="255"/>
      <c r="C2" s="255"/>
      <c r="D2" s="255"/>
      <c r="E2" s="255"/>
      <c r="F2" s="255"/>
      <c r="G2" s="233" t="str">
        <f>'1a-Identification Projet'!$L1</f>
        <v>Ref; PD 008</v>
      </c>
      <c r="H2" s="234"/>
    </row>
    <row r="3" spans="1:8">
      <c r="A3" s="257"/>
      <c r="B3" s="259"/>
      <c r="C3" s="259"/>
      <c r="D3" s="259"/>
      <c r="E3" s="259"/>
      <c r="F3" s="259"/>
      <c r="G3" s="235" t="str">
        <f>'1a-Identification Projet'!$L2</f>
        <v>30/06/20019</v>
      </c>
      <c r="H3" s="236"/>
    </row>
    <row r="4" spans="1:8" ht="13.8" thickBot="1">
      <c r="A4" s="261"/>
      <c r="B4" s="262"/>
      <c r="C4" s="262"/>
      <c r="D4" s="262"/>
      <c r="E4" s="262"/>
      <c r="F4" s="262"/>
      <c r="G4" s="237" t="str">
        <f>'1a-Identification Projet'!$L3</f>
        <v>Entreprise de prototypage de Toulouse</v>
      </c>
      <c r="H4" s="238"/>
    </row>
    <row r="5" spans="1:8">
      <c r="A5" s="3"/>
      <c r="B5" s="30"/>
      <c r="C5" s="30"/>
      <c r="D5" s="30"/>
      <c r="E5" s="2"/>
      <c r="F5" s="2"/>
      <c r="G5" s="2"/>
      <c r="H5" s="2"/>
    </row>
    <row r="6" spans="1:8">
      <c r="A6" s="3"/>
      <c r="B6" s="3"/>
      <c r="C6" s="3"/>
      <c r="D6" s="3"/>
      <c r="E6" s="2"/>
      <c r="F6" s="2"/>
      <c r="G6" s="2"/>
      <c r="H6" s="2"/>
    </row>
    <row r="7" spans="1:8">
      <c r="A7" s="79" t="s">
        <v>197</v>
      </c>
      <c r="B7" s="3"/>
      <c r="C7" s="3"/>
      <c r="D7" s="3"/>
      <c r="E7" s="2"/>
      <c r="F7" s="2"/>
      <c r="G7" s="2"/>
      <c r="H7" s="2"/>
    </row>
    <row r="8" spans="1:8" ht="95.25" customHeight="1">
      <c r="A8" s="239" t="s">
        <v>246</v>
      </c>
      <c r="B8" s="240"/>
      <c r="C8" s="240"/>
      <c r="D8" s="240"/>
      <c r="E8" s="240"/>
      <c r="F8" s="240"/>
      <c r="G8" s="240"/>
      <c r="H8" s="240"/>
    </row>
    <row r="9" spans="1:8">
      <c r="A9" s="3"/>
      <c r="B9" s="3"/>
      <c r="C9" s="3"/>
      <c r="D9" s="3"/>
      <c r="E9" s="2"/>
      <c r="F9" s="2"/>
      <c r="G9" s="2"/>
      <c r="H9" s="2"/>
    </row>
    <row r="10" spans="1:8">
      <c r="A10" s="79" t="s">
        <v>198</v>
      </c>
      <c r="B10" s="3"/>
      <c r="C10" s="3"/>
      <c r="D10" s="3"/>
      <c r="E10" s="2"/>
      <c r="F10" s="2"/>
      <c r="G10" s="2"/>
      <c r="H10" s="2"/>
    </row>
    <row r="11" spans="1:8" ht="82.5" customHeight="1">
      <c r="A11" s="239" t="s">
        <v>248</v>
      </c>
      <c r="B11" s="295"/>
      <c r="C11" s="295"/>
      <c r="D11" s="295"/>
      <c r="E11" s="295"/>
      <c r="F11" s="295"/>
      <c r="G11" s="295"/>
      <c r="H11" s="295"/>
    </row>
    <row r="12" spans="1:8">
      <c r="A12" s="3"/>
      <c r="B12" s="3"/>
      <c r="C12" s="3"/>
      <c r="D12" s="3"/>
      <c r="E12" s="2"/>
      <c r="F12" s="2"/>
      <c r="G12" s="2"/>
      <c r="H12" s="2"/>
    </row>
    <row r="13" spans="1:8">
      <c r="A13" s="79" t="s">
        <v>199</v>
      </c>
      <c r="B13" s="3"/>
      <c r="C13" s="3"/>
      <c r="D13" s="3"/>
      <c r="E13" s="2"/>
      <c r="F13" s="2"/>
      <c r="G13" s="2"/>
      <c r="H13" s="2"/>
    </row>
    <row r="14" spans="1:8" ht="78" customHeight="1">
      <c r="A14" s="239" t="s">
        <v>247</v>
      </c>
      <c r="B14" s="240"/>
      <c r="C14" s="240"/>
      <c r="D14" s="240"/>
      <c r="E14" s="240"/>
      <c r="F14" s="240"/>
      <c r="G14" s="240"/>
      <c r="H14" s="240"/>
    </row>
  </sheetData>
  <mergeCells count="7">
    <mergeCell ref="A14:H14"/>
    <mergeCell ref="G2:H2"/>
    <mergeCell ref="G3:H3"/>
    <mergeCell ref="G4:H4"/>
    <mergeCell ref="A8:H8"/>
    <mergeCell ref="A11:H11"/>
    <mergeCell ref="A2:F4"/>
  </mergeCell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1">
    <outlinePr summaryBelow="0" summaryRight="0"/>
    <pageSetUpPr fitToPage="1"/>
  </sheetPr>
  <dimension ref="A1:O23"/>
  <sheetViews>
    <sheetView showGridLines="0" zoomScale="80" zoomScaleNormal="80" workbookViewId="0">
      <selection activeCell="D32" sqref="D32"/>
    </sheetView>
  </sheetViews>
  <sheetFormatPr baseColWidth="10" defaultColWidth="11.44140625" defaultRowHeight="13.2" outlineLevelRow="2"/>
  <cols>
    <col min="1" max="1" width="19.6640625" style="3" customWidth="1"/>
    <col min="2" max="2" width="11.44140625" style="3" customWidth="1"/>
    <col min="3" max="3" width="14.6640625" style="3" customWidth="1"/>
    <col min="4" max="4" width="12.109375" style="3" customWidth="1"/>
    <col min="5" max="5" width="85" style="2" customWidth="1"/>
    <col min="6" max="6" width="28.5546875" style="2" customWidth="1"/>
    <col min="7" max="7" width="17.109375" style="2" customWidth="1"/>
    <col min="8" max="8" width="22" style="2" customWidth="1"/>
    <col min="9" max="9" width="26.5546875" style="3" customWidth="1"/>
    <col min="10" max="16384" width="11.44140625" style="3"/>
  </cols>
  <sheetData>
    <row r="1" spans="1:15" ht="13.5" customHeight="1">
      <c r="A1" s="149"/>
      <c r="B1" s="151"/>
      <c r="C1" s="151"/>
      <c r="D1" s="151"/>
      <c r="E1" s="151"/>
      <c r="F1" s="151"/>
      <c r="G1" s="233" t="str">
        <f>'1a-Identification Projet'!$L1</f>
        <v>Ref; PD 008</v>
      </c>
      <c r="H1" s="234"/>
    </row>
    <row r="2" spans="1:15" ht="12.75" customHeight="1">
      <c r="A2" s="126"/>
      <c r="B2" s="152"/>
      <c r="C2" s="152"/>
      <c r="D2" s="152"/>
      <c r="E2" s="152"/>
      <c r="F2" s="152"/>
      <c r="G2" s="235" t="str">
        <f>'1a-Identification Projet'!$L2</f>
        <v>30/06/20019</v>
      </c>
      <c r="H2" s="236"/>
    </row>
    <row r="3" spans="1:15" ht="16.5" customHeight="1" thickBot="1">
      <c r="A3" s="150"/>
      <c r="B3" s="153"/>
      <c r="C3" s="153"/>
      <c r="D3" s="153"/>
      <c r="E3" s="153"/>
      <c r="F3" s="153"/>
      <c r="G3" s="237" t="str">
        <f>'1a-Identification Projet'!$L3</f>
        <v>Entreprise de prototypage de Toulouse</v>
      </c>
      <c r="H3" s="238"/>
    </row>
    <row r="4" spans="1:15" ht="12.75" customHeight="1">
      <c r="B4" s="30"/>
      <c r="C4" s="30"/>
      <c r="D4" s="30"/>
    </row>
    <row r="5" spans="1:15" ht="14.25" customHeight="1"/>
    <row r="6" spans="1:15">
      <c r="A6" s="79" t="s">
        <v>84</v>
      </c>
    </row>
    <row r="7" spans="1:15" ht="55.2" customHeight="1">
      <c r="A7" s="239" t="s">
        <v>152</v>
      </c>
      <c r="B7" s="240"/>
      <c r="C7" s="240"/>
      <c r="D7" s="240"/>
      <c r="E7" s="240"/>
      <c r="F7" s="240"/>
      <c r="G7" s="240"/>
      <c r="H7" s="240"/>
    </row>
    <row r="8" spans="1:15" ht="13.8" thickBot="1">
      <c r="A8" s="79" t="s">
        <v>85</v>
      </c>
      <c r="B8" s="45"/>
      <c r="C8" s="45"/>
      <c r="D8" s="45"/>
      <c r="E8" s="43"/>
      <c r="F8" s="43"/>
      <c r="G8" s="43"/>
      <c r="H8" s="43"/>
    </row>
    <row r="9" spans="1:15" ht="41.4" thickBot="1">
      <c r="A9" s="133" t="s">
        <v>89</v>
      </c>
      <c r="B9" s="133" t="s">
        <v>96</v>
      </c>
      <c r="C9" s="133" t="s">
        <v>87</v>
      </c>
      <c r="D9" s="133" t="s">
        <v>97</v>
      </c>
      <c r="E9" s="134" t="s">
        <v>83</v>
      </c>
      <c r="F9" s="134" t="s">
        <v>94</v>
      </c>
      <c r="G9" s="141" t="s">
        <v>88</v>
      </c>
      <c r="H9" s="142"/>
    </row>
    <row r="10" spans="1:15">
      <c r="A10" s="135" t="s">
        <v>91</v>
      </c>
      <c r="B10" s="135" t="s">
        <v>92</v>
      </c>
      <c r="C10" s="135"/>
      <c r="D10" s="135" t="s">
        <v>24</v>
      </c>
      <c r="E10" s="143" t="s">
        <v>126</v>
      </c>
      <c r="F10" s="136" t="s">
        <v>151</v>
      </c>
      <c r="G10" s="137"/>
      <c r="H10" s="140"/>
    </row>
    <row r="11" spans="1:15" ht="20.399999999999999" outlineLevel="2">
      <c r="A11" s="135" t="s">
        <v>91</v>
      </c>
      <c r="B11" s="135" t="s">
        <v>141</v>
      </c>
      <c r="C11" s="135"/>
      <c r="D11" s="135" t="s">
        <v>24</v>
      </c>
      <c r="E11" s="143" t="s">
        <v>158</v>
      </c>
      <c r="F11" s="136" t="s">
        <v>148</v>
      </c>
      <c r="G11" s="137"/>
      <c r="H11" s="140"/>
    </row>
    <row r="12" spans="1:15" outlineLevel="2">
      <c r="A12" s="135" t="s">
        <v>91</v>
      </c>
      <c r="B12" s="135" t="s">
        <v>142</v>
      </c>
      <c r="C12" s="135"/>
      <c r="D12" s="135" t="s">
        <v>24</v>
      </c>
      <c r="E12" s="143" t="s">
        <v>127</v>
      </c>
      <c r="F12" s="136" t="s">
        <v>151</v>
      </c>
      <c r="G12" s="137"/>
      <c r="H12" s="140"/>
    </row>
    <row r="13" spans="1:15" outlineLevel="2">
      <c r="A13" s="135" t="s">
        <v>91</v>
      </c>
      <c r="B13" s="135" t="s">
        <v>143</v>
      </c>
      <c r="C13" s="135"/>
      <c r="D13" s="135" t="s">
        <v>24</v>
      </c>
      <c r="E13" s="143" t="s">
        <v>128</v>
      </c>
      <c r="F13" s="136" t="s">
        <v>151</v>
      </c>
      <c r="G13" s="137"/>
      <c r="H13" s="140"/>
    </row>
    <row r="14" spans="1:15" outlineLevel="2">
      <c r="A14" s="135" t="s">
        <v>91</v>
      </c>
      <c r="B14" s="135" t="s">
        <v>144</v>
      </c>
      <c r="C14" s="135"/>
      <c r="D14" s="135" t="s">
        <v>24</v>
      </c>
      <c r="E14" s="143" t="s">
        <v>129</v>
      </c>
      <c r="F14" s="136" t="s">
        <v>151</v>
      </c>
      <c r="G14" s="137"/>
      <c r="H14" s="140"/>
    </row>
    <row r="15" spans="1:15" outlineLevel="2">
      <c r="A15" s="135" t="s">
        <v>91</v>
      </c>
      <c r="B15" s="135" t="s">
        <v>145</v>
      </c>
      <c r="C15" s="135"/>
      <c r="D15" s="135" t="s">
        <v>24</v>
      </c>
      <c r="E15" s="143" t="s">
        <v>136</v>
      </c>
      <c r="F15" s="136" t="s">
        <v>148</v>
      </c>
      <c r="G15" s="137"/>
      <c r="H15" s="140"/>
      <c r="I15" s="2"/>
      <c r="J15" s="2"/>
      <c r="K15" s="2"/>
      <c r="L15" s="2"/>
      <c r="M15" s="2"/>
      <c r="N15" s="2"/>
      <c r="O15" s="2"/>
    </row>
    <row r="16" spans="1:15" s="2" customFormat="1" outlineLevel="2">
      <c r="A16" s="135" t="s">
        <v>91</v>
      </c>
      <c r="B16" s="135" t="s">
        <v>153</v>
      </c>
      <c r="C16" s="135"/>
      <c r="D16" s="135" t="s">
        <v>24</v>
      </c>
      <c r="E16" s="143" t="s">
        <v>147</v>
      </c>
      <c r="F16" s="136" t="s">
        <v>148</v>
      </c>
      <c r="G16" s="137"/>
      <c r="H16" s="140"/>
    </row>
    <row r="17" spans="1:15" s="2" customFormat="1" outlineLevel="2">
      <c r="A17" s="135" t="s">
        <v>91</v>
      </c>
      <c r="B17" s="135" t="s">
        <v>154</v>
      </c>
      <c r="C17" s="135"/>
      <c r="D17" s="135" t="s">
        <v>155</v>
      </c>
      <c r="E17" s="143" t="s">
        <v>156</v>
      </c>
      <c r="F17" s="136" t="s">
        <v>157</v>
      </c>
      <c r="G17" s="138"/>
      <c r="H17" s="140"/>
    </row>
    <row r="18" spans="1:15" s="2" customFormat="1" outlineLevel="2">
      <c r="A18" s="135" t="s">
        <v>90</v>
      </c>
      <c r="B18" s="135" t="s">
        <v>93</v>
      </c>
      <c r="C18" s="135"/>
      <c r="D18" s="135" t="s">
        <v>24</v>
      </c>
      <c r="E18" s="143" t="s">
        <v>131</v>
      </c>
      <c r="F18" s="136" t="s">
        <v>150</v>
      </c>
      <c r="G18" s="137"/>
      <c r="H18" s="140"/>
    </row>
    <row r="19" spans="1:15" s="2" customFormat="1" outlineLevel="2">
      <c r="A19" s="135" t="s">
        <v>90</v>
      </c>
      <c r="B19" s="135" t="s">
        <v>137</v>
      </c>
      <c r="C19" s="135"/>
      <c r="D19" s="135" t="s">
        <v>24</v>
      </c>
      <c r="E19" s="143" t="s">
        <v>132</v>
      </c>
      <c r="F19" s="136" t="s">
        <v>58</v>
      </c>
      <c r="G19" s="137"/>
      <c r="H19" s="140"/>
    </row>
    <row r="20" spans="1:15" s="2" customFormat="1" ht="29.4" customHeight="1" outlineLevel="2">
      <c r="A20" s="135" t="s">
        <v>90</v>
      </c>
      <c r="B20" s="135" t="s">
        <v>138</v>
      </c>
      <c r="C20" s="135"/>
      <c r="D20" s="135" t="s">
        <v>24</v>
      </c>
      <c r="E20" s="143" t="s">
        <v>133</v>
      </c>
      <c r="F20" s="136" t="s">
        <v>149</v>
      </c>
      <c r="G20" s="137"/>
      <c r="H20" s="140"/>
      <c r="I20" s="3"/>
      <c r="J20" s="3"/>
      <c r="K20" s="3"/>
      <c r="L20" s="3"/>
      <c r="M20" s="3"/>
      <c r="N20" s="3"/>
      <c r="O20" s="3"/>
    </row>
    <row r="21" spans="1:15" ht="19.95" customHeight="1" outlineLevel="2">
      <c r="A21" s="135" t="s">
        <v>90</v>
      </c>
      <c r="B21" s="135" t="s">
        <v>139</v>
      </c>
      <c r="C21" s="135"/>
      <c r="D21" s="135" t="s">
        <v>24</v>
      </c>
      <c r="E21" s="143" t="s">
        <v>134</v>
      </c>
      <c r="F21" s="136" t="s">
        <v>149</v>
      </c>
      <c r="G21" s="137"/>
      <c r="H21" s="140"/>
    </row>
    <row r="22" spans="1:15" ht="24.6" customHeight="1" outlineLevel="2">
      <c r="A22" s="135" t="s">
        <v>90</v>
      </c>
      <c r="B22" s="135" t="s">
        <v>140</v>
      </c>
      <c r="C22" s="135"/>
      <c r="D22" s="135" t="s">
        <v>24</v>
      </c>
      <c r="E22" s="143" t="s">
        <v>146</v>
      </c>
      <c r="F22" s="136" t="s">
        <v>148</v>
      </c>
      <c r="G22" s="231" t="s">
        <v>130</v>
      </c>
      <c r="H22" s="232"/>
    </row>
    <row r="23" spans="1:15" ht="37.5" customHeight="1" outlineLevel="2"/>
  </sheetData>
  <mergeCells count="5">
    <mergeCell ref="G22:H22"/>
    <mergeCell ref="G1:H1"/>
    <mergeCell ref="G2:H2"/>
    <mergeCell ref="G3:H3"/>
    <mergeCell ref="A7:H7"/>
  </mergeCells>
  <printOptions horizontalCentered="1"/>
  <pageMargins left="0.23622047244094491" right="0.23622047244094491" top="0.23622047244094491" bottom="0.23622047244094491" header="0" footer="0"/>
  <pageSetup paperSize="9" scale="68"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pageSetUpPr fitToPage="1"/>
  </sheetPr>
  <dimension ref="A1:M40"/>
  <sheetViews>
    <sheetView showGridLines="0" zoomScale="80" zoomScaleNormal="80" workbookViewId="0">
      <selection activeCell="H33" sqref="H33"/>
    </sheetView>
  </sheetViews>
  <sheetFormatPr baseColWidth="10" defaultColWidth="11.44140625" defaultRowHeight="13.2"/>
  <cols>
    <col min="1" max="1" width="1.6640625" style="3" customWidth="1"/>
    <col min="2" max="9" width="11.44140625" style="3"/>
    <col min="10" max="10" width="15.109375" style="3" customWidth="1"/>
    <col min="11" max="16384" width="11.44140625" style="3"/>
  </cols>
  <sheetData>
    <row r="1" spans="1:13" ht="17.399999999999999">
      <c r="A1" s="16"/>
      <c r="B1" s="114"/>
      <c r="C1" s="115"/>
      <c r="D1" s="115"/>
      <c r="E1" s="115"/>
      <c r="F1" s="115"/>
      <c r="G1" s="115"/>
      <c r="H1" s="115"/>
      <c r="I1" s="115"/>
      <c r="J1" s="115"/>
      <c r="K1" s="241" t="str">
        <f>'1a-Identification Projet'!$L$1</f>
        <v>Ref; PD 008</v>
      </c>
      <c r="L1" s="242"/>
      <c r="M1" s="243"/>
    </row>
    <row r="2" spans="1:13" s="16" customFormat="1" ht="12.75" customHeight="1">
      <c r="B2" s="116"/>
      <c r="C2" s="117"/>
      <c r="D2" s="117"/>
      <c r="E2" s="117"/>
      <c r="F2" s="117"/>
      <c r="G2" s="117"/>
      <c r="H2" s="117"/>
      <c r="I2" s="117"/>
      <c r="J2" s="117"/>
      <c r="K2" s="244" t="str">
        <f>'1a-Identification Projet'!$L$2</f>
        <v>30/06/20019</v>
      </c>
      <c r="L2" s="245"/>
      <c r="M2" s="246"/>
    </row>
    <row r="3" spans="1:13" s="16" customFormat="1" ht="12.75" customHeight="1" thickBot="1">
      <c r="B3" s="118"/>
      <c r="C3" s="119"/>
      <c r="D3" s="119"/>
      <c r="E3" s="119"/>
      <c r="F3" s="119"/>
      <c r="G3" s="119"/>
      <c r="H3" s="119"/>
      <c r="I3" s="119"/>
      <c r="J3" s="119"/>
      <c r="K3" s="247" t="str">
        <f>'1a-Identification Projet'!$L$3</f>
        <v>Entreprise de prototypage de Toulouse</v>
      </c>
      <c r="L3" s="248"/>
      <c r="M3" s="249"/>
    </row>
    <row r="4" spans="1:13" s="16" customFormat="1" ht="12.75" customHeight="1">
      <c r="A4" s="3"/>
      <c r="B4" s="3"/>
      <c r="C4" s="3"/>
      <c r="D4" s="17"/>
      <c r="E4" s="17"/>
      <c r="F4" s="17"/>
      <c r="G4" s="17"/>
      <c r="H4" s="17"/>
      <c r="I4" s="17"/>
      <c r="J4" s="17"/>
      <c r="K4" s="18"/>
      <c r="L4" s="18"/>
      <c r="M4" s="3"/>
    </row>
    <row r="5" spans="1:13" ht="13.5" customHeight="1">
      <c r="D5" s="17"/>
      <c r="E5" s="17"/>
      <c r="F5" s="17"/>
      <c r="G5" s="17"/>
      <c r="H5" s="17"/>
      <c r="I5" s="17"/>
      <c r="J5" s="17"/>
      <c r="K5" s="18"/>
      <c r="L5" s="18"/>
    </row>
    <row r="6" spans="1:13" ht="13.5" customHeight="1">
      <c r="D6" s="17"/>
      <c r="E6" s="17"/>
      <c r="F6" s="17"/>
      <c r="G6" s="17"/>
      <c r="H6" s="17"/>
      <c r="I6" s="17"/>
      <c r="J6" s="17"/>
      <c r="K6" s="18"/>
      <c r="L6" s="18"/>
    </row>
    <row r="7" spans="1:13" ht="13.5" customHeight="1">
      <c r="A7" s="19"/>
      <c r="B7" s="19"/>
      <c r="C7" s="19"/>
      <c r="D7" s="17"/>
      <c r="E7" s="17"/>
      <c r="F7" s="17"/>
      <c r="G7" s="17"/>
      <c r="H7" s="17"/>
      <c r="I7" s="17"/>
      <c r="J7" s="17"/>
      <c r="K7" s="18"/>
      <c r="L7" s="18"/>
      <c r="M7" s="19"/>
    </row>
    <row r="8" spans="1:13" s="19" customFormat="1" ht="13.5" customHeight="1">
      <c r="D8" s="17"/>
      <c r="E8" s="17"/>
      <c r="F8" s="17"/>
      <c r="G8" s="17"/>
      <c r="H8" s="17"/>
      <c r="I8" s="17"/>
      <c r="J8" s="17"/>
      <c r="K8" s="18"/>
      <c r="L8" s="18"/>
    </row>
    <row r="9" spans="1:13" s="19" customFormat="1" ht="13.5" customHeight="1">
      <c r="D9" s="17"/>
      <c r="E9" s="17"/>
      <c r="F9" s="17"/>
      <c r="G9" s="17"/>
      <c r="H9" s="17"/>
      <c r="I9" s="17"/>
      <c r="J9" s="17"/>
      <c r="K9" s="18"/>
      <c r="L9" s="18"/>
    </row>
    <row r="10" spans="1:13" s="19" customFormat="1" ht="13.5" customHeight="1">
      <c r="D10" s="17"/>
      <c r="E10" s="17"/>
      <c r="F10" s="17"/>
      <c r="G10" s="17"/>
      <c r="H10" s="17"/>
      <c r="I10" s="17"/>
      <c r="J10" s="17"/>
      <c r="K10" s="18"/>
      <c r="L10" s="18"/>
    </row>
    <row r="11" spans="1:13" s="19" customFormat="1" ht="13.5" customHeight="1">
      <c r="D11" s="17"/>
      <c r="E11" s="17"/>
      <c r="F11" s="17"/>
      <c r="G11" s="17"/>
      <c r="H11" s="17"/>
      <c r="I11" s="17"/>
      <c r="J11" s="17"/>
      <c r="K11" s="18"/>
      <c r="L11" s="18"/>
    </row>
    <row r="12" spans="1:13" s="19" customFormat="1" ht="13.5" customHeight="1">
      <c r="D12" s="17"/>
      <c r="E12" s="17"/>
      <c r="F12" s="17"/>
      <c r="G12" s="17"/>
      <c r="H12" s="17"/>
      <c r="I12" s="17"/>
      <c r="J12" s="17"/>
      <c r="K12" s="18"/>
      <c r="L12" s="18"/>
    </row>
    <row r="13" spans="1:13" s="19" customFormat="1" ht="13.5" customHeight="1">
      <c r="D13" s="17"/>
      <c r="E13" s="17"/>
      <c r="F13" s="17"/>
      <c r="G13" s="17"/>
      <c r="H13" s="17"/>
      <c r="I13" s="17"/>
      <c r="J13" s="17"/>
      <c r="K13" s="18"/>
      <c r="L13" s="18"/>
    </row>
    <row r="14" spans="1:13" s="19" customFormat="1" ht="13.5" customHeight="1">
      <c r="D14" s="17"/>
      <c r="E14" s="17"/>
      <c r="F14" s="17"/>
      <c r="G14" s="17"/>
      <c r="H14" s="17"/>
      <c r="I14" s="17"/>
      <c r="J14" s="17"/>
      <c r="K14" s="18"/>
      <c r="L14" s="18"/>
    </row>
    <row r="15" spans="1:13" s="19" customFormat="1" ht="13.5" customHeight="1">
      <c r="D15" s="17"/>
      <c r="E15" s="17"/>
      <c r="F15" s="17"/>
      <c r="G15" s="17"/>
      <c r="H15" s="17"/>
      <c r="I15" s="17"/>
      <c r="J15" s="17"/>
      <c r="K15" s="18"/>
      <c r="L15" s="18"/>
    </row>
    <row r="16" spans="1:13" s="19" customFormat="1" ht="13.5" customHeight="1">
      <c r="D16" s="17"/>
      <c r="E16" s="17"/>
      <c r="F16" s="17"/>
      <c r="G16" s="17"/>
      <c r="H16" s="17"/>
      <c r="I16" s="17"/>
      <c r="J16" s="17"/>
      <c r="K16" s="18"/>
      <c r="L16" s="18"/>
    </row>
    <row r="17" spans="4:12" s="19" customFormat="1" ht="13.5" customHeight="1">
      <c r="D17" s="17"/>
      <c r="E17" s="17"/>
      <c r="F17" s="17"/>
      <c r="G17" s="17"/>
      <c r="H17" s="17"/>
      <c r="I17" s="17"/>
      <c r="J17" s="17"/>
      <c r="K17" s="18"/>
      <c r="L17" s="18"/>
    </row>
    <row r="18" spans="4:12" s="19" customFormat="1" ht="13.5" customHeight="1">
      <c r="D18" s="17"/>
      <c r="E18" s="17"/>
      <c r="F18" s="17"/>
      <c r="G18" s="17"/>
      <c r="H18" s="17"/>
      <c r="I18" s="17"/>
      <c r="J18" s="17"/>
      <c r="K18" s="18"/>
      <c r="L18" s="18"/>
    </row>
    <row r="19" spans="4:12" s="19" customFormat="1" ht="13.5" customHeight="1">
      <c r="D19" s="17"/>
      <c r="E19" s="17"/>
      <c r="F19" s="17"/>
      <c r="G19" s="17"/>
      <c r="H19" s="17"/>
      <c r="I19" s="17"/>
      <c r="J19" s="17"/>
      <c r="K19" s="18"/>
      <c r="L19" s="18"/>
    </row>
    <row r="20" spans="4:12" s="19" customFormat="1" ht="13.5" customHeight="1">
      <c r="D20" s="17"/>
      <c r="E20" s="17"/>
      <c r="F20" s="17"/>
      <c r="G20" s="17"/>
      <c r="H20" s="17"/>
      <c r="I20" s="17"/>
      <c r="J20" s="17"/>
      <c r="K20" s="18"/>
      <c r="L20" s="18"/>
    </row>
    <row r="21" spans="4:12" s="19" customFormat="1" ht="13.5" customHeight="1">
      <c r="D21" s="17"/>
      <c r="E21" s="17"/>
      <c r="F21" s="17"/>
      <c r="G21" s="17"/>
      <c r="H21" s="17"/>
      <c r="I21" s="17"/>
      <c r="J21" s="17"/>
      <c r="K21" s="18"/>
      <c r="L21" s="18"/>
    </row>
    <row r="22" spans="4:12" s="19" customFormat="1" ht="13.5" customHeight="1">
      <c r="D22" s="17"/>
      <c r="E22" s="17"/>
      <c r="F22" s="17"/>
      <c r="G22" s="17"/>
      <c r="H22" s="17"/>
      <c r="I22" s="17"/>
      <c r="J22" s="17"/>
      <c r="K22" s="18"/>
      <c r="L22" s="18"/>
    </row>
    <row r="23" spans="4:12" s="19" customFormat="1" ht="13.5" customHeight="1">
      <c r="D23" s="17"/>
      <c r="E23" s="17"/>
      <c r="F23" s="17"/>
      <c r="G23" s="17"/>
      <c r="H23" s="17"/>
      <c r="I23" s="17"/>
      <c r="J23" s="17"/>
      <c r="K23" s="18"/>
      <c r="L23" s="18"/>
    </row>
    <row r="24" spans="4:12" s="19" customFormat="1" ht="13.5" customHeight="1">
      <c r="D24" s="17"/>
      <c r="E24" s="17"/>
      <c r="F24" s="17"/>
      <c r="G24" s="17"/>
      <c r="H24" s="17"/>
      <c r="I24" s="17"/>
      <c r="J24" s="17"/>
      <c r="K24" s="18"/>
      <c r="L24" s="18"/>
    </row>
    <row r="25" spans="4:12" s="19" customFormat="1" ht="13.5" customHeight="1">
      <c r="D25" s="17"/>
      <c r="E25" s="17"/>
      <c r="F25" s="17"/>
      <c r="G25" s="17"/>
      <c r="H25" s="17"/>
      <c r="I25" s="17"/>
      <c r="J25" s="17"/>
      <c r="K25" s="18"/>
      <c r="L25" s="18"/>
    </row>
    <row r="26" spans="4:12" s="19" customFormat="1" ht="13.5" customHeight="1">
      <c r="D26" s="17"/>
      <c r="E26" s="17"/>
      <c r="F26" s="17"/>
      <c r="G26" s="17"/>
      <c r="H26" s="17"/>
      <c r="I26" s="17"/>
      <c r="J26" s="17"/>
      <c r="K26" s="18"/>
      <c r="L26" s="18"/>
    </row>
    <row r="27" spans="4:12" s="19" customFormat="1" ht="13.5" customHeight="1">
      <c r="D27" s="17"/>
      <c r="E27" s="17"/>
      <c r="F27" s="17"/>
      <c r="G27" s="17"/>
      <c r="H27" s="17"/>
      <c r="I27" s="17"/>
      <c r="J27" s="17"/>
      <c r="K27" s="18"/>
      <c r="L27" s="18"/>
    </row>
    <row r="28" spans="4:12" s="19" customFormat="1" ht="13.5" customHeight="1">
      <c r="D28" s="17"/>
      <c r="E28" s="17"/>
      <c r="F28" s="17"/>
      <c r="G28" s="17"/>
      <c r="H28" s="17"/>
      <c r="I28" s="17"/>
      <c r="J28" s="17"/>
      <c r="K28" s="18"/>
      <c r="L28" s="18"/>
    </row>
    <row r="29" spans="4:12" s="19" customFormat="1" ht="13.5" customHeight="1">
      <c r="D29" s="17"/>
      <c r="E29" s="17"/>
      <c r="F29" s="17"/>
      <c r="G29" s="17"/>
      <c r="H29" s="17"/>
      <c r="I29" s="17"/>
      <c r="J29" s="17"/>
      <c r="K29" s="18"/>
      <c r="L29" s="18"/>
    </row>
    <row r="30" spans="4:12" s="19" customFormat="1" ht="13.5" customHeight="1">
      <c r="D30" s="17"/>
      <c r="E30" s="17"/>
      <c r="F30" s="17"/>
      <c r="G30" s="17"/>
      <c r="H30" s="17"/>
      <c r="I30" s="17"/>
      <c r="J30" s="17"/>
      <c r="K30" s="18"/>
      <c r="L30" s="18"/>
    </row>
    <row r="31" spans="4:12" s="19" customFormat="1" ht="13.5" customHeight="1">
      <c r="D31" s="17"/>
      <c r="E31" s="17"/>
      <c r="F31" s="17"/>
      <c r="G31" s="17"/>
      <c r="H31" s="17"/>
      <c r="I31" s="17"/>
      <c r="J31" s="17"/>
      <c r="K31" s="18"/>
      <c r="L31" s="18"/>
    </row>
    <row r="32" spans="4:12" s="19" customFormat="1" ht="13.5" customHeight="1">
      <c r="D32" s="17"/>
      <c r="E32" s="17"/>
      <c r="F32" s="17"/>
      <c r="G32" s="17"/>
      <c r="H32" s="17"/>
      <c r="I32" s="17"/>
      <c r="J32" s="17"/>
      <c r="K32" s="18"/>
      <c r="L32" s="18"/>
    </row>
    <row r="33" spans="1:13" s="19" customFormat="1" ht="13.5" customHeight="1">
      <c r="D33" s="17"/>
      <c r="E33" s="17"/>
      <c r="F33" s="17"/>
      <c r="G33" s="17"/>
      <c r="H33" s="17"/>
      <c r="I33" s="17"/>
      <c r="J33" s="17"/>
      <c r="K33" s="18"/>
      <c r="L33" s="18"/>
    </row>
    <row r="34" spans="1:13" s="19" customFormat="1" ht="13.5" customHeight="1">
      <c r="D34" s="17"/>
      <c r="E34" s="17"/>
      <c r="F34" s="17"/>
      <c r="G34" s="17"/>
      <c r="H34" s="17"/>
      <c r="I34" s="17"/>
      <c r="J34" s="17"/>
      <c r="K34" s="18"/>
      <c r="L34" s="18"/>
    </row>
    <row r="35" spans="1:13" s="19" customFormat="1" ht="13.5" customHeight="1">
      <c r="D35" s="17"/>
      <c r="E35" s="17"/>
      <c r="F35" s="17"/>
      <c r="G35" s="17"/>
      <c r="H35" s="17"/>
      <c r="I35" s="17"/>
      <c r="J35" s="17"/>
      <c r="K35" s="18"/>
      <c r="L35" s="18"/>
    </row>
    <row r="36" spans="1:13" s="19" customFormat="1" ht="13.5" customHeight="1">
      <c r="D36" s="17"/>
      <c r="E36" s="17"/>
      <c r="F36" s="17"/>
      <c r="G36" s="17"/>
      <c r="H36" s="17"/>
      <c r="I36" s="17"/>
      <c r="J36" s="17"/>
      <c r="K36" s="18"/>
      <c r="L36" s="18"/>
    </row>
    <row r="37" spans="1:13" s="19" customFormat="1" ht="13.5" customHeight="1">
      <c r="D37" s="17"/>
      <c r="E37" s="17"/>
      <c r="F37" s="17"/>
      <c r="G37" s="17"/>
      <c r="H37" s="17"/>
      <c r="I37" s="17"/>
      <c r="J37" s="17"/>
      <c r="K37" s="18"/>
      <c r="L37" s="18"/>
    </row>
    <row r="38" spans="1:13" s="19" customFormat="1" ht="13.5" customHeight="1">
      <c r="D38" s="17"/>
      <c r="E38" s="17"/>
      <c r="F38" s="17"/>
      <c r="G38" s="17"/>
      <c r="H38" s="17"/>
      <c r="I38" s="17"/>
      <c r="J38" s="17"/>
      <c r="K38" s="18"/>
      <c r="L38" s="18"/>
    </row>
    <row r="39" spans="1:13" s="19" customFormat="1" ht="13.5" customHeight="1">
      <c r="A39" s="3"/>
      <c r="B39" s="3"/>
      <c r="C39" s="3"/>
      <c r="D39" s="3"/>
      <c r="E39" s="3"/>
      <c r="F39" s="3"/>
      <c r="G39" s="3"/>
      <c r="H39" s="3"/>
      <c r="I39" s="3"/>
      <c r="J39" s="3"/>
      <c r="K39" s="3"/>
      <c r="L39" s="3"/>
      <c r="M39" s="3"/>
    </row>
    <row r="40" spans="1:13">
      <c r="A40" s="1"/>
      <c r="B40" s="1"/>
      <c r="C40" s="1"/>
      <c r="D40" s="1"/>
      <c r="E40" s="1"/>
      <c r="F40" s="1"/>
      <c r="G40" s="1"/>
      <c r="H40" s="1"/>
      <c r="I40" s="1"/>
      <c r="J40" s="1"/>
      <c r="K40" s="1"/>
      <c r="L40" s="1"/>
    </row>
  </sheetData>
  <sheetProtection selectLockedCells="1" selectUnlockedCells="1"/>
  <mergeCells count="3">
    <mergeCell ref="K1:M1"/>
    <mergeCell ref="K2:M2"/>
    <mergeCell ref="K3:M3"/>
  </mergeCells>
  <pageMargins left="0.23622047244094491" right="0.23622047244094491" top="0.23622047244094491" bottom="0.23622047244094491" header="0" footer="0"/>
  <pageSetup paperSize="9" firstPageNumber="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8">
    <pageSetUpPr fitToPage="1"/>
  </sheetPr>
  <dimension ref="A1:M40"/>
  <sheetViews>
    <sheetView showGridLines="0" zoomScale="80" zoomScaleNormal="80" workbookViewId="0">
      <selection activeCell="I37" sqref="I37"/>
    </sheetView>
  </sheetViews>
  <sheetFormatPr baseColWidth="10" defaultColWidth="11.44140625" defaultRowHeight="13.2"/>
  <cols>
    <col min="1" max="1" width="1.6640625" style="3" customWidth="1"/>
    <col min="2" max="12" width="11.44140625" style="3"/>
    <col min="13" max="13" width="18.44140625" style="3" customWidth="1"/>
    <col min="14" max="16384" width="11.44140625" style="3"/>
  </cols>
  <sheetData>
    <row r="1" spans="1:13" ht="17.399999999999999">
      <c r="A1" s="16"/>
      <c r="B1" s="114"/>
      <c r="C1" s="115"/>
      <c r="D1" s="115"/>
      <c r="E1" s="115"/>
      <c r="F1" s="115"/>
      <c r="G1" s="115"/>
      <c r="H1" s="115"/>
      <c r="I1" s="115"/>
      <c r="J1" s="115"/>
      <c r="K1" s="241" t="str">
        <f>'1a-Identification Projet'!$L$1</f>
        <v>Ref; PD 008</v>
      </c>
      <c r="L1" s="242"/>
      <c r="M1" s="243"/>
    </row>
    <row r="2" spans="1:13" s="16" customFormat="1" ht="12.75" customHeight="1">
      <c r="B2" s="116"/>
      <c r="C2" s="117"/>
      <c r="D2" s="117"/>
      <c r="E2" s="117"/>
      <c r="F2" s="117"/>
      <c r="G2" s="117"/>
      <c r="H2" s="117"/>
      <c r="I2" s="117"/>
      <c r="J2" s="117"/>
      <c r="K2" s="244" t="str">
        <f>'1a-Identification Projet'!$L$2</f>
        <v>30/06/20019</v>
      </c>
      <c r="L2" s="245"/>
      <c r="M2" s="246"/>
    </row>
    <row r="3" spans="1:13" s="16" customFormat="1" ht="12.75" customHeight="1" thickBot="1">
      <c r="B3" s="118"/>
      <c r="C3" s="119"/>
      <c r="D3" s="119"/>
      <c r="E3" s="119"/>
      <c r="F3" s="119"/>
      <c r="G3" s="119"/>
      <c r="H3" s="119"/>
      <c r="I3" s="119"/>
      <c r="J3" s="119"/>
      <c r="K3" s="247" t="str">
        <f>'1a-Identification Projet'!$L$3</f>
        <v>Entreprise de prototypage de Toulouse</v>
      </c>
      <c r="L3" s="248"/>
      <c r="M3" s="249"/>
    </row>
    <row r="4" spans="1:13" s="16" customFormat="1" ht="12.75" customHeight="1">
      <c r="A4" s="3"/>
      <c r="B4" s="3"/>
      <c r="C4" s="3"/>
      <c r="D4" s="17"/>
      <c r="E4" s="17"/>
      <c r="F4" s="17"/>
      <c r="G4" s="17"/>
      <c r="H4" s="17"/>
      <c r="I4" s="17"/>
      <c r="J4" s="17"/>
      <c r="K4" s="18"/>
      <c r="L4" s="18"/>
      <c r="M4" s="3"/>
    </row>
    <row r="5" spans="1:13" ht="13.5" customHeight="1">
      <c r="D5" s="17"/>
      <c r="E5" s="17"/>
      <c r="F5" s="17"/>
      <c r="G5" s="17"/>
      <c r="H5" s="17"/>
      <c r="I5" s="17"/>
      <c r="J5" s="17"/>
      <c r="K5" s="18"/>
      <c r="L5" s="18"/>
    </row>
    <row r="6" spans="1:13" ht="13.5" customHeight="1">
      <c r="D6" s="17"/>
      <c r="E6" s="17"/>
      <c r="F6" s="17"/>
      <c r="G6" s="17"/>
      <c r="H6" s="17"/>
      <c r="I6" s="17"/>
      <c r="J6" s="17"/>
      <c r="K6" s="18"/>
      <c r="L6" s="18"/>
    </row>
    <row r="7" spans="1:13" ht="13.5" customHeight="1">
      <c r="A7" s="19"/>
      <c r="B7" s="19"/>
      <c r="C7" s="19"/>
      <c r="D7" s="17"/>
      <c r="E7" s="17"/>
      <c r="F7" s="17"/>
      <c r="G7" s="17"/>
      <c r="H7" s="17"/>
      <c r="I7" s="17"/>
      <c r="J7" s="17"/>
      <c r="K7" s="18"/>
      <c r="L7" s="18"/>
      <c r="M7" s="19"/>
    </row>
    <row r="8" spans="1:13" s="19" customFormat="1" ht="13.5" customHeight="1">
      <c r="D8" s="17"/>
      <c r="E8" s="17"/>
      <c r="F8" s="17"/>
      <c r="G8" s="17"/>
      <c r="H8" s="17"/>
      <c r="I8" s="17"/>
      <c r="J8" s="17"/>
      <c r="K8" s="18"/>
      <c r="L8" s="18"/>
    </row>
    <row r="9" spans="1:13" s="19" customFormat="1" ht="13.5" customHeight="1">
      <c r="D9" s="17"/>
      <c r="E9" s="17"/>
      <c r="F9" s="17"/>
      <c r="G9" s="17"/>
      <c r="H9" s="17"/>
      <c r="I9" s="17"/>
      <c r="J9" s="17"/>
      <c r="K9" s="18"/>
      <c r="L9" s="18"/>
    </row>
    <row r="10" spans="1:13" s="19" customFormat="1" ht="13.5" customHeight="1">
      <c r="D10" s="17"/>
      <c r="E10" s="17"/>
      <c r="F10" s="17"/>
      <c r="G10" s="17"/>
      <c r="H10" s="17"/>
      <c r="I10" s="17"/>
      <c r="J10" s="17"/>
      <c r="K10" s="18"/>
      <c r="L10" s="18"/>
    </row>
    <row r="11" spans="1:13" s="19" customFormat="1" ht="13.5" customHeight="1">
      <c r="D11" s="17"/>
      <c r="E11" s="17"/>
      <c r="F11" s="17"/>
      <c r="G11" s="17"/>
      <c r="H11" s="17"/>
      <c r="I11" s="17"/>
      <c r="J11" s="17"/>
      <c r="K11" s="18"/>
      <c r="L11" s="18"/>
    </row>
    <row r="12" spans="1:13" s="19" customFormat="1" ht="13.5" customHeight="1">
      <c r="D12" s="17"/>
      <c r="E12" s="17"/>
      <c r="F12" s="17"/>
      <c r="G12" s="17"/>
      <c r="H12" s="17"/>
      <c r="I12" s="17"/>
      <c r="J12" s="17"/>
      <c r="K12" s="18"/>
      <c r="L12" s="18"/>
    </row>
    <row r="13" spans="1:13" s="19" customFormat="1" ht="13.5" customHeight="1">
      <c r="D13" s="17"/>
      <c r="E13" s="17"/>
      <c r="F13" s="17"/>
      <c r="G13" s="17"/>
      <c r="H13" s="17"/>
      <c r="I13" s="17"/>
      <c r="J13" s="17"/>
      <c r="K13" s="18"/>
      <c r="L13" s="18"/>
    </row>
    <row r="14" spans="1:13" s="19" customFormat="1" ht="13.5" customHeight="1">
      <c r="D14" s="17"/>
      <c r="E14" s="17"/>
      <c r="F14" s="17"/>
      <c r="G14" s="17"/>
      <c r="H14" s="17"/>
      <c r="I14" s="17"/>
      <c r="J14" s="17"/>
      <c r="K14" s="18"/>
      <c r="L14" s="18"/>
    </row>
    <row r="15" spans="1:13" s="19" customFormat="1" ht="13.5" customHeight="1">
      <c r="D15" s="17"/>
      <c r="E15" s="17"/>
      <c r="F15" s="17"/>
      <c r="G15" s="17"/>
      <c r="H15" s="17"/>
      <c r="I15" s="17"/>
      <c r="J15" s="17"/>
      <c r="K15" s="18"/>
      <c r="L15" s="18"/>
    </row>
    <row r="16" spans="1:13" s="19" customFormat="1" ht="13.5" customHeight="1">
      <c r="D16" s="17"/>
      <c r="E16" s="17"/>
      <c r="F16" s="17"/>
      <c r="G16" s="17"/>
      <c r="H16" s="17"/>
      <c r="I16" s="17"/>
      <c r="J16" s="17"/>
      <c r="K16" s="18"/>
      <c r="L16" s="18"/>
    </row>
    <row r="17" spans="4:12" s="19" customFormat="1" ht="13.5" customHeight="1">
      <c r="D17" s="17"/>
      <c r="E17" s="17"/>
      <c r="F17" s="17"/>
      <c r="G17" s="17"/>
      <c r="H17" s="17"/>
      <c r="I17" s="17"/>
      <c r="J17" s="17"/>
      <c r="K17" s="18"/>
      <c r="L17" s="18"/>
    </row>
    <row r="18" spans="4:12" s="19" customFormat="1" ht="13.5" customHeight="1">
      <c r="D18" s="17"/>
      <c r="E18" s="17"/>
      <c r="F18" s="17"/>
      <c r="G18" s="17"/>
      <c r="H18" s="17"/>
      <c r="I18" s="17"/>
      <c r="J18" s="17"/>
      <c r="K18" s="18"/>
      <c r="L18" s="18"/>
    </row>
    <row r="19" spans="4:12" s="19" customFormat="1" ht="13.5" customHeight="1">
      <c r="D19" s="17"/>
      <c r="E19" s="17"/>
      <c r="F19" s="17"/>
      <c r="G19" s="17"/>
      <c r="H19" s="17"/>
      <c r="I19" s="17"/>
      <c r="J19" s="17"/>
      <c r="K19" s="18"/>
      <c r="L19" s="18"/>
    </row>
    <row r="20" spans="4:12" s="19" customFormat="1" ht="13.5" customHeight="1">
      <c r="D20" s="17"/>
      <c r="E20" s="17"/>
      <c r="F20" s="17"/>
      <c r="G20" s="17"/>
      <c r="H20" s="17"/>
      <c r="I20" s="17"/>
      <c r="J20" s="17"/>
      <c r="K20" s="18"/>
      <c r="L20" s="18"/>
    </row>
    <row r="21" spans="4:12" s="19" customFormat="1" ht="13.5" customHeight="1">
      <c r="D21" s="17"/>
      <c r="E21" s="17"/>
      <c r="F21" s="17"/>
      <c r="G21" s="17"/>
      <c r="H21" s="17"/>
      <c r="I21" s="17"/>
      <c r="J21" s="17"/>
      <c r="K21" s="18"/>
      <c r="L21" s="18"/>
    </row>
    <row r="22" spans="4:12" s="19" customFormat="1" ht="13.5" customHeight="1">
      <c r="D22" s="17"/>
      <c r="E22" s="17"/>
      <c r="F22" s="17"/>
      <c r="G22" s="17"/>
      <c r="H22" s="17"/>
      <c r="I22" s="17"/>
      <c r="J22" s="17"/>
      <c r="K22" s="18"/>
      <c r="L22" s="18"/>
    </row>
    <row r="23" spans="4:12" s="19" customFormat="1" ht="13.5" customHeight="1">
      <c r="D23" s="17"/>
      <c r="E23" s="17"/>
      <c r="F23" s="17"/>
      <c r="G23" s="17"/>
      <c r="H23" s="17"/>
      <c r="I23" s="17"/>
      <c r="J23" s="17"/>
      <c r="K23" s="18"/>
      <c r="L23" s="18"/>
    </row>
    <row r="24" spans="4:12" s="19" customFormat="1" ht="13.5" customHeight="1">
      <c r="D24" s="17"/>
      <c r="E24" s="17"/>
      <c r="F24" s="17"/>
      <c r="G24" s="17"/>
      <c r="H24" s="17"/>
      <c r="I24" s="17"/>
      <c r="J24" s="17"/>
      <c r="K24" s="18"/>
      <c r="L24" s="18"/>
    </row>
    <row r="25" spans="4:12" s="19" customFormat="1" ht="13.5" customHeight="1">
      <c r="D25" s="17"/>
      <c r="E25" s="17"/>
      <c r="F25" s="17"/>
      <c r="G25" s="17"/>
      <c r="H25" s="17"/>
      <c r="I25" s="17"/>
      <c r="J25" s="17"/>
      <c r="K25" s="18"/>
      <c r="L25" s="18"/>
    </row>
    <row r="26" spans="4:12" s="19" customFormat="1" ht="13.5" customHeight="1">
      <c r="D26" s="17"/>
      <c r="E26" s="17"/>
      <c r="F26" s="17"/>
      <c r="G26" s="17"/>
      <c r="H26" s="17"/>
      <c r="I26" s="17"/>
      <c r="J26" s="17"/>
      <c r="K26" s="18"/>
      <c r="L26" s="18"/>
    </row>
    <row r="27" spans="4:12" s="19" customFormat="1" ht="13.5" customHeight="1">
      <c r="D27" s="17"/>
      <c r="E27" s="17"/>
      <c r="F27" s="17"/>
      <c r="G27" s="17"/>
      <c r="H27" s="17"/>
      <c r="I27" s="17"/>
      <c r="J27" s="17"/>
      <c r="K27" s="18"/>
      <c r="L27" s="18"/>
    </row>
    <row r="28" spans="4:12" s="19" customFormat="1" ht="13.5" customHeight="1">
      <c r="D28" s="17"/>
      <c r="E28" s="17"/>
      <c r="F28" s="17"/>
      <c r="G28" s="17"/>
      <c r="H28" s="17"/>
      <c r="I28" s="17"/>
      <c r="J28" s="17"/>
      <c r="K28" s="18"/>
      <c r="L28" s="18"/>
    </row>
    <row r="29" spans="4:12" s="19" customFormat="1" ht="13.5" customHeight="1">
      <c r="D29" s="17"/>
      <c r="E29" s="17"/>
      <c r="F29" s="17"/>
      <c r="G29" s="17"/>
      <c r="H29" s="17"/>
      <c r="I29" s="17"/>
      <c r="J29" s="17"/>
      <c r="K29" s="18"/>
      <c r="L29" s="18"/>
    </row>
    <row r="30" spans="4:12" s="19" customFormat="1" ht="13.5" customHeight="1">
      <c r="D30" s="17"/>
      <c r="E30" s="17"/>
      <c r="F30" s="17"/>
      <c r="G30" s="17"/>
      <c r="H30" s="17"/>
      <c r="I30" s="17"/>
      <c r="J30" s="17"/>
      <c r="K30" s="18"/>
      <c r="L30" s="18"/>
    </row>
    <row r="31" spans="4:12" s="19" customFormat="1" ht="13.5" customHeight="1">
      <c r="D31" s="17"/>
      <c r="E31" s="17"/>
      <c r="F31" s="17"/>
      <c r="G31" s="17"/>
      <c r="H31" s="17"/>
      <c r="I31" s="17"/>
      <c r="J31" s="17"/>
      <c r="K31" s="18"/>
      <c r="L31" s="18"/>
    </row>
    <row r="32" spans="4:12" s="19" customFormat="1" ht="13.5" customHeight="1">
      <c r="D32" s="17"/>
      <c r="E32" s="17"/>
      <c r="F32" s="17"/>
      <c r="G32" s="17"/>
      <c r="H32" s="17"/>
      <c r="I32" s="17"/>
      <c r="J32" s="17"/>
      <c r="K32" s="18"/>
      <c r="L32" s="18"/>
    </row>
    <row r="33" spans="1:13" s="19" customFormat="1" ht="13.5" customHeight="1">
      <c r="D33" s="17"/>
      <c r="E33" s="17"/>
      <c r="F33" s="17"/>
      <c r="G33" s="17"/>
      <c r="H33" s="17"/>
      <c r="I33" s="17"/>
      <c r="J33" s="17"/>
      <c r="K33" s="18"/>
      <c r="L33" s="18"/>
    </row>
    <row r="34" spans="1:13" s="19" customFormat="1" ht="13.5" customHeight="1">
      <c r="D34" s="17"/>
      <c r="E34" s="17"/>
      <c r="F34" s="17"/>
      <c r="G34" s="17"/>
      <c r="H34" s="17"/>
      <c r="I34" s="17"/>
      <c r="J34" s="17"/>
      <c r="K34" s="18"/>
      <c r="L34" s="18"/>
    </row>
    <row r="35" spans="1:13" s="19" customFormat="1" ht="13.5" customHeight="1">
      <c r="D35" s="17"/>
      <c r="E35" s="17"/>
      <c r="F35" s="17"/>
      <c r="G35" s="17"/>
      <c r="H35" s="17"/>
      <c r="I35" s="17"/>
      <c r="J35" s="17"/>
      <c r="K35" s="18"/>
      <c r="L35" s="18"/>
    </row>
    <row r="36" spans="1:13" s="19" customFormat="1" ht="13.5" customHeight="1">
      <c r="D36" s="17"/>
      <c r="E36" s="17"/>
      <c r="F36" s="17"/>
      <c r="G36" s="17"/>
      <c r="H36" s="17"/>
      <c r="I36" s="17"/>
      <c r="J36" s="17"/>
      <c r="K36" s="18"/>
      <c r="L36" s="18"/>
    </row>
    <row r="37" spans="1:13" s="19" customFormat="1" ht="13.5" customHeight="1">
      <c r="D37" s="17"/>
      <c r="E37" s="17"/>
      <c r="F37" s="17"/>
      <c r="G37" s="17"/>
      <c r="H37" s="17"/>
      <c r="I37" s="17"/>
      <c r="J37" s="17"/>
      <c r="K37" s="18"/>
      <c r="L37" s="18"/>
    </row>
    <row r="38" spans="1:13" s="19" customFormat="1" ht="13.5" customHeight="1">
      <c r="D38" s="17"/>
      <c r="E38" s="17"/>
      <c r="F38" s="17"/>
      <c r="G38" s="17"/>
      <c r="H38" s="17"/>
      <c r="I38" s="17"/>
      <c r="J38" s="17"/>
      <c r="K38" s="18"/>
      <c r="L38" s="18"/>
    </row>
    <row r="39" spans="1:13" s="19" customFormat="1" ht="13.5" customHeight="1">
      <c r="A39" s="3"/>
      <c r="B39" s="3"/>
      <c r="C39" s="3"/>
      <c r="D39" s="3"/>
      <c r="E39" s="3"/>
      <c r="F39" s="3"/>
      <c r="G39" s="3"/>
      <c r="H39" s="3"/>
      <c r="I39" s="3"/>
      <c r="J39" s="3"/>
      <c r="K39" s="3"/>
      <c r="L39" s="3"/>
      <c r="M39" s="3"/>
    </row>
    <row r="40" spans="1:13">
      <c r="A40" s="1"/>
      <c r="B40" s="1"/>
      <c r="C40" s="1"/>
      <c r="D40" s="1"/>
      <c r="E40" s="1"/>
      <c r="F40" s="1"/>
      <c r="G40" s="1"/>
      <c r="H40" s="1"/>
      <c r="I40" s="1"/>
      <c r="J40" s="1"/>
      <c r="K40" s="1"/>
      <c r="L40" s="1"/>
    </row>
  </sheetData>
  <sheetProtection selectLockedCells="1" selectUnlockedCells="1"/>
  <mergeCells count="3">
    <mergeCell ref="K1:M1"/>
    <mergeCell ref="K2:M2"/>
    <mergeCell ref="K3:M3"/>
  </mergeCells>
  <pageMargins left="0.23622047244094491" right="0.23622047244094491" top="0.23622047244094491" bottom="0.23622047244094491" header="0" footer="0"/>
  <pageSetup paperSize="9" scale="98" firstPageNumber="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pageSetUpPr fitToPage="1"/>
  </sheetPr>
  <dimension ref="A1:U49"/>
  <sheetViews>
    <sheetView showGridLines="0" topLeftCell="A19" zoomScale="80" zoomScaleNormal="80" workbookViewId="0">
      <selection activeCell="I48" sqref="I48"/>
    </sheetView>
  </sheetViews>
  <sheetFormatPr baseColWidth="10" defaultColWidth="11.44140625" defaultRowHeight="13.2"/>
  <cols>
    <col min="1" max="1" width="1.6640625" style="3" customWidth="1"/>
    <col min="2" max="16384" width="11.44140625" style="3"/>
  </cols>
  <sheetData>
    <row r="1" spans="1:21" ht="17.399999999999999">
      <c r="A1" s="16"/>
      <c r="B1" s="114"/>
      <c r="C1" s="115"/>
      <c r="D1" s="115"/>
      <c r="E1" s="115"/>
      <c r="F1" s="115"/>
      <c r="G1" s="115"/>
      <c r="H1" s="115"/>
      <c r="I1" s="115"/>
      <c r="J1" s="115"/>
      <c r="K1" s="241" t="str">
        <f>'1a-Identification Projet'!$L$1</f>
        <v>Ref; PD 008</v>
      </c>
      <c r="L1" s="242"/>
      <c r="M1" s="243"/>
      <c r="N1" s="16"/>
      <c r="O1" s="16"/>
      <c r="P1" s="16"/>
      <c r="Q1" s="16"/>
      <c r="R1" s="16"/>
      <c r="S1" s="16"/>
      <c r="T1" s="16"/>
      <c r="U1" s="16"/>
    </row>
    <row r="2" spans="1:21" s="16" customFormat="1" ht="12.75" customHeight="1">
      <c r="B2" s="116"/>
      <c r="C2" s="117"/>
      <c r="D2" s="117"/>
      <c r="E2" s="117"/>
      <c r="F2" s="117"/>
      <c r="G2" s="117"/>
      <c r="H2" s="117"/>
      <c r="I2" s="117"/>
      <c r="J2" s="117"/>
      <c r="K2" s="244" t="str">
        <f>'1a-Identification Projet'!$L$2</f>
        <v>30/06/20019</v>
      </c>
      <c r="L2" s="245"/>
      <c r="M2" s="246"/>
    </row>
    <row r="3" spans="1:21" s="16" customFormat="1" ht="12.75" customHeight="1" thickBot="1">
      <c r="B3" s="118"/>
      <c r="C3" s="119"/>
      <c r="D3" s="119"/>
      <c r="E3" s="119"/>
      <c r="F3" s="119"/>
      <c r="G3" s="119"/>
      <c r="H3" s="119"/>
      <c r="I3" s="119"/>
      <c r="J3" s="119"/>
      <c r="K3" s="247" t="str">
        <f>'1a-Identification Projet'!$L$3</f>
        <v>Entreprise de prototypage de Toulouse</v>
      </c>
      <c r="L3" s="248"/>
      <c r="M3" s="249"/>
    </row>
    <row r="4" spans="1:21" s="16" customFormat="1" ht="12.75" customHeight="1">
      <c r="A4" s="3"/>
      <c r="B4" s="3"/>
      <c r="C4" s="3"/>
      <c r="D4" s="17"/>
      <c r="E4" s="17"/>
      <c r="F4" s="17"/>
      <c r="G4" s="17"/>
      <c r="H4" s="17"/>
      <c r="I4" s="17"/>
      <c r="J4" s="17"/>
      <c r="K4" s="18"/>
      <c r="L4" s="18"/>
      <c r="M4" s="3"/>
      <c r="N4" s="3"/>
      <c r="O4" s="3"/>
      <c r="P4" s="3"/>
      <c r="Q4" s="3"/>
      <c r="R4" s="3"/>
      <c r="S4" s="3"/>
      <c r="T4" s="3"/>
      <c r="U4" s="3"/>
    </row>
    <row r="5" spans="1:21" ht="13.5" customHeight="1">
      <c r="A5" s="19"/>
      <c r="B5" s="19"/>
      <c r="C5" s="19"/>
      <c r="D5" s="17"/>
      <c r="E5" s="17"/>
      <c r="F5" s="17"/>
      <c r="G5" s="17"/>
      <c r="H5" s="17"/>
      <c r="I5" s="17"/>
      <c r="J5" s="17"/>
      <c r="K5" s="18"/>
      <c r="L5" s="18"/>
      <c r="M5" s="19"/>
      <c r="N5" s="19"/>
      <c r="O5" s="19"/>
      <c r="P5" s="19"/>
      <c r="Q5" s="19"/>
      <c r="R5" s="19"/>
      <c r="S5" s="19"/>
      <c r="T5" s="19"/>
      <c r="U5" s="19"/>
    </row>
    <row r="6" spans="1:21" s="19" customFormat="1" ht="13.5" customHeight="1">
      <c r="D6" s="17"/>
      <c r="E6" s="17"/>
      <c r="F6" s="17"/>
      <c r="G6" s="17"/>
      <c r="H6" s="17"/>
      <c r="I6" s="17"/>
      <c r="J6" s="17"/>
      <c r="K6" s="18"/>
      <c r="L6" s="18"/>
    </row>
    <row r="7" spans="1:21" s="19" customFormat="1" ht="13.5" customHeight="1">
      <c r="D7" s="17"/>
      <c r="E7" s="17"/>
      <c r="F7" s="17"/>
      <c r="G7" s="17"/>
      <c r="H7" s="17"/>
      <c r="I7" s="17"/>
      <c r="J7" s="17"/>
      <c r="K7" s="18"/>
      <c r="L7" s="18"/>
    </row>
    <row r="8" spans="1:21" s="19" customFormat="1" ht="13.5" customHeight="1">
      <c r="D8" s="17"/>
      <c r="E8" s="17"/>
      <c r="F8" s="17"/>
      <c r="G8" s="17"/>
      <c r="H8" s="17"/>
      <c r="I8" s="17"/>
      <c r="J8" s="17"/>
      <c r="K8" s="18"/>
      <c r="L8" s="18"/>
    </row>
    <row r="9" spans="1:21" s="19" customFormat="1" ht="13.5" customHeight="1">
      <c r="D9" s="17"/>
      <c r="E9" s="17"/>
      <c r="F9" s="17"/>
      <c r="G9" s="17"/>
      <c r="H9" s="17"/>
      <c r="I9" s="17"/>
      <c r="J9" s="17"/>
      <c r="K9" s="18"/>
      <c r="L9" s="18"/>
    </row>
    <row r="10" spans="1:21" s="19" customFormat="1" ht="13.5" customHeight="1">
      <c r="D10" s="17"/>
      <c r="E10" s="17"/>
      <c r="F10" s="17"/>
      <c r="G10" s="17"/>
      <c r="H10" s="17"/>
      <c r="I10" s="17"/>
      <c r="J10" s="17"/>
      <c r="K10" s="18"/>
      <c r="L10" s="18"/>
    </row>
    <row r="11" spans="1:21" s="19" customFormat="1" ht="13.5" customHeight="1">
      <c r="D11" s="17"/>
      <c r="E11" s="17"/>
      <c r="F11" s="17"/>
      <c r="G11" s="17"/>
      <c r="H11" s="17"/>
      <c r="I11" s="17"/>
      <c r="J11" s="17"/>
      <c r="K11" s="18"/>
      <c r="L11" s="18"/>
    </row>
    <row r="12" spans="1:21" s="19" customFormat="1" ht="13.5" customHeight="1">
      <c r="D12" s="17"/>
      <c r="E12" s="17"/>
      <c r="F12" s="17"/>
      <c r="G12" s="17"/>
      <c r="H12" s="17"/>
      <c r="I12" s="17"/>
      <c r="J12" s="17"/>
      <c r="K12" s="18"/>
      <c r="L12" s="18"/>
    </row>
    <row r="13" spans="1:21" s="19" customFormat="1" ht="13.5" customHeight="1">
      <c r="D13" s="17"/>
      <c r="E13" s="17"/>
      <c r="F13" s="17"/>
      <c r="G13" s="17"/>
      <c r="H13" s="17"/>
      <c r="I13" s="17"/>
      <c r="J13" s="17"/>
      <c r="K13" s="18"/>
      <c r="L13" s="18"/>
    </row>
    <row r="14" spans="1:21" s="19" customFormat="1" ht="13.5" customHeight="1">
      <c r="D14" s="17"/>
      <c r="E14" s="17"/>
      <c r="F14" s="17"/>
      <c r="G14" s="17"/>
      <c r="H14" s="17"/>
      <c r="I14" s="17"/>
      <c r="J14" s="17"/>
      <c r="K14" s="18"/>
      <c r="L14" s="18"/>
    </row>
    <row r="15" spans="1:21" s="19" customFormat="1" ht="13.5" customHeight="1">
      <c r="D15" s="17"/>
      <c r="E15" s="17"/>
      <c r="F15" s="17"/>
      <c r="G15" s="17"/>
      <c r="H15" s="17"/>
      <c r="I15" s="17"/>
      <c r="J15" s="17"/>
      <c r="K15" s="18"/>
      <c r="L15" s="18"/>
    </row>
    <row r="16" spans="1:21" s="19" customFormat="1" ht="13.5" customHeight="1">
      <c r="D16" s="17"/>
      <c r="E16" s="17"/>
      <c r="F16" s="17"/>
      <c r="G16" s="17"/>
      <c r="H16" s="17"/>
      <c r="I16" s="17"/>
      <c r="J16" s="17"/>
      <c r="K16" s="18"/>
      <c r="L16" s="18"/>
    </row>
    <row r="17" spans="3:12" s="19" customFormat="1" ht="13.5" customHeight="1">
      <c r="D17" s="17"/>
      <c r="E17" s="17"/>
      <c r="F17" s="17"/>
      <c r="G17" s="17"/>
      <c r="H17" s="17"/>
      <c r="I17" s="17"/>
      <c r="J17" s="17"/>
      <c r="K17" s="18"/>
      <c r="L17" s="18"/>
    </row>
    <row r="18" spans="3:12" s="19" customFormat="1" ht="13.5" customHeight="1">
      <c r="D18" s="17"/>
      <c r="E18" s="17"/>
      <c r="F18" s="17"/>
      <c r="G18" s="17"/>
      <c r="H18" s="17"/>
      <c r="I18" s="17"/>
      <c r="J18" s="17"/>
      <c r="K18" s="18"/>
      <c r="L18" s="18"/>
    </row>
    <row r="19" spans="3:12" s="19" customFormat="1" ht="13.5" customHeight="1">
      <c r="D19" s="17"/>
      <c r="E19" s="17"/>
      <c r="F19" s="17"/>
      <c r="G19" s="17"/>
      <c r="H19" s="17"/>
      <c r="I19" s="17"/>
      <c r="J19" s="17"/>
      <c r="K19" s="18"/>
      <c r="L19" s="18"/>
    </row>
    <row r="20" spans="3:12" s="19" customFormat="1" ht="13.5" customHeight="1">
      <c r="D20" s="17"/>
      <c r="E20" s="17"/>
      <c r="F20" s="17"/>
      <c r="G20" s="17"/>
      <c r="H20" s="17"/>
      <c r="I20" s="17"/>
      <c r="J20" s="17"/>
      <c r="K20" s="18"/>
      <c r="L20" s="18"/>
    </row>
    <row r="21" spans="3:12" s="19" customFormat="1" ht="13.5" customHeight="1">
      <c r="D21" s="17"/>
      <c r="E21" s="17"/>
      <c r="F21" s="17"/>
      <c r="G21" s="17"/>
      <c r="H21" s="17"/>
      <c r="I21" s="17"/>
      <c r="J21" s="17"/>
      <c r="K21" s="18"/>
      <c r="L21" s="18"/>
    </row>
    <row r="22" spans="3:12" s="19" customFormat="1" ht="13.5" customHeight="1">
      <c r="D22" s="17"/>
      <c r="E22" s="17"/>
      <c r="F22" s="17"/>
      <c r="G22" s="17"/>
      <c r="H22" s="17"/>
      <c r="I22" s="17"/>
      <c r="J22" s="17"/>
      <c r="K22" s="18"/>
      <c r="L22" s="18"/>
    </row>
    <row r="23" spans="3:12" s="19" customFormat="1" ht="13.5" customHeight="1">
      <c r="D23" s="17"/>
      <c r="E23" s="17"/>
      <c r="F23" s="17"/>
      <c r="G23" s="17"/>
      <c r="H23" s="17"/>
      <c r="I23" s="17"/>
      <c r="J23" s="17"/>
      <c r="K23" s="18"/>
      <c r="L23" s="18"/>
    </row>
    <row r="24" spans="3:12" s="19" customFormat="1" ht="13.5" customHeight="1">
      <c r="D24" s="17"/>
      <c r="E24" s="17"/>
      <c r="F24" s="17"/>
      <c r="G24" s="17"/>
      <c r="H24" s="17"/>
      <c r="I24" s="17"/>
      <c r="J24" s="17"/>
      <c r="K24" s="18"/>
      <c r="L24" s="18"/>
    </row>
    <row r="25" spans="3:12" s="19" customFormat="1" ht="13.5" customHeight="1">
      <c r="D25" s="17"/>
      <c r="E25" s="17"/>
      <c r="F25" s="17"/>
      <c r="G25" s="17"/>
      <c r="H25" s="17"/>
      <c r="I25" s="17"/>
      <c r="J25" s="17"/>
      <c r="K25" s="18"/>
      <c r="L25" s="18"/>
    </row>
    <row r="26" spans="3:12" s="19" customFormat="1" ht="13.5" customHeight="1">
      <c r="D26" s="17"/>
      <c r="E26" s="17"/>
      <c r="F26" s="17"/>
      <c r="G26" s="17"/>
      <c r="H26" s="17"/>
      <c r="I26" s="17"/>
      <c r="J26" s="17"/>
      <c r="K26" s="18"/>
      <c r="L26" s="18"/>
    </row>
    <row r="27" spans="3:12" s="19" customFormat="1" ht="13.5" customHeight="1">
      <c r="D27" s="17"/>
      <c r="E27" s="17"/>
      <c r="F27" s="17"/>
      <c r="G27" s="17"/>
      <c r="H27" s="17"/>
      <c r="I27" s="17"/>
      <c r="J27" s="17"/>
      <c r="K27" s="18"/>
      <c r="L27" s="18"/>
    </row>
    <row r="28" spans="3:12" s="19" customFormat="1" ht="13.5" customHeight="1">
      <c r="C28" s="250" t="s">
        <v>45</v>
      </c>
      <c r="D28" s="251"/>
      <c r="E28" s="252"/>
      <c r="F28" s="107" t="s">
        <v>64</v>
      </c>
      <c r="G28" s="107" t="s">
        <v>65</v>
      </c>
      <c r="H28" s="107" t="s">
        <v>106</v>
      </c>
      <c r="I28" s="107" t="s">
        <v>107</v>
      </c>
      <c r="J28" s="107" t="s">
        <v>108</v>
      </c>
      <c r="K28" s="18"/>
      <c r="L28" s="18"/>
    </row>
    <row r="29" spans="3:12" s="19" customFormat="1" ht="29.25" customHeight="1">
      <c r="C29" s="109" t="s">
        <v>42</v>
      </c>
      <c r="D29" s="111"/>
      <c r="E29" s="110"/>
      <c r="F29" s="108" t="s">
        <v>46</v>
      </c>
      <c r="G29" s="108" t="s">
        <v>48</v>
      </c>
      <c r="H29" s="108"/>
      <c r="I29" s="108"/>
      <c r="J29" s="108"/>
      <c r="K29" s="18"/>
      <c r="L29" s="18"/>
    </row>
    <row r="30" spans="3:12" s="19" customFormat="1" ht="13.5" customHeight="1">
      <c r="C30" s="109" t="s">
        <v>43</v>
      </c>
      <c r="D30" s="111"/>
      <c r="E30" s="110"/>
      <c r="F30" s="108" t="s">
        <v>46</v>
      </c>
      <c r="G30" s="108" t="s">
        <v>111</v>
      </c>
      <c r="H30" s="108" t="s">
        <v>111</v>
      </c>
      <c r="I30" s="108" t="s">
        <v>111</v>
      </c>
      <c r="J30" s="108" t="s">
        <v>111</v>
      </c>
      <c r="K30" s="18"/>
      <c r="L30" s="18"/>
    </row>
    <row r="31" spans="3:12" s="19" customFormat="1" ht="13.5" customHeight="1">
      <c r="C31" s="109" t="s">
        <v>44</v>
      </c>
      <c r="D31" s="111"/>
      <c r="E31" s="110"/>
      <c r="F31" s="108" t="s">
        <v>47</v>
      </c>
      <c r="G31" s="108" t="s">
        <v>46</v>
      </c>
      <c r="H31" s="108"/>
      <c r="I31" s="108"/>
      <c r="J31" s="108"/>
      <c r="K31" s="18"/>
      <c r="L31" s="18"/>
    </row>
    <row r="32" spans="3:12" s="19" customFormat="1" ht="13.5" customHeight="1">
      <c r="C32" s="109" t="s">
        <v>103</v>
      </c>
      <c r="D32" s="111"/>
      <c r="E32" s="110"/>
      <c r="F32" s="108" t="s">
        <v>111</v>
      </c>
      <c r="G32" s="108" t="s">
        <v>47</v>
      </c>
      <c r="H32" s="108"/>
      <c r="I32" s="108" t="s">
        <v>46</v>
      </c>
      <c r="J32" s="108"/>
      <c r="K32" s="18"/>
      <c r="L32" s="18"/>
    </row>
    <row r="33" spans="1:21" s="19" customFormat="1" ht="13.5" customHeight="1">
      <c r="C33" s="109" t="s">
        <v>104</v>
      </c>
      <c r="D33" s="111"/>
      <c r="E33" s="110"/>
      <c r="F33" s="108" t="s">
        <v>111</v>
      </c>
      <c r="G33" s="108" t="s">
        <v>47</v>
      </c>
      <c r="H33" s="108"/>
      <c r="I33" s="108"/>
      <c r="J33" s="108" t="s">
        <v>46</v>
      </c>
      <c r="K33" s="18"/>
      <c r="L33" s="18"/>
    </row>
    <row r="34" spans="1:21" s="19" customFormat="1" ht="13.5" customHeight="1">
      <c r="A34" s="3"/>
      <c r="B34" s="3"/>
      <c r="C34" s="109" t="s">
        <v>105</v>
      </c>
      <c r="D34" s="111"/>
      <c r="E34" s="110"/>
      <c r="F34" s="108" t="s">
        <v>111</v>
      </c>
      <c r="G34" s="108" t="s">
        <v>47</v>
      </c>
      <c r="H34" s="108" t="s">
        <v>109</v>
      </c>
      <c r="I34" s="108"/>
      <c r="J34" s="108"/>
      <c r="K34" s="3"/>
      <c r="L34" s="3"/>
      <c r="M34" s="3"/>
      <c r="N34" s="3"/>
      <c r="O34" s="3"/>
      <c r="Q34" s="3"/>
      <c r="R34" s="3"/>
      <c r="S34" s="3"/>
      <c r="T34" s="3"/>
    </row>
    <row r="35" spans="1:21">
      <c r="A35" s="1"/>
      <c r="B35" s="1"/>
      <c r="C35" s="1"/>
      <c r="D35" s="1"/>
      <c r="E35" s="1"/>
      <c r="F35" s="1"/>
      <c r="G35" s="1"/>
      <c r="H35" s="1"/>
      <c r="I35" s="1"/>
      <c r="J35" s="1"/>
      <c r="K35" s="1"/>
      <c r="L35" s="1"/>
      <c r="P35" s="19"/>
      <c r="U35" s="19"/>
    </row>
    <row r="36" spans="1:21">
      <c r="C36" s="3" t="s">
        <v>49</v>
      </c>
      <c r="P36" s="19"/>
      <c r="U36" s="19"/>
    </row>
    <row r="37" spans="1:21">
      <c r="C37" s="3" t="s">
        <v>50</v>
      </c>
      <c r="P37" s="19"/>
      <c r="U37" s="19"/>
    </row>
    <row r="38" spans="1:21">
      <c r="C38" s="3" t="s">
        <v>51</v>
      </c>
      <c r="P38" s="19"/>
      <c r="U38" s="19"/>
    </row>
    <row r="39" spans="1:21">
      <c r="C39" s="3" t="s">
        <v>110</v>
      </c>
      <c r="U39" s="19"/>
    </row>
    <row r="40" spans="1:21">
      <c r="U40" s="19"/>
    </row>
    <row r="41" spans="1:21">
      <c r="U41" s="19"/>
    </row>
    <row r="42" spans="1:21">
      <c r="U42" s="19"/>
    </row>
    <row r="43" spans="1:21" ht="26.4">
      <c r="C43" s="250" t="s">
        <v>112</v>
      </c>
      <c r="D43" s="251"/>
      <c r="E43" s="252"/>
      <c r="F43" s="107" t="s">
        <v>113</v>
      </c>
      <c r="G43" s="107" t="s">
        <v>114</v>
      </c>
      <c r="H43" s="107" t="s">
        <v>115</v>
      </c>
      <c r="I43" s="107" t="s">
        <v>116</v>
      </c>
      <c r="J43" s="107" t="s">
        <v>117</v>
      </c>
      <c r="K43" s="107" t="s">
        <v>118</v>
      </c>
      <c r="L43" s="107" t="s">
        <v>119</v>
      </c>
      <c r="M43" s="107" t="s">
        <v>135</v>
      </c>
      <c r="N43" s="107" t="s">
        <v>120</v>
      </c>
      <c r="O43" s="107" t="s">
        <v>121</v>
      </c>
      <c r="P43" s="107" t="s">
        <v>122</v>
      </c>
      <c r="Q43" s="107" t="s">
        <v>123</v>
      </c>
      <c r="U43" s="19"/>
    </row>
    <row r="44" spans="1:21" ht="41.25" customHeight="1">
      <c r="C44" s="109" t="s">
        <v>42</v>
      </c>
      <c r="D44" s="111"/>
      <c r="E44" s="110"/>
      <c r="F44" s="139"/>
      <c r="G44" s="139"/>
      <c r="H44" s="139"/>
      <c r="I44" s="139"/>
      <c r="J44" s="139"/>
      <c r="K44" s="139"/>
      <c r="L44" s="139"/>
      <c r="M44" s="139"/>
      <c r="N44" s="139"/>
      <c r="O44" s="139"/>
      <c r="P44" s="139"/>
      <c r="Q44" s="139"/>
      <c r="U44" s="19"/>
    </row>
    <row r="45" spans="1:21" ht="17.399999999999999">
      <c r="C45" s="109" t="s">
        <v>43</v>
      </c>
      <c r="D45" s="111"/>
      <c r="E45" s="110"/>
      <c r="F45" s="139"/>
      <c r="G45" s="139"/>
      <c r="H45" s="139"/>
      <c r="I45" s="139"/>
      <c r="J45" s="139"/>
      <c r="K45" s="139"/>
      <c r="L45" s="139"/>
      <c r="M45" s="139"/>
      <c r="N45" s="139"/>
      <c r="O45" s="139"/>
      <c r="P45" s="139"/>
      <c r="Q45" s="139"/>
      <c r="U45" s="19"/>
    </row>
    <row r="46" spans="1:21" ht="17.399999999999999">
      <c r="C46" s="109" t="s">
        <v>44</v>
      </c>
      <c r="D46" s="111"/>
      <c r="E46" s="110"/>
      <c r="F46" s="108" t="s">
        <v>124</v>
      </c>
      <c r="G46" s="108"/>
      <c r="H46" s="139"/>
      <c r="I46" s="108"/>
      <c r="J46" s="108"/>
      <c r="K46" s="139"/>
      <c r="L46" s="108"/>
      <c r="M46" s="108"/>
      <c r="N46" s="139"/>
      <c r="O46" s="108"/>
      <c r="P46" s="108"/>
      <c r="Q46" s="108"/>
      <c r="U46" s="19"/>
    </row>
    <row r="47" spans="1:21" ht="17.399999999999999">
      <c r="C47" s="109" t="s">
        <v>103</v>
      </c>
      <c r="D47" s="111"/>
      <c r="E47" s="110"/>
      <c r="F47" s="108"/>
      <c r="G47" s="108"/>
      <c r="H47" s="139"/>
      <c r="I47" s="108"/>
      <c r="J47" s="108" t="s">
        <v>124</v>
      </c>
      <c r="K47" s="139"/>
      <c r="L47" s="108" t="s">
        <v>124</v>
      </c>
      <c r="M47" s="108"/>
      <c r="N47" s="139"/>
      <c r="O47" s="108" t="s">
        <v>124</v>
      </c>
      <c r="P47" s="108"/>
      <c r="Q47" s="108"/>
      <c r="U47" s="19"/>
    </row>
    <row r="48" spans="1:21" ht="17.399999999999999">
      <c r="C48" s="109" t="s">
        <v>104</v>
      </c>
      <c r="D48" s="111"/>
      <c r="E48" s="110"/>
      <c r="F48" s="108"/>
      <c r="G48" s="108" t="s">
        <v>124</v>
      </c>
      <c r="H48" s="139"/>
      <c r="I48" s="108" t="s">
        <v>124</v>
      </c>
      <c r="J48" s="108"/>
      <c r="K48" s="139"/>
      <c r="L48" s="108"/>
      <c r="M48" s="108"/>
      <c r="N48" s="139"/>
      <c r="O48" s="108"/>
      <c r="P48" s="108"/>
      <c r="Q48" s="108"/>
      <c r="U48" s="19"/>
    </row>
    <row r="49" spans="3:17" ht="17.399999999999999">
      <c r="C49" s="109" t="s">
        <v>105</v>
      </c>
      <c r="D49" s="111"/>
      <c r="E49" s="110"/>
      <c r="F49" s="108"/>
      <c r="G49" s="108"/>
      <c r="H49" s="139"/>
      <c r="I49" s="108"/>
      <c r="J49" s="108"/>
      <c r="K49" s="139"/>
      <c r="L49" s="108"/>
      <c r="M49" s="108" t="s">
        <v>124</v>
      </c>
      <c r="N49" s="139"/>
      <c r="O49" s="108"/>
      <c r="P49" s="108" t="s">
        <v>124</v>
      </c>
      <c r="Q49" s="108" t="s">
        <v>124</v>
      </c>
    </row>
  </sheetData>
  <sheetProtection selectLockedCells="1" selectUnlockedCells="1"/>
  <mergeCells count="5">
    <mergeCell ref="K1:M1"/>
    <mergeCell ref="K2:M2"/>
    <mergeCell ref="K3:M3"/>
    <mergeCell ref="C28:E28"/>
    <mergeCell ref="C43:E43"/>
  </mergeCells>
  <pageMargins left="0.23622047244094491" right="0.23622047244094491" top="0.23622047244094491" bottom="0.23622047244094491" header="0" footer="0"/>
  <pageSetup paperSize="9" scale="77" firstPageNumber="0"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2"/>
  <sheetViews>
    <sheetView showGridLines="0" topLeftCell="A7" zoomScale="80" zoomScaleNormal="80" workbookViewId="0">
      <selection activeCell="N41" sqref="N41"/>
    </sheetView>
  </sheetViews>
  <sheetFormatPr baseColWidth="10" defaultColWidth="11.44140625" defaultRowHeight="13.2"/>
  <cols>
    <col min="1" max="1" width="1.6640625" style="3" customWidth="1"/>
    <col min="2" max="2" width="14" style="3" customWidth="1"/>
    <col min="3" max="3" width="33.6640625" style="3" customWidth="1"/>
    <col min="4" max="4" width="16.44140625" style="3" customWidth="1"/>
    <col min="5" max="5" width="17" style="3" customWidth="1"/>
    <col min="6" max="6" width="16.33203125" style="3" customWidth="1"/>
    <col min="7" max="7" width="11.33203125" style="3" customWidth="1"/>
    <col min="8" max="8" width="11.44140625" style="3"/>
    <col min="9" max="9" width="17.5546875" style="3" customWidth="1"/>
    <col min="10" max="10" width="17" style="3" customWidth="1"/>
    <col min="11" max="12" width="11.44140625" style="3"/>
    <col min="13" max="13" width="16.33203125" style="3" customWidth="1"/>
    <col min="14" max="16384" width="11.44140625" style="3"/>
  </cols>
  <sheetData>
    <row r="1" spans="1:14">
      <c r="A1" s="16"/>
      <c r="B1" s="253" t="str">
        <f>"PLANNING INITIAL "</f>
        <v xml:space="preserve">PLANNING INITIAL </v>
      </c>
      <c r="C1" s="254"/>
      <c r="D1" s="255"/>
      <c r="E1" s="255"/>
      <c r="F1" s="255"/>
      <c r="G1" s="255"/>
      <c r="H1" s="255"/>
      <c r="I1" s="255"/>
      <c r="J1" s="256"/>
      <c r="K1" s="242" t="str">
        <f>'1a-Identification Projet'!$L$1</f>
        <v>Ref; PD 008</v>
      </c>
      <c r="L1" s="242"/>
      <c r="M1" s="243"/>
    </row>
    <row r="2" spans="1:14" s="16" customFormat="1" ht="12.75" customHeight="1">
      <c r="B2" s="257"/>
      <c r="C2" s="258"/>
      <c r="D2" s="259"/>
      <c r="E2" s="259"/>
      <c r="F2" s="259"/>
      <c r="G2" s="259"/>
      <c r="H2" s="259"/>
      <c r="I2" s="259"/>
      <c r="J2" s="260"/>
      <c r="K2" s="264" t="str">
        <f>'1a-Identification Projet'!$L$2</f>
        <v>30/06/20019</v>
      </c>
      <c r="L2" s="245"/>
      <c r="M2" s="246"/>
    </row>
    <row r="3" spans="1:14" s="16" customFormat="1" ht="12.75" customHeight="1" thickBot="1">
      <c r="B3" s="261"/>
      <c r="C3" s="262"/>
      <c r="D3" s="262"/>
      <c r="E3" s="262"/>
      <c r="F3" s="262"/>
      <c r="G3" s="262"/>
      <c r="H3" s="262"/>
      <c r="I3" s="262"/>
      <c r="J3" s="263"/>
      <c r="K3" s="265" t="str">
        <f>'1a-Identification Projet'!$L$3</f>
        <v>Entreprise de prototypage de Toulouse</v>
      </c>
      <c r="L3" s="248"/>
      <c r="M3" s="249"/>
    </row>
    <row r="4" spans="1:14" s="16" customFormat="1" ht="12.75" customHeight="1">
      <c r="A4" s="3"/>
      <c r="B4" s="3"/>
      <c r="C4" s="3"/>
      <c r="D4" s="3"/>
      <c r="E4" s="17"/>
      <c r="F4" s="17"/>
      <c r="G4" s="17"/>
      <c r="H4" s="17"/>
      <c r="I4" s="17"/>
      <c r="J4" s="17"/>
      <c r="K4" s="18"/>
      <c r="L4" s="18"/>
      <c r="M4" s="3"/>
    </row>
    <row r="5" spans="1:14" s="19" customFormat="1" ht="13.5" customHeight="1">
      <c r="E5" s="17"/>
      <c r="F5" s="17"/>
      <c r="G5" s="17"/>
      <c r="H5" s="17"/>
      <c r="I5" s="3"/>
      <c r="J5" s="3"/>
      <c r="K5" s="3"/>
      <c r="L5" s="3"/>
      <c r="M5" s="3"/>
      <c r="N5" s="3"/>
    </row>
    <row r="6" spans="1:14" s="19" customFormat="1" ht="13.5" customHeight="1" thickBot="1">
      <c r="A6" s="1"/>
      <c r="B6" s="1"/>
      <c r="C6" s="1"/>
      <c r="D6" s="1"/>
      <c r="E6" s="1"/>
      <c r="F6" s="1"/>
      <c r="G6" s="1"/>
      <c r="H6" s="1"/>
      <c r="I6" s="3"/>
      <c r="J6" s="3"/>
      <c r="K6" s="3"/>
      <c r="L6" s="3"/>
      <c r="M6" s="3"/>
      <c r="N6" s="3"/>
    </row>
    <row r="7" spans="1:14" ht="13.8" thickBot="1">
      <c r="B7" s="200"/>
      <c r="D7" s="266" t="s">
        <v>200</v>
      </c>
      <c r="E7" s="267"/>
      <c r="F7" s="267"/>
      <c r="G7" s="267"/>
      <c r="H7" s="268"/>
    </row>
    <row r="8" spans="1:14" ht="27.6">
      <c r="B8" s="201" t="s">
        <v>210</v>
      </c>
      <c r="C8" s="186" t="s">
        <v>67</v>
      </c>
      <c r="D8" s="160" t="s">
        <v>203</v>
      </c>
      <c r="E8" s="112" t="s">
        <v>204</v>
      </c>
      <c r="F8" s="112" t="s">
        <v>68</v>
      </c>
      <c r="G8" s="112" t="s">
        <v>69</v>
      </c>
      <c r="H8" s="161" t="s">
        <v>205</v>
      </c>
    </row>
    <row r="9" spans="1:14" ht="14.4">
      <c r="B9" s="202">
        <v>1</v>
      </c>
      <c r="C9" s="187" t="s">
        <v>20</v>
      </c>
      <c r="D9" s="163">
        <f>+MIN(D11:D14,D16:D21)</f>
        <v>43466</v>
      </c>
      <c r="E9" s="178">
        <f>+MAX(E11:E14,E16:E21)</f>
        <v>43646</v>
      </c>
      <c r="F9" s="184"/>
      <c r="G9" s="178"/>
      <c r="H9" s="180">
        <f>+SUM(H11:H14,H16:H21)</f>
        <v>975.44999999999993</v>
      </c>
    </row>
    <row r="10" spans="1:14" s="79" customFormat="1" ht="14.4">
      <c r="B10" s="203">
        <v>2</v>
      </c>
      <c r="C10" s="188" t="s">
        <v>159</v>
      </c>
      <c r="D10" s="177">
        <f>MIN(D11:D14)</f>
        <v>43466</v>
      </c>
      <c r="E10" s="179">
        <f>MAX(E11:E14)</f>
        <v>43586</v>
      </c>
      <c r="F10" s="185"/>
      <c r="G10" s="179"/>
      <c r="H10" s="181">
        <f>+SUM(H11:H14)</f>
        <v>198.8</v>
      </c>
      <c r="I10" s="3"/>
      <c r="J10" s="3"/>
      <c r="K10" s="3"/>
      <c r="L10" s="3"/>
      <c r="M10" s="3"/>
      <c r="N10" s="3"/>
    </row>
    <row r="11" spans="1:14" ht="28.8">
      <c r="B11" s="204">
        <v>3</v>
      </c>
      <c r="C11" s="189" t="s">
        <v>160</v>
      </c>
      <c r="D11" s="165">
        <v>43466</v>
      </c>
      <c r="E11" s="166">
        <v>43479</v>
      </c>
      <c r="F11" s="183"/>
      <c r="G11" s="166" t="s">
        <v>71</v>
      </c>
      <c r="H11" s="167">
        <v>70</v>
      </c>
    </row>
    <row r="12" spans="1:14" ht="14.4">
      <c r="B12" s="204">
        <v>4</v>
      </c>
      <c r="C12" s="189" t="s">
        <v>161</v>
      </c>
      <c r="D12" s="165">
        <v>43480</v>
      </c>
      <c r="E12" s="166">
        <v>43487</v>
      </c>
      <c r="F12" s="113">
        <v>3</v>
      </c>
      <c r="G12" s="166" t="s">
        <v>64</v>
      </c>
      <c r="H12" s="167">
        <v>42</v>
      </c>
    </row>
    <row r="13" spans="1:14" ht="14.4">
      <c r="B13" s="204">
        <v>5</v>
      </c>
      <c r="C13" s="189" t="s">
        <v>162</v>
      </c>
      <c r="D13" s="165">
        <v>43488</v>
      </c>
      <c r="E13" s="166">
        <v>43577</v>
      </c>
      <c r="F13" s="113">
        <v>4</v>
      </c>
      <c r="G13" s="166" t="s">
        <v>72</v>
      </c>
      <c r="H13" s="167">
        <v>44.8</v>
      </c>
    </row>
    <row r="14" spans="1:14" ht="14.4">
      <c r="B14" s="204">
        <v>6</v>
      </c>
      <c r="C14" s="189" t="s">
        <v>163</v>
      </c>
      <c r="D14" s="165">
        <v>43579</v>
      </c>
      <c r="E14" s="166">
        <v>43586</v>
      </c>
      <c r="F14" s="113" t="s">
        <v>164</v>
      </c>
      <c r="G14" s="166" t="s">
        <v>64</v>
      </c>
      <c r="H14" s="167">
        <v>42</v>
      </c>
    </row>
    <row r="15" spans="1:14" s="79" customFormat="1" ht="14.4">
      <c r="B15" s="203">
        <v>7</v>
      </c>
      <c r="C15" s="188" t="s">
        <v>211</v>
      </c>
      <c r="D15" s="177">
        <f>MIN(D16:D21)</f>
        <v>43488</v>
      </c>
      <c r="E15" s="175">
        <f>MAX(E16:E21)</f>
        <v>43646</v>
      </c>
      <c r="F15" s="185"/>
      <c r="G15" s="175"/>
      <c r="H15" s="176">
        <f>+SUM(H16:H21)</f>
        <v>776.65</v>
      </c>
      <c r="I15" s="3"/>
      <c r="J15" s="3"/>
      <c r="K15" s="3"/>
      <c r="L15" s="3"/>
      <c r="M15" s="3"/>
      <c r="N15" s="3"/>
    </row>
    <row r="16" spans="1:14" ht="14.4">
      <c r="B16" s="204">
        <v>8</v>
      </c>
      <c r="C16" s="189" t="s">
        <v>165</v>
      </c>
      <c r="D16" s="165">
        <v>43488</v>
      </c>
      <c r="E16" s="166">
        <v>43522</v>
      </c>
      <c r="F16" s="113">
        <v>4</v>
      </c>
      <c r="G16" s="166" t="s">
        <v>73</v>
      </c>
      <c r="H16" s="167">
        <v>183.75</v>
      </c>
    </row>
    <row r="17" spans="2:8" ht="28.8">
      <c r="B17" s="204">
        <v>9</v>
      </c>
      <c r="C17" s="189" t="s">
        <v>166</v>
      </c>
      <c r="D17" s="165">
        <v>43523</v>
      </c>
      <c r="E17" s="166">
        <v>43564</v>
      </c>
      <c r="F17" s="113">
        <v>8</v>
      </c>
      <c r="G17" s="166" t="s">
        <v>167</v>
      </c>
      <c r="H17" s="167">
        <v>231</v>
      </c>
    </row>
    <row r="18" spans="2:8" ht="28.8">
      <c r="B18" s="204">
        <v>10</v>
      </c>
      <c r="C18" s="189" t="s">
        <v>168</v>
      </c>
      <c r="D18" s="165">
        <v>43523</v>
      </c>
      <c r="E18" s="166">
        <v>43559</v>
      </c>
      <c r="F18" s="113">
        <v>8</v>
      </c>
      <c r="G18" s="166" t="s">
        <v>169</v>
      </c>
      <c r="H18" s="167">
        <v>207.9</v>
      </c>
    </row>
    <row r="19" spans="2:8" ht="14.4">
      <c r="B19" s="204">
        <v>11</v>
      </c>
      <c r="C19" s="189" t="s">
        <v>170</v>
      </c>
      <c r="D19" s="165">
        <v>43523</v>
      </c>
      <c r="E19" s="166">
        <v>43536</v>
      </c>
      <c r="F19" s="113">
        <v>8</v>
      </c>
      <c r="G19" s="166" t="s">
        <v>171</v>
      </c>
      <c r="H19" s="167">
        <v>77</v>
      </c>
    </row>
    <row r="20" spans="2:8" ht="14.4">
      <c r="B20" s="204">
        <v>12</v>
      </c>
      <c r="C20" s="189" t="s">
        <v>172</v>
      </c>
      <c r="D20" s="165">
        <v>43565</v>
      </c>
      <c r="E20" s="166">
        <v>43578</v>
      </c>
      <c r="F20" s="113" t="s">
        <v>173</v>
      </c>
      <c r="G20" s="166" t="s">
        <v>174</v>
      </c>
      <c r="H20" s="167">
        <v>77</v>
      </c>
    </row>
    <row r="21" spans="2:8" ht="15" thickBot="1">
      <c r="B21" s="205">
        <v>13</v>
      </c>
      <c r="C21" s="190" t="s">
        <v>175</v>
      </c>
      <c r="D21" s="169">
        <v>43646</v>
      </c>
      <c r="E21" s="170">
        <v>43646</v>
      </c>
      <c r="F21" s="172" t="s">
        <v>176</v>
      </c>
      <c r="G21" s="170"/>
      <c r="H21" s="171">
        <v>0</v>
      </c>
    </row>
    <row r="22" spans="2:8">
      <c r="B22" s="200"/>
    </row>
  </sheetData>
  <sheetProtection selectLockedCells="1" selectUnlockedCells="1"/>
  <mergeCells count="5">
    <mergeCell ref="B1:J3"/>
    <mergeCell ref="K1:M1"/>
    <mergeCell ref="K2:M2"/>
    <mergeCell ref="K3:M3"/>
    <mergeCell ref="D7:H7"/>
  </mergeCells>
  <pageMargins left="0.23622047244094491" right="0.23622047244094491" top="0.23622047244094491" bottom="0.23622047244094491" header="0" footer="0"/>
  <pageSetup paperSize="9" scale="84" firstPageNumber="0"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pageSetUpPr fitToPage="1"/>
  </sheetPr>
  <dimension ref="A1:I22"/>
  <sheetViews>
    <sheetView showGridLines="0" showZeros="0" topLeftCell="A7" zoomScale="80" zoomScaleNormal="80" workbookViewId="0">
      <selection activeCell="L9" sqref="L9"/>
    </sheetView>
  </sheetViews>
  <sheetFormatPr baseColWidth="10" defaultColWidth="11.44140625" defaultRowHeight="13.2"/>
  <cols>
    <col min="1" max="1" width="36.88671875" style="3" customWidth="1"/>
    <col min="2" max="2" width="60.88671875" style="3" customWidth="1"/>
    <col min="3" max="3" width="24.44140625" style="3" customWidth="1"/>
    <col min="4" max="4" width="11.6640625" style="3" customWidth="1"/>
    <col min="5" max="5" width="11" style="3" customWidth="1"/>
    <col min="6" max="6" width="13.33203125" style="3" customWidth="1"/>
    <col min="7" max="8" width="13" style="3" customWidth="1"/>
    <col min="9" max="9" width="12.44140625" style="3" customWidth="1"/>
    <col min="10" max="10" width="20" style="3" customWidth="1"/>
    <col min="11" max="16384" width="11.44140625" style="3"/>
  </cols>
  <sheetData>
    <row r="1" spans="1:9" ht="21" customHeight="1">
      <c r="A1" s="278"/>
      <c r="B1" s="279"/>
      <c r="C1" s="279"/>
      <c r="D1" s="279"/>
      <c r="E1" s="279"/>
      <c r="F1" s="269" t="str">
        <f>'1a-Identification Projet'!$L1</f>
        <v>Ref; PD 008</v>
      </c>
      <c r="G1" s="270"/>
      <c r="H1" s="270"/>
      <c r="I1" s="271"/>
    </row>
    <row r="2" spans="1:9" ht="12.75" customHeight="1">
      <c r="A2" s="280"/>
      <c r="B2" s="281"/>
      <c r="C2" s="281"/>
      <c r="D2" s="281"/>
      <c r="E2" s="281"/>
      <c r="F2" s="272" t="str">
        <f>'1a-Identification Projet'!$L2</f>
        <v>30/06/20019</v>
      </c>
      <c r="G2" s="273"/>
      <c r="H2" s="273"/>
      <c r="I2" s="274"/>
    </row>
    <row r="3" spans="1:9" ht="12.75" customHeight="1" thickBot="1">
      <c r="A3" s="282"/>
      <c r="B3" s="283"/>
      <c r="C3" s="283"/>
      <c r="D3" s="283"/>
      <c r="E3" s="283"/>
      <c r="F3" s="275" t="str">
        <f>'1a-Identification Projet'!$L3</f>
        <v>Entreprise de prototypage de Toulouse</v>
      </c>
      <c r="G3" s="276"/>
      <c r="H3" s="276"/>
      <c r="I3" s="277"/>
    </row>
    <row r="4" spans="1:9">
      <c r="A4" s="1"/>
      <c r="B4" s="1"/>
      <c r="C4" s="1"/>
      <c r="D4" s="1"/>
      <c r="E4" s="1"/>
      <c r="F4" s="35"/>
      <c r="G4" s="35"/>
      <c r="H4" s="35"/>
      <c r="I4" s="35"/>
    </row>
    <row r="5" spans="1:9" ht="13.8" thickBot="1">
      <c r="A5" s="1"/>
      <c r="B5" s="1"/>
      <c r="C5" s="1"/>
      <c r="D5" s="1"/>
      <c r="E5" s="1"/>
      <c r="F5" s="35"/>
      <c r="G5" s="35"/>
      <c r="H5" s="35"/>
      <c r="I5" s="35"/>
    </row>
    <row r="6" spans="1:9" ht="27.6">
      <c r="A6" s="55" t="s">
        <v>11</v>
      </c>
      <c r="B6" s="56" t="s">
        <v>12</v>
      </c>
      <c r="C6" s="56" t="s">
        <v>179</v>
      </c>
      <c r="D6" s="56" t="s">
        <v>13</v>
      </c>
      <c r="E6" s="56" t="s">
        <v>21</v>
      </c>
      <c r="F6" s="56" t="s">
        <v>15</v>
      </c>
      <c r="G6" s="56" t="s">
        <v>95</v>
      </c>
      <c r="H6" s="56" t="s">
        <v>16</v>
      </c>
      <c r="I6" s="57" t="s">
        <v>0</v>
      </c>
    </row>
    <row r="7" spans="1:9" ht="92.4">
      <c r="A7" s="197" t="s">
        <v>177</v>
      </c>
      <c r="B7" s="198" t="s">
        <v>221</v>
      </c>
      <c r="C7" s="193">
        <v>12</v>
      </c>
      <c r="D7" s="194">
        <v>0.3</v>
      </c>
      <c r="E7" s="193">
        <f>C7*D7</f>
        <v>3.5999999999999996</v>
      </c>
      <c r="F7" s="195">
        <v>43466</v>
      </c>
      <c r="G7" s="195"/>
      <c r="H7" s="195">
        <v>43520</v>
      </c>
      <c r="I7" s="199" t="s">
        <v>65</v>
      </c>
    </row>
    <row r="8" spans="1:9" ht="118.8">
      <c r="A8" s="197" t="s">
        <v>178</v>
      </c>
      <c r="B8" s="198" t="s">
        <v>222</v>
      </c>
      <c r="C8" s="193">
        <v>3</v>
      </c>
      <c r="D8" s="194">
        <v>0.2</v>
      </c>
      <c r="E8" s="193">
        <f>C8*D8</f>
        <v>0.60000000000000009</v>
      </c>
      <c r="F8" s="195">
        <v>43466</v>
      </c>
      <c r="G8" s="195">
        <v>43524</v>
      </c>
      <c r="H8" s="195">
        <v>43524</v>
      </c>
      <c r="I8" s="199" t="s">
        <v>181</v>
      </c>
    </row>
    <row r="9" spans="1:9" ht="81.75" customHeight="1">
      <c r="A9" s="64"/>
      <c r="B9" s="65"/>
      <c r="C9" s="66"/>
      <c r="D9" s="67"/>
      <c r="E9" s="66">
        <f>C9*D9</f>
        <v>0</v>
      </c>
      <c r="F9" s="68"/>
      <c r="G9" s="68"/>
      <c r="H9" s="68"/>
      <c r="I9" s="69"/>
    </row>
    <row r="10" spans="1:9" ht="21" customHeight="1">
      <c r="A10" s="64"/>
      <c r="B10" s="65"/>
      <c r="C10" s="66"/>
      <c r="D10" s="67"/>
      <c r="E10" s="66">
        <f>C10*D10</f>
        <v>0</v>
      </c>
      <c r="F10" s="68"/>
      <c r="G10" s="68"/>
      <c r="H10" s="68"/>
      <c r="I10" s="69"/>
    </row>
    <row r="11" spans="1:9" ht="21" customHeight="1">
      <c r="A11" s="64"/>
      <c r="B11" s="65"/>
      <c r="C11" s="66"/>
      <c r="D11" s="67"/>
      <c r="E11" s="66">
        <f>C11*D11</f>
        <v>0</v>
      </c>
      <c r="F11" s="68"/>
      <c r="G11" s="68"/>
      <c r="H11" s="68"/>
      <c r="I11" s="69"/>
    </row>
    <row r="12" spans="1:9" ht="21" customHeight="1">
      <c r="A12" s="70"/>
      <c r="B12" s="71" t="s">
        <v>18</v>
      </c>
      <c r="C12" s="66">
        <f>SUM(C7:C11)</f>
        <v>15</v>
      </c>
      <c r="D12" s="65"/>
      <c r="E12" s="66">
        <f>SUM(E7:E11)</f>
        <v>4.1999999999999993</v>
      </c>
      <c r="F12" s="72"/>
      <c r="G12" s="72"/>
      <c r="H12" s="73"/>
      <c r="I12" s="69"/>
    </row>
    <row r="13" spans="1:9" s="79" customFormat="1" ht="21" customHeight="1">
      <c r="A13" s="40"/>
      <c r="B13" s="41"/>
      <c r="C13" s="42"/>
      <c r="D13" s="42"/>
      <c r="E13" s="42"/>
      <c r="F13" s="42"/>
      <c r="G13" s="42"/>
      <c r="H13" s="42"/>
      <c r="I13" s="42"/>
    </row>
    <row r="14" spans="1:9" ht="13.8" thickBot="1"/>
    <row r="15" spans="1:9" ht="27.6">
      <c r="A15" s="58" t="s">
        <v>17</v>
      </c>
      <c r="B15" s="56" t="s">
        <v>12</v>
      </c>
      <c r="C15" s="56" t="s">
        <v>182</v>
      </c>
      <c r="D15" s="56" t="s">
        <v>13</v>
      </c>
      <c r="E15" s="56" t="s">
        <v>14</v>
      </c>
      <c r="F15" s="56" t="s">
        <v>15</v>
      </c>
      <c r="G15" s="56" t="s">
        <v>95</v>
      </c>
      <c r="H15" s="56" t="s">
        <v>16</v>
      </c>
      <c r="I15" s="57" t="s">
        <v>0</v>
      </c>
    </row>
    <row r="16" spans="1:9" ht="105.6">
      <c r="A16" s="191" t="s">
        <v>180</v>
      </c>
      <c r="B16" s="192" t="s">
        <v>223</v>
      </c>
      <c r="C16" s="193">
        <v>50</v>
      </c>
      <c r="D16" s="194">
        <v>0.1</v>
      </c>
      <c r="E16" s="193">
        <f>C16*D16</f>
        <v>5</v>
      </c>
      <c r="F16" s="195">
        <v>43466</v>
      </c>
      <c r="G16" s="195"/>
      <c r="H16" s="195">
        <v>43508</v>
      </c>
      <c r="I16" s="196" t="s">
        <v>183</v>
      </c>
    </row>
    <row r="17" spans="1:9" ht="75" customHeight="1">
      <c r="A17" s="74"/>
      <c r="B17" s="75"/>
      <c r="C17" s="66"/>
      <c r="D17" s="67"/>
      <c r="E17" s="66">
        <f>C17*D17</f>
        <v>0</v>
      </c>
      <c r="F17" s="68"/>
      <c r="G17" s="68"/>
      <c r="H17" s="68"/>
      <c r="I17" s="76"/>
    </row>
    <row r="18" spans="1:9" ht="21" customHeight="1">
      <c r="A18" s="77"/>
      <c r="B18" s="75"/>
      <c r="C18" s="66"/>
      <c r="D18" s="67"/>
      <c r="E18" s="66">
        <f>C18*D18</f>
        <v>0</v>
      </c>
      <c r="F18" s="68"/>
      <c r="G18" s="68"/>
      <c r="H18" s="68"/>
      <c r="I18" s="76"/>
    </row>
    <row r="19" spans="1:9" ht="21" customHeight="1">
      <c r="A19" s="77"/>
      <c r="B19" s="75"/>
      <c r="C19" s="66"/>
      <c r="D19" s="67"/>
      <c r="E19" s="66">
        <f>C19*D19</f>
        <v>0</v>
      </c>
      <c r="F19" s="68"/>
      <c r="G19" s="68"/>
      <c r="H19" s="68"/>
      <c r="I19" s="76"/>
    </row>
    <row r="20" spans="1:9" ht="21" customHeight="1">
      <c r="A20" s="77"/>
      <c r="B20" s="75"/>
      <c r="C20" s="66"/>
      <c r="D20" s="67"/>
      <c r="E20" s="66">
        <f>C20*D20</f>
        <v>0</v>
      </c>
      <c r="F20" s="68"/>
      <c r="G20" s="68"/>
      <c r="H20" s="68"/>
      <c r="I20" s="76"/>
    </row>
    <row r="21" spans="1:9" ht="21" customHeight="1">
      <c r="A21" s="78"/>
      <c r="B21" s="71" t="s">
        <v>1</v>
      </c>
      <c r="C21" s="66">
        <f>SUM(C16:C20)</f>
        <v>50</v>
      </c>
      <c r="D21" s="73"/>
      <c r="E21" s="66">
        <f>SUM(E16:E20)</f>
        <v>5</v>
      </c>
      <c r="F21" s="73"/>
      <c r="G21" s="73"/>
      <c r="H21" s="73"/>
      <c r="I21" s="76"/>
    </row>
    <row r="22" spans="1:9" s="79" customFormat="1" ht="21" customHeight="1">
      <c r="A22" s="3"/>
      <c r="B22" s="3"/>
      <c r="C22" s="3"/>
      <c r="D22" s="3"/>
      <c r="E22" s="3"/>
      <c r="F22" s="3"/>
      <c r="G22" s="3"/>
      <c r="H22" s="3"/>
      <c r="I22" s="3"/>
    </row>
  </sheetData>
  <mergeCells count="4">
    <mergeCell ref="F1:I1"/>
    <mergeCell ref="F2:I2"/>
    <mergeCell ref="F3:I3"/>
    <mergeCell ref="A1:E3"/>
  </mergeCells>
  <pageMargins left="0.23622047244094491" right="0.23622047244094491" top="0.23622047244094491" bottom="0.23622047244094491" header="0" footer="0"/>
  <pageSetup paperSize="9" scale="48" orientation="landscape" r:id="rId1"/>
  <headerFooter alignWithMargins="0"/>
  <ignoredErrors>
    <ignoredError sqref="E16" unlocked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outlinePr summaryBelow="0" summaryRight="0"/>
    <pageSetUpPr fitToPage="1"/>
  </sheetPr>
  <dimension ref="A1:Q51"/>
  <sheetViews>
    <sheetView showGridLines="0" topLeftCell="A34" zoomScale="80" zoomScaleNormal="80" zoomScalePageLayoutView="60" workbookViewId="0">
      <selection activeCell="B9" sqref="B9"/>
    </sheetView>
  </sheetViews>
  <sheetFormatPr baseColWidth="10" defaultColWidth="11.44140625" defaultRowHeight="13.2" outlineLevelRow="1"/>
  <cols>
    <col min="1" max="1" width="88.6640625" style="21" customWidth="1"/>
    <col min="2" max="2" width="85.33203125" style="21" customWidth="1"/>
    <col min="3" max="3" width="1.6640625" style="22" customWidth="1"/>
    <col min="4" max="4" width="4.6640625" style="22" customWidth="1"/>
    <col min="5" max="17" width="11.44140625" style="22"/>
    <col min="18" max="16384" width="11.44140625" style="21"/>
  </cols>
  <sheetData>
    <row r="1" spans="1:11" ht="17.399999999999999">
      <c r="A1" s="120"/>
      <c r="B1" s="121" t="str">
        <f>'1a-Identification Projet'!$L$1</f>
        <v>Ref; PD 008</v>
      </c>
      <c r="C1" s="23"/>
      <c r="D1" s="23"/>
      <c r="E1" s="23"/>
      <c r="F1" s="23"/>
      <c r="G1" s="23"/>
      <c r="H1" s="23"/>
      <c r="I1" s="23"/>
      <c r="J1" s="23"/>
      <c r="K1" s="23"/>
    </row>
    <row r="2" spans="1:11" ht="12.75" customHeight="1">
      <c r="A2" s="122"/>
      <c r="B2" s="123" t="str">
        <f>'1a-Identification Projet'!$L$2</f>
        <v>30/06/20019</v>
      </c>
      <c r="C2" s="23"/>
      <c r="D2" s="23"/>
      <c r="E2" s="23"/>
      <c r="F2" s="23"/>
      <c r="G2" s="23"/>
      <c r="H2" s="23"/>
      <c r="I2" s="23"/>
      <c r="J2" s="23"/>
      <c r="K2" s="23"/>
    </row>
    <row r="3" spans="1:11" ht="12.75" customHeight="1" thickBot="1">
      <c r="A3" s="124"/>
      <c r="B3" s="125" t="str">
        <f>'1a-Identification Projet'!$L$3</f>
        <v>Entreprise de prototypage de Toulouse</v>
      </c>
      <c r="C3" s="23"/>
      <c r="D3" s="23"/>
      <c r="E3" s="23"/>
      <c r="F3" s="23"/>
      <c r="G3" s="23"/>
      <c r="H3" s="23"/>
      <c r="I3" s="23"/>
      <c r="J3" s="23"/>
      <c r="K3" s="23"/>
    </row>
    <row r="4" spans="1:11" ht="12.75" customHeight="1">
      <c r="A4" s="22"/>
      <c r="B4" s="22"/>
      <c r="C4" s="23"/>
      <c r="D4" s="23"/>
      <c r="E4" s="23"/>
      <c r="F4" s="23"/>
      <c r="G4" s="23"/>
      <c r="H4" s="23"/>
      <c r="I4" s="23"/>
      <c r="J4" s="23"/>
      <c r="K4" s="23"/>
    </row>
    <row r="5" spans="1:11" ht="23.25" customHeight="1" thickBot="1">
      <c r="A5" s="51" t="s">
        <v>212</v>
      </c>
      <c r="B5" s="52"/>
      <c r="C5" s="25"/>
      <c r="D5" s="25"/>
      <c r="E5" s="25"/>
    </row>
    <row r="6" spans="1:11" ht="16.2" thickBot="1">
      <c r="A6" s="95" t="s">
        <v>5</v>
      </c>
      <c r="B6" s="96" t="s">
        <v>6</v>
      </c>
      <c r="C6" s="25"/>
      <c r="D6" s="25"/>
      <c r="E6" s="25"/>
    </row>
    <row r="7" spans="1:11" ht="24" customHeight="1" outlineLevel="1">
      <c r="A7" s="132"/>
      <c r="B7" s="132"/>
      <c r="C7" s="25"/>
      <c r="D7" s="25"/>
      <c r="E7" s="25"/>
    </row>
    <row r="8" spans="1:11" ht="15.6" outlineLevel="1">
      <c r="A8" s="132" t="s">
        <v>259</v>
      </c>
      <c r="B8" s="132" t="s">
        <v>214</v>
      </c>
      <c r="C8" s="25"/>
      <c r="D8" s="25"/>
      <c r="E8" s="25"/>
    </row>
    <row r="9" spans="1:11" ht="31.2" outlineLevel="1">
      <c r="A9" s="132" t="s">
        <v>213</v>
      </c>
      <c r="B9" s="132"/>
      <c r="C9" s="25"/>
      <c r="D9" s="25"/>
      <c r="E9" s="25"/>
    </row>
    <row r="10" spans="1:11" ht="15" outlineLevel="1">
      <c r="A10" s="36"/>
      <c r="B10" s="38"/>
      <c r="C10" s="25"/>
      <c r="D10" s="25"/>
      <c r="E10" s="25"/>
    </row>
    <row r="11" spans="1:11" ht="15" outlineLevel="1">
      <c r="A11" s="37"/>
      <c r="B11" s="39"/>
      <c r="C11" s="25"/>
      <c r="D11" s="25"/>
      <c r="E11" s="25"/>
    </row>
    <row r="12" spans="1:11" ht="18" outlineLevel="1" thickBot="1">
      <c r="A12" s="51" t="s">
        <v>215</v>
      </c>
      <c r="B12" s="52"/>
      <c r="C12" s="25"/>
      <c r="D12" s="25"/>
      <c r="E12" s="25"/>
    </row>
    <row r="13" spans="1:11" ht="16.2" thickBot="1">
      <c r="A13" s="95" t="s">
        <v>5</v>
      </c>
      <c r="B13" s="96" t="s">
        <v>6</v>
      </c>
      <c r="C13" s="25"/>
      <c r="D13" s="25"/>
      <c r="E13" s="25"/>
    </row>
    <row r="14" spans="1:11" ht="45.75" customHeight="1" outlineLevel="1">
      <c r="A14" s="132" t="s">
        <v>257</v>
      </c>
      <c r="B14" s="132" t="s">
        <v>216</v>
      </c>
      <c r="C14" s="25"/>
      <c r="D14" s="25"/>
      <c r="E14" s="25"/>
    </row>
    <row r="15" spans="1:11" ht="62.4" outlineLevel="1">
      <c r="A15" s="132" t="s">
        <v>256</v>
      </c>
      <c r="B15" s="132" t="s">
        <v>258</v>
      </c>
      <c r="C15" s="25"/>
      <c r="D15" s="25"/>
      <c r="E15" s="25"/>
    </row>
    <row r="16" spans="1:11" ht="15.6" outlineLevel="1">
      <c r="A16" s="132"/>
      <c r="B16" s="132"/>
      <c r="C16" s="25"/>
      <c r="D16" s="25"/>
      <c r="E16" s="25"/>
    </row>
    <row r="17" spans="1:5" ht="15" outlineLevel="1">
      <c r="A17" s="36"/>
      <c r="B17" s="38"/>
      <c r="C17" s="25"/>
      <c r="D17" s="25"/>
      <c r="E17" s="25"/>
    </row>
    <row r="18" spans="1:5" ht="15" outlineLevel="1">
      <c r="A18" s="37"/>
      <c r="B18" s="39"/>
      <c r="C18" s="25"/>
      <c r="D18" s="25"/>
      <c r="E18" s="25"/>
    </row>
    <row r="19" spans="1:5" ht="18" outlineLevel="1" thickBot="1">
      <c r="A19" s="51" t="s">
        <v>224</v>
      </c>
      <c r="B19" s="52"/>
      <c r="C19" s="25"/>
      <c r="D19" s="25"/>
      <c r="E19" s="25"/>
    </row>
    <row r="20" spans="1:5" ht="16.2" thickBot="1">
      <c r="A20" s="95" t="s">
        <v>5</v>
      </c>
      <c r="B20" s="96" t="s">
        <v>6</v>
      </c>
      <c r="C20" s="25"/>
      <c r="D20" s="25"/>
      <c r="E20" s="25"/>
    </row>
    <row r="21" spans="1:5" ht="45.75" customHeight="1" outlineLevel="1">
      <c r="A21" s="132" t="s">
        <v>255</v>
      </c>
      <c r="B21" s="132"/>
      <c r="C21" s="25"/>
      <c r="D21" s="25"/>
      <c r="E21" s="25"/>
    </row>
    <row r="22" spans="1:5" ht="78" outlineLevel="1">
      <c r="A22" s="132" t="s">
        <v>254</v>
      </c>
      <c r="B22" s="132" t="s">
        <v>253</v>
      </c>
      <c r="C22" s="25"/>
      <c r="D22" s="25"/>
      <c r="E22" s="25"/>
    </row>
    <row r="23" spans="1:5" ht="15.6" outlineLevel="1">
      <c r="A23" s="132" t="s">
        <v>226</v>
      </c>
      <c r="B23" s="132"/>
      <c r="C23" s="25"/>
      <c r="D23" s="25"/>
      <c r="E23" s="25"/>
    </row>
    <row r="24" spans="1:5" ht="15" outlineLevel="1">
      <c r="A24" s="36"/>
      <c r="B24" s="38"/>
      <c r="C24" s="25"/>
      <c r="D24" s="25"/>
      <c r="E24" s="25"/>
    </row>
    <row r="25" spans="1:5" ht="15" outlineLevel="1">
      <c r="A25" s="37"/>
      <c r="B25" s="39"/>
      <c r="C25" s="25"/>
      <c r="D25" s="25"/>
      <c r="E25" s="25"/>
    </row>
    <row r="26" spans="1:5" ht="18" outlineLevel="1" thickBot="1">
      <c r="A26" s="51" t="s">
        <v>225</v>
      </c>
      <c r="B26" s="52"/>
      <c r="C26" s="25"/>
      <c r="D26" s="25"/>
      <c r="E26" s="25"/>
    </row>
    <row r="27" spans="1:5" ht="16.2" thickBot="1">
      <c r="A27" s="95" t="s">
        <v>5</v>
      </c>
      <c r="B27" s="96" t="s">
        <v>6</v>
      </c>
      <c r="C27" s="25"/>
      <c r="D27" s="25"/>
      <c r="E27" s="25"/>
    </row>
    <row r="28" spans="1:5" ht="45.75" customHeight="1" outlineLevel="1">
      <c r="A28" s="132" t="s">
        <v>252</v>
      </c>
      <c r="B28" s="132"/>
      <c r="C28" s="25"/>
      <c r="D28" s="25"/>
      <c r="E28" s="25"/>
    </row>
    <row r="29" spans="1:5" ht="62.4" outlineLevel="1">
      <c r="A29" s="132" t="s">
        <v>251</v>
      </c>
      <c r="B29" s="132"/>
      <c r="C29" s="25"/>
      <c r="D29" s="25"/>
      <c r="E29" s="25"/>
    </row>
    <row r="30" spans="1:5" ht="15" outlineLevel="1">
      <c r="A30" s="37"/>
      <c r="B30" s="39"/>
      <c r="C30" s="25"/>
      <c r="D30" s="25"/>
      <c r="E30" s="25"/>
    </row>
    <row r="31" spans="1:5" ht="18" outlineLevel="1" thickBot="1">
      <c r="A31" s="51" t="s">
        <v>227</v>
      </c>
      <c r="B31" s="52"/>
      <c r="C31" s="25"/>
      <c r="D31" s="25"/>
      <c r="E31" s="25"/>
    </row>
    <row r="32" spans="1:5" ht="16.2" thickBot="1">
      <c r="A32" s="95" t="s">
        <v>5</v>
      </c>
      <c r="B32" s="96" t="s">
        <v>6</v>
      </c>
      <c r="C32" s="25"/>
      <c r="D32" s="25"/>
      <c r="E32" s="25"/>
    </row>
    <row r="33" spans="1:5" ht="45.75" customHeight="1" outlineLevel="1">
      <c r="A33" s="132" t="s">
        <v>250</v>
      </c>
      <c r="B33" s="132" t="s">
        <v>249</v>
      </c>
      <c r="C33" s="25"/>
      <c r="D33" s="25"/>
      <c r="E33" s="25"/>
    </row>
    <row r="34" spans="1:5" ht="15.6" outlineLevel="1">
      <c r="A34" s="132"/>
      <c r="B34" s="132"/>
      <c r="C34" s="25"/>
      <c r="D34" s="25"/>
      <c r="E34" s="25"/>
    </row>
    <row r="35" spans="1:5" ht="15.6" outlineLevel="1">
      <c r="A35" s="132"/>
      <c r="B35" s="132"/>
      <c r="C35" s="25"/>
      <c r="D35" s="25"/>
      <c r="E35" s="25"/>
    </row>
    <row r="36" spans="1:5" ht="15" outlineLevel="1">
      <c r="A36" s="36"/>
      <c r="B36" s="38"/>
      <c r="C36" s="25"/>
      <c r="D36" s="25"/>
      <c r="E36" s="25"/>
    </row>
    <row r="37" spans="1:5" ht="15" outlineLevel="1">
      <c r="A37" s="37"/>
      <c r="B37" s="39"/>
      <c r="C37" s="25"/>
      <c r="D37" s="25"/>
      <c r="E37" s="25"/>
    </row>
    <row r="38" spans="1:5" ht="18" thickBot="1">
      <c r="A38" s="51" t="s">
        <v>228</v>
      </c>
      <c r="B38" s="52"/>
      <c r="C38" s="25"/>
      <c r="D38" s="25"/>
      <c r="E38" s="25"/>
    </row>
    <row r="39" spans="1:5" ht="16.2" thickBot="1">
      <c r="A39" s="95" t="s">
        <v>5</v>
      </c>
      <c r="B39" s="96" t="s">
        <v>6</v>
      </c>
      <c r="C39" s="25"/>
      <c r="D39" s="25"/>
      <c r="E39" s="25"/>
    </row>
    <row r="40" spans="1:5" ht="15.6">
      <c r="A40" s="132" t="s">
        <v>229</v>
      </c>
      <c r="B40" s="132" t="s">
        <v>230</v>
      </c>
      <c r="C40" s="25"/>
      <c r="D40" s="25"/>
      <c r="E40" s="25"/>
    </row>
    <row r="41" spans="1:5" ht="15.6">
      <c r="A41" s="132"/>
      <c r="B41" s="132"/>
      <c r="C41" s="25"/>
      <c r="D41" s="25"/>
      <c r="E41" s="25"/>
    </row>
    <row r="42" spans="1:5" ht="15.6">
      <c r="A42" s="132"/>
      <c r="B42" s="132"/>
      <c r="C42" s="25"/>
      <c r="D42" s="25"/>
      <c r="E42" s="25"/>
    </row>
    <row r="43" spans="1:5" ht="15">
      <c r="A43" s="36"/>
      <c r="B43" s="38"/>
      <c r="C43" s="25"/>
      <c r="D43" s="25"/>
      <c r="E43" s="25"/>
    </row>
    <row r="44" spans="1:5" ht="15">
      <c r="A44" s="37"/>
      <c r="B44" s="39"/>
      <c r="C44" s="25"/>
      <c r="D44" s="25"/>
      <c r="E44" s="25"/>
    </row>
    <row r="45" spans="1:5">
      <c r="A45" s="24"/>
      <c r="B45" s="24"/>
      <c r="C45" s="25"/>
      <c r="D45" s="25"/>
      <c r="E45" s="25"/>
    </row>
    <row r="46" spans="1:5">
      <c r="A46" s="24"/>
      <c r="B46" s="24"/>
      <c r="C46" s="25"/>
      <c r="D46" s="25"/>
      <c r="E46" s="25"/>
    </row>
    <row r="47" spans="1:5">
      <c r="A47" s="24"/>
      <c r="B47" s="24"/>
      <c r="C47" s="25"/>
      <c r="D47" s="25"/>
      <c r="E47" s="25"/>
    </row>
    <row r="48" spans="1:5">
      <c r="A48" s="24"/>
      <c r="B48" s="24"/>
      <c r="C48" s="25"/>
      <c r="D48" s="25"/>
      <c r="E48" s="25"/>
    </row>
    <row r="49" spans="1:5">
      <c r="A49" s="24"/>
      <c r="B49" s="24"/>
      <c r="C49" s="25"/>
      <c r="D49" s="25"/>
      <c r="E49" s="25"/>
    </row>
    <row r="50" spans="1:5">
      <c r="A50" s="24"/>
      <c r="B50" s="24"/>
      <c r="C50" s="25"/>
      <c r="D50" s="25"/>
      <c r="E50" s="25"/>
    </row>
    <row r="51" spans="1:5">
      <c r="A51" s="24"/>
      <c r="B51" s="24"/>
      <c r="C51" s="25"/>
      <c r="D51" s="25"/>
      <c r="E51" s="25"/>
    </row>
  </sheetData>
  <sheetProtection selectLockedCells="1" selectUnlockedCells="1"/>
  <pageMargins left="0.23622047244094491" right="0.23622047244094491" top="0.23622047244094491" bottom="0.23622047244094491" header="0" footer="0"/>
  <pageSetup paperSize="9" scale="82" firstPageNumber="0"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pageSetUpPr fitToPage="1"/>
  </sheetPr>
  <dimension ref="A1:BI14"/>
  <sheetViews>
    <sheetView showGridLines="0" zoomScale="80" zoomScaleNormal="80" workbookViewId="0">
      <selection activeCell="J31" sqref="J31"/>
    </sheetView>
  </sheetViews>
  <sheetFormatPr baseColWidth="10" defaultColWidth="11.44140625" defaultRowHeight="13.2"/>
  <cols>
    <col min="1" max="1" width="7.88671875" style="3" customWidth="1"/>
    <col min="2" max="2" width="58.44140625" style="3" customWidth="1"/>
    <col min="3" max="3" width="15" style="3" customWidth="1"/>
    <col min="4" max="4" width="13.5546875" style="3" customWidth="1"/>
    <col min="5" max="5" width="18" style="3" customWidth="1"/>
    <col min="6" max="6" width="11.5546875" style="2" customWidth="1"/>
    <col min="7" max="7" width="11" style="2" customWidth="1"/>
    <col min="8" max="8" width="18.88671875" style="3" customWidth="1"/>
    <col min="9" max="9" width="11.44140625" style="3"/>
    <col min="10" max="10" width="12.109375" style="3" customWidth="1"/>
    <col min="11" max="11" width="37.109375" style="3" customWidth="1"/>
    <col min="12" max="16384" width="11.44140625" style="3"/>
  </cols>
  <sheetData>
    <row r="1" spans="1:61" ht="13.5" customHeight="1">
      <c r="A1" s="128"/>
      <c r="B1" s="127"/>
      <c r="C1" s="127"/>
      <c r="D1" s="127"/>
      <c r="E1" s="127"/>
      <c r="F1" s="127"/>
      <c r="G1" s="127"/>
      <c r="H1" s="284"/>
      <c r="I1" s="284"/>
      <c r="J1" s="233" t="str">
        <f>'1a-Identification Projet'!$L1</f>
        <v>Ref; PD 008</v>
      </c>
      <c r="K1" s="234"/>
    </row>
    <row r="2" spans="1:61" ht="12.75" customHeight="1">
      <c r="A2" s="126"/>
      <c r="B2" s="129"/>
      <c r="C2" s="129"/>
      <c r="D2" s="129"/>
      <c r="E2" s="129"/>
      <c r="F2" s="129"/>
      <c r="G2" s="129"/>
      <c r="H2" s="285"/>
      <c r="I2" s="285"/>
      <c r="J2" s="235" t="str">
        <f>'1a-Identification Projet'!$L2</f>
        <v>30/06/20019</v>
      </c>
      <c r="K2" s="236"/>
    </row>
    <row r="3" spans="1:61" ht="16.5" customHeight="1" thickBot="1">
      <c r="A3" s="130"/>
      <c r="B3" s="131"/>
      <c r="C3" s="131"/>
      <c r="D3" s="131"/>
      <c r="E3" s="131"/>
      <c r="F3" s="131"/>
      <c r="G3" s="131"/>
      <c r="H3" s="286"/>
      <c r="I3" s="286"/>
      <c r="J3" s="237" t="str">
        <f>'1a-Identification Projet'!$L3</f>
        <v>Entreprise de prototypage de Toulouse</v>
      </c>
      <c r="K3" s="238"/>
    </row>
    <row r="4" spans="1:61" ht="12.75" customHeight="1" thickBot="1">
      <c r="B4" s="30"/>
      <c r="C4" s="30"/>
      <c r="D4" s="30"/>
      <c r="E4" s="30"/>
    </row>
    <row r="5" spans="1:61" ht="31.95" customHeight="1" thickBot="1">
      <c r="A5" s="53" t="s">
        <v>8</v>
      </c>
      <c r="B5" s="53" t="s">
        <v>75</v>
      </c>
      <c r="C5" s="53" t="s">
        <v>9</v>
      </c>
      <c r="D5" s="53" t="s">
        <v>10</v>
      </c>
      <c r="E5" s="53" t="s">
        <v>82</v>
      </c>
      <c r="F5" s="53" t="s">
        <v>76</v>
      </c>
      <c r="G5" s="53" t="s">
        <v>77</v>
      </c>
      <c r="H5" s="53" t="s">
        <v>78</v>
      </c>
      <c r="I5" s="53" t="s">
        <v>79</v>
      </c>
      <c r="J5" s="53" t="s">
        <v>80</v>
      </c>
      <c r="K5" s="54" t="s">
        <v>81</v>
      </c>
      <c r="L5" s="20"/>
      <c r="M5" s="20"/>
      <c r="N5" s="20"/>
      <c r="O5" s="20"/>
      <c r="P5" s="20"/>
      <c r="Q5" s="20"/>
      <c r="R5" s="20"/>
      <c r="S5" s="20"/>
      <c r="T5" s="20"/>
      <c r="U5" s="33"/>
      <c r="V5" s="33"/>
      <c r="W5" s="33"/>
      <c r="X5" s="34"/>
      <c r="Y5" s="34"/>
      <c r="Z5" s="34"/>
      <c r="AA5" s="34"/>
      <c r="AB5" s="34"/>
      <c r="AC5" s="34"/>
      <c r="AD5" s="34"/>
      <c r="AE5" s="34"/>
      <c r="AF5" s="34"/>
      <c r="AG5" s="34"/>
      <c r="AH5" s="34"/>
      <c r="AI5" s="34"/>
      <c r="AJ5" s="34"/>
      <c r="AK5" s="34"/>
      <c r="AL5" s="34"/>
      <c r="AM5" s="34"/>
      <c r="AN5" s="34"/>
      <c r="AO5" s="34"/>
      <c r="AP5" s="34"/>
      <c r="AQ5" s="34"/>
      <c r="AR5" s="34"/>
      <c r="AS5" s="34"/>
      <c r="AT5" s="34"/>
      <c r="AU5" s="34"/>
      <c r="AV5" s="34"/>
      <c r="AW5" s="34"/>
      <c r="AX5" s="34"/>
      <c r="AY5" s="34"/>
      <c r="AZ5" s="34"/>
      <c r="BA5" s="34"/>
      <c r="BB5" s="34"/>
      <c r="BC5" s="34"/>
      <c r="BD5" s="34"/>
      <c r="BE5" s="34"/>
      <c r="BF5" s="34"/>
      <c r="BG5" s="34"/>
      <c r="BH5" s="34"/>
      <c r="BI5" s="34"/>
    </row>
    <row r="6" spans="1:61" s="34" customFormat="1" ht="26.4">
      <c r="A6" s="80">
        <v>1</v>
      </c>
      <c r="B6" s="207" t="s">
        <v>231</v>
      </c>
      <c r="C6" s="81" t="s">
        <v>232</v>
      </c>
      <c r="D6" s="208" t="s">
        <v>233</v>
      </c>
      <c r="E6" s="83">
        <v>43524</v>
      </c>
      <c r="F6" s="83">
        <v>43531</v>
      </c>
      <c r="G6" s="83"/>
      <c r="H6" s="82" t="s">
        <v>234</v>
      </c>
      <c r="I6" s="84">
        <v>43531</v>
      </c>
      <c r="J6" s="85" t="s">
        <v>235</v>
      </c>
      <c r="K6" s="86"/>
      <c r="L6" s="31"/>
      <c r="M6" s="31"/>
      <c r="N6" s="31"/>
      <c r="O6" s="31"/>
      <c r="P6" s="31"/>
      <c r="Q6" s="31"/>
      <c r="R6" s="31"/>
      <c r="S6" s="31"/>
      <c r="T6" s="31"/>
      <c r="U6" s="32"/>
      <c r="V6" s="32"/>
      <c r="W6" s="32"/>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row>
    <row r="7" spans="1:61" s="27" customFormat="1" ht="26.4">
      <c r="A7" s="80">
        <v>2</v>
      </c>
      <c r="B7" s="207" t="s">
        <v>236</v>
      </c>
      <c r="C7" s="81" t="s">
        <v>232</v>
      </c>
      <c r="D7" s="208" t="s">
        <v>237</v>
      </c>
      <c r="E7" s="83">
        <v>43534</v>
      </c>
      <c r="F7" s="83">
        <v>43536</v>
      </c>
      <c r="G7" s="83"/>
      <c r="H7" s="82" t="s">
        <v>234</v>
      </c>
      <c r="I7" s="84">
        <v>43536</v>
      </c>
      <c r="J7" s="85"/>
      <c r="K7" s="207" t="s">
        <v>238</v>
      </c>
      <c r="L7" s="31"/>
      <c r="M7" s="31"/>
      <c r="N7" s="31"/>
      <c r="O7" s="31"/>
      <c r="P7" s="31"/>
      <c r="Q7" s="31"/>
      <c r="R7" s="31"/>
      <c r="S7" s="31"/>
      <c r="T7" s="31"/>
      <c r="U7" s="32"/>
      <c r="V7" s="32"/>
      <c r="W7" s="32"/>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row>
    <row r="8" spans="1:61" s="27" customFormat="1" ht="26.4">
      <c r="A8" s="87">
        <v>3</v>
      </c>
      <c r="B8" s="209" t="s">
        <v>239</v>
      </c>
      <c r="C8" s="81" t="s">
        <v>232</v>
      </c>
      <c r="D8" s="210" t="s">
        <v>237</v>
      </c>
      <c r="E8" s="89">
        <v>43536</v>
      </c>
      <c r="F8" s="89">
        <v>43541</v>
      </c>
      <c r="G8" s="89"/>
      <c r="H8" s="210" t="s">
        <v>234</v>
      </c>
      <c r="I8" s="90">
        <v>43544</v>
      </c>
      <c r="J8" s="91"/>
      <c r="K8" s="209" t="s">
        <v>240</v>
      </c>
      <c r="L8" s="31"/>
      <c r="M8" s="31"/>
      <c r="N8" s="31"/>
      <c r="O8" s="31"/>
      <c r="P8" s="31"/>
      <c r="Q8" s="31"/>
      <c r="R8" s="31"/>
      <c r="S8" s="31"/>
      <c r="T8" s="31"/>
      <c r="U8" s="32"/>
      <c r="V8" s="32"/>
      <c r="W8" s="32"/>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row>
    <row r="9" spans="1:61" s="27" customFormat="1" ht="15">
      <c r="A9" s="87"/>
      <c r="B9" s="92"/>
      <c r="C9" s="81"/>
      <c r="D9" s="81"/>
      <c r="E9" s="89"/>
      <c r="F9" s="89"/>
      <c r="G9" s="89"/>
      <c r="H9" s="81"/>
      <c r="I9" s="90"/>
      <c r="J9" s="91"/>
      <c r="K9" s="88"/>
      <c r="L9" s="31"/>
      <c r="M9" s="31"/>
      <c r="N9" s="31"/>
      <c r="O9" s="31"/>
      <c r="P9" s="31"/>
      <c r="Q9" s="31"/>
      <c r="R9" s="31"/>
      <c r="S9" s="31"/>
      <c r="T9" s="31"/>
      <c r="U9" s="32"/>
      <c r="V9" s="32"/>
      <c r="W9" s="32"/>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row>
    <row r="10" spans="1:61" s="27" customFormat="1" ht="15">
      <c r="A10" s="87"/>
      <c r="B10" s="92"/>
      <c r="C10" s="81"/>
      <c r="D10" s="81"/>
      <c r="E10" s="89"/>
      <c r="F10" s="89"/>
      <c r="G10" s="89"/>
      <c r="H10" s="81"/>
      <c r="I10" s="93"/>
      <c r="J10" s="91"/>
      <c r="K10" s="94"/>
      <c r="L10" s="31"/>
      <c r="M10" s="31"/>
      <c r="N10" s="31"/>
      <c r="O10" s="31"/>
      <c r="P10" s="31"/>
      <c r="Q10" s="31"/>
      <c r="R10" s="31"/>
      <c r="S10" s="31"/>
      <c r="T10" s="31"/>
      <c r="U10" s="32"/>
      <c r="V10" s="32"/>
      <c r="W10" s="32"/>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row>
    <row r="11" spans="1:61" s="27" customFormat="1" ht="15">
      <c r="A11" s="87"/>
      <c r="B11" s="92"/>
      <c r="C11" s="81"/>
      <c r="D11" s="81"/>
      <c r="E11" s="89"/>
      <c r="F11" s="89"/>
      <c r="G11" s="89"/>
      <c r="H11" s="81"/>
      <c r="I11" s="93"/>
      <c r="J11" s="91"/>
      <c r="K11" s="88"/>
      <c r="L11" s="31"/>
      <c r="M11" s="31"/>
      <c r="N11" s="31"/>
      <c r="O11" s="31"/>
      <c r="P11" s="31"/>
      <c r="Q11" s="31"/>
      <c r="R11" s="31"/>
      <c r="S11" s="31"/>
      <c r="T11" s="31"/>
      <c r="U11" s="32"/>
      <c r="V11" s="32"/>
      <c r="W11" s="32"/>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row>
    <row r="12" spans="1:61" s="27" customFormat="1" ht="15">
      <c r="A12" s="87"/>
      <c r="B12" s="92"/>
      <c r="C12" s="81"/>
      <c r="D12" s="81"/>
      <c r="E12" s="89"/>
      <c r="F12" s="89"/>
      <c r="G12" s="89"/>
      <c r="H12" s="81"/>
      <c r="I12" s="90"/>
      <c r="J12" s="91"/>
      <c r="K12" s="88"/>
      <c r="L12" s="31"/>
      <c r="M12" s="31"/>
      <c r="N12" s="31"/>
      <c r="O12" s="31"/>
      <c r="P12" s="31"/>
      <c r="Q12" s="31"/>
      <c r="R12" s="31"/>
      <c r="S12" s="31"/>
      <c r="T12" s="31"/>
      <c r="U12" s="32"/>
      <c r="V12" s="32"/>
      <c r="W12" s="32"/>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row>
    <row r="13" spans="1:61" s="27" customFormat="1">
      <c r="A13" s="3"/>
      <c r="B13" s="3"/>
      <c r="C13" s="3"/>
      <c r="D13" s="3"/>
      <c r="E13" s="3"/>
      <c r="F13" s="2"/>
      <c r="G13" s="2"/>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row>
    <row r="14" spans="1:61">
      <c r="G14" s="26"/>
    </row>
  </sheetData>
  <mergeCells count="6">
    <mergeCell ref="J1:K1"/>
    <mergeCell ref="J2:K2"/>
    <mergeCell ref="J3:K3"/>
    <mergeCell ref="H1:I1"/>
    <mergeCell ref="H2:I2"/>
    <mergeCell ref="H3:I3"/>
  </mergeCells>
  <conditionalFormatting sqref="A7:K10">
    <cfRule type="expression" dxfId="8" priority="22" stopIfTrue="1">
      <formula>IF($H7="Done",TRUE,FALSE)</formula>
    </cfRule>
    <cfRule type="expression" dxfId="7" priority="23" stopIfTrue="1">
      <formula>IF($H7="Cancelled",TRUE,FALSE)</formula>
    </cfRule>
    <cfRule type="expression" dxfId="6" priority="24" stopIfTrue="1">
      <formula>IF($H7="Pending",TRUE,FALSE)</formula>
    </cfRule>
  </conditionalFormatting>
  <conditionalFormatting sqref="A12:K12">
    <cfRule type="expression" dxfId="5" priority="4" stopIfTrue="1">
      <formula>IF($H12="Done",TRUE,FALSE)</formula>
    </cfRule>
    <cfRule type="expression" dxfId="4" priority="5" stopIfTrue="1">
      <formula>IF($H12="Cancelled",TRUE,FALSE)</formula>
    </cfRule>
    <cfRule type="expression" dxfId="3" priority="6" stopIfTrue="1">
      <formula>IF($H12="Pending",TRUE,FALSE)</formula>
    </cfRule>
  </conditionalFormatting>
  <conditionalFormatting sqref="A6:K6">
    <cfRule type="expression" dxfId="2" priority="1" stopIfTrue="1">
      <formula>IF($H6="Done",TRUE,FALSE)</formula>
    </cfRule>
    <cfRule type="expression" dxfId="1" priority="2" stopIfTrue="1">
      <formula>IF($H6="Cancelled",TRUE,FALSE)</formula>
    </cfRule>
    <cfRule type="expression" dxfId="0" priority="3" stopIfTrue="1">
      <formula>IF($H6="Pending",TRUE,FALSE)</formula>
    </cfRule>
  </conditionalFormatting>
  <dataValidations count="2">
    <dataValidation type="list" allowBlank="1" showInputMessage="1" showErrorMessage="1" sqref="H6:H12">
      <formula1>"Pending,Cancelled,Done,In Progress"</formula1>
    </dataValidation>
    <dataValidation type="list" allowBlank="1" showInputMessage="1" showErrorMessage="1" sqref="C6:C12">
      <formula1>"SSR,PDR,CDR,TRR, Revue de PROJET"</formula1>
    </dataValidation>
  </dataValidations>
  <printOptions horizontalCentered="1"/>
  <pageMargins left="0.23622047244094491" right="0.23622047244094491" top="0.23622047244094491" bottom="0.23622047244094491" header="0" footer="0"/>
  <pageSetup paperSize="9" scale="67"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14</vt:i4>
      </vt:variant>
    </vt:vector>
  </HeadingPairs>
  <TitlesOfParts>
    <vt:vector size="14" baseType="lpstr">
      <vt:lpstr>1a-Identification Projet</vt:lpstr>
      <vt:lpstr>1b- Besoin capturé</vt:lpstr>
      <vt:lpstr>2a-OBS</vt:lpstr>
      <vt:lpstr>2b-PBS</vt:lpstr>
      <vt:lpstr>2c-WBS</vt:lpstr>
      <vt:lpstr>2d-Planning Initia</vt:lpstr>
      <vt:lpstr>23a Risques-Opportunités</vt:lpstr>
      <vt:lpstr>23b- Principaux évènements</vt:lpstr>
      <vt:lpstr>23c Actions</vt:lpstr>
      <vt:lpstr>23d Decisions</vt:lpstr>
      <vt:lpstr>23e Documents projet</vt:lpstr>
      <vt:lpstr>23f Livrables projet</vt:lpstr>
      <vt:lpstr>3a-Planning courant</vt:lpstr>
      <vt:lpstr>4-Bilan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1</cp:revision>
  <dcterms:created xsi:type="dcterms:W3CDTF">2018-03-05T21:39:43Z</dcterms:created>
  <dcterms:modified xsi:type="dcterms:W3CDTF">2019-03-13T21:59:39Z</dcterms:modified>
</cp:coreProperties>
</file>